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20\Produktsida\Rev utfall\"/>
    </mc:Choice>
  </mc:AlternateContent>
  <bookViews>
    <workbookView xWindow="120" yWindow="225" windowWidth="12165" windowHeight="6180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Data" sheetId="10" state="hidden" r:id="rId8"/>
    <sheet name="Tabell 7" sheetId="13" r:id="rId9"/>
  </sheets>
  <externalReferences>
    <externalReference r:id="rId10"/>
  </externalReferences>
  <definedNames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7">Data!$C:$C</definedName>
    <definedName name="_xlnm.Print_Titles" localSheetId="1">'Tabell 1'!$1:$8</definedName>
  </definedNames>
  <calcPr calcId="162913"/>
</workbook>
</file>

<file path=xl/calcChain.xml><?xml version="1.0" encoding="utf-8"?>
<calcChain xmlns="http://schemas.openxmlformats.org/spreadsheetml/2006/main">
  <c r="I8" i="12" l="1"/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D3" i="13"/>
  <c r="F17" i="8" l="1"/>
  <c r="B36" i="8"/>
  <c r="F23" i="8"/>
  <c r="F12" i="8"/>
  <c r="F26" i="8" l="1"/>
  <c r="B26" i="8" l="1"/>
  <c r="B38" i="11"/>
  <c r="B8" i="12" l="1"/>
  <c r="J8" i="12"/>
  <c r="C8" i="12"/>
  <c r="E8" i="12"/>
  <c r="F8" i="12"/>
</calcChain>
</file>

<file path=xl/sharedStrings.xml><?xml version="1.0" encoding="utf-8"?>
<sst xmlns="http://schemas.openxmlformats.org/spreadsheetml/2006/main" count="3403" uniqueCount="990">
  <si>
    <t>Avdelning för nationalräkenskaper</t>
  </si>
  <si>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</si>
  <si>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</si>
  <si>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</si>
  <si>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</si>
  <si>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</si>
  <si>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</si>
  <si>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</si>
  <si>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</si>
  <si>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</si>
  <si>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</si>
  <si>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</si>
  <si>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</si>
  <si>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</si>
  <si>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</si>
  <si>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</si>
  <si>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</si>
  <si>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</si>
  <si>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</si>
  <si>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</si>
  <si>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</si>
  <si>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</si>
  <si>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</si>
  <si>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</si>
  <si>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</si>
  <si>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</si>
  <si>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</si>
  <si>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</si>
  <si>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</si>
  <si>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</si>
  <si>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</si>
  <si>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</si>
  <si>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</si>
  <si>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</si>
  <si>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</si>
  <si>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</si>
  <si>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</si>
  <si>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</si>
  <si>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</si>
  <si>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</si>
  <si>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</si>
  <si>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</si>
  <si>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</si>
  <si>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</si>
  <si>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</si>
  <si>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</si>
  <si>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</si>
  <si>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</si>
  <si>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</si>
  <si>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</si>
  <si>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</si>
  <si>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</si>
  <si>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</si>
  <si>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</si>
  <si>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</si>
  <si>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</si>
  <si>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</si>
  <si>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</si>
  <si>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</si>
  <si>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</si>
  <si>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</si>
  <si>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</si>
  <si>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</si>
  <si>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</si>
  <si>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</si>
  <si>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</si>
  <si>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</si>
  <si>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</si>
  <si>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</si>
  <si>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</si>
  <si>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</si>
  <si>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</si>
  <si>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</si>
  <si>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</si>
  <si>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</si>
  <si>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</si>
  <si>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</si>
  <si>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</si>
  <si>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</si>
  <si>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</si>
  <si>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</si>
  <si>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</si>
  <si>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</si>
  <si>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</si>
  <si>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</si>
  <si>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</si>
  <si>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</si>
  <si>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</si>
  <si>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</si>
  <si>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</si>
  <si>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</si>
  <si>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</si>
  <si>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</si>
  <si>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</si>
  <si>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</si>
  <si>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</si>
  <si>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</si>
  <si>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</si>
  <si>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</si>
  <si>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</si>
  <si>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</si>
  <si>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</si>
  <si>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</si>
  <si>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</si>
  <si>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</si>
  <si>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</si>
  <si>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</si>
  <si>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</si>
  <si>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</si>
  <si>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</si>
  <si>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</si>
  <si>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</si>
  <si>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</si>
  <si>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</si>
  <si>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</si>
  <si>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</si>
  <si>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</si>
  <si>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</si>
  <si>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</si>
  <si>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</si>
  <si>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</si>
  <si>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</si>
  <si>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</si>
  <si>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</si>
  <si>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</si>
  <si>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</si>
  <si>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</si>
  <si>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</si>
  <si>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</si>
  <si>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</si>
  <si>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</si>
  <si>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</si>
  <si>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</si>
  <si>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</si>
  <si>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</si>
  <si>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</si>
  <si>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</si>
  <si>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</si>
  <si>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</si>
  <si>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</si>
  <si>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</si>
  <si>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</si>
  <si>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</si>
  <si>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</si>
  <si>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</si>
  <si>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</si>
  <si>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</si>
  <si>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</si>
  <si>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</si>
  <si>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</si>
  <si>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</si>
  <si>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</si>
  <si>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</si>
  <si>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</si>
  <si>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</si>
  <si>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</si>
  <si>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</si>
  <si>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</si>
  <si>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</si>
  <si>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</si>
  <si>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</si>
  <si>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</si>
  <si>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</si>
  <si>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</si>
  <si>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</si>
  <si>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</si>
  <si>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</si>
  <si>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</si>
  <si>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</si>
  <si>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</si>
  <si>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</si>
  <si>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</si>
  <si>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</si>
  <si>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</si>
  <si>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</si>
  <si>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</si>
  <si>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</si>
  <si>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</si>
  <si>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</si>
  <si>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</si>
  <si>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</si>
  <si>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</si>
  <si>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</si>
  <si>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</si>
  <si>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</si>
  <si>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</si>
  <si>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</si>
  <si>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</si>
  <si>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</si>
  <si>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</si>
  <si>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</si>
  <si>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</si>
  <si>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</si>
  <si>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</si>
  <si>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</si>
  <si>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</si>
  <si>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</si>
  <si>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</si>
  <si>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</si>
  <si>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</si>
  <si>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</si>
  <si>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</si>
  <si>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</si>
  <si>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</si>
  <si>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</si>
  <si>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</si>
  <si>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</si>
  <si>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</si>
  <si>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</si>
  <si>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</si>
  <si>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</si>
  <si>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</si>
  <si>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</si>
  <si>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</si>
  <si>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</si>
  <si>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</si>
  <si>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</si>
  <si>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</si>
  <si>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</si>
  <si>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</si>
  <si>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</si>
  <si>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</si>
  <si>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</si>
  <si>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</si>
  <si>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</si>
  <si>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</si>
  <si>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</si>
  <si>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</si>
  <si>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</si>
  <si>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</si>
  <si>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</si>
  <si>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</si>
  <si>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</si>
  <si>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</si>
  <si>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</si>
  <si>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</si>
  <si>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</si>
  <si>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</si>
  <si>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</si>
  <si>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</si>
  <si>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</si>
  <si>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</si>
  <si>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</si>
  <si>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</si>
  <si>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</si>
  <si>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</si>
  <si>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</si>
  <si>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</si>
  <si>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</si>
  <si>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</si>
  <si>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</si>
  <si>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</si>
  <si>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</si>
  <si>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</si>
  <si>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</si>
  <si>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</si>
  <si>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</si>
  <si>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</si>
  <si>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</si>
  <si>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</si>
  <si>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</si>
  <si>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</si>
  <si>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</si>
  <si>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</si>
  <si>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</si>
  <si>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</si>
  <si>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</si>
  <si>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</si>
  <si>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</si>
  <si>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</si>
  <si>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</si>
  <si>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</si>
  <si>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</si>
  <si>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</si>
  <si>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</si>
  <si>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</si>
  <si>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</si>
  <si>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</si>
  <si>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</si>
  <si>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</si>
  <si>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</si>
  <si>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lan</t>
  </si>
  <si>
    <t>kommun</t>
  </si>
  <si>
    <t>namn</t>
  </si>
  <si>
    <t>grund_std_LSS</t>
  </si>
  <si>
    <t>Erstillfk</t>
  </si>
  <si>
    <t>grund_std</t>
  </si>
  <si>
    <t>loner</t>
  </si>
  <si>
    <t>entreprenad</t>
  </si>
  <si>
    <t>interna_kop</t>
  </si>
  <si>
    <t>Kommunnyckel</t>
  </si>
  <si>
    <t>SCB_nyckel</t>
  </si>
  <si>
    <t>Interna_intakter</t>
  </si>
  <si>
    <t>ErsFranFK</t>
  </si>
  <si>
    <t>Fors_kommun</t>
  </si>
  <si>
    <t>lon_po</t>
  </si>
  <si>
    <t>kop_85</t>
  </si>
  <si>
    <t>intakt_85</t>
  </si>
  <si>
    <t>grund_std_1</t>
  </si>
  <si>
    <t>kostnad_LASS</t>
  </si>
  <si>
    <t>summa_A</t>
  </si>
  <si>
    <t>perskost_C</t>
  </si>
  <si>
    <t>over_pers_D</t>
  </si>
  <si>
    <t>over_pers70_E</t>
  </si>
  <si>
    <t>pkix</t>
  </si>
  <si>
    <t>folkm</t>
  </si>
  <si>
    <t>std_pkix</t>
  </si>
  <si>
    <t>std_uppr</t>
  </si>
  <si>
    <t>std_inv</t>
  </si>
  <si>
    <t>utj_inv</t>
  </si>
  <si>
    <t>utj</t>
  </si>
  <si>
    <t>sort</t>
  </si>
  <si>
    <t>Mats Rönnbacka 010 - 479 61 84</t>
  </si>
  <si>
    <t>Tabell 7</t>
  </si>
  <si>
    <t>Förändring</t>
  </si>
  <si>
    <t>-avgift(-)</t>
  </si>
  <si>
    <t>Rev utfall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</si>
  <si>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</si>
  <si>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</si>
  <si>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</si>
  <si>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</si>
  <si>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</si>
  <si>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r>
      <t>Omräkningsfaktor (KPIF)</t>
    </r>
    <r>
      <rPr>
        <vertAlign val="superscript"/>
        <sz val="10"/>
        <rFont val="Arial"/>
        <family val="2"/>
      </rPr>
      <t>2</t>
    </r>
  </si>
  <si>
    <t>Utjämningsår 2020</t>
  </si>
  <si>
    <t>Riksgenomsnittliga kostnader för LSS-insatser 2018</t>
  </si>
  <si>
    <t>Preliminärt utfall, valfri kommun</t>
  </si>
  <si>
    <t>omräkning till 2020</t>
  </si>
  <si>
    <t>2018,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</si>
  <si>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</si>
  <si>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</si>
  <si>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</si>
  <si>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</si>
  <si>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</si>
  <si>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</si>
  <si>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</si>
  <si>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</si>
  <si>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</si>
  <si>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</si>
  <si>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</si>
  <si>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</si>
  <si>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</si>
  <si>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</si>
  <si>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</si>
  <si>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</si>
  <si>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</si>
  <si>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</si>
  <si>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</si>
  <si>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</si>
  <si>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</si>
  <si>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</si>
  <si>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</si>
  <si>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</si>
  <si>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</si>
  <si>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</si>
  <si>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</si>
  <si>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</si>
  <si>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</si>
  <si>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</si>
  <si>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</si>
  <si>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</si>
  <si>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</si>
  <si>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</si>
  <si>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</si>
  <si>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</si>
  <si>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</si>
  <si>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</si>
  <si>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</si>
  <si>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</si>
  <si>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</si>
  <si>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</si>
  <si>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</si>
  <si>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</si>
  <si>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</si>
  <si>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</si>
  <si>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</si>
  <si>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</si>
  <si>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</si>
  <si>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</si>
  <si>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</si>
  <si>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</si>
  <si>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</si>
  <si>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</si>
  <si>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</si>
  <si>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</si>
  <si>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</si>
  <si>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</si>
  <si>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</si>
  <si>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</si>
  <si>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</si>
  <si>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</si>
  <si>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</si>
  <si>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</si>
  <si>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</si>
  <si>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</si>
  <si>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</si>
  <si>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</si>
  <si>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</si>
  <si>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</si>
  <si>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</si>
  <si>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</si>
  <si>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</si>
  <si>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</si>
  <si>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</si>
  <si>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</si>
  <si>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</si>
  <si>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</si>
  <si>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</si>
  <si>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</si>
  <si>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</si>
  <si>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</si>
  <si>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</si>
  <si>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</si>
  <si>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</si>
  <si>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</si>
  <si>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</si>
  <si>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</si>
  <si>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</si>
  <si>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</si>
  <si>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</si>
  <si>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</si>
  <si>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</si>
  <si>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</si>
  <si>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</si>
  <si>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</si>
  <si>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</si>
  <si>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</si>
  <si>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</si>
  <si>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</si>
  <si>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</si>
  <si>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</si>
  <si>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</si>
  <si>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</si>
  <si>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</si>
  <si>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</si>
  <si>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</si>
  <si>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</si>
  <si>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</si>
  <si>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</si>
  <si>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</si>
  <si>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</si>
  <si>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</si>
  <si>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</si>
  <si>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</si>
  <si>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</si>
  <si>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</si>
  <si>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</si>
  <si>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</si>
  <si>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</si>
  <si>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</si>
  <si>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</si>
  <si>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</si>
  <si>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</si>
  <si>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</si>
  <si>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</si>
  <si>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</si>
  <si>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</si>
  <si>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</si>
  <si>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</si>
  <si>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</si>
  <si>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</si>
  <si>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</si>
  <si>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</si>
  <si>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</si>
  <si>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</si>
  <si>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</si>
  <si>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</si>
  <si>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</si>
  <si>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</si>
  <si>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</si>
  <si>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</si>
  <si>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</si>
  <si>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</si>
  <si>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</si>
  <si>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</si>
  <si>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</si>
  <si>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</si>
  <si>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</si>
  <si>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</si>
  <si>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</si>
  <si>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</si>
  <si>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</si>
  <si>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</si>
  <si>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</si>
  <si>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</si>
  <si>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</si>
  <si>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</si>
  <si>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</si>
  <si>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</si>
  <si>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</si>
  <si>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</si>
  <si>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</si>
  <si>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</si>
  <si>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</si>
  <si>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</si>
  <si>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</si>
  <si>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</si>
  <si>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</si>
  <si>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</si>
  <si>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</si>
  <si>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</si>
  <si>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</si>
  <si>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</si>
  <si>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</si>
  <si>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</si>
  <si>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</si>
  <si>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</si>
  <si>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</si>
  <si>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</si>
  <si>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</si>
  <si>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</si>
  <si>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</si>
  <si>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</si>
  <si>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</si>
  <si>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</si>
  <si>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</si>
  <si>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</si>
  <si>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</si>
  <si>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</si>
  <si>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</si>
  <si>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</si>
  <si>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</si>
  <si>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</si>
  <si>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</si>
  <si>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</si>
  <si>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</si>
  <si>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</si>
  <si>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</si>
  <si>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</si>
  <si>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</si>
  <si>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</si>
  <si>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</si>
  <si>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</si>
  <si>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</si>
  <si>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</si>
  <si>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</si>
  <si>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</si>
  <si>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</si>
  <si>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</si>
  <si>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</si>
  <si>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</si>
  <si>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</si>
  <si>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</si>
  <si>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</si>
  <si>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</si>
  <si>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</si>
  <si>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</si>
  <si>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</si>
  <si>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</si>
  <si>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</si>
  <si>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</si>
  <si>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</si>
  <si>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</si>
  <si>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</si>
  <si>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</si>
  <si>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</si>
  <si>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</si>
  <si>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</si>
  <si>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</si>
  <si>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</si>
  <si>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</si>
  <si>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</si>
  <si>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</si>
  <si>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</si>
  <si>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</si>
  <si>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</si>
  <si>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</si>
  <si>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</si>
  <si>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</si>
  <si>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</si>
  <si>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</si>
  <si>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</si>
  <si>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</si>
  <si>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</si>
  <si>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</si>
  <si>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</si>
  <si>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</si>
  <si>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</si>
  <si>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</si>
  <si>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</si>
  <si>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</si>
  <si>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</si>
  <si>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</si>
  <si>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</si>
  <si>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</si>
  <si>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</si>
  <si>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</si>
  <si>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</si>
  <si>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</si>
  <si>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</si>
  <si>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</si>
  <si>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</si>
  <si>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</si>
  <si>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</si>
  <si>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</si>
  <si>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</si>
  <si>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</si>
  <si>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</si>
  <si>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</si>
  <si>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</si>
  <si>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</si>
  <si>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</si>
  <si>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</si>
  <si>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</si>
  <si>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</si>
  <si>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</si>
  <si>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</si>
  <si>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</si>
  <si>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</si>
  <si>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</si>
  <si>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</si>
  <si>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</si>
  <si>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</si>
  <si>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</si>
  <si>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</si>
  <si>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</si>
  <si>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</si>
  <si>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</si>
  <si>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</si>
  <si>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</si>
  <si>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</si>
  <si>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</si>
  <si>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</si>
  <si>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</si>
  <si>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</si>
  <si>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</si>
  <si>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</si>
  <si>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</si>
  <si>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</si>
  <si>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</si>
  <si>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</si>
  <si>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</si>
  <si>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</si>
  <si>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</si>
  <si>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</si>
  <si>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</si>
  <si>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</si>
  <si>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</si>
  <si>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</si>
  <si>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2018</t>
  </si>
  <si>
    <t>okt. 2018</t>
  </si>
  <si>
    <t>LSS-utjämning 2019–2020, förändring av bidrag/avgift</t>
  </si>
  <si>
    <t>Tabell 7  LSS-utjämning 2019–2020, förändring av bidrag/avgift</t>
  </si>
  <si>
    <t>2020-2019</t>
  </si>
  <si>
    <t>2020, kronor</t>
  </si>
  <si>
    <t>2019, kronor</t>
  </si>
  <si>
    <t>utfall,</t>
  </si>
  <si>
    <t>mars 2019</t>
  </si>
  <si>
    <t>Tabell 2   Underlag för och beräkning av grundläggande standardkostnad år 2018</t>
  </si>
  <si>
    <t>Tabell 3   Beräkning av personalkostnadsindex baserad på RS 2018, belopp i 1000-tal kronor</t>
  </si>
  <si>
    <t>39,17 %</t>
  </si>
  <si>
    <t xml:space="preserve">                RS 2018, belopp i 1000-tal kronor</t>
  </si>
  <si>
    <t>Tabell 5   Riksgenomsnittliga kostnader för LSS-insatser 2018</t>
  </si>
  <si>
    <t>Uppgifterna om 2018 års LSS-kostnader har hämtats från kommunernas räkenskapssammandrag (RS).</t>
  </si>
  <si>
    <t>år 2018,</t>
  </si>
  <si>
    <t>1) Bruttokostnad för LSS minus bruttointäkter. Källa: SCB, RS 2018</t>
  </si>
  <si>
    <t>år 2018</t>
  </si>
  <si>
    <t>2020</t>
  </si>
  <si>
    <t>år 2020</t>
  </si>
  <si>
    <t>1) Källa: SCB, RS 2018</t>
  </si>
  <si>
    <t>2) Enligt budgetpropositionen för 2020</t>
  </si>
  <si>
    <t>1. Grundläggande standardkostnad 2018, tkr</t>
  </si>
  <si>
    <t>Beräkningsunderlag från RS 2018, tkr (tabell 4):</t>
  </si>
  <si>
    <t xml:space="preserve">F. Personalkostnadsindex 2018 (PK-IX, (B + E) / B) </t>
  </si>
  <si>
    <t>Standardkostnad inklusive PK-IX (2018 års nivå), tkr</t>
  </si>
  <si>
    <t>Standardkostnad korrigerad och omräknad till 2020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</si>
  <si>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</si>
  <si>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</si>
  <si>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</si>
  <si>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</si>
  <si>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</si>
  <si>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</si>
  <si>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</si>
  <si>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</si>
  <si>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</si>
  <si>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</si>
  <si>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</si>
  <si>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</si>
  <si>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</si>
  <si>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</si>
  <si>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</si>
  <si>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</si>
  <si>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</si>
  <si>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</si>
  <si>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</si>
  <si>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</si>
  <si>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</si>
  <si>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</si>
  <si>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</si>
  <si>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</si>
  <si>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</si>
  <si>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</si>
  <si>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</si>
  <si>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</si>
  <si>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</si>
  <si>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</si>
  <si>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</si>
  <si>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</si>
  <si>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</si>
  <si>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</si>
  <si>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</si>
  <si>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</si>
  <si>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</si>
  <si>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</si>
  <si>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</si>
  <si>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</si>
  <si>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</si>
  <si>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</si>
  <si>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</si>
  <si>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</si>
  <si>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</si>
  <si>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</si>
  <si>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</si>
  <si>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</si>
  <si>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</si>
  <si>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</si>
  <si>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</si>
  <si>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</si>
  <si>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</si>
  <si>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</si>
  <si>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</si>
  <si>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</si>
  <si>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</si>
  <si>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</si>
  <si>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</si>
  <si>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</si>
  <si>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</si>
  <si>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</si>
  <si>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</si>
  <si>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</si>
  <si>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</si>
  <si>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</si>
  <si>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</si>
  <si>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</si>
  <si>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</si>
  <si>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</si>
  <si>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</si>
  <si>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</si>
  <si>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</si>
  <si>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</si>
  <si>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</si>
  <si>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</si>
  <si>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</si>
  <si>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</si>
  <si>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</si>
  <si>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</si>
  <si>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</si>
  <si>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</si>
  <si>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</si>
  <si>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</si>
  <si>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</si>
  <si>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</si>
  <si>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</si>
  <si>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</si>
  <si>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</si>
  <si>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</si>
  <si>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</si>
  <si>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</si>
  <si>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</si>
  <si>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</si>
  <si>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</si>
  <si>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</si>
  <si>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</si>
  <si>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</si>
  <si>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</si>
  <si>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</si>
  <si>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</si>
  <si>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</si>
  <si>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</si>
  <si>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</si>
  <si>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</si>
  <si>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</si>
  <si>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</si>
  <si>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</si>
  <si>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</si>
  <si>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</si>
  <si>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</si>
  <si>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</si>
  <si>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</si>
  <si>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</si>
  <si>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</si>
  <si>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</si>
  <si>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</si>
  <si>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</si>
  <si>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</si>
  <si>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</si>
  <si>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</si>
  <si>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</si>
  <si>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</si>
  <si>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</si>
  <si>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</si>
  <si>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</si>
  <si>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</si>
  <si>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</si>
  <si>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</si>
  <si>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</si>
  <si>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</si>
  <si>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</si>
  <si>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</si>
  <si>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</si>
  <si>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</si>
  <si>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</si>
  <si>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</si>
  <si>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</si>
  <si>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</si>
  <si>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</si>
  <si>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</si>
  <si>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</si>
  <si>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</si>
  <si>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</si>
  <si>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</si>
  <si>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</si>
  <si>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</si>
  <si>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</si>
  <si>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</si>
  <si>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</si>
  <si>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</si>
  <si>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</si>
  <si>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</si>
  <si>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</si>
  <si>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</si>
  <si>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</si>
  <si>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</si>
  <si>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</si>
  <si>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</si>
  <si>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</si>
  <si>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</si>
  <si>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</si>
  <si>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</si>
  <si>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</si>
  <si>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</si>
  <si>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</si>
  <si>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</si>
  <si>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</si>
  <si>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</si>
  <si>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</si>
  <si>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</si>
  <si>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</si>
  <si>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</si>
  <si>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</si>
  <si>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</si>
  <si>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</si>
  <si>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</si>
  <si>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</si>
  <si>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</si>
  <si>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</si>
  <si>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</si>
  <si>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</si>
  <si>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</si>
  <si>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</si>
  <si>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</si>
  <si>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</si>
  <si>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</si>
  <si>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</si>
  <si>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</si>
  <si>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</si>
  <si>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</si>
  <si>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</si>
  <si>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</si>
  <si>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</si>
  <si>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</si>
  <si>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</si>
  <si>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</si>
  <si>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</si>
  <si>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</si>
  <si>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</si>
  <si>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</si>
  <si>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</si>
  <si>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</si>
  <si>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</si>
  <si>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</si>
  <si>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</si>
  <si>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</si>
  <si>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</si>
  <si>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</si>
  <si>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</si>
  <si>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</si>
  <si>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</si>
  <si>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</si>
  <si>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</si>
  <si>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</si>
  <si>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</si>
  <si>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</si>
  <si>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</si>
  <si>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</si>
  <si>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</si>
  <si>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</si>
  <si>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</si>
  <si>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</si>
  <si>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</si>
  <si>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</si>
  <si>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</si>
  <si>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</si>
  <si>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</si>
  <si>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</si>
  <si>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</si>
  <si>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</si>
  <si>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</si>
  <si>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</si>
  <si>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</si>
  <si>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</si>
  <si>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</si>
  <si>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</si>
  <si>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</si>
  <si>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</si>
  <si>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</si>
  <si>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</si>
  <si>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</si>
  <si>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</si>
  <si>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</si>
  <si>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</si>
  <si>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</si>
  <si>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</si>
  <si>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</si>
  <si>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</si>
  <si>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</si>
  <si>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</si>
  <si>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</si>
  <si>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</si>
  <si>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</si>
  <si>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</si>
  <si>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</si>
  <si>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</si>
  <si>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</si>
  <si>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</si>
  <si>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</si>
  <si>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</si>
  <si>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</si>
  <si>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</si>
  <si>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</si>
  <si>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</si>
  <si>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</si>
  <si>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</si>
  <si>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</si>
  <si>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</si>
  <si>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</si>
  <si>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</si>
  <si>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</si>
  <si>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</si>
  <si>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</si>
  <si>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</si>
  <si>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</si>
  <si>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</si>
  <si>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</si>
  <si>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</si>
  <si>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</si>
  <si>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</si>
  <si>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</si>
  <si>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</si>
  <si>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</si>
  <si>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</si>
  <si>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</si>
  <si>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</si>
  <si>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</si>
  <si>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</si>
  <si>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</si>
  <si>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</si>
  <si>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</si>
  <si>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</si>
  <si>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</si>
  <si>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</si>
  <si>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</si>
  <si>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</si>
  <si>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</si>
  <si>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</si>
  <si>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</si>
  <si>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</si>
  <si>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</si>
  <si>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</si>
  <si>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</si>
  <si>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</si>
  <si>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</si>
  <si>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</si>
  <si>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</si>
  <si>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</si>
  <si>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</si>
  <si>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</si>
  <si>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..</t>
  </si>
  <si>
    <t>rev utfall,</t>
  </si>
  <si>
    <t>mars.2020</t>
  </si>
  <si>
    <t>dec. 2019</t>
  </si>
  <si>
    <t>utfall</t>
  </si>
  <si>
    <t>den 1</t>
  </si>
  <si>
    <t>november</t>
  </si>
  <si>
    <t>Tabell 1   Utjämning av LSS-kostnader mellan kommuner utjämningsåret 2020, reviderat utfall</t>
  </si>
  <si>
    <t>Reviderat utfall</t>
  </si>
  <si>
    <t>(SFS 2008:776). Andelstalen är baserade på SKR:s handikappnycklar.</t>
  </si>
  <si>
    <t>Folkmängd den 1 november 2019</t>
  </si>
  <si>
    <t>Lönekostnader inkl 39,17 % PO-påslag (A x 1,3917)</t>
  </si>
  <si>
    <t xml:space="preserve"> Tabell 6 Reviderat utfall, valfri kommun</t>
  </si>
  <si>
    <t>Kostnad, kr (Tab. 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</si>
</sst>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0" fontId="6" fillId="0" borderId="0" xfId="14" applyFont="1"/>
    <xf numFmtId="0" fontId="3" fillId="0" borderId="0" xfId="14"/>
    <xf numFmtId="0" fontId="3" fillId="0" borderId="0" xfId="14" applyFill="1"/>
    <xf numFmtId="0" fontId="7" fillId="0" borderId="2" xfId="14" applyFont="1" applyBorder="1"/>
    <xf numFmtId="0" fontId="3" fillId="0" borderId="2" xfId="14" applyBorder="1" applyAlignment="1">
      <alignment horizontal="right"/>
    </xf>
    <xf numFmtId="0" fontId="3" fillId="0" borderId="2" xfId="14" applyFill="1" applyBorder="1" applyAlignment="1">
      <alignment horizontal="right"/>
    </xf>
    <xf numFmtId="0" fontId="3" fillId="0" borderId="2" xfId="14" applyFont="1" applyBorder="1" applyAlignment="1">
      <alignment horizontal="right"/>
    </xf>
    <xf numFmtId="0" fontId="3" fillId="0" borderId="0" xfId="14" applyFont="1" applyAlignment="1">
      <alignment horizontal="right"/>
    </xf>
    <xf numFmtId="0" fontId="3" fillId="0" borderId="0" xfId="14" applyFont="1" applyFill="1" applyAlignment="1">
      <alignment horizontal="right"/>
    </xf>
    <xf numFmtId="0" fontId="8" fillId="0" borderId="0" xfId="14" applyFont="1" applyAlignment="1">
      <alignment horizontal="right"/>
    </xf>
    <xf numFmtId="0" fontId="3" fillId="0" borderId="0" xfId="14" quotePrefix="1" applyFont="1" applyFill="1" applyBorder="1" applyAlignment="1">
      <alignment horizontal="right"/>
    </xf>
    <xf numFmtId="0" fontId="3" fillId="0" borderId="0" xfId="14" quotePrefix="1" applyFont="1" applyBorder="1" applyAlignment="1">
      <alignment horizontal="right"/>
    </xf>
    <xf numFmtId="0" fontId="8" fillId="0" borderId="0" xfId="14" applyFont="1" applyBorder="1" applyAlignment="1">
      <alignment horizontal="right"/>
    </xf>
    <xf numFmtId="0" fontId="3" fillId="0" borderId="0" xfId="14" applyFont="1" applyFill="1" applyBorder="1" applyAlignment="1">
      <alignment horizontal="right"/>
    </xf>
    <xf numFmtId="0" fontId="3" fillId="0" borderId="0" xfId="14" quotePrefix="1" applyFont="1" applyAlignment="1">
      <alignment horizontal="right"/>
    </xf>
    <xf numFmtId="0" fontId="3" fillId="0" borderId="0" xfId="14" applyFont="1" applyBorder="1" applyAlignment="1">
      <alignment horizontal="right"/>
    </xf>
    <xf numFmtId="0" fontId="3" fillId="0" borderId="0" xfId="14" applyFill="1" applyBorder="1" applyAlignment="1">
      <alignment horizontal="right"/>
    </xf>
    <xf numFmtId="0" fontId="3" fillId="0" borderId="0" xfId="14" applyBorder="1"/>
    <xf numFmtId="0" fontId="8" fillId="0" borderId="0" xfId="14" applyFont="1" applyFill="1" applyBorder="1" applyAlignment="1">
      <alignment horizontal="right"/>
    </xf>
    <xf numFmtId="17" fontId="8" fillId="0" borderId="0" xfId="14" quotePrefix="1" applyNumberFormat="1" applyFont="1" applyBorder="1" applyAlignment="1">
      <alignment horizontal="right"/>
    </xf>
    <xf numFmtId="0" fontId="3" fillId="0" borderId="1" xfId="14" applyBorder="1"/>
    <xf numFmtId="17" fontId="8" fillId="0" borderId="1" xfId="14" quotePrefix="1" applyNumberFormat="1" applyFont="1" applyFill="1" applyBorder="1" applyAlignment="1">
      <alignment horizontal="right"/>
    </xf>
    <xf numFmtId="0" fontId="3" fillId="0" borderId="1" xfId="14" applyFill="1" applyBorder="1" applyAlignment="1">
      <alignment horizontal="right"/>
    </xf>
    <xf numFmtId="0" fontId="3" fillId="0" borderId="1" xfId="14" applyBorder="1" applyAlignment="1">
      <alignment horizontal="right"/>
    </xf>
    <xf numFmtId="3" fontId="3" fillId="0" borderId="0" xfId="14" applyNumberFormat="1"/>
    <xf numFmtId="3" fontId="3" fillId="0" borderId="0" xfId="14" applyNumberFormat="1" applyFill="1"/>
    <xf numFmtId="3" fontId="3" fillId="0" borderId="0" xfId="14" quotePrefix="1" applyNumberFormat="1" applyFont="1"/>
    <xf numFmtId="3" fontId="3" fillId="0" borderId="0" xfId="14" quotePrefix="1" applyNumberFormat="1" applyFont="1" applyFill="1"/>
    <xf numFmtId="3" fontId="3" fillId="0" borderId="0" xfId="14" applyNumberFormat="1" applyFont="1"/>
    <xf numFmtId="0" fontId="8" fillId="0" borderId="0" xfId="14" quotePrefix="1" applyFont="1" applyAlignment="1">
      <alignment horizontal="right"/>
    </xf>
    <xf numFmtId="1" fontId="7" fillId="0" borderId="0" xfId="3" applyNumberFormat="1" applyFont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7" fillId="0" borderId="4" xfId="3" applyNumberFormat="1" applyFont="1" applyBorder="1" applyAlignment="1">
      <alignment horizontal="right"/>
    </xf>
  </cellXfs>
  <cellStyles count="15">
    <cellStyle name="Följde hyperlänken" xfId="1"/>
    <cellStyle name="Hyperlä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5" xfId="14"/>
    <cellStyle name="Procent 2" xfId="8"/>
    <cellStyle name="Procent 2 2" xfId="9"/>
    <cellStyle name="Tusental (0)_1999 (2)" xfId="10"/>
    <cellStyle name="Tusental 2" xfId="11"/>
    <cellStyle name="Tusental 3" xfId="12"/>
    <cellStyle name="Valuta (0)_1999 (2)" xfId="13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381000</xdr:colOff>
          <xdr:row>4</xdr:row>
          <xdr:rowOff>57150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pp2\J\prod\NR\Offentlig%20Ekonomi\Statsbidrag\Maxtaxa\Bidrags&#229;r%202009\Prelimin&#228;r\Maxtaxa%202009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V31"/>
  <sheetViews>
    <sheetView showGridLines="0" tabSelected="1" zoomScaleNormal="100" workbookViewId="0"/>
  </sheetViews>
  <sheetFormatPr defaultColWidth="0" defaultRowHeight="15" customHeight="1" zeroHeight="1"/>
  <cols>
    <col min="1" max="1" width="8.85546875" customWidth="1"/>
    <col min="2" max="2" width="71.85546875" customWidth="1"/>
    <col min="3" max="3" width="8.85546875" customWidth="1"/>
    <col min="4" max="16384" width="8.85546875" hidden="1"/>
  </cols>
  <sheetData>
    <row r="1" spans="1:256">
      <c r="A1" s="1" t="s">
        <v>0</v>
      </c>
      <c r="B1" s="1"/>
      <c r="C1" s="1"/>
    </row>
    <row r="2" spans="1:256">
      <c r="A2" s="1" t="s">
        <v>261</v>
      </c>
      <c r="B2" s="1"/>
      <c r="C2" s="1"/>
    </row>
    <row r="3" spans="1:256" ht="15" customHeight="1"/>
    <row r="4" spans="1:256" ht="26.25">
      <c r="A4" s="2" t="s">
        <v>33</v>
      </c>
    </row>
    <row r="5" spans="1:256" ht="18.75">
      <c r="A5" s="150" t="s">
        <v>323</v>
      </c>
    </row>
    <row r="6" spans="1:256" ht="18.75">
      <c r="A6" s="150" t="s">
        <v>984</v>
      </c>
    </row>
    <row r="7" spans="1:256" ht="15" customHeight="1"/>
    <row r="8" spans="1:256" ht="15" customHeight="1"/>
    <row r="9" spans="1:256" ht="15.75">
      <c r="A9" s="3" t="s">
        <v>1</v>
      </c>
      <c r="B9" s="4"/>
    </row>
    <row r="10" spans="1:256">
      <c r="A10" s="5" t="s">
        <v>2</v>
      </c>
      <c r="B10" s="6" t="s">
        <v>33</v>
      </c>
    </row>
    <row r="11" spans="1:256">
      <c r="A11" s="5" t="s">
        <v>3</v>
      </c>
      <c r="B11" s="5" t="s">
        <v>152</v>
      </c>
    </row>
    <row r="12" spans="1:256" ht="15.75">
      <c r="A12" s="5" t="s">
        <v>4</v>
      </c>
      <c r="B12" s="5" t="s">
        <v>117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5" t="s">
        <v>5</v>
      </c>
      <c r="B13" t="s">
        <v>262</v>
      </c>
    </row>
    <row r="14" spans="1:256">
      <c r="A14" s="5" t="s">
        <v>151</v>
      </c>
      <c r="B14" t="s">
        <v>324</v>
      </c>
    </row>
    <row r="15" spans="1:256">
      <c r="A15" s="5" t="s">
        <v>153</v>
      </c>
      <c r="B15" t="s">
        <v>325</v>
      </c>
    </row>
    <row r="16" spans="1:256">
      <c r="A16" s="5" t="s">
        <v>313</v>
      </c>
      <c r="B16" t="s">
        <v>640</v>
      </c>
    </row>
    <row r="17" spans="1:1">
      <c r="A17" s="5"/>
    </row>
    <row r="18" spans="1:1" ht="15.75">
      <c r="A18" s="7"/>
    </row>
    <row r="19" spans="1:1">
      <c r="A19" s="5"/>
    </row>
    <row r="20" spans="1:1" ht="15" customHeight="1"/>
    <row r="21" spans="1:1" ht="15" customHeight="1"/>
    <row r="22" spans="1:1" s="6" customFormat="1">
      <c r="A22" s="5"/>
    </row>
    <row r="23" spans="1:1" ht="15" customHeight="1">
      <c r="A23" s="120" t="s">
        <v>260</v>
      </c>
    </row>
    <row r="24" spans="1:1">
      <c r="A24" t="s">
        <v>312</v>
      </c>
    </row>
    <row r="25" spans="1:1" ht="15" customHeight="1"/>
    <row r="26" spans="1:1" ht="15" customHeight="1">
      <c r="A26" t="s">
        <v>257</v>
      </c>
    </row>
    <row r="27" spans="1:1" ht="15" customHeight="1"/>
    <row r="28" spans="1:1" ht="15" customHeight="1">
      <c r="A28" s="120" t="s">
        <v>258</v>
      </c>
    </row>
    <row r="29" spans="1:1" ht="15" customHeight="1">
      <c r="A29" s="121" t="s">
        <v>259</v>
      </c>
    </row>
    <row r="30" spans="1:1" ht="15" customHeight="1"/>
    <row r="31" spans="1:1" ht="15" customHeight="1"/>
  </sheetData>
  <hyperlinks>
    <hyperlink ref="A29" r:id="rId1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XFD322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11.25"/>
  <cols>
    <col min="1" max="1" width="19.85546875" style="146" customWidth="1"/>
    <col min="2" max="2" width="10.140625" style="147" bestFit="1" customWidth="1"/>
    <col min="3" max="3" width="10.7109375" style="148" customWidth="1"/>
    <col min="4" max="5" width="10.7109375" style="146" customWidth="1"/>
    <col min="6" max="6" width="13.7109375" style="146" bestFit="1" customWidth="1"/>
    <col min="7" max="7" width="8.28515625" style="146" customWidth="1"/>
    <col min="8" max="8" width="11.7109375" style="148" customWidth="1"/>
    <col min="9" max="9" width="12.7109375" style="148" bestFit="1" customWidth="1"/>
    <col min="10" max="10" width="13.7109375" style="146" customWidth="1"/>
    <col min="11" max="16384" width="0" style="146" hidden="1"/>
  </cols>
  <sheetData>
    <row r="1" spans="1:16384" s="126" customFormat="1" ht="16.5" thickBot="1">
      <c r="A1" s="123" t="s">
        <v>983</v>
      </c>
      <c r="B1" s="124"/>
      <c r="C1" s="125"/>
      <c r="H1" s="125"/>
      <c r="I1" s="125"/>
    </row>
    <row r="2" spans="1:16384" s="126" customFormat="1" ht="12.75">
      <c r="A2" s="127" t="s">
        <v>6</v>
      </c>
      <c r="B2" s="128" t="s">
        <v>7</v>
      </c>
      <c r="C2" s="129" t="s">
        <v>8</v>
      </c>
      <c r="D2" s="128" t="s">
        <v>9</v>
      </c>
      <c r="E2" s="128" t="s">
        <v>10</v>
      </c>
      <c r="F2" s="194" t="s">
        <v>11</v>
      </c>
      <c r="G2" s="195"/>
      <c r="H2" s="130" t="s">
        <v>12</v>
      </c>
      <c r="I2" s="129" t="s">
        <v>12</v>
      </c>
      <c r="J2" s="129" t="s">
        <v>12</v>
      </c>
    </row>
    <row r="3" spans="1:16384" s="126" customFormat="1" ht="12.75">
      <c r="B3" s="131" t="s">
        <v>13</v>
      </c>
      <c r="C3" s="125" t="s">
        <v>14</v>
      </c>
      <c r="D3" s="125" t="s">
        <v>15</v>
      </c>
      <c r="E3" s="125" t="s">
        <v>16</v>
      </c>
      <c r="F3" s="196" t="s">
        <v>17</v>
      </c>
      <c r="G3" s="196"/>
      <c r="H3" s="125" t="s">
        <v>18</v>
      </c>
      <c r="I3" s="125" t="s">
        <v>320</v>
      </c>
      <c r="J3" s="125" t="s">
        <v>321</v>
      </c>
    </row>
    <row r="4" spans="1:16384" s="126" customFormat="1" ht="12.75">
      <c r="A4" s="126" t="s">
        <v>19</v>
      </c>
      <c r="B4" s="135" t="s">
        <v>981</v>
      </c>
      <c r="C4" s="125" t="s">
        <v>20</v>
      </c>
      <c r="D4" s="125" t="s">
        <v>21</v>
      </c>
      <c r="E4" s="125" t="s">
        <v>22</v>
      </c>
      <c r="F4" s="197" t="s">
        <v>326</v>
      </c>
      <c r="G4" s="197"/>
      <c r="H4" s="133" t="s">
        <v>275</v>
      </c>
      <c r="I4" s="133" t="s">
        <v>23</v>
      </c>
      <c r="J4" s="133" t="s">
        <v>23</v>
      </c>
    </row>
    <row r="5" spans="1:16384" s="126" customFormat="1" ht="12.75">
      <c r="B5" s="135" t="s">
        <v>982</v>
      </c>
      <c r="C5" s="125" t="s">
        <v>16</v>
      </c>
      <c r="D5" s="125" t="s">
        <v>24</v>
      </c>
      <c r="E5" s="125" t="s">
        <v>25</v>
      </c>
      <c r="F5" s="198" t="s">
        <v>26</v>
      </c>
      <c r="G5" s="198"/>
      <c r="H5" s="125" t="s">
        <v>23</v>
      </c>
      <c r="I5" s="125"/>
      <c r="J5" s="134"/>
    </row>
    <row r="6" spans="1:16384" s="126" customFormat="1" ht="12.75">
      <c r="A6" s="136"/>
      <c r="B6" s="133">
        <v>2019</v>
      </c>
      <c r="C6" s="133" t="s">
        <v>327</v>
      </c>
      <c r="D6" s="133">
        <v>2018</v>
      </c>
      <c r="E6" s="133" t="s">
        <v>327</v>
      </c>
      <c r="F6" s="132" t="s">
        <v>27</v>
      </c>
      <c r="G6" s="132" t="s">
        <v>28</v>
      </c>
      <c r="H6" s="132" t="s">
        <v>31</v>
      </c>
      <c r="I6" s="132"/>
      <c r="J6" s="125"/>
    </row>
    <row r="7" spans="1:16384" s="126" customFormat="1" ht="12.75">
      <c r="A7" s="137"/>
      <c r="B7" s="138"/>
      <c r="C7" s="139" t="s">
        <v>29</v>
      </c>
      <c r="D7" s="139" t="s">
        <v>30</v>
      </c>
      <c r="E7" s="139"/>
      <c r="F7" s="140"/>
      <c r="G7" s="140" t="s">
        <v>31</v>
      </c>
      <c r="H7" s="137"/>
      <c r="I7" s="137"/>
      <c r="J7" s="140"/>
    </row>
    <row r="8" spans="1:16384" s="126" customFormat="1" ht="18" customHeight="1">
      <c r="A8" s="141" t="s">
        <v>32</v>
      </c>
      <c r="B8" s="142">
        <f>SUM(B9:B319)</f>
        <v>10319473</v>
      </c>
      <c r="C8" s="142">
        <f>SUM(C9:C319)</f>
        <v>52293564.376999982</v>
      </c>
      <c r="D8" s="143">
        <v>1</v>
      </c>
      <c r="E8" s="142">
        <f>SUM(E9:E319)</f>
        <v>53385941.681318</v>
      </c>
      <c r="F8" s="142">
        <f>SUM(F9:F319)</f>
        <v>54050309.529321969</v>
      </c>
      <c r="G8" s="144">
        <v>5237.7005617437999</v>
      </c>
      <c r="H8" s="142"/>
      <c r="I8" s="142">
        <f>SUM(I9:I319)</f>
        <v>4662237881</v>
      </c>
      <c r="J8" s="142">
        <f>SUM(J9:J319)</f>
        <v>-4662237889</v>
      </c>
    </row>
    <row r="9" spans="1:16384" ht="18.75" customHeight="1">
      <c r="A9" s="145" t="s">
        <v>328</v>
      </c>
      <c r="B9" s="154"/>
    </row>
    <row r="10" spans="1:16384" ht="12.75">
      <c r="A10" s="151" t="s">
        <v>317</v>
      </c>
      <c r="B10" s="154">
        <v>94247</v>
      </c>
      <c r="C10" s="154">
        <v>503219.97100000002</v>
      </c>
      <c r="D10" s="155">
        <v>1.0349999999999999</v>
      </c>
      <c r="E10" s="154">
        <v>520832.66998499999</v>
      </c>
      <c r="F10" s="154">
        <v>527314.23552885896</v>
      </c>
      <c r="G10" s="154">
        <v>5595.0240912586996</v>
      </c>
      <c r="H10" s="154">
        <v>357.32352951489901</v>
      </c>
      <c r="I10" s="154">
        <v>33676671</v>
      </c>
      <c r="J10" s="154">
        <v>0</v>
      </c>
      <c r="K10" s="154">
        <v>43887.405300925901</v>
      </c>
      <c r="L10" s="154">
        <v>2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4">
        <v>0</v>
      </c>
      <c r="DI10" s="154">
        <v>0</v>
      </c>
      <c r="DJ10" s="154">
        <v>0</v>
      </c>
      <c r="DK10" s="154">
        <v>0</v>
      </c>
      <c r="DL10" s="154">
        <v>0</v>
      </c>
      <c r="DM10" s="154">
        <v>0</v>
      </c>
      <c r="DN10" s="154">
        <v>0</v>
      </c>
      <c r="DO10" s="154">
        <v>0</v>
      </c>
      <c r="DP10" s="154">
        <v>0</v>
      </c>
      <c r="DQ10" s="154">
        <v>0</v>
      </c>
      <c r="DR10" s="154">
        <v>0</v>
      </c>
      <c r="DS10" s="154">
        <v>0</v>
      </c>
      <c r="DT10" s="154">
        <v>0</v>
      </c>
      <c r="DU10" s="154">
        <v>0</v>
      </c>
      <c r="DV10" s="154">
        <v>0</v>
      </c>
      <c r="DW10" s="154">
        <v>0</v>
      </c>
      <c r="DX10" s="154">
        <v>0</v>
      </c>
      <c r="DY10" s="154">
        <v>0</v>
      </c>
      <c r="DZ10" s="154">
        <v>0</v>
      </c>
      <c r="EA10" s="154">
        <v>0</v>
      </c>
      <c r="EB10" s="154">
        <v>0</v>
      </c>
      <c r="EC10" s="154">
        <v>0</v>
      </c>
      <c r="ED10" s="154">
        <v>0</v>
      </c>
      <c r="EE10" s="154">
        <v>0</v>
      </c>
      <c r="EF10" s="154">
        <v>0</v>
      </c>
      <c r="EG10" s="154">
        <v>0</v>
      </c>
      <c r="EH10" s="154">
        <v>0</v>
      </c>
      <c r="EI10" s="154">
        <v>0</v>
      </c>
      <c r="EJ10" s="154">
        <v>0</v>
      </c>
      <c r="EK10" s="154">
        <v>0</v>
      </c>
      <c r="EL10" s="154">
        <v>0</v>
      </c>
      <c r="EM10" s="154">
        <v>0</v>
      </c>
      <c r="EN10" s="154">
        <v>0</v>
      </c>
      <c r="EO10" s="154">
        <v>0</v>
      </c>
      <c r="EP10" s="154">
        <v>0</v>
      </c>
      <c r="EQ10" s="154">
        <v>0</v>
      </c>
      <c r="ER10" s="154">
        <v>0</v>
      </c>
      <c r="ES10" s="154">
        <v>0</v>
      </c>
      <c r="ET10" s="154">
        <v>0</v>
      </c>
      <c r="EU10" s="154">
        <v>0</v>
      </c>
      <c r="EV10" s="154">
        <v>0</v>
      </c>
      <c r="EW10" s="154">
        <v>0</v>
      </c>
      <c r="EX10" s="154">
        <v>0</v>
      </c>
      <c r="EY10" s="154">
        <v>0</v>
      </c>
      <c r="EZ10" s="154">
        <v>0</v>
      </c>
      <c r="FA10" s="154">
        <v>0</v>
      </c>
      <c r="FB10" s="154">
        <v>0</v>
      </c>
      <c r="FC10" s="154">
        <v>0</v>
      </c>
      <c r="FD10" s="154">
        <v>0</v>
      </c>
      <c r="FE10" s="154">
        <v>0</v>
      </c>
      <c r="FF10" s="154">
        <v>0</v>
      </c>
      <c r="FG10" s="154">
        <v>0</v>
      </c>
      <c r="FH10" s="154">
        <v>0</v>
      </c>
      <c r="FI10" s="154">
        <v>0</v>
      </c>
      <c r="FJ10" s="154">
        <v>0</v>
      </c>
      <c r="FK10" s="154">
        <v>0</v>
      </c>
      <c r="FL10" s="154">
        <v>0</v>
      </c>
      <c r="FM10" s="154">
        <v>0</v>
      </c>
      <c r="FN10" s="154">
        <v>0</v>
      </c>
      <c r="FO10" s="154">
        <v>0</v>
      </c>
      <c r="FP10" s="154">
        <v>0</v>
      </c>
      <c r="FQ10" s="154">
        <v>0</v>
      </c>
      <c r="FR10" s="154">
        <v>0</v>
      </c>
      <c r="FS10" s="154">
        <v>0</v>
      </c>
      <c r="FT10" s="154">
        <v>0</v>
      </c>
      <c r="FU10" s="154">
        <v>0</v>
      </c>
      <c r="FV10" s="154">
        <v>0</v>
      </c>
      <c r="FW10" s="154">
        <v>0</v>
      </c>
      <c r="FX10" s="154">
        <v>0</v>
      </c>
      <c r="FY10" s="154">
        <v>0</v>
      </c>
      <c r="FZ10" s="154">
        <v>0</v>
      </c>
      <c r="GA10" s="154">
        <v>0</v>
      </c>
      <c r="GB10" s="154">
        <v>0</v>
      </c>
      <c r="GC10" s="154">
        <v>0</v>
      </c>
      <c r="GD10" s="154">
        <v>0</v>
      </c>
      <c r="GE10" s="154">
        <v>0</v>
      </c>
      <c r="GF10" s="154">
        <v>0</v>
      </c>
      <c r="GG10" s="154">
        <v>0</v>
      </c>
      <c r="GH10" s="154">
        <v>0</v>
      </c>
      <c r="GI10" s="154">
        <v>0</v>
      </c>
      <c r="GJ10" s="154">
        <v>0</v>
      </c>
      <c r="GK10" s="154">
        <v>0</v>
      </c>
      <c r="GL10" s="154">
        <v>0</v>
      </c>
      <c r="GM10" s="154">
        <v>0</v>
      </c>
      <c r="GN10" s="154">
        <v>0</v>
      </c>
      <c r="GO10" s="154">
        <v>0</v>
      </c>
      <c r="GP10" s="154">
        <v>0</v>
      </c>
      <c r="GQ10" s="154">
        <v>0</v>
      </c>
      <c r="GR10" s="154">
        <v>0</v>
      </c>
      <c r="GS10" s="154">
        <v>0</v>
      </c>
      <c r="GT10" s="154">
        <v>0</v>
      </c>
      <c r="GU10" s="154">
        <v>0</v>
      </c>
      <c r="GV10" s="154">
        <v>0</v>
      </c>
      <c r="GW10" s="154">
        <v>0</v>
      </c>
      <c r="GX10" s="154">
        <v>0</v>
      </c>
      <c r="GY10" s="154">
        <v>0</v>
      </c>
      <c r="GZ10" s="154">
        <v>0</v>
      </c>
      <c r="HA10" s="154">
        <v>0</v>
      </c>
      <c r="HB10" s="154">
        <v>0</v>
      </c>
      <c r="HC10" s="154">
        <v>0</v>
      </c>
      <c r="HD10" s="154">
        <v>0</v>
      </c>
      <c r="HE10" s="154">
        <v>0</v>
      </c>
      <c r="HF10" s="154">
        <v>0</v>
      </c>
      <c r="HG10" s="154">
        <v>0</v>
      </c>
      <c r="HH10" s="154">
        <v>0</v>
      </c>
      <c r="HI10" s="154">
        <v>0</v>
      </c>
      <c r="HJ10" s="154">
        <v>0</v>
      </c>
      <c r="HK10" s="154">
        <v>0</v>
      </c>
      <c r="HL10" s="154">
        <v>0</v>
      </c>
      <c r="HM10" s="154">
        <v>0</v>
      </c>
      <c r="HN10" s="154">
        <v>0</v>
      </c>
      <c r="HO10" s="154">
        <v>0</v>
      </c>
      <c r="HP10" s="154">
        <v>0</v>
      </c>
      <c r="HQ10" s="154">
        <v>0</v>
      </c>
      <c r="HR10" s="154">
        <v>0</v>
      </c>
      <c r="HS10" s="154">
        <v>0</v>
      </c>
      <c r="HT10" s="154">
        <v>0</v>
      </c>
      <c r="HU10" s="154">
        <v>0</v>
      </c>
      <c r="HV10" s="154">
        <v>0</v>
      </c>
      <c r="HW10" s="154">
        <v>0</v>
      </c>
      <c r="HX10" s="154">
        <v>0</v>
      </c>
      <c r="HY10" s="154">
        <v>0</v>
      </c>
      <c r="HZ10" s="154">
        <v>0</v>
      </c>
      <c r="IA10" s="154">
        <v>0</v>
      </c>
      <c r="IB10" s="154">
        <v>0</v>
      </c>
      <c r="IC10" s="154">
        <v>0</v>
      </c>
      <c r="ID10" s="154">
        <v>0</v>
      </c>
      <c r="IE10" s="154">
        <v>0</v>
      </c>
      <c r="IF10" s="154">
        <v>0</v>
      </c>
      <c r="IG10" s="154">
        <v>0</v>
      </c>
      <c r="IH10" s="154">
        <v>0</v>
      </c>
      <c r="II10" s="154">
        <v>0</v>
      </c>
      <c r="IJ10" s="154">
        <v>0</v>
      </c>
      <c r="IK10" s="154">
        <v>0</v>
      </c>
      <c r="IL10" s="154">
        <v>0</v>
      </c>
      <c r="IM10" s="154">
        <v>0</v>
      </c>
      <c r="IN10" s="154">
        <v>0</v>
      </c>
      <c r="IO10" s="154">
        <v>0</v>
      </c>
      <c r="IP10" s="154">
        <v>0</v>
      </c>
      <c r="IQ10" s="154">
        <v>0</v>
      </c>
      <c r="IR10" s="154">
        <v>0</v>
      </c>
      <c r="IS10" s="154">
        <v>0</v>
      </c>
      <c r="IT10" s="154">
        <v>0</v>
      </c>
      <c r="IU10" s="154">
        <v>0</v>
      </c>
      <c r="IV10" s="154">
        <v>0</v>
      </c>
      <c r="IW10" s="154">
        <v>0</v>
      </c>
      <c r="IX10" s="154">
        <v>0</v>
      </c>
      <c r="IY10" s="154">
        <v>0</v>
      </c>
      <c r="IZ10" s="154">
        <v>0</v>
      </c>
      <c r="JA10" s="154">
        <v>0</v>
      </c>
      <c r="JB10" s="154">
        <v>0</v>
      </c>
      <c r="JC10" s="154">
        <v>0</v>
      </c>
      <c r="JD10" s="154">
        <v>0</v>
      </c>
      <c r="JE10" s="154">
        <v>0</v>
      </c>
      <c r="JF10" s="154">
        <v>0</v>
      </c>
      <c r="JG10" s="154">
        <v>0</v>
      </c>
      <c r="JH10" s="154">
        <v>0</v>
      </c>
      <c r="JI10" s="154">
        <v>0</v>
      </c>
      <c r="JJ10" s="154">
        <v>0</v>
      </c>
      <c r="JK10" s="154">
        <v>0</v>
      </c>
      <c r="JL10" s="154">
        <v>0</v>
      </c>
      <c r="JM10" s="154">
        <v>0</v>
      </c>
      <c r="JN10" s="154">
        <v>0</v>
      </c>
      <c r="JO10" s="154">
        <v>0</v>
      </c>
      <c r="JP10" s="154">
        <v>0</v>
      </c>
      <c r="JQ10" s="154">
        <v>0</v>
      </c>
      <c r="JR10" s="154">
        <v>0</v>
      </c>
      <c r="JS10" s="154">
        <v>0</v>
      </c>
      <c r="JT10" s="154">
        <v>0</v>
      </c>
      <c r="JU10" s="154">
        <v>0</v>
      </c>
      <c r="JV10" s="154">
        <v>0</v>
      </c>
      <c r="JW10" s="154">
        <v>0</v>
      </c>
      <c r="JX10" s="154">
        <v>0</v>
      </c>
      <c r="JY10" s="154">
        <v>0</v>
      </c>
      <c r="JZ10" s="154">
        <v>0</v>
      </c>
      <c r="KA10" s="154">
        <v>0</v>
      </c>
      <c r="KB10" s="154">
        <v>0</v>
      </c>
      <c r="KC10" s="154">
        <v>0</v>
      </c>
      <c r="KD10" s="154">
        <v>0</v>
      </c>
      <c r="KE10" s="154">
        <v>0</v>
      </c>
      <c r="KF10" s="154">
        <v>0</v>
      </c>
      <c r="KG10" s="154">
        <v>0</v>
      </c>
      <c r="KH10" s="154">
        <v>0</v>
      </c>
      <c r="KI10" s="154">
        <v>0</v>
      </c>
      <c r="KJ10" s="154">
        <v>0</v>
      </c>
      <c r="KK10" s="154">
        <v>0</v>
      </c>
      <c r="KL10" s="154">
        <v>0</v>
      </c>
      <c r="KM10" s="154">
        <v>0</v>
      </c>
      <c r="KN10" s="154">
        <v>0</v>
      </c>
      <c r="KO10" s="154">
        <v>0</v>
      </c>
      <c r="KP10" s="154">
        <v>0</v>
      </c>
      <c r="KQ10" s="154">
        <v>0</v>
      </c>
      <c r="KR10" s="154">
        <v>0</v>
      </c>
      <c r="KS10" s="154">
        <v>0</v>
      </c>
      <c r="KT10" s="154">
        <v>0</v>
      </c>
      <c r="KU10" s="154">
        <v>0</v>
      </c>
      <c r="KV10" s="154">
        <v>0</v>
      </c>
      <c r="KW10" s="154">
        <v>0</v>
      </c>
      <c r="KX10" s="154">
        <v>0</v>
      </c>
      <c r="KY10" s="154">
        <v>0</v>
      </c>
      <c r="KZ10" s="154">
        <v>0</v>
      </c>
      <c r="LA10" s="154">
        <v>0</v>
      </c>
      <c r="LB10" s="154">
        <v>0</v>
      </c>
      <c r="LC10" s="154">
        <v>0</v>
      </c>
      <c r="LD10" s="154">
        <v>0</v>
      </c>
      <c r="LE10" s="154">
        <v>0</v>
      </c>
      <c r="LF10" s="154">
        <v>0</v>
      </c>
      <c r="LG10" s="154">
        <v>0</v>
      </c>
      <c r="LH10" s="154">
        <v>0</v>
      </c>
      <c r="LI10" s="154">
        <v>0</v>
      </c>
      <c r="LJ10" s="154">
        <v>0</v>
      </c>
      <c r="LK10" s="154">
        <v>0</v>
      </c>
      <c r="LL10" s="154">
        <v>0</v>
      </c>
      <c r="LM10" s="154">
        <v>0</v>
      </c>
      <c r="LN10" s="154">
        <v>0</v>
      </c>
      <c r="LO10" s="154">
        <v>0</v>
      </c>
      <c r="LP10" s="154">
        <v>0</v>
      </c>
      <c r="LQ10" s="154">
        <v>0</v>
      </c>
      <c r="LR10" s="154">
        <v>0</v>
      </c>
      <c r="LS10" s="154">
        <v>0</v>
      </c>
      <c r="LT10" s="154">
        <v>0</v>
      </c>
      <c r="LU10" s="154">
        <v>0</v>
      </c>
      <c r="LV10" s="154">
        <v>0</v>
      </c>
      <c r="LW10" s="154">
        <v>0</v>
      </c>
      <c r="LX10" s="154">
        <v>0</v>
      </c>
      <c r="LY10" s="154">
        <v>0</v>
      </c>
      <c r="LZ10" s="154">
        <v>0</v>
      </c>
      <c r="MA10" s="154">
        <v>0</v>
      </c>
      <c r="MB10" s="154">
        <v>0</v>
      </c>
      <c r="MC10" s="154">
        <v>0</v>
      </c>
      <c r="MD10" s="154">
        <v>0</v>
      </c>
      <c r="ME10" s="154">
        <v>0</v>
      </c>
      <c r="MF10" s="154">
        <v>0</v>
      </c>
      <c r="MG10" s="154">
        <v>0</v>
      </c>
      <c r="MH10" s="154">
        <v>0</v>
      </c>
      <c r="MI10" s="154">
        <v>0</v>
      </c>
      <c r="MJ10" s="154">
        <v>0</v>
      </c>
      <c r="MK10" s="154">
        <v>0</v>
      </c>
      <c r="ML10" s="154">
        <v>0</v>
      </c>
      <c r="MM10" s="154">
        <v>0</v>
      </c>
      <c r="MN10" s="154">
        <v>0</v>
      </c>
      <c r="MO10" s="154">
        <v>0</v>
      </c>
      <c r="MP10" s="154">
        <v>0</v>
      </c>
      <c r="MQ10" s="154">
        <v>0</v>
      </c>
      <c r="MR10" s="154">
        <v>0</v>
      </c>
      <c r="MS10" s="154">
        <v>0</v>
      </c>
      <c r="MT10" s="154">
        <v>0</v>
      </c>
      <c r="MU10" s="154">
        <v>0</v>
      </c>
      <c r="MV10" s="154">
        <v>0</v>
      </c>
      <c r="MW10" s="154">
        <v>0</v>
      </c>
      <c r="MX10" s="154">
        <v>0</v>
      </c>
      <c r="MY10" s="154">
        <v>0</v>
      </c>
      <c r="MZ10" s="154">
        <v>0</v>
      </c>
      <c r="NA10" s="154">
        <v>0</v>
      </c>
      <c r="NB10" s="154">
        <v>0</v>
      </c>
      <c r="NC10" s="154">
        <v>0</v>
      </c>
      <c r="ND10" s="154">
        <v>0</v>
      </c>
      <c r="NE10" s="154">
        <v>0</v>
      </c>
      <c r="NF10" s="154">
        <v>0</v>
      </c>
      <c r="NG10" s="154">
        <v>0</v>
      </c>
      <c r="NH10" s="154">
        <v>0</v>
      </c>
      <c r="NI10" s="154">
        <v>0</v>
      </c>
      <c r="NJ10" s="154">
        <v>0</v>
      </c>
      <c r="NK10" s="154">
        <v>0</v>
      </c>
      <c r="NL10" s="154">
        <v>0</v>
      </c>
      <c r="NM10" s="154">
        <v>0</v>
      </c>
      <c r="NN10" s="154">
        <v>0</v>
      </c>
      <c r="NO10" s="154">
        <v>0</v>
      </c>
      <c r="NP10" s="154">
        <v>0</v>
      </c>
      <c r="NQ10" s="154">
        <v>0</v>
      </c>
      <c r="NR10" s="154">
        <v>0</v>
      </c>
      <c r="NS10" s="154">
        <v>0</v>
      </c>
      <c r="NT10" s="154">
        <v>0</v>
      </c>
      <c r="NU10" s="154">
        <v>0</v>
      </c>
      <c r="NV10" s="154">
        <v>0</v>
      </c>
      <c r="NW10" s="154">
        <v>0</v>
      </c>
      <c r="NX10" s="154">
        <v>0</v>
      </c>
      <c r="NY10" s="154">
        <v>0</v>
      </c>
      <c r="NZ10" s="154">
        <v>0</v>
      </c>
      <c r="OA10" s="154">
        <v>0</v>
      </c>
      <c r="OB10" s="154">
        <v>0</v>
      </c>
      <c r="OC10" s="154">
        <v>0</v>
      </c>
      <c r="OD10" s="154">
        <v>0</v>
      </c>
      <c r="OE10" s="154">
        <v>0</v>
      </c>
      <c r="OF10" s="154">
        <v>0</v>
      </c>
      <c r="OG10" s="154">
        <v>0</v>
      </c>
      <c r="OH10" s="154">
        <v>0</v>
      </c>
      <c r="OI10" s="154">
        <v>0</v>
      </c>
      <c r="OJ10" s="154">
        <v>0</v>
      </c>
      <c r="OK10" s="154">
        <v>0</v>
      </c>
      <c r="OL10" s="154">
        <v>0</v>
      </c>
      <c r="OM10" s="154">
        <v>0</v>
      </c>
      <c r="ON10" s="154">
        <v>0</v>
      </c>
      <c r="OO10" s="154">
        <v>0</v>
      </c>
      <c r="OP10" s="154">
        <v>0</v>
      </c>
      <c r="OQ10" s="154">
        <v>0</v>
      </c>
      <c r="OR10" s="154">
        <v>0</v>
      </c>
      <c r="OS10" s="154">
        <v>0</v>
      </c>
      <c r="OT10" s="154">
        <v>0</v>
      </c>
      <c r="OU10" s="154">
        <v>0</v>
      </c>
      <c r="OV10" s="154">
        <v>0</v>
      </c>
      <c r="OW10" s="154">
        <v>0</v>
      </c>
      <c r="OX10" s="154">
        <v>0</v>
      </c>
      <c r="OY10" s="154">
        <v>0</v>
      </c>
      <c r="OZ10" s="154">
        <v>0</v>
      </c>
      <c r="PA10" s="154">
        <v>0</v>
      </c>
      <c r="PB10" s="154">
        <v>0</v>
      </c>
      <c r="PC10" s="154">
        <v>0</v>
      </c>
      <c r="PD10" s="154">
        <v>0</v>
      </c>
      <c r="PE10" s="154">
        <v>0</v>
      </c>
      <c r="PF10" s="154">
        <v>0</v>
      </c>
      <c r="PG10" s="154">
        <v>0</v>
      </c>
      <c r="PH10" s="154">
        <v>0</v>
      </c>
      <c r="PI10" s="154">
        <v>0</v>
      </c>
      <c r="PJ10" s="154">
        <v>0</v>
      </c>
      <c r="PK10" s="154">
        <v>0</v>
      </c>
      <c r="PL10" s="154">
        <v>0</v>
      </c>
      <c r="PM10" s="154">
        <v>0</v>
      </c>
      <c r="PN10" s="154">
        <v>0</v>
      </c>
      <c r="PO10" s="154">
        <v>0</v>
      </c>
      <c r="PP10" s="154">
        <v>0</v>
      </c>
      <c r="PQ10" s="154">
        <v>0</v>
      </c>
      <c r="PR10" s="154">
        <v>0</v>
      </c>
      <c r="PS10" s="154">
        <v>0</v>
      </c>
      <c r="PT10" s="154">
        <v>0</v>
      </c>
      <c r="PU10" s="154">
        <v>0</v>
      </c>
      <c r="PV10" s="154">
        <v>0</v>
      </c>
      <c r="PW10" s="154">
        <v>0</v>
      </c>
      <c r="PX10" s="154">
        <v>0</v>
      </c>
      <c r="PY10" s="154">
        <v>0</v>
      </c>
      <c r="PZ10" s="154">
        <v>0</v>
      </c>
      <c r="QA10" s="154">
        <v>0</v>
      </c>
      <c r="QB10" s="154">
        <v>0</v>
      </c>
      <c r="QC10" s="154">
        <v>0</v>
      </c>
      <c r="QD10" s="154">
        <v>0</v>
      </c>
      <c r="QE10" s="154">
        <v>0</v>
      </c>
      <c r="QF10" s="154">
        <v>0</v>
      </c>
      <c r="QG10" s="154">
        <v>0</v>
      </c>
      <c r="QH10" s="154">
        <v>0</v>
      </c>
      <c r="QI10" s="154">
        <v>0</v>
      </c>
      <c r="QJ10" s="154">
        <v>0</v>
      </c>
      <c r="QK10" s="154">
        <v>0</v>
      </c>
      <c r="QL10" s="154">
        <v>0</v>
      </c>
      <c r="QM10" s="154">
        <v>0</v>
      </c>
      <c r="QN10" s="154">
        <v>0</v>
      </c>
      <c r="QO10" s="154">
        <v>0</v>
      </c>
      <c r="QP10" s="154">
        <v>0</v>
      </c>
      <c r="QQ10" s="154">
        <v>0</v>
      </c>
      <c r="QR10" s="154">
        <v>0</v>
      </c>
      <c r="QS10" s="154">
        <v>0</v>
      </c>
      <c r="QT10" s="154">
        <v>0</v>
      </c>
      <c r="QU10" s="154">
        <v>0</v>
      </c>
      <c r="QV10" s="154">
        <v>0</v>
      </c>
      <c r="QW10" s="154">
        <v>0</v>
      </c>
      <c r="QX10" s="154">
        <v>0</v>
      </c>
      <c r="QY10" s="154">
        <v>0</v>
      </c>
      <c r="QZ10" s="154">
        <v>0</v>
      </c>
      <c r="RA10" s="154">
        <v>0</v>
      </c>
      <c r="RB10" s="154">
        <v>0</v>
      </c>
      <c r="RC10" s="154">
        <v>0</v>
      </c>
      <c r="RD10" s="154">
        <v>0</v>
      </c>
      <c r="RE10" s="154">
        <v>0</v>
      </c>
      <c r="RF10" s="154">
        <v>0</v>
      </c>
      <c r="RG10" s="154">
        <v>0</v>
      </c>
      <c r="RH10" s="154">
        <v>0</v>
      </c>
      <c r="RI10" s="154">
        <v>0</v>
      </c>
      <c r="RJ10" s="154">
        <v>0</v>
      </c>
      <c r="RK10" s="154">
        <v>0</v>
      </c>
      <c r="RL10" s="154">
        <v>0</v>
      </c>
      <c r="RM10" s="154">
        <v>0</v>
      </c>
      <c r="RN10" s="154">
        <v>0</v>
      </c>
      <c r="RO10" s="154">
        <v>0</v>
      </c>
      <c r="RP10" s="154">
        <v>0</v>
      </c>
      <c r="RQ10" s="154">
        <v>0</v>
      </c>
      <c r="RR10" s="154">
        <v>0</v>
      </c>
      <c r="RS10" s="154">
        <v>0</v>
      </c>
      <c r="RT10" s="154">
        <v>0</v>
      </c>
      <c r="RU10" s="154">
        <v>0</v>
      </c>
      <c r="RV10" s="154">
        <v>0</v>
      </c>
      <c r="RW10" s="154">
        <v>0</v>
      </c>
      <c r="RX10" s="154">
        <v>0</v>
      </c>
      <c r="RY10" s="154">
        <v>0</v>
      </c>
      <c r="RZ10" s="154">
        <v>0</v>
      </c>
      <c r="SA10" s="154">
        <v>0</v>
      </c>
      <c r="SB10" s="154">
        <v>0</v>
      </c>
      <c r="SC10" s="154">
        <v>0</v>
      </c>
      <c r="SD10" s="154">
        <v>0</v>
      </c>
      <c r="SE10" s="154">
        <v>0</v>
      </c>
      <c r="SF10" s="154">
        <v>0</v>
      </c>
      <c r="SG10" s="154">
        <v>0</v>
      </c>
      <c r="SH10" s="154">
        <v>0</v>
      </c>
      <c r="SI10" s="154">
        <v>0</v>
      </c>
      <c r="SJ10" s="154">
        <v>0</v>
      </c>
      <c r="SK10" s="154">
        <v>0</v>
      </c>
      <c r="SL10" s="154">
        <v>0</v>
      </c>
      <c r="SM10" s="154">
        <v>0</v>
      </c>
      <c r="SN10" s="154">
        <v>0</v>
      </c>
      <c r="SO10" s="154">
        <v>0</v>
      </c>
      <c r="SP10" s="154">
        <v>0</v>
      </c>
      <c r="SQ10" s="154">
        <v>0</v>
      </c>
      <c r="SR10" s="154">
        <v>0</v>
      </c>
      <c r="SS10" s="154">
        <v>0</v>
      </c>
      <c r="ST10" s="154">
        <v>0</v>
      </c>
      <c r="SU10" s="154">
        <v>0</v>
      </c>
      <c r="SV10" s="154">
        <v>0</v>
      </c>
      <c r="SW10" s="154">
        <v>0</v>
      </c>
      <c r="SX10" s="154">
        <v>0</v>
      </c>
      <c r="SY10" s="154">
        <v>0</v>
      </c>
      <c r="SZ10" s="154">
        <v>0</v>
      </c>
      <c r="TA10" s="154">
        <v>0</v>
      </c>
      <c r="TB10" s="154">
        <v>0</v>
      </c>
      <c r="TC10" s="154">
        <v>0</v>
      </c>
      <c r="TD10" s="154">
        <v>0</v>
      </c>
      <c r="TE10" s="154">
        <v>0</v>
      </c>
      <c r="TF10" s="154">
        <v>0</v>
      </c>
      <c r="TG10" s="154">
        <v>0</v>
      </c>
      <c r="TH10" s="154">
        <v>0</v>
      </c>
      <c r="TI10" s="154">
        <v>0</v>
      </c>
      <c r="TJ10" s="154">
        <v>0</v>
      </c>
      <c r="TK10" s="154">
        <v>0</v>
      </c>
      <c r="TL10" s="154">
        <v>0</v>
      </c>
      <c r="TM10" s="154">
        <v>0</v>
      </c>
      <c r="TN10" s="154">
        <v>0</v>
      </c>
      <c r="TO10" s="154">
        <v>0</v>
      </c>
      <c r="TP10" s="154">
        <v>0</v>
      </c>
      <c r="TQ10" s="154">
        <v>0</v>
      </c>
      <c r="TR10" s="154">
        <v>0</v>
      </c>
      <c r="TS10" s="154">
        <v>0</v>
      </c>
      <c r="TT10" s="154">
        <v>0</v>
      </c>
      <c r="TU10" s="154">
        <v>0</v>
      </c>
      <c r="TV10" s="154">
        <v>0</v>
      </c>
      <c r="TW10" s="154">
        <v>0</v>
      </c>
      <c r="TX10" s="154">
        <v>0</v>
      </c>
      <c r="TY10" s="154">
        <v>0</v>
      </c>
      <c r="TZ10" s="154">
        <v>0</v>
      </c>
      <c r="UA10" s="154">
        <v>0</v>
      </c>
      <c r="UB10" s="154">
        <v>0</v>
      </c>
      <c r="UC10" s="154">
        <v>0</v>
      </c>
      <c r="UD10" s="154">
        <v>0</v>
      </c>
      <c r="UE10" s="154">
        <v>0</v>
      </c>
      <c r="UF10" s="154">
        <v>0</v>
      </c>
      <c r="UG10" s="154">
        <v>0</v>
      </c>
      <c r="UH10" s="154">
        <v>0</v>
      </c>
      <c r="UI10" s="154">
        <v>0</v>
      </c>
      <c r="UJ10" s="154">
        <v>0</v>
      </c>
      <c r="UK10" s="154">
        <v>0</v>
      </c>
      <c r="UL10" s="154">
        <v>0</v>
      </c>
      <c r="UM10" s="154">
        <v>0</v>
      </c>
      <c r="UN10" s="154">
        <v>0</v>
      </c>
      <c r="UO10" s="154">
        <v>0</v>
      </c>
      <c r="UP10" s="154">
        <v>0</v>
      </c>
      <c r="UQ10" s="154">
        <v>0</v>
      </c>
      <c r="UR10" s="154">
        <v>0</v>
      </c>
      <c r="US10" s="154">
        <v>0</v>
      </c>
      <c r="UT10" s="154">
        <v>0</v>
      </c>
      <c r="UU10" s="154">
        <v>0</v>
      </c>
      <c r="UV10" s="154">
        <v>0</v>
      </c>
      <c r="UW10" s="154">
        <v>0</v>
      </c>
      <c r="UX10" s="154">
        <v>0</v>
      </c>
      <c r="UY10" s="154">
        <v>0</v>
      </c>
      <c r="UZ10" s="154">
        <v>0</v>
      </c>
      <c r="VA10" s="154">
        <v>0</v>
      </c>
      <c r="VB10" s="154">
        <v>0</v>
      </c>
      <c r="VC10" s="154">
        <v>0</v>
      </c>
      <c r="VD10" s="154">
        <v>0</v>
      </c>
      <c r="VE10" s="154">
        <v>0</v>
      </c>
      <c r="VF10" s="154">
        <v>0</v>
      </c>
      <c r="VG10" s="154">
        <v>0</v>
      </c>
      <c r="VH10" s="154">
        <v>0</v>
      </c>
      <c r="VI10" s="154">
        <v>0</v>
      </c>
      <c r="VJ10" s="154">
        <v>0</v>
      </c>
      <c r="VK10" s="154">
        <v>0</v>
      </c>
      <c r="VL10" s="154">
        <v>0</v>
      </c>
      <c r="VM10" s="154">
        <v>0</v>
      </c>
      <c r="VN10" s="154">
        <v>0</v>
      </c>
      <c r="VO10" s="154">
        <v>0</v>
      </c>
      <c r="VP10" s="154">
        <v>0</v>
      </c>
      <c r="VQ10" s="154">
        <v>0</v>
      </c>
      <c r="VR10" s="154">
        <v>0</v>
      </c>
      <c r="VS10" s="154">
        <v>0</v>
      </c>
      <c r="VT10" s="154">
        <v>0</v>
      </c>
      <c r="VU10" s="154">
        <v>0</v>
      </c>
      <c r="VV10" s="154">
        <v>0</v>
      </c>
      <c r="VW10" s="154">
        <v>0</v>
      </c>
      <c r="VX10" s="154">
        <v>0</v>
      </c>
      <c r="VY10" s="154">
        <v>0</v>
      </c>
      <c r="VZ10" s="154">
        <v>0</v>
      </c>
      <c r="WA10" s="154">
        <v>0</v>
      </c>
      <c r="WB10" s="154">
        <v>0</v>
      </c>
      <c r="WC10" s="154">
        <v>0</v>
      </c>
      <c r="WD10" s="154">
        <v>0</v>
      </c>
      <c r="WE10" s="154">
        <v>0</v>
      </c>
      <c r="WF10" s="154">
        <v>0</v>
      </c>
      <c r="WG10" s="154">
        <v>0</v>
      </c>
      <c r="WH10" s="154">
        <v>0</v>
      </c>
      <c r="WI10" s="154">
        <v>0</v>
      </c>
      <c r="WJ10" s="154">
        <v>0</v>
      </c>
      <c r="WK10" s="154">
        <v>0</v>
      </c>
      <c r="WL10" s="154">
        <v>0</v>
      </c>
      <c r="WM10" s="154">
        <v>0</v>
      </c>
      <c r="WN10" s="154">
        <v>0</v>
      </c>
      <c r="WO10" s="154">
        <v>0</v>
      </c>
      <c r="WP10" s="154">
        <v>0</v>
      </c>
      <c r="WQ10" s="154">
        <v>0</v>
      </c>
      <c r="WR10" s="154">
        <v>0</v>
      </c>
      <c r="WS10" s="154">
        <v>0</v>
      </c>
      <c r="WT10" s="154">
        <v>0</v>
      </c>
      <c r="WU10" s="154">
        <v>0</v>
      </c>
      <c r="WV10" s="154">
        <v>0</v>
      </c>
      <c r="WW10" s="154">
        <v>0</v>
      </c>
      <c r="WX10" s="154">
        <v>0</v>
      </c>
      <c r="WY10" s="154">
        <v>0</v>
      </c>
      <c r="WZ10" s="154">
        <v>0</v>
      </c>
      <c r="XA10" s="154">
        <v>0</v>
      </c>
      <c r="XB10" s="154">
        <v>0</v>
      </c>
      <c r="XC10" s="154">
        <v>0</v>
      </c>
      <c r="XD10" s="154">
        <v>0</v>
      </c>
      <c r="XE10" s="154">
        <v>0</v>
      </c>
      <c r="XF10" s="154">
        <v>0</v>
      </c>
      <c r="XG10" s="154">
        <v>0</v>
      </c>
      <c r="XH10" s="154">
        <v>0</v>
      </c>
      <c r="XI10" s="154">
        <v>0</v>
      </c>
      <c r="XJ10" s="154">
        <v>0</v>
      </c>
      <c r="XK10" s="154">
        <v>0</v>
      </c>
      <c r="XL10" s="154">
        <v>0</v>
      </c>
      <c r="XM10" s="154">
        <v>0</v>
      </c>
      <c r="XN10" s="154">
        <v>0</v>
      </c>
      <c r="XO10" s="154">
        <v>0</v>
      </c>
      <c r="XP10" s="154">
        <v>0</v>
      </c>
      <c r="XQ10" s="154">
        <v>0</v>
      </c>
      <c r="XR10" s="154">
        <v>0</v>
      </c>
      <c r="XS10" s="154">
        <v>0</v>
      </c>
      <c r="XT10" s="154">
        <v>0</v>
      </c>
      <c r="XU10" s="154">
        <v>0</v>
      </c>
      <c r="XV10" s="154">
        <v>0</v>
      </c>
      <c r="XW10" s="154">
        <v>0</v>
      </c>
      <c r="XX10" s="154">
        <v>0</v>
      </c>
      <c r="XY10" s="154">
        <v>0</v>
      </c>
      <c r="XZ10" s="154">
        <v>0</v>
      </c>
      <c r="YA10" s="154">
        <v>0</v>
      </c>
      <c r="YB10" s="154">
        <v>0</v>
      </c>
      <c r="YC10" s="154">
        <v>0</v>
      </c>
      <c r="YD10" s="154">
        <v>0</v>
      </c>
      <c r="YE10" s="154">
        <v>0</v>
      </c>
      <c r="YF10" s="154">
        <v>0</v>
      </c>
      <c r="YG10" s="154">
        <v>0</v>
      </c>
      <c r="YH10" s="154">
        <v>0</v>
      </c>
      <c r="YI10" s="154">
        <v>0</v>
      </c>
      <c r="YJ10" s="154">
        <v>0</v>
      </c>
      <c r="YK10" s="154">
        <v>0</v>
      </c>
      <c r="YL10" s="154">
        <v>0</v>
      </c>
      <c r="YM10" s="154">
        <v>0</v>
      </c>
      <c r="YN10" s="154">
        <v>0</v>
      </c>
      <c r="YO10" s="154">
        <v>0</v>
      </c>
      <c r="YP10" s="154">
        <v>0</v>
      </c>
      <c r="YQ10" s="154">
        <v>0</v>
      </c>
      <c r="YR10" s="154">
        <v>0</v>
      </c>
      <c r="YS10" s="154">
        <v>0</v>
      </c>
      <c r="YT10" s="154">
        <v>0</v>
      </c>
      <c r="YU10" s="154">
        <v>0</v>
      </c>
      <c r="YV10" s="154">
        <v>0</v>
      </c>
      <c r="YW10" s="154">
        <v>0</v>
      </c>
      <c r="YX10" s="154">
        <v>0</v>
      </c>
      <c r="YY10" s="154">
        <v>0</v>
      </c>
      <c r="YZ10" s="154">
        <v>0</v>
      </c>
      <c r="ZA10" s="154">
        <v>0</v>
      </c>
      <c r="ZB10" s="154">
        <v>0</v>
      </c>
      <c r="ZC10" s="154">
        <v>0</v>
      </c>
      <c r="ZD10" s="154">
        <v>0</v>
      </c>
      <c r="ZE10" s="154">
        <v>0</v>
      </c>
      <c r="ZF10" s="154">
        <v>0</v>
      </c>
      <c r="ZG10" s="154">
        <v>0</v>
      </c>
      <c r="ZH10" s="154">
        <v>0</v>
      </c>
      <c r="ZI10" s="154">
        <v>0</v>
      </c>
      <c r="ZJ10" s="154">
        <v>0</v>
      </c>
      <c r="ZK10" s="154">
        <v>0</v>
      </c>
      <c r="ZL10" s="154">
        <v>0</v>
      </c>
      <c r="ZM10" s="154">
        <v>0</v>
      </c>
      <c r="ZN10" s="154">
        <v>0</v>
      </c>
      <c r="ZO10" s="154">
        <v>0</v>
      </c>
      <c r="ZP10" s="154">
        <v>0</v>
      </c>
      <c r="ZQ10" s="154">
        <v>0</v>
      </c>
      <c r="ZR10" s="154">
        <v>0</v>
      </c>
      <c r="ZS10" s="154">
        <v>0</v>
      </c>
      <c r="ZT10" s="154">
        <v>0</v>
      </c>
      <c r="ZU10" s="154">
        <v>0</v>
      </c>
      <c r="ZV10" s="154">
        <v>0</v>
      </c>
      <c r="ZW10" s="154">
        <v>0</v>
      </c>
      <c r="ZX10" s="154">
        <v>0</v>
      </c>
      <c r="ZY10" s="154">
        <v>0</v>
      </c>
      <c r="ZZ10" s="154">
        <v>0</v>
      </c>
      <c r="AAA10" s="154">
        <v>0</v>
      </c>
      <c r="AAB10" s="154">
        <v>0</v>
      </c>
      <c r="AAC10" s="154">
        <v>0</v>
      </c>
      <c r="AAD10" s="154">
        <v>0</v>
      </c>
      <c r="AAE10" s="154">
        <v>0</v>
      </c>
      <c r="AAF10" s="154">
        <v>0</v>
      </c>
      <c r="AAG10" s="154">
        <v>0</v>
      </c>
      <c r="AAH10" s="154">
        <v>0</v>
      </c>
      <c r="AAI10" s="154">
        <v>0</v>
      </c>
      <c r="AAJ10" s="154">
        <v>0</v>
      </c>
      <c r="AAK10" s="154">
        <v>0</v>
      </c>
      <c r="AAL10" s="154">
        <v>0</v>
      </c>
      <c r="AAM10" s="154">
        <v>0</v>
      </c>
      <c r="AAN10" s="154">
        <v>0</v>
      </c>
      <c r="AAO10" s="154">
        <v>0</v>
      </c>
      <c r="AAP10" s="154">
        <v>0</v>
      </c>
      <c r="AAQ10" s="154">
        <v>0</v>
      </c>
      <c r="AAR10" s="154">
        <v>0</v>
      </c>
      <c r="AAS10" s="154">
        <v>0</v>
      </c>
      <c r="AAT10" s="154">
        <v>0</v>
      </c>
      <c r="AAU10" s="154">
        <v>0</v>
      </c>
      <c r="AAV10" s="154">
        <v>0</v>
      </c>
      <c r="AAW10" s="154">
        <v>0</v>
      </c>
      <c r="AAX10" s="154">
        <v>0</v>
      </c>
      <c r="AAY10" s="154">
        <v>0</v>
      </c>
      <c r="AAZ10" s="154">
        <v>0</v>
      </c>
      <c r="ABA10" s="154">
        <v>0</v>
      </c>
      <c r="ABB10" s="154">
        <v>0</v>
      </c>
      <c r="ABC10" s="154">
        <v>0</v>
      </c>
      <c r="ABD10" s="154">
        <v>0</v>
      </c>
      <c r="ABE10" s="154">
        <v>0</v>
      </c>
      <c r="ABF10" s="154">
        <v>0</v>
      </c>
      <c r="ABG10" s="154">
        <v>0</v>
      </c>
      <c r="ABH10" s="154">
        <v>0</v>
      </c>
      <c r="ABI10" s="154">
        <v>0</v>
      </c>
      <c r="ABJ10" s="154">
        <v>0</v>
      </c>
      <c r="ABK10" s="154">
        <v>0</v>
      </c>
      <c r="ABL10" s="154">
        <v>0</v>
      </c>
      <c r="ABM10" s="154">
        <v>0</v>
      </c>
      <c r="ABN10" s="154">
        <v>0</v>
      </c>
      <c r="ABO10" s="154">
        <v>0</v>
      </c>
      <c r="ABP10" s="154">
        <v>0</v>
      </c>
      <c r="ABQ10" s="154">
        <v>0</v>
      </c>
      <c r="ABR10" s="154">
        <v>0</v>
      </c>
      <c r="ABS10" s="154">
        <v>0</v>
      </c>
      <c r="ABT10" s="154">
        <v>0</v>
      </c>
      <c r="ABU10" s="154">
        <v>0</v>
      </c>
      <c r="ABV10" s="154">
        <v>0</v>
      </c>
      <c r="ABW10" s="154">
        <v>0</v>
      </c>
      <c r="ABX10" s="154">
        <v>0</v>
      </c>
      <c r="ABY10" s="154">
        <v>0</v>
      </c>
      <c r="ABZ10" s="154">
        <v>0</v>
      </c>
      <c r="ACA10" s="154">
        <v>0</v>
      </c>
      <c r="ACB10" s="154">
        <v>0</v>
      </c>
      <c r="ACC10" s="154">
        <v>0</v>
      </c>
      <c r="ACD10" s="154">
        <v>0</v>
      </c>
      <c r="ACE10" s="154">
        <v>0</v>
      </c>
      <c r="ACF10" s="154">
        <v>0</v>
      </c>
      <c r="ACG10" s="154">
        <v>0</v>
      </c>
      <c r="ACH10" s="154">
        <v>0</v>
      </c>
      <c r="ACI10" s="154">
        <v>0</v>
      </c>
      <c r="ACJ10" s="154">
        <v>0</v>
      </c>
      <c r="ACK10" s="154">
        <v>0</v>
      </c>
      <c r="ACL10" s="154">
        <v>0</v>
      </c>
      <c r="ACM10" s="154">
        <v>0</v>
      </c>
      <c r="ACN10" s="154">
        <v>0</v>
      </c>
      <c r="ACO10" s="154">
        <v>0</v>
      </c>
      <c r="ACP10" s="154">
        <v>0</v>
      </c>
      <c r="ACQ10" s="154">
        <v>0</v>
      </c>
      <c r="ACR10" s="154">
        <v>0</v>
      </c>
      <c r="ACS10" s="154">
        <v>0</v>
      </c>
      <c r="ACT10" s="154">
        <v>0</v>
      </c>
      <c r="ACU10" s="154">
        <v>0</v>
      </c>
      <c r="ACV10" s="154">
        <v>0</v>
      </c>
      <c r="ACW10" s="154">
        <v>0</v>
      </c>
      <c r="ACX10" s="154">
        <v>0</v>
      </c>
      <c r="ACY10" s="154">
        <v>0</v>
      </c>
      <c r="ACZ10" s="154">
        <v>0</v>
      </c>
      <c r="ADA10" s="154">
        <v>0</v>
      </c>
      <c r="ADB10" s="154">
        <v>0</v>
      </c>
      <c r="ADC10" s="154">
        <v>0</v>
      </c>
      <c r="ADD10" s="154">
        <v>0</v>
      </c>
      <c r="ADE10" s="154">
        <v>0</v>
      </c>
      <c r="ADF10" s="154">
        <v>0</v>
      </c>
      <c r="ADG10" s="154">
        <v>0</v>
      </c>
      <c r="ADH10" s="154">
        <v>0</v>
      </c>
      <c r="ADI10" s="154">
        <v>0</v>
      </c>
      <c r="ADJ10" s="154">
        <v>0</v>
      </c>
      <c r="ADK10" s="154">
        <v>0</v>
      </c>
      <c r="ADL10" s="154">
        <v>0</v>
      </c>
      <c r="ADM10" s="154">
        <v>0</v>
      </c>
      <c r="ADN10" s="154">
        <v>0</v>
      </c>
      <c r="ADO10" s="154">
        <v>0</v>
      </c>
      <c r="ADP10" s="154">
        <v>0</v>
      </c>
      <c r="ADQ10" s="154">
        <v>0</v>
      </c>
      <c r="ADR10" s="154">
        <v>0</v>
      </c>
      <c r="ADS10" s="154">
        <v>0</v>
      </c>
      <c r="ADT10" s="154">
        <v>0</v>
      </c>
      <c r="ADU10" s="154">
        <v>0</v>
      </c>
      <c r="ADV10" s="154">
        <v>0</v>
      </c>
      <c r="ADW10" s="154">
        <v>0</v>
      </c>
      <c r="ADX10" s="154">
        <v>0</v>
      </c>
      <c r="ADY10" s="154">
        <v>0</v>
      </c>
      <c r="ADZ10" s="154">
        <v>0</v>
      </c>
      <c r="AEA10" s="154">
        <v>0</v>
      </c>
      <c r="AEB10" s="154">
        <v>0</v>
      </c>
      <c r="AEC10" s="154">
        <v>0</v>
      </c>
      <c r="AED10" s="154">
        <v>0</v>
      </c>
      <c r="AEE10" s="154">
        <v>0</v>
      </c>
      <c r="AEF10" s="154">
        <v>0</v>
      </c>
      <c r="AEG10" s="154">
        <v>0</v>
      </c>
      <c r="AEH10" s="154">
        <v>0</v>
      </c>
      <c r="AEI10" s="154">
        <v>0</v>
      </c>
      <c r="AEJ10" s="154">
        <v>0</v>
      </c>
      <c r="AEK10" s="154">
        <v>0</v>
      </c>
      <c r="AEL10" s="154">
        <v>0</v>
      </c>
      <c r="AEM10" s="154">
        <v>0</v>
      </c>
      <c r="AEN10" s="154">
        <v>0</v>
      </c>
      <c r="AEO10" s="154">
        <v>0</v>
      </c>
      <c r="AEP10" s="154">
        <v>0</v>
      </c>
      <c r="AEQ10" s="154">
        <v>0</v>
      </c>
      <c r="AER10" s="154">
        <v>0</v>
      </c>
      <c r="AES10" s="154">
        <v>0</v>
      </c>
      <c r="AET10" s="154">
        <v>0</v>
      </c>
      <c r="AEU10" s="154">
        <v>0</v>
      </c>
      <c r="AEV10" s="154">
        <v>0</v>
      </c>
      <c r="AEW10" s="154">
        <v>0</v>
      </c>
      <c r="AEX10" s="154">
        <v>0</v>
      </c>
      <c r="AEY10" s="154">
        <v>0</v>
      </c>
      <c r="AEZ10" s="154">
        <v>0</v>
      </c>
      <c r="AFA10" s="154">
        <v>0</v>
      </c>
      <c r="AFB10" s="154">
        <v>0</v>
      </c>
      <c r="AFC10" s="154">
        <v>0</v>
      </c>
      <c r="AFD10" s="154">
        <v>0</v>
      </c>
      <c r="AFE10" s="154">
        <v>0</v>
      </c>
      <c r="AFF10" s="154">
        <v>0</v>
      </c>
      <c r="AFG10" s="154">
        <v>0</v>
      </c>
      <c r="AFH10" s="154">
        <v>0</v>
      </c>
      <c r="AFI10" s="154">
        <v>0</v>
      </c>
      <c r="AFJ10" s="154">
        <v>0</v>
      </c>
      <c r="AFK10" s="154">
        <v>0</v>
      </c>
      <c r="AFL10" s="154">
        <v>0</v>
      </c>
      <c r="AFM10" s="154">
        <v>0</v>
      </c>
      <c r="AFN10" s="154">
        <v>0</v>
      </c>
      <c r="AFO10" s="154">
        <v>0</v>
      </c>
      <c r="AFP10" s="154">
        <v>0</v>
      </c>
      <c r="AFQ10" s="154">
        <v>0</v>
      </c>
      <c r="AFR10" s="154">
        <v>0</v>
      </c>
      <c r="AFS10" s="154">
        <v>0</v>
      </c>
      <c r="AFT10" s="154">
        <v>0</v>
      </c>
      <c r="AFU10" s="154">
        <v>0</v>
      </c>
      <c r="AFV10" s="154">
        <v>0</v>
      </c>
      <c r="AFW10" s="154">
        <v>0</v>
      </c>
      <c r="AFX10" s="154">
        <v>0</v>
      </c>
      <c r="AFY10" s="154">
        <v>0</v>
      </c>
      <c r="AFZ10" s="154">
        <v>0</v>
      </c>
      <c r="AGA10" s="154">
        <v>0</v>
      </c>
      <c r="AGB10" s="154">
        <v>0</v>
      </c>
      <c r="AGC10" s="154">
        <v>0</v>
      </c>
      <c r="AGD10" s="154">
        <v>0</v>
      </c>
      <c r="AGE10" s="154">
        <v>0</v>
      </c>
      <c r="AGF10" s="154">
        <v>0</v>
      </c>
      <c r="AGG10" s="154">
        <v>0</v>
      </c>
      <c r="AGH10" s="154">
        <v>0</v>
      </c>
      <c r="AGI10" s="154">
        <v>0</v>
      </c>
      <c r="AGJ10" s="154">
        <v>0</v>
      </c>
      <c r="AGK10" s="154">
        <v>0</v>
      </c>
      <c r="AGL10" s="154">
        <v>0</v>
      </c>
      <c r="AGM10" s="154">
        <v>0</v>
      </c>
      <c r="AGN10" s="154">
        <v>0</v>
      </c>
      <c r="AGO10" s="154">
        <v>0</v>
      </c>
      <c r="AGP10" s="154">
        <v>0</v>
      </c>
      <c r="AGQ10" s="154">
        <v>0</v>
      </c>
      <c r="AGR10" s="154">
        <v>0</v>
      </c>
      <c r="AGS10" s="154">
        <v>0</v>
      </c>
      <c r="AGT10" s="154">
        <v>0</v>
      </c>
      <c r="AGU10" s="154">
        <v>0</v>
      </c>
      <c r="AGV10" s="154">
        <v>0</v>
      </c>
      <c r="AGW10" s="154">
        <v>0</v>
      </c>
      <c r="AGX10" s="154">
        <v>0</v>
      </c>
      <c r="AGY10" s="154">
        <v>0</v>
      </c>
      <c r="AGZ10" s="154">
        <v>0</v>
      </c>
      <c r="AHA10" s="154">
        <v>0</v>
      </c>
      <c r="AHB10" s="154">
        <v>0</v>
      </c>
      <c r="AHC10" s="154">
        <v>0</v>
      </c>
      <c r="AHD10" s="154">
        <v>0</v>
      </c>
      <c r="AHE10" s="154">
        <v>0</v>
      </c>
      <c r="AHF10" s="154">
        <v>0</v>
      </c>
      <c r="AHG10" s="154">
        <v>0</v>
      </c>
      <c r="AHH10" s="154">
        <v>0</v>
      </c>
      <c r="AHI10" s="154">
        <v>0</v>
      </c>
      <c r="AHJ10" s="154">
        <v>0</v>
      </c>
      <c r="AHK10" s="154">
        <v>0</v>
      </c>
      <c r="AHL10" s="154">
        <v>0</v>
      </c>
      <c r="AHM10" s="154">
        <v>0</v>
      </c>
      <c r="AHN10" s="154">
        <v>0</v>
      </c>
      <c r="AHO10" s="154">
        <v>0</v>
      </c>
      <c r="AHP10" s="154">
        <v>0</v>
      </c>
      <c r="AHQ10" s="154">
        <v>0</v>
      </c>
      <c r="AHR10" s="154">
        <v>0</v>
      </c>
      <c r="AHS10" s="154">
        <v>0</v>
      </c>
      <c r="AHT10" s="154">
        <v>0</v>
      </c>
      <c r="AHU10" s="154">
        <v>0</v>
      </c>
      <c r="AHV10" s="154">
        <v>0</v>
      </c>
      <c r="AHW10" s="154">
        <v>0</v>
      </c>
      <c r="AHX10" s="154">
        <v>0</v>
      </c>
      <c r="AHY10" s="154">
        <v>0</v>
      </c>
      <c r="AHZ10" s="154">
        <v>0</v>
      </c>
      <c r="AIA10" s="154">
        <v>0</v>
      </c>
      <c r="AIB10" s="154">
        <v>0</v>
      </c>
      <c r="AIC10" s="154">
        <v>0</v>
      </c>
      <c r="AID10" s="154">
        <v>0</v>
      </c>
      <c r="AIE10" s="154">
        <v>0</v>
      </c>
      <c r="AIF10" s="154">
        <v>0</v>
      </c>
      <c r="AIG10" s="154">
        <v>0</v>
      </c>
      <c r="AIH10" s="154">
        <v>0</v>
      </c>
      <c r="AII10" s="154">
        <v>0</v>
      </c>
      <c r="AIJ10" s="154">
        <v>0</v>
      </c>
      <c r="AIK10" s="154">
        <v>0</v>
      </c>
      <c r="AIL10" s="154">
        <v>0</v>
      </c>
      <c r="AIM10" s="154">
        <v>0</v>
      </c>
      <c r="AIN10" s="154">
        <v>0</v>
      </c>
      <c r="AIO10" s="154">
        <v>0</v>
      </c>
      <c r="AIP10" s="154">
        <v>0</v>
      </c>
      <c r="AIQ10" s="154">
        <v>0</v>
      </c>
      <c r="AIR10" s="154">
        <v>0</v>
      </c>
      <c r="AIS10" s="154">
        <v>0</v>
      </c>
      <c r="AIT10" s="154">
        <v>0</v>
      </c>
      <c r="AIU10" s="154">
        <v>0</v>
      </c>
      <c r="AIV10" s="154">
        <v>0</v>
      </c>
      <c r="AIW10" s="154">
        <v>0</v>
      </c>
      <c r="AIX10" s="154">
        <v>0</v>
      </c>
      <c r="AIY10" s="154">
        <v>0</v>
      </c>
      <c r="AIZ10" s="154">
        <v>0</v>
      </c>
      <c r="AJA10" s="154">
        <v>0</v>
      </c>
      <c r="AJB10" s="154">
        <v>0</v>
      </c>
      <c r="AJC10" s="154">
        <v>0</v>
      </c>
      <c r="AJD10" s="154">
        <v>0</v>
      </c>
      <c r="AJE10" s="154">
        <v>0</v>
      </c>
      <c r="AJF10" s="154">
        <v>0</v>
      </c>
      <c r="AJG10" s="154">
        <v>0</v>
      </c>
      <c r="AJH10" s="154">
        <v>0</v>
      </c>
      <c r="AJI10" s="154">
        <v>0</v>
      </c>
      <c r="AJJ10" s="154">
        <v>0</v>
      </c>
      <c r="AJK10" s="154">
        <v>0</v>
      </c>
      <c r="AJL10" s="154">
        <v>0</v>
      </c>
      <c r="AJM10" s="154">
        <v>0</v>
      </c>
      <c r="AJN10" s="154">
        <v>0</v>
      </c>
      <c r="AJO10" s="154">
        <v>0</v>
      </c>
      <c r="AJP10" s="154">
        <v>0</v>
      </c>
      <c r="AJQ10" s="154">
        <v>0</v>
      </c>
      <c r="AJR10" s="154">
        <v>0</v>
      </c>
      <c r="AJS10" s="154">
        <v>0</v>
      </c>
      <c r="AJT10" s="154">
        <v>0</v>
      </c>
      <c r="AJU10" s="154">
        <v>0</v>
      </c>
      <c r="AJV10" s="154">
        <v>0</v>
      </c>
      <c r="AJW10" s="154">
        <v>0</v>
      </c>
      <c r="AJX10" s="154">
        <v>0</v>
      </c>
      <c r="AJY10" s="154">
        <v>0</v>
      </c>
      <c r="AJZ10" s="154">
        <v>0</v>
      </c>
      <c r="AKA10" s="154">
        <v>0</v>
      </c>
      <c r="AKB10" s="154">
        <v>0</v>
      </c>
      <c r="AKC10" s="154">
        <v>0</v>
      </c>
      <c r="AKD10" s="154">
        <v>0</v>
      </c>
      <c r="AKE10" s="154">
        <v>0</v>
      </c>
      <c r="AKF10" s="154">
        <v>0</v>
      </c>
      <c r="AKG10" s="154">
        <v>0</v>
      </c>
      <c r="AKH10" s="154">
        <v>0</v>
      </c>
      <c r="AKI10" s="154">
        <v>0</v>
      </c>
      <c r="AKJ10" s="154">
        <v>0</v>
      </c>
      <c r="AKK10" s="154">
        <v>0</v>
      </c>
      <c r="AKL10" s="154">
        <v>0</v>
      </c>
      <c r="AKM10" s="154">
        <v>0</v>
      </c>
      <c r="AKN10" s="154">
        <v>0</v>
      </c>
      <c r="AKO10" s="154">
        <v>0</v>
      </c>
      <c r="AKP10" s="154">
        <v>0</v>
      </c>
      <c r="AKQ10" s="154">
        <v>0</v>
      </c>
      <c r="AKR10" s="154">
        <v>0</v>
      </c>
      <c r="AKS10" s="154">
        <v>0</v>
      </c>
      <c r="AKT10" s="154">
        <v>0</v>
      </c>
      <c r="AKU10" s="154">
        <v>0</v>
      </c>
      <c r="AKV10" s="154">
        <v>0</v>
      </c>
      <c r="AKW10" s="154">
        <v>0</v>
      </c>
      <c r="AKX10" s="154">
        <v>0</v>
      </c>
      <c r="AKY10" s="154">
        <v>0</v>
      </c>
      <c r="AKZ10" s="154">
        <v>0</v>
      </c>
      <c r="ALA10" s="154">
        <v>0</v>
      </c>
      <c r="ALB10" s="154">
        <v>0</v>
      </c>
      <c r="ALC10" s="154">
        <v>0</v>
      </c>
      <c r="ALD10" s="154">
        <v>0</v>
      </c>
      <c r="ALE10" s="154">
        <v>0</v>
      </c>
      <c r="ALF10" s="154">
        <v>0</v>
      </c>
      <c r="ALG10" s="154">
        <v>0</v>
      </c>
      <c r="ALH10" s="154">
        <v>0</v>
      </c>
      <c r="ALI10" s="154">
        <v>0</v>
      </c>
      <c r="ALJ10" s="154">
        <v>0</v>
      </c>
      <c r="ALK10" s="154">
        <v>0</v>
      </c>
      <c r="ALL10" s="154">
        <v>0</v>
      </c>
      <c r="ALM10" s="154">
        <v>0</v>
      </c>
      <c r="ALN10" s="154">
        <v>0</v>
      </c>
      <c r="ALO10" s="154">
        <v>0</v>
      </c>
      <c r="ALP10" s="154">
        <v>0</v>
      </c>
      <c r="ALQ10" s="154">
        <v>0</v>
      </c>
      <c r="ALR10" s="154">
        <v>0</v>
      </c>
      <c r="ALS10" s="154">
        <v>0</v>
      </c>
      <c r="ALT10" s="154">
        <v>0</v>
      </c>
      <c r="ALU10" s="154">
        <v>0</v>
      </c>
      <c r="ALV10" s="154">
        <v>0</v>
      </c>
      <c r="ALW10" s="154">
        <v>0</v>
      </c>
      <c r="ALX10" s="154">
        <v>0</v>
      </c>
      <c r="ALY10" s="154">
        <v>0</v>
      </c>
      <c r="ALZ10" s="154">
        <v>0</v>
      </c>
      <c r="AMA10" s="154">
        <v>0</v>
      </c>
      <c r="AMB10" s="154">
        <v>0</v>
      </c>
      <c r="AMC10" s="154">
        <v>0</v>
      </c>
      <c r="AMD10" s="154">
        <v>0</v>
      </c>
      <c r="AME10" s="154">
        <v>0</v>
      </c>
      <c r="AMF10" s="154">
        <v>0</v>
      </c>
      <c r="AMG10" s="154">
        <v>0</v>
      </c>
      <c r="AMH10" s="154">
        <v>0</v>
      </c>
      <c r="AMI10" s="154">
        <v>0</v>
      </c>
      <c r="AMJ10" s="154">
        <v>0</v>
      </c>
      <c r="AMK10" s="154">
        <v>0</v>
      </c>
      <c r="AML10" s="154">
        <v>0</v>
      </c>
      <c r="AMM10" s="154">
        <v>0</v>
      </c>
      <c r="AMN10" s="154">
        <v>0</v>
      </c>
      <c r="AMO10" s="154">
        <v>0</v>
      </c>
      <c r="AMP10" s="154">
        <v>0</v>
      </c>
      <c r="AMQ10" s="154">
        <v>0</v>
      </c>
      <c r="AMR10" s="154">
        <v>0</v>
      </c>
      <c r="AMS10" s="154">
        <v>0</v>
      </c>
      <c r="AMT10" s="154">
        <v>0</v>
      </c>
      <c r="AMU10" s="154">
        <v>0</v>
      </c>
      <c r="AMV10" s="154">
        <v>0</v>
      </c>
      <c r="AMW10" s="154">
        <v>0</v>
      </c>
      <c r="AMX10" s="154">
        <v>0</v>
      </c>
      <c r="AMY10" s="154">
        <v>0</v>
      </c>
      <c r="AMZ10" s="154">
        <v>0</v>
      </c>
      <c r="ANA10" s="154">
        <v>0</v>
      </c>
      <c r="ANB10" s="154">
        <v>0</v>
      </c>
      <c r="ANC10" s="154">
        <v>0</v>
      </c>
      <c r="AND10" s="154">
        <v>0</v>
      </c>
      <c r="ANE10" s="154">
        <v>0</v>
      </c>
      <c r="ANF10" s="154">
        <v>0</v>
      </c>
      <c r="ANG10" s="154">
        <v>0</v>
      </c>
      <c r="ANH10" s="154">
        <v>0</v>
      </c>
      <c r="ANI10" s="154">
        <v>0</v>
      </c>
      <c r="ANJ10" s="154">
        <v>0</v>
      </c>
      <c r="ANK10" s="154">
        <v>0</v>
      </c>
      <c r="ANL10" s="154">
        <v>0</v>
      </c>
      <c r="ANM10" s="154">
        <v>0</v>
      </c>
      <c r="ANN10" s="154">
        <v>0</v>
      </c>
      <c r="ANO10" s="154">
        <v>0</v>
      </c>
      <c r="ANP10" s="154">
        <v>0</v>
      </c>
      <c r="ANQ10" s="154">
        <v>0</v>
      </c>
      <c r="ANR10" s="154">
        <v>0</v>
      </c>
      <c r="ANS10" s="154">
        <v>0</v>
      </c>
      <c r="ANT10" s="154">
        <v>0</v>
      </c>
      <c r="ANU10" s="154">
        <v>0</v>
      </c>
      <c r="ANV10" s="154">
        <v>0</v>
      </c>
      <c r="ANW10" s="154">
        <v>0</v>
      </c>
      <c r="ANX10" s="154">
        <v>0</v>
      </c>
      <c r="ANY10" s="154">
        <v>0</v>
      </c>
      <c r="ANZ10" s="154">
        <v>0</v>
      </c>
      <c r="AOA10" s="154">
        <v>0</v>
      </c>
      <c r="AOB10" s="154">
        <v>0</v>
      </c>
      <c r="AOC10" s="154">
        <v>0</v>
      </c>
      <c r="AOD10" s="154">
        <v>0</v>
      </c>
      <c r="AOE10" s="154">
        <v>0</v>
      </c>
      <c r="AOF10" s="154">
        <v>0</v>
      </c>
      <c r="AOG10" s="154">
        <v>0</v>
      </c>
      <c r="AOH10" s="154">
        <v>0</v>
      </c>
      <c r="AOI10" s="154">
        <v>0</v>
      </c>
      <c r="AOJ10" s="154">
        <v>0</v>
      </c>
      <c r="AOK10" s="154">
        <v>0</v>
      </c>
      <c r="AOL10" s="154">
        <v>0</v>
      </c>
      <c r="AOM10" s="154">
        <v>0</v>
      </c>
      <c r="AON10" s="154">
        <v>0</v>
      </c>
      <c r="AOO10" s="154">
        <v>0</v>
      </c>
      <c r="AOP10" s="154">
        <v>0</v>
      </c>
      <c r="AOQ10" s="154">
        <v>0</v>
      </c>
      <c r="AOR10" s="154">
        <v>0</v>
      </c>
      <c r="AOS10" s="154">
        <v>0</v>
      </c>
      <c r="AOT10" s="154">
        <v>0</v>
      </c>
      <c r="AOU10" s="154">
        <v>0</v>
      </c>
      <c r="AOV10" s="154">
        <v>0</v>
      </c>
      <c r="AOW10" s="154">
        <v>0</v>
      </c>
      <c r="AOX10" s="154">
        <v>0</v>
      </c>
      <c r="AOY10" s="154">
        <v>0</v>
      </c>
      <c r="AOZ10" s="154">
        <v>0</v>
      </c>
      <c r="APA10" s="154">
        <v>0</v>
      </c>
      <c r="APB10" s="154">
        <v>0</v>
      </c>
      <c r="APC10" s="154">
        <v>0</v>
      </c>
      <c r="APD10" s="154">
        <v>0</v>
      </c>
      <c r="APE10" s="154">
        <v>0</v>
      </c>
      <c r="APF10" s="154">
        <v>0</v>
      </c>
      <c r="APG10" s="154">
        <v>0</v>
      </c>
      <c r="APH10" s="154">
        <v>0</v>
      </c>
      <c r="API10" s="154">
        <v>0</v>
      </c>
      <c r="APJ10" s="154">
        <v>0</v>
      </c>
      <c r="APK10" s="154">
        <v>0</v>
      </c>
      <c r="APL10" s="154">
        <v>0</v>
      </c>
      <c r="APM10" s="154">
        <v>0</v>
      </c>
      <c r="APN10" s="154">
        <v>0</v>
      </c>
      <c r="APO10" s="154">
        <v>0</v>
      </c>
      <c r="APP10" s="154">
        <v>0</v>
      </c>
      <c r="APQ10" s="154">
        <v>0</v>
      </c>
      <c r="APR10" s="154">
        <v>0</v>
      </c>
      <c r="APS10" s="154">
        <v>0</v>
      </c>
      <c r="APT10" s="154">
        <v>0</v>
      </c>
      <c r="APU10" s="154">
        <v>0</v>
      </c>
      <c r="APV10" s="154">
        <v>0</v>
      </c>
      <c r="APW10" s="154">
        <v>0</v>
      </c>
      <c r="APX10" s="154">
        <v>0</v>
      </c>
      <c r="APY10" s="154">
        <v>0</v>
      </c>
      <c r="APZ10" s="154">
        <v>0</v>
      </c>
      <c r="AQA10" s="154">
        <v>0</v>
      </c>
      <c r="AQB10" s="154">
        <v>0</v>
      </c>
      <c r="AQC10" s="154">
        <v>0</v>
      </c>
      <c r="AQD10" s="154">
        <v>0</v>
      </c>
      <c r="AQE10" s="154">
        <v>0</v>
      </c>
      <c r="AQF10" s="154">
        <v>0</v>
      </c>
      <c r="AQG10" s="154">
        <v>0</v>
      </c>
      <c r="AQH10" s="154">
        <v>0</v>
      </c>
      <c r="AQI10" s="154">
        <v>0</v>
      </c>
      <c r="AQJ10" s="154">
        <v>0</v>
      </c>
      <c r="AQK10" s="154">
        <v>0</v>
      </c>
      <c r="AQL10" s="154">
        <v>0</v>
      </c>
      <c r="AQM10" s="154">
        <v>0</v>
      </c>
      <c r="AQN10" s="154">
        <v>0</v>
      </c>
      <c r="AQO10" s="154">
        <v>0</v>
      </c>
      <c r="AQP10" s="154">
        <v>0</v>
      </c>
      <c r="AQQ10" s="154">
        <v>0</v>
      </c>
      <c r="AQR10" s="154">
        <v>0</v>
      </c>
      <c r="AQS10" s="154">
        <v>0</v>
      </c>
      <c r="AQT10" s="154">
        <v>0</v>
      </c>
      <c r="AQU10" s="154">
        <v>0</v>
      </c>
      <c r="AQV10" s="154">
        <v>0</v>
      </c>
      <c r="AQW10" s="154">
        <v>0</v>
      </c>
      <c r="AQX10" s="154">
        <v>0</v>
      </c>
      <c r="AQY10" s="154">
        <v>0</v>
      </c>
      <c r="AQZ10" s="154">
        <v>0</v>
      </c>
      <c r="ARA10" s="154">
        <v>0</v>
      </c>
      <c r="ARB10" s="154">
        <v>0</v>
      </c>
      <c r="ARC10" s="154">
        <v>0</v>
      </c>
      <c r="ARD10" s="154">
        <v>0</v>
      </c>
      <c r="ARE10" s="154">
        <v>0</v>
      </c>
      <c r="ARF10" s="154">
        <v>0</v>
      </c>
      <c r="ARG10" s="154">
        <v>0</v>
      </c>
      <c r="ARH10" s="154">
        <v>0</v>
      </c>
      <c r="ARI10" s="154">
        <v>0</v>
      </c>
      <c r="ARJ10" s="154">
        <v>0</v>
      </c>
      <c r="ARK10" s="154">
        <v>0</v>
      </c>
      <c r="ARL10" s="154">
        <v>0</v>
      </c>
      <c r="ARM10" s="154">
        <v>0</v>
      </c>
      <c r="ARN10" s="154">
        <v>0</v>
      </c>
      <c r="ARO10" s="154">
        <v>0</v>
      </c>
      <c r="ARP10" s="154">
        <v>0</v>
      </c>
      <c r="ARQ10" s="154">
        <v>0</v>
      </c>
      <c r="ARR10" s="154">
        <v>0</v>
      </c>
      <c r="ARS10" s="154">
        <v>0</v>
      </c>
      <c r="ART10" s="154">
        <v>0</v>
      </c>
      <c r="ARU10" s="154">
        <v>0</v>
      </c>
      <c r="ARV10" s="154">
        <v>0</v>
      </c>
      <c r="ARW10" s="154">
        <v>0</v>
      </c>
      <c r="ARX10" s="154">
        <v>0</v>
      </c>
      <c r="ARY10" s="154">
        <v>0</v>
      </c>
      <c r="ARZ10" s="154">
        <v>0</v>
      </c>
      <c r="ASA10" s="154">
        <v>0</v>
      </c>
      <c r="ASB10" s="154">
        <v>0</v>
      </c>
      <c r="ASC10" s="154">
        <v>0</v>
      </c>
      <c r="ASD10" s="154">
        <v>0</v>
      </c>
      <c r="ASE10" s="154">
        <v>0</v>
      </c>
      <c r="ASF10" s="154">
        <v>0</v>
      </c>
      <c r="ASG10" s="154">
        <v>0</v>
      </c>
      <c r="ASH10" s="154">
        <v>0</v>
      </c>
      <c r="ASI10" s="154">
        <v>0</v>
      </c>
      <c r="ASJ10" s="154">
        <v>0</v>
      </c>
      <c r="ASK10" s="154">
        <v>0</v>
      </c>
      <c r="ASL10" s="154">
        <v>0</v>
      </c>
      <c r="ASM10" s="154">
        <v>0</v>
      </c>
      <c r="ASN10" s="154">
        <v>0</v>
      </c>
      <c r="ASO10" s="154">
        <v>0</v>
      </c>
      <c r="ASP10" s="154">
        <v>0</v>
      </c>
      <c r="ASQ10" s="154">
        <v>0</v>
      </c>
      <c r="ASR10" s="154">
        <v>0</v>
      </c>
      <c r="ASS10" s="154">
        <v>0</v>
      </c>
      <c r="AST10" s="154">
        <v>0</v>
      </c>
      <c r="ASU10" s="154">
        <v>0</v>
      </c>
      <c r="ASV10" s="154">
        <v>0</v>
      </c>
      <c r="ASW10" s="154">
        <v>0</v>
      </c>
      <c r="ASX10" s="154">
        <v>0</v>
      </c>
      <c r="ASY10" s="154">
        <v>0</v>
      </c>
      <c r="ASZ10" s="154">
        <v>0</v>
      </c>
      <c r="ATA10" s="154">
        <v>0</v>
      </c>
      <c r="ATB10" s="154">
        <v>0</v>
      </c>
      <c r="ATC10" s="154">
        <v>0</v>
      </c>
      <c r="ATD10" s="154">
        <v>0</v>
      </c>
      <c r="ATE10" s="154">
        <v>0</v>
      </c>
      <c r="ATF10" s="154">
        <v>0</v>
      </c>
      <c r="ATG10" s="154">
        <v>0</v>
      </c>
      <c r="ATH10" s="154">
        <v>0</v>
      </c>
      <c r="ATI10" s="154">
        <v>0</v>
      </c>
      <c r="ATJ10" s="154">
        <v>0</v>
      </c>
      <c r="ATK10" s="154">
        <v>0</v>
      </c>
      <c r="ATL10" s="154">
        <v>0</v>
      </c>
      <c r="ATM10" s="154">
        <v>0</v>
      </c>
      <c r="ATN10" s="154">
        <v>0</v>
      </c>
      <c r="ATO10" s="154">
        <v>0</v>
      </c>
      <c r="ATP10" s="154">
        <v>0</v>
      </c>
      <c r="ATQ10" s="154">
        <v>0</v>
      </c>
      <c r="ATR10" s="154">
        <v>0</v>
      </c>
      <c r="ATS10" s="154">
        <v>0</v>
      </c>
      <c r="ATT10" s="154">
        <v>0</v>
      </c>
      <c r="ATU10" s="154">
        <v>0</v>
      </c>
      <c r="ATV10" s="154">
        <v>0</v>
      </c>
      <c r="ATW10" s="154">
        <v>0</v>
      </c>
      <c r="ATX10" s="154">
        <v>0</v>
      </c>
      <c r="ATY10" s="154">
        <v>0</v>
      </c>
      <c r="ATZ10" s="154">
        <v>0</v>
      </c>
      <c r="AUA10" s="154">
        <v>0</v>
      </c>
      <c r="AUB10" s="154">
        <v>0</v>
      </c>
      <c r="AUC10" s="154">
        <v>0</v>
      </c>
      <c r="AUD10" s="154">
        <v>0</v>
      </c>
      <c r="AUE10" s="154">
        <v>0</v>
      </c>
      <c r="AUF10" s="154">
        <v>0</v>
      </c>
      <c r="AUG10" s="154">
        <v>0</v>
      </c>
      <c r="AUH10" s="154">
        <v>0</v>
      </c>
      <c r="AUI10" s="154">
        <v>0</v>
      </c>
      <c r="AUJ10" s="154">
        <v>0</v>
      </c>
      <c r="AUK10" s="154">
        <v>0</v>
      </c>
      <c r="AUL10" s="154">
        <v>0</v>
      </c>
      <c r="AUM10" s="154">
        <v>0</v>
      </c>
      <c r="AUN10" s="154">
        <v>0</v>
      </c>
      <c r="AUO10" s="154">
        <v>0</v>
      </c>
      <c r="AUP10" s="154">
        <v>0</v>
      </c>
      <c r="AUQ10" s="154">
        <v>0</v>
      </c>
      <c r="AUR10" s="154">
        <v>0</v>
      </c>
      <c r="AUS10" s="154">
        <v>0</v>
      </c>
      <c r="AUT10" s="154">
        <v>0</v>
      </c>
      <c r="AUU10" s="154">
        <v>0</v>
      </c>
      <c r="AUV10" s="154">
        <v>0</v>
      </c>
      <c r="AUW10" s="154">
        <v>0</v>
      </c>
      <c r="AUX10" s="154">
        <v>0</v>
      </c>
      <c r="AUY10" s="154">
        <v>0</v>
      </c>
      <c r="AUZ10" s="154">
        <v>0</v>
      </c>
      <c r="AVA10" s="154">
        <v>0</v>
      </c>
      <c r="AVB10" s="154">
        <v>0</v>
      </c>
      <c r="AVC10" s="154">
        <v>0</v>
      </c>
      <c r="AVD10" s="154">
        <v>0</v>
      </c>
      <c r="AVE10" s="154">
        <v>0</v>
      </c>
      <c r="AVF10" s="154">
        <v>0</v>
      </c>
      <c r="AVG10" s="154">
        <v>0</v>
      </c>
      <c r="AVH10" s="154">
        <v>0</v>
      </c>
      <c r="AVI10" s="154">
        <v>0</v>
      </c>
      <c r="AVJ10" s="154">
        <v>0</v>
      </c>
      <c r="AVK10" s="154">
        <v>0</v>
      </c>
      <c r="AVL10" s="154">
        <v>0</v>
      </c>
      <c r="AVM10" s="154">
        <v>0</v>
      </c>
      <c r="AVN10" s="154">
        <v>0</v>
      </c>
      <c r="AVO10" s="154">
        <v>0</v>
      </c>
      <c r="AVP10" s="154">
        <v>0</v>
      </c>
      <c r="AVQ10" s="154">
        <v>0</v>
      </c>
      <c r="AVR10" s="154">
        <v>0</v>
      </c>
      <c r="AVS10" s="154">
        <v>0</v>
      </c>
      <c r="AVT10" s="154">
        <v>0</v>
      </c>
      <c r="AVU10" s="154">
        <v>0</v>
      </c>
      <c r="AVV10" s="154">
        <v>0</v>
      </c>
      <c r="AVW10" s="154">
        <v>0</v>
      </c>
      <c r="AVX10" s="154">
        <v>0</v>
      </c>
      <c r="AVY10" s="154">
        <v>0</v>
      </c>
      <c r="AVZ10" s="154">
        <v>0</v>
      </c>
      <c r="AWA10" s="154">
        <v>0</v>
      </c>
      <c r="AWB10" s="154">
        <v>0</v>
      </c>
      <c r="AWC10" s="154">
        <v>0</v>
      </c>
      <c r="AWD10" s="154">
        <v>0</v>
      </c>
      <c r="AWE10" s="154">
        <v>0</v>
      </c>
      <c r="AWF10" s="154">
        <v>0</v>
      </c>
      <c r="AWG10" s="154">
        <v>0</v>
      </c>
      <c r="AWH10" s="154">
        <v>0</v>
      </c>
      <c r="AWI10" s="154">
        <v>0</v>
      </c>
      <c r="AWJ10" s="154">
        <v>0</v>
      </c>
      <c r="AWK10" s="154">
        <v>0</v>
      </c>
      <c r="AWL10" s="154">
        <v>0</v>
      </c>
      <c r="AWM10" s="154">
        <v>0</v>
      </c>
      <c r="AWN10" s="154">
        <v>0</v>
      </c>
      <c r="AWO10" s="154">
        <v>0</v>
      </c>
      <c r="AWP10" s="154">
        <v>0</v>
      </c>
      <c r="AWQ10" s="154">
        <v>0</v>
      </c>
      <c r="AWR10" s="154">
        <v>0</v>
      </c>
      <c r="AWS10" s="154">
        <v>0</v>
      </c>
      <c r="AWT10" s="154">
        <v>0</v>
      </c>
      <c r="AWU10" s="154">
        <v>0</v>
      </c>
      <c r="AWV10" s="154">
        <v>0</v>
      </c>
      <c r="AWW10" s="154">
        <v>0</v>
      </c>
      <c r="AWX10" s="154">
        <v>0</v>
      </c>
      <c r="AWY10" s="154">
        <v>0</v>
      </c>
      <c r="AWZ10" s="154">
        <v>0</v>
      </c>
      <c r="AXA10" s="154">
        <v>0</v>
      </c>
      <c r="AXB10" s="154">
        <v>0</v>
      </c>
      <c r="AXC10" s="154">
        <v>0</v>
      </c>
      <c r="AXD10" s="154">
        <v>0</v>
      </c>
      <c r="AXE10" s="154">
        <v>0</v>
      </c>
      <c r="AXF10" s="154">
        <v>0</v>
      </c>
      <c r="AXG10" s="154">
        <v>0</v>
      </c>
      <c r="AXH10" s="154">
        <v>0</v>
      </c>
      <c r="AXI10" s="154">
        <v>0</v>
      </c>
      <c r="AXJ10" s="154">
        <v>0</v>
      </c>
      <c r="AXK10" s="154">
        <v>0</v>
      </c>
      <c r="AXL10" s="154">
        <v>0</v>
      </c>
      <c r="AXM10" s="154">
        <v>0</v>
      </c>
      <c r="AXN10" s="154">
        <v>0</v>
      </c>
      <c r="AXO10" s="154">
        <v>0</v>
      </c>
      <c r="AXP10" s="154">
        <v>0</v>
      </c>
      <c r="AXQ10" s="154">
        <v>0</v>
      </c>
      <c r="AXR10" s="154">
        <v>0</v>
      </c>
      <c r="AXS10" s="154">
        <v>0</v>
      </c>
      <c r="AXT10" s="154">
        <v>0</v>
      </c>
      <c r="AXU10" s="154">
        <v>0</v>
      </c>
      <c r="AXV10" s="154">
        <v>0</v>
      </c>
      <c r="AXW10" s="154">
        <v>0</v>
      </c>
      <c r="AXX10" s="154">
        <v>0</v>
      </c>
      <c r="AXY10" s="154">
        <v>0</v>
      </c>
      <c r="AXZ10" s="154">
        <v>0</v>
      </c>
      <c r="AYA10" s="154">
        <v>0</v>
      </c>
      <c r="AYB10" s="154">
        <v>0</v>
      </c>
      <c r="AYC10" s="154">
        <v>0</v>
      </c>
      <c r="AYD10" s="154">
        <v>0</v>
      </c>
      <c r="AYE10" s="154">
        <v>0</v>
      </c>
      <c r="AYF10" s="154">
        <v>0</v>
      </c>
      <c r="AYG10" s="154">
        <v>0</v>
      </c>
      <c r="AYH10" s="154">
        <v>0</v>
      </c>
      <c r="AYI10" s="154">
        <v>0</v>
      </c>
      <c r="AYJ10" s="154">
        <v>0</v>
      </c>
      <c r="AYK10" s="154">
        <v>0</v>
      </c>
      <c r="AYL10" s="154">
        <v>0</v>
      </c>
      <c r="AYM10" s="154">
        <v>0</v>
      </c>
      <c r="AYN10" s="154">
        <v>0</v>
      </c>
      <c r="AYO10" s="154">
        <v>0</v>
      </c>
      <c r="AYP10" s="154">
        <v>0</v>
      </c>
      <c r="AYQ10" s="154">
        <v>0</v>
      </c>
      <c r="AYR10" s="154">
        <v>0</v>
      </c>
      <c r="AYS10" s="154">
        <v>0</v>
      </c>
      <c r="AYT10" s="154">
        <v>0</v>
      </c>
      <c r="AYU10" s="154">
        <v>0</v>
      </c>
      <c r="AYV10" s="154">
        <v>0</v>
      </c>
      <c r="AYW10" s="154">
        <v>0</v>
      </c>
      <c r="AYX10" s="154">
        <v>0</v>
      </c>
      <c r="AYY10" s="154">
        <v>0</v>
      </c>
      <c r="AYZ10" s="154">
        <v>0</v>
      </c>
      <c r="AZA10" s="154">
        <v>0</v>
      </c>
      <c r="AZB10" s="154">
        <v>0</v>
      </c>
      <c r="AZC10" s="154">
        <v>0</v>
      </c>
      <c r="AZD10" s="154">
        <v>0</v>
      </c>
      <c r="AZE10" s="154">
        <v>0</v>
      </c>
      <c r="AZF10" s="154">
        <v>0</v>
      </c>
      <c r="AZG10" s="154">
        <v>0</v>
      </c>
      <c r="AZH10" s="154">
        <v>0</v>
      </c>
      <c r="AZI10" s="154">
        <v>0</v>
      </c>
      <c r="AZJ10" s="154">
        <v>0</v>
      </c>
      <c r="AZK10" s="154">
        <v>0</v>
      </c>
      <c r="AZL10" s="154">
        <v>0</v>
      </c>
      <c r="AZM10" s="154">
        <v>0</v>
      </c>
      <c r="AZN10" s="154">
        <v>0</v>
      </c>
      <c r="AZO10" s="154">
        <v>0</v>
      </c>
      <c r="AZP10" s="154">
        <v>0</v>
      </c>
      <c r="AZQ10" s="154">
        <v>0</v>
      </c>
      <c r="AZR10" s="154">
        <v>0</v>
      </c>
      <c r="AZS10" s="154">
        <v>0</v>
      </c>
      <c r="AZT10" s="154">
        <v>0</v>
      </c>
      <c r="AZU10" s="154">
        <v>0</v>
      </c>
      <c r="AZV10" s="154">
        <v>0</v>
      </c>
      <c r="AZW10" s="154">
        <v>0</v>
      </c>
      <c r="AZX10" s="154">
        <v>0</v>
      </c>
      <c r="AZY10" s="154">
        <v>0</v>
      </c>
      <c r="AZZ10" s="154">
        <v>0</v>
      </c>
      <c r="BAA10" s="154">
        <v>0</v>
      </c>
      <c r="BAB10" s="154">
        <v>0</v>
      </c>
      <c r="BAC10" s="154">
        <v>0</v>
      </c>
      <c r="BAD10" s="154">
        <v>0</v>
      </c>
      <c r="BAE10" s="154">
        <v>0</v>
      </c>
      <c r="BAF10" s="154">
        <v>0</v>
      </c>
      <c r="BAG10" s="154">
        <v>0</v>
      </c>
      <c r="BAH10" s="154">
        <v>0</v>
      </c>
      <c r="BAI10" s="154">
        <v>0</v>
      </c>
      <c r="BAJ10" s="154">
        <v>0</v>
      </c>
      <c r="BAK10" s="154">
        <v>0</v>
      </c>
      <c r="BAL10" s="154">
        <v>0</v>
      </c>
      <c r="BAM10" s="154">
        <v>0</v>
      </c>
      <c r="BAN10" s="154">
        <v>0</v>
      </c>
      <c r="BAO10" s="154">
        <v>0</v>
      </c>
      <c r="BAP10" s="154">
        <v>0</v>
      </c>
      <c r="BAQ10" s="154">
        <v>0</v>
      </c>
      <c r="BAR10" s="154">
        <v>0</v>
      </c>
      <c r="BAS10" s="154">
        <v>0</v>
      </c>
      <c r="BAT10" s="154">
        <v>0</v>
      </c>
      <c r="BAU10" s="154">
        <v>0</v>
      </c>
      <c r="BAV10" s="154">
        <v>0</v>
      </c>
      <c r="BAW10" s="154">
        <v>0</v>
      </c>
      <c r="BAX10" s="154">
        <v>0</v>
      </c>
      <c r="BAY10" s="154">
        <v>0</v>
      </c>
      <c r="BAZ10" s="154">
        <v>0</v>
      </c>
      <c r="BBA10" s="154">
        <v>0</v>
      </c>
      <c r="BBB10" s="154">
        <v>0</v>
      </c>
      <c r="BBC10" s="154">
        <v>0</v>
      </c>
      <c r="BBD10" s="154">
        <v>0</v>
      </c>
      <c r="BBE10" s="154">
        <v>0</v>
      </c>
      <c r="BBF10" s="154">
        <v>0</v>
      </c>
      <c r="BBG10" s="154">
        <v>0</v>
      </c>
      <c r="BBH10" s="154">
        <v>0</v>
      </c>
      <c r="BBI10" s="154">
        <v>0</v>
      </c>
      <c r="BBJ10" s="154">
        <v>0</v>
      </c>
      <c r="BBK10" s="154">
        <v>0</v>
      </c>
      <c r="BBL10" s="154">
        <v>0</v>
      </c>
      <c r="BBM10" s="154">
        <v>0</v>
      </c>
      <c r="BBN10" s="154">
        <v>0</v>
      </c>
      <c r="BBO10" s="154">
        <v>0</v>
      </c>
      <c r="BBP10" s="154">
        <v>0</v>
      </c>
      <c r="BBQ10" s="154">
        <v>0</v>
      </c>
      <c r="BBR10" s="154">
        <v>0</v>
      </c>
      <c r="BBS10" s="154">
        <v>0</v>
      </c>
      <c r="BBT10" s="154">
        <v>0</v>
      </c>
      <c r="BBU10" s="154">
        <v>0</v>
      </c>
      <c r="BBV10" s="154">
        <v>0</v>
      </c>
      <c r="BBW10" s="154">
        <v>0</v>
      </c>
      <c r="BBX10" s="154">
        <v>0</v>
      </c>
      <c r="BBY10" s="154">
        <v>0</v>
      </c>
      <c r="BBZ10" s="154">
        <v>0</v>
      </c>
      <c r="BCA10" s="154">
        <v>0</v>
      </c>
      <c r="BCB10" s="154">
        <v>0</v>
      </c>
      <c r="BCC10" s="154">
        <v>0</v>
      </c>
      <c r="BCD10" s="154">
        <v>0</v>
      </c>
      <c r="BCE10" s="154">
        <v>0</v>
      </c>
      <c r="BCF10" s="154">
        <v>0</v>
      </c>
      <c r="BCG10" s="154">
        <v>0</v>
      </c>
      <c r="BCH10" s="154">
        <v>0</v>
      </c>
      <c r="BCI10" s="154">
        <v>0</v>
      </c>
      <c r="BCJ10" s="154">
        <v>0</v>
      </c>
      <c r="BCK10" s="154">
        <v>0</v>
      </c>
      <c r="BCL10" s="154">
        <v>0</v>
      </c>
      <c r="BCM10" s="154">
        <v>0</v>
      </c>
      <c r="BCN10" s="154">
        <v>0</v>
      </c>
      <c r="BCO10" s="154">
        <v>0</v>
      </c>
      <c r="BCP10" s="154">
        <v>0</v>
      </c>
      <c r="BCQ10" s="154">
        <v>0</v>
      </c>
      <c r="BCR10" s="154">
        <v>0</v>
      </c>
      <c r="BCS10" s="154">
        <v>0</v>
      </c>
      <c r="BCT10" s="154">
        <v>0</v>
      </c>
      <c r="BCU10" s="154">
        <v>0</v>
      </c>
      <c r="BCV10" s="154">
        <v>0</v>
      </c>
      <c r="BCW10" s="154">
        <v>0</v>
      </c>
      <c r="BCX10" s="154">
        <v>0</v>
      </c>
      <c r="BCY10" s="154">
        <v>0</v>
      </c>
      <c r="BCZ10" s="154">
        <v>0</v>
      </c>
      <c r="BDA10" s="154">
        <v>0</v>
      </c>
      <c r="BDB10" s="154">
        <v>0</v>
      </c>
      <c r="BDC10" s="154">
        <v>0</v>
      </c>
      <c r="BDD10" s="154">
        <v>0</v>
      </c>
      <c r="BDE10" s="154">
        <v>0</v>
      </c>
      <c r="BDF10" s="154">
        <v>0</v>
      </c>
      <c r="BDG10" s="154">
        <v>0</v>
      </c>
      <c r="BDH10" s="154">
        <v>0</v>
      </c>
      <c r="BDI10" s="154">
        <v>0</v>
      </c>
      <c r="BDJ10" s="154">
        <v>0</v>
      </c>
      <c r="BDK10" s="154">
        <v>0</v>
      </c>
      <c r="BDL10" s="154">
        <v>0</v>
      </c>
      <c r="BDM10" s="154">
        <v>0</v>
      </c>
      <c r="BDN10" s="154">
        <v>0</v>
      </c>
      <c r="BDO10" s="154">
        <v>0</v>
      </c>
      <c r="BDP10" s="154">
        <v>0</v>
      </c>
      <c r="BDQ10" s="154">
        <v>0</v>
      </c>
      <c r="BDR10" s="154">
        <v>0</v>
      </c>
      <c r="BDS10" s="154">
        <v>0</v>
      </c>
      <c r="BDT10" s="154">
        <v>0</v>
      </c>
      <c r="BDU10" s="154">
        <v>0</v>
      </c>
      <c r="BDV10" s="154">
        <v>0</v>
      </c>
      <c r="BDW10" s="154">
        <v>0</v>
      </c>
      <c r="BDX10" s="154">
        <v>0</v>
      </c>
      <c r="BDY10" s="154">
        <v>0</v>
      </c>
      <c r="BDZ10" s="154">
        <v>0</v>
      </c>
      <c r="BEA10" s="154">
        <v>0</v>
      </c>
      <c r="BEB10" s="154">
        <v>0</v>
      </c>
      <c r="BEC10" s="154">
        <v>0</v>
      </c>
      <c r="BED10" s="154">
        <v>0</v>
      </c>
      <c r="BEE10" s="154">
        <v>0</v>
      </c>
      <c r="BEF10" s="154">
        <v>0</v>
      </c>
      <c r="BEG10" s="154">
        <v>0</v>
      </c>
      <c r="BEH10" s="154">
        <v>0</v>
      </c>
      <c r="BEI10" s="154">
        <v>0</v>
      </c>
      <c r="BEJ10" s="154">
        <v>0</v>
      </c>
      <c r="BEK10" s="154">
        <v>0</v>
      </c>
      <c r="BEL10" s="154">
        <v>0</v>
      </c>
      <c r="BEM10" s="154">
        <v>0</v>
      </c>
      <c r="BEN10" s="154">
        <v>0</v>
      </c>
      <c r="BEO10" s="154">
        <v>0</v>
      </c>
      <c r="BEP10" s="154">
        <v>0</v>
      </c>
      <c r="BEQ10" s="154">
        <v>0</v>
      </c>
      <c r="BER10" s="154">
        <v>0</v>
      </c>
      <c r="BES10" s="154">
        <v>0</v>
      </c>
      <c r="BET10" s="154">
        <v>0</v>
      </c>
      <c r="BEU10" s="154">
        <v>0</v>
      </c>
      <c r="BEV10" s="154">
        <v>0</v>
      </c>
      <c r="BEW10" s="154">
        <v>0</v>
      </c>
      <c r="BEX10" s="154">
        <v>0</v>
      </c>
      <c r="BEY10" s="154">
        <v>0</v>
      </c>
      <c r="BEZ10" s="154">
        <v>0</v>
      </c>
      <c r="BFA10" s="154">
        <v>0</v>
      </c>
      <c r="BFB10" s="154">
        <v>0</v>
      </c>
      <c r="BFC10" s="154">
        <v>0</v>
      </c>
      <c r="BFD10" s="154">
        <v>0</v>
      </c>
      <c r="BFE10" s="154">
        <v>0</v>
      </c>
      <c r="BFF10" s="154">
        <v>0</v>
      </c>
      <c r="BFG10" s="154">
        <v>0</v>
      </c>
      <c r="BFH10" s="154">
        <v>0</v>
      </c>
      <c r="BFI10" s="154">
        <v>0</v>
      </c>
      <c r="BFJ10" s="154">
        <v>0</v>
      </c>
      <c r="BFK10" s="154">
        <v>0</v>
      </c>
      <c r="BFL10" s="154">
        <v>0</v>
      </c>
      <c r="BFM10" s="154">
        <v>0</v>
      </c>
      <c r="BFN10" s="154">
        <v>0</v>
      </c>
      <c r="BFO10" s="154">
        <v>0</v>
      </c>
      <c r="BFP10" s="154">
        <v>0</v>
      </c>
      <c r="BFQ10" s="154">
        <v>0</v>
      </c>
      <c r="BFR10" s="154">
        <v>0</v>
      </c>
      <c r="BFS10" s="154">
        <v>0</v>
      </c>
      <c r="BFT10" s="154">
        <v>0</v>
      </c>
      <c r="BFU10" s="154">
        <v>0</v>
      </c>
      <c r="BFV10" s="154">
        <v>0</v>
      </c>
      <c r="BFW10" s="154">
        <v>0</v>
      </c>
      <c r="BFX10" s="154">
        <v>0</v>
      </c>
      <c r="BFY10" s="154">
        <v>0</v>
      </c>
      <c r="BFZ10" s="154">
        <v>0</v>
      </c>
      <c r="BGA10" s="154">
        <v>0</v>
      </c>
      <c r="BGB10" s="154">
        <v>0</v>
      </c>
      <c r="BGC10" s="154">
        <v>0</v>
      </c>
      <c r="BGD10" s="154">
        <v>0</v>
      </c>
      <c r="BGE10" s="154">
        <v>0</v>
      </c>
      <c r="BGF10" s="154">
        <v>0</v>
      </c>
      <c r="BGG10" s="154">
        <v>0</v>
      </c>
      <c r="BGH10" s="154">
        <v>0</v>
      </c>
      <c r="BGI10" s="154">
        <v>0</v>
      </c>
      <c r="BGJ10" s="154">
        <v>0</v>
      </c>
      <c r="BGK10" s="154">
        <v>0</v>
      </c>
      <c r="BGL10" s="154">
        <v>0</v>
      </c>
      <c r="BGM10" s="154">
        <v>0</v>
      </c>
      <c r="BGN10" s="154">
        <v>0</v>
      </c>
      <c r="BGO10" s="154">
        <v>0</v>
      </c>
      <c r="BGP10" s="154">
        <v>0</v>
      </c>
      <c r="BGQ10" s="154">
        <v>0</v>
      </c>
      <c r="BGR10" s="154">
        <v>0</v>
      </c>
      <c r="BGS10" s="154">
        <v>0</v>
      </c>
      <c r="BGT10" s="154">
        <v>0</v>
      </c>
      <c r="BGU10" s="154">
        <v>0</v>
      </c>
      <c r="BGV10" s="154">
        <v>0</v>
      </c>
      <c r="BGW10" s="154">
        <v>0</v>
      </c>
      <c r="BGX10" s="154">
        <v>0</v>
      </c>
      <c r="BGY10" s="154">
        <v>0</v>
      </c>
      <c r="BGZ10" s="154">
        <v>0</v>
      </c>
      <c r="BHA10" s="154">
        <v>0</v>
      </c>
      <c r="BHB10" s="154">
        <v>0</v>
      </c>
      <c r="BHC10" s="154">
        <v>0</v>
      </c>
      <c r="BHD10" s="154">
        <v>0</v>
      </c>
      <c r="BHE10" s="154">
        <v>0</v>
      </c>
      <c r="BHF10" s="154">
        <v>0</v>
      </c>
      <c r="BHG10" s="154">
        <v>0</v>
      </c>
      <c r="BHH10" s="154">
        <v>0</v>
      </c>
      <c r="BHI10" s="154">
        <v>0</v>
      </c>
      <c r="BHJ10" s="154">
        <v>0</v>
      </c>
      <c r="BHK10" s="154">
        <v>0</v>
      </c>
      <c r="BHL10" s="154">
        <v>0</v>
      </c>
      <c r="BHM10" s="154">
        <v>0</v>
      </c>
      <c r="BHN10" s="154">
        <v>0</v>
      </c>
      <c r="BHO10" s="154">
        <v>0</v>
      </c>
      <c r="BHP10" s="154">
        <v>0</v>
      </c>
      <c r="BHQ10" s="154">
        <v>0</v>
      </c>
      <c r="BHR10" s="154">
        <v>0</v>
      </c>
      <c r="BHS10" s="154">
        <v>0</v>
      </c>
      <c r="BHT10" s="154">
        <v>0</v>
      </c>
      <c r="BHU10" s="154">
        <v>0</v>
      </c>
      <c r="BHV10" s="154">
        <v>0</v>
      </c>
      <c r="BHW10" s="154">
        <v>0</v>
      </c>
      <c r="BHX10" s="154">
        <v>0</v>
      </c>
      <c r="BHY10" s="154">
        <v>0</v>
      </c>
      <c r="BHZ10" s="154">
        <v>0</v>
      </c>
      <c r="BIA10" s="154">
        <v>0</v>
      </c>
      <c r="BIB10" s="154">
        <v>0</v>
      </c>
      <c r="BIC10" s="154">
        <v>0</v>
      </c>
      <c r="BID10" s="154">
        <v>0</v>
      </c>
      <c r="BIE10" s="154">
        <v>0</v>
      </c>
      <c r="BIF10" s="154">
        <v>0</v>
      </c>
      <c r="BIG10" s="154">
        <v>0</v>
      </c>
      <c r="BIH10" s="154">
        <v>0</v>
      </c>
      <c r="BII10" s="154">
        <v>0</v>
      </c>
      <c r="BIJ10" s="154">
        <v>0</v>
      </c>
      <c r="BIK10" s="154">
        <v>0</v>
      </c>
      <c r="BIL10" s="154">
        <v>0</v>
      </c>
      <c r="BIM10" s="154">
        <v>0</v>
      </c>
      <c r="BIN10" s="154">
        <v>0</v>
      </c>
      <c r="BIO10" s="154">
        <v>0</v>
      </c>
      <c r="BIP10" s="154">
        <v>0</v>
      </c>
      <c r="BIQ10" s="154">
        <v>0</v>
      </c>
      <c r="BIR10" s="154">
        <v>0</v>
      </c>
      <c r="BIS10" s="154">
        <v>0</v>
      </c>
      <c r="BIT10" s="154">
        <v>0</v>
      </c>
      <c r="BIU10" s="154">
        <v>0</v>
      </c>
      <c r="BIV10" s="154">
        <v>0</v>
      </c>
      <c r="BIW10" s="154">
        <v>0</v>
      </c>
      <c r="BIX10" s="154">
        <v>0</v>
      </c>
      <c r="BIY10" s="154">
        <v>0</v>
      </c>
      <c r="BIZ10" s="154">
        <v>0</v>
      </c>
      <c r="BJA10" s="154">
        <v>0</v>
      </c>
      <c r="BJB10" s="154">
        <v>0</v>
      </c>
      <c r="BJC10" s="154">
        <v>0</v>
      </c>
      <c r="BJD10" s="154">
        <v>0</v>
      </c>
      <c r="BJE10" s="154">
        <v>0</v>
      </c>
      <c r="BJF10" s="154">
        <v>0</v>
      </c>
      <c r="BJG10" s="154">
        <v>0</v>
      </c>
      <c r="BJH10" s="154">
        <v>0</v>
      </c>
      <c r="BJI10" s="154">
        <v>0</v>
      </c>
      <c r="BJJ10" s="154">
        <v>0</v>
      </c>
      <c r="BJK10" s="154">
        <v>0</v>
      </c>
      <c r="BJL10" s="154">
        <v>0</v>
      </c>
      <c r="BJM10" s="154">
        <v>0</v>
      </c>
      <c r="BJN10" s="154">
        <v>0</v>
      </c>
      <c r="BJO10" s="154">
        <v>0</v>
      </c>
      <c r="BJP10" s="154">
        <v>0</v>
      </c>
      <c r="BJQ10" s="154">
        <v>0</v>
      </c>
      <c r="BJR10" s="154">
        <v>0</v>
      </c>
      <c r="BJS10" s="154">
        <v>0</v>
      </c>
      <c r="BJT10" s="154">
        <v>0</v>
      </c>
      <c r="BJU10" s="154">
        <v>0</v>
      </c>
      <c r="BJV10" s="154">
        <v>0</v>
      </c>
      <c r="BJW10" s="154">
        <v>0</v>
      </c>
      <c r="BJX10" s="154">
        <v>0</v>
      </c>
      <c r="BJY10" s="154">
        <v>0</v>
      </c>
      <c r="BJZ10" s="154">
        <v>0</v>
      </c>
      <c r="BKA10" s="154">
        <v>0</v>
      </c>
      <c r="BKB10" s="154">
        <v>0</v>
      </c>
      <c r="BKC10" s="154">
        <v>0</v>
      </c>
      <c r="BKD10" s="154">
        <v>0</v>
      </c>
      <c r="BKE10" s="154">
        <v>0</v>
      </c>
      <c r="BKF10" s="154">
        <v>0</v>
      </c>
      <c r="BKG10" s="154">
        <v>0</v>
      </c>
      <c r="BKH10" s="154">
        <v>0</v>
      </c>
      <c r="BKI10" s="154">
        <v>0</v>
      </c>
      <c r="BKJ10" s="154">
        <v>0</v>
      </c>
      <c r="BKK10" s="154">
        <v>0</v>
      </c>
      <c r="BKL10" s="154">
        <v>0</v>
      </c>
      <c r="BKM10" s="154">
        <v>0</v>
      </c>
      <c r="BKN10" s="154">
        <v>0</v>
      </c>
      <c r="BKO10" s="154">
        <v>0</v>
      </c>
      <c r="BKP10" s="154">
        <v>0</v>
      </c>
      <c r="BKQ10" s="154">
        <v>0</v>
      </c>
      <c r="BKR10" s="154">
        <v>0</v>
      </c>
      <c r="BKS10" s="154">
        <v>0</v>
      </c>
      <c r="BKT10" s="154">
        <v>0</v>
      </c>
      <c r="BKU10" s="154">
        <v>0</v>
      </c>
      <c r="BKV10" s="154">
        <v>0</v>
      </c>
      <c r="BKW10" s="154">
        <v>0</v>
      </c>
      <c r="BKX10" s="154">
        <v>0</v>
      </c>
      <c r="BKY10" s="154">
        <v>0</v>
      </c>
      <c r="BKZ10" s="154">
        <v>0</v>
      </c>
      <c r="BLA10" s="154">
        <v>0</v>
      </c>
      <c r="BLB10" s="154">
        <v>0</v>
      </c>
      <c r="BLC10" s="154">
        <v>0</v>
      </c>
      <c r="BLD10" s="154">
        <v>0</v>
      </c>
      <c r="BLE10" s="154">
        <v>0</v>
      </c>
      <c r="BLF10" s="154">
        <v>0</v>
      </c>
      <c r="BLG10" s="154">
        <v>0</v>
      </c>
      <c r="BLH10" s="154">
        <v>0</v>
      </c>
      <c r="BLI10" s="154">
        <v>0</v>
      </c>
      <c r="BLJ10" s="154">
        <v>0</v>
      </c>
      <c r="BLK10" s="154">
        <v>0</v>
      </c>
      <c r="BLL10" s="154">
        <v>0</v>
      </c>
      <c r="BLM10" s="154">
        <v>0</v>
      </c>
      <c r="BLN10" s="154">
        <v>0</v>
      </c>
      <c r="BLO10" s="154">
        <v>0</v>
      </c>
      <c r="BLP10" s="154">
        <v>0</v>
      </c>
      <c r="BLQ10" s="154">
        <v>0</v>
      </c>
      <c r="BLR10" s="154">
        <v>0</v>
      </c>
      <c r="BLS10" s="154">
        <v>0</v>
      </c>
      <c r="BLT10" s="154">
        <v>0</v>
      </c>
      <c r="BLU10" s="154">
        <v>0</v>
      </c>
      <c r="BLV10" s="154">
        <v>0</v>
      </c>
      <c r="BLW10" s="154">
        <v>0</v>
      </c>
      <c r="BLX10" s="154">
        <v>0</v>
      </c>
      <c r="BLY10" s="154">
        <v>0</v>
      </c>
      <c r="BLZ10" s="154">
        <v>0</v>
      </c>
      <c r="BMA10" s="154">
        <v>0</v>
      </c>
      <c r="BMB10" s="154">
        <v>0</v>
      </c>
      <c r="BMC10" s="154">
        <v>0</v>
      </c>
      <c r="BMD10" s="154">
        <v>0</v>
      </c>
      <c r="BME10" s="154">
        <v>0</v>
      </c>
      <c r="BMF10" s="154">
        <v>0</v>
      </c>
      <c r="BMG10" s="154">
        <v>0</v>
      </c>
      <c r="BMH10" s="154">
        <v>0</v>
      </c>
      <c r="BMI10" s="154">
        <v>0</v>
      </c>
      <c r="BMJ10" s="154">
        <v>0</v>
      </c>
      <c r="BMK10" s="154">
        <v>0</v>
      </c>
      <c r="BML10" s="154">
        <v>0</v>
      </c>
      <c r="BMM10" s="154">
        <v>0</v>
      </c>
      <c r="BMN10" s="154">
        <v>0</v>
      </c>
      <c r="BMO10" s="154">
        <v>0</v>
      </c>
      <c r="BMP10" s="154">
        <v>0</v>
      </c>
      <c r="BMQ10" s="154">
        <v>0</v>
      </c>
      <c r="BMR10" s="154">
        <v>0</v>
      </c>
      <c r="BMS10" s="154">
        <v>0</v>
      </c>
      <c r="BMT10" s="154">
        <v>0</v>
      </c>
      <c r="BMU10" s="154">
        <v>0</v>
      </c>
      <c r="BMV10" s="154">
        <v>0</v>
      </c>
      <c r="BMW10" s="154">
        <v>0</v>
      </c>
      <c r="BMX10" s="154">
        <v>0</v>
      </c>
      <c r="BMY10" s="154">
        <v>0</v>
      </c>
      <c r="BMZ10" s="154">
        <v>0</v>
      </c>
      <c r="BNA10" s="154">
        <v>0</v>
      </c>
      <c r="BNB10" s="154">
        <v>0</v>
      </c>
      <c r="BNC10" s="154">
        <v>0</v>
      </c>
      <c r="BND10" s="154">
        <v>0</v>
      </c>
      <c r="BNE10" s="154">
        <v>0</v>
      </c>
      <c r="BNF10" s="154">
        <v>0</v>
      </c>
      <c r="BNG10" s="154">
        <v>0</v>
      </c>
      <c r="BNH10" s="154">
        <v>0</v>
      </c>
      <c r="BNI10" s="154">
        <v>0</v>
      </c>
      <c r="BNJ10" s="154">
        <v>0</v>
      </c>
      <c r="BNK10" s="154">
        <v>0</v>
      </c>
      <c r="BNL10" s="154">
        <v>0</v>
      </c>
      <c r="BNM10" s="154">
        <v>0</v>
      </c>
      <c r="BNN10" s="154">
        <v>0</v>
      </c>
      <c r="BNO10" s="154">
        <v>0</v>
      </c>
      <c r="BNP10" s="154">
        <v>0</v>
      </c>
      <c r="BNQ10" s="154">
        <v>0</v>
      </c>
      <c r="BNR10" s="154">
        <v>0</v>
      </c>
      <c r="BNS10" s="154">
        <v>0</v>
      </c>
      <c r="BNT10" s="154">
        <v>0</v>
      </c>
      <c r="BNU10" s="154">
        <v>0</v>
      </c>
      <c r="BNV10" s="154">
        <v>0</v>
      </c>
      <c r="BNW10" s="154">
        <v>0</v>
      </c>
      <c r="BNX10" s="154">
        <v>0</v>
      </c>
      <c r="BNY10" s="154">
        <v>0</v>
      </c>
      <c r="BNZ10" s="154">
        <v>0</v>
      </c>
      <c r="BOA10" s="154">
        <v>0</v>
      </c>
      <c r="BOB10" s="154">
        <v>0</v>
      </c>
      <c r="BOC10" s="154">
        <v>0</v>
      </c>
      <c r="BOD10" s="154">
        <v>0</v>
      </c>
      <c r="BOE10" s="154">
        <v>0</v>
      </c>
      <c r="BOF10" s="154">
        <v>0</v>
      </c>
      <c r="BOG10" s="154">
        <v>0</v>
      </c>
      <c r="BOH10" s="154">
        <v>0</v>
      </c>
      <c r="BOI10" s="154">
        <v>0</v>
      </c>
      <c r="BOJ10" s="154">
        <v>0</v>
      </c>
      <c r="BOK10" s="154">
        <v>0</v>
      </c>
      <c r="BOL10" s="154">
        <v>0</v>
      </c>
      <c r="BOM10" s="154">
        <v>0</v>
      </c>
      <c r="BON10" s="154">
        <v>0</v>
      </c>
      <c r="BOO10" s="154">
        <v>0</v>
      </c>
      <c r="BOP10" s="154">
        <v>0</v>
      </c>
      <c r="BOQ10" s="154">
        <v>0</v>
      </c>
      <c r="BOR10" s="154">
        <v>0</v>
      </c>
      <c r="BOS10" s="154">
        <v>0</v>
      </c>
      <c r="BOT10" s="154">
        <v>0</v>
      </c>
      <c r="BOU10" s="154">
        <v>0</v>
      </c>
      <c r="BOV10" s="154">
        <v>0</v>
      </c>
      <c r="BOW10" s="154">
        <v>0</v>
      </c>
      <c r="BOX10" s="154">
        <v>0</v>
      </c>
      <c r="BOY10" s="154">
        <v>0</v>
      </c>
      <c r="BOZ10" s="154">
        <v>0</v>
      </c>
      <c r="BPA10" s="154">
        <v>0</v>
      </c>
      <c r="BPB10" s="154">
        <v>0</v>
      </c>
      <c r="BPC10" s="154">
        <v>0</v>
      </c>
      <c r="BPD10" s="154">
        <v>0</v>
      </c>
      <c r="BPE10" s="154">
        <v>0</v>
      </c>
      <c r="BPF10" s="154">
        <v>0</v>
      </c>
      <c r="BPG10" s="154">
        <v>0</v>
      </c>
      <c r="BPH10" s="154">
        <v>0</v>
      </c>
      <c r="BPI10" s="154">
        <v>0</v>
      </c>
      <c r="BPJ10" s="154">
        <v>0</v>
      </c>
      <c r="BPK10" s="154">
        <v>0</v>
      </c>
      <c r="BPL10" s="154">
        <v>0</v>
      </c>
      <c r="BPM10" s="154">
        <v>0</v>
      </c>
      <c r="BPN10" s="154">
        <v>0</v>
      </c>
      <c r="BPO10" s="154">
        <v>0</v>
      </c>
      <c r="BPP10" s="154">
        <v>0</v>
      </c>
      <c r="BPQ10" s="154">
        <v>0</v>
      </c>
      <c r="BPR10" s="154">
        <v>0</v>
      </c>
      <c r="BPS10" s="154">
        <v>0</v>
      </c>
      <c r="BPT10" s="154">
        <v>0</v>
      </c>
      <c r="BPU10" s="154">
        <v>0</v>
      </c>
      <c r="BPV10" s="154">
        <v>0</v>
      </c>
      <c r="BPW10" s="154">
        <v>0</v>
      </c>
      <c r="BPX10" s="154">
        <v>0</v>
      </c>
      <c r="BPY10" s="154">
        <v>0</v>
      </c>
      <c r="BPZ10" s="154">
        <v>0</v>
      </c>
      <c r="BQA10" s="154">
        <v>0</v>
      </c>
      <c r="BQB10" s="154">
        <v>0</v>
      </c>
      <c r="BQC10" s="154">
        <v>0</v>
      </c>
      <c r="BQD10" s="154">
        <v>0</v>
      </c>
      <c r="BQE10" s="154">
        <v>0</v>
      </c>
      <c r="BQF10" s="154">
        <v>0</v>
      </c>
      <c r="BQG10" s="154">
        <v>0</v>
      </c>
      <c r="BQH10" s="154">
        <v>0</v>
      </c>
      <c r="BQI10" s="154">
        <v>0</v>
      </c>
      <c r="BQJ10" s="154">
        <v>0</v>
      </c>
      <c r="BQK10" s="154">
        <v>0</v>
      </c>
      <c r="BQL10" s="154">
        <v>0</v>
      </c>
      <c r="BQM10" s="154">
        <v>0</v>
      </c>
      <c r="BQN10" s="154">
        <v>0</v>
      </c>
      <c r="BQO10" s="154">
        <v>0</v>
      </c>
      <c r="BQP10" s="154">
        <v>0</v>
      </c>
      <c r="BQQ10" s="154">
        <v>0</v>
      </c>
      <c r="BQR10" s="154">
        <v>0</v>
      </c>
      <c r="BQS10" s="154">
        <v>0</v>
      </c>
      <c r="BQT10" s="154">
        <v>0</v>
      </c>
      <c r="BQU10" s="154">
        <v>0</v>
      </c>
      <c r="BQV10" s="154">
        <v>0</v>
      </c>
      <c r="BQW10" s="154">
        <v>0</v>
      </c>
      <c r="BQX10" s="154">
        <v>0</v>
      </c>
      <c r="BQY10" s="154">
        <v>0</v>
      </c>
      <c r="BQZ10" s="154">
        <v>0</v>
      </c>
      <c r="BRA10" s="154">
        <v>0</v>
      </c>
      <c r="BRB10" s="154">
        <v>0</v>
      </c>
      <c r="BRC10" s="154">
        <v>0</v>
      </c>
      <c r="BRD10" s="154">
        <v>0</v>
      </c>
      <c r="BRE10" s="154">
        <v>0</v>
      </c>
      <c r="BRF10" s="154">
        <v>0</v>
      </c>
      <c r="BRG10" s="154">
        <v>0</v>
      </c>
      <c r="BRH10" s="154">
        <v>0</v>
      </c>
      <c r="BRI10" s="154">
        <v>0</v>
      </c>
      <c r="BRJ10" s="154">
        <v>0</v>
      </c>
      <c r="BRK10" s="154">
        <v>0</v>
      </c>
      <c r="BRL10" s="154">
        <v>0</v>
      </c>
      <c r="BRM10" s="154">
        <v>0</v>
      </c>
      <c r="BRN10" s="154">
        <v>0</v>
      </c>
      <c r="BRO10" s="154">
        <v>0</v>
      </c>
      <c r="BRP10" s="154">
        <v>0</v>
      </c>
      <c r="BRQ10" s="154">
        <v>0</v>
      </c>
      <c r="BRR10" s="154">
        <v>0</v>
      </c>
      <c r="BRS10" s="154">
        <v>0</v>
      </c>
      <c r="BRT10" s="154">
        <v>0</v>
      </c>
      <c r="BRU10" s="154">
        <v>0</v>
      </c>
      <c r="BRV10" s="154">
        <v>0</v>
      </c>
      <c r="BRW10" s="154">
        <v>0</v>
      </c>
      <c r="BRX10" s="154">
        <v>0</v>
      </c>
      <c r="BRY10" s="154">
        <v>0</v>
      </c>
      <c r="BRZ10" s="154">
        <v>0</v>
      </c>
      <c r="BSA10" s="154">
        <v>0</v>
      </c>
      <c r="BSB10" s="154">
        <v>0</v>
      </c>
      <c r="BSC10" s="154">
        <v>0</v>
      </c>
      <c r="BSD10" s="154">
        <v>0</v>
      </c>
      <c r="BSE10" s="154">
        <v>0</v>
      </c>
      <c r="BSF10" s="154">
        <v>0</v>
      </c>
      <c r="BSG10" s="154">
        <v>0</v>
      </c>
      <c r="BSH10" s="154">
        <v>0</v>
      </c>
      <c r="BSI10" s="154">
        <v>0</v>
      </c>
      <c r="BSJ10" s="154">
        <v>0</v>
      </c>
      <c r="BSK10" s="154">
        <v>0</v>
      </c>
      <c r="BSL10" s="154">
        <v>0</v>
      </c>
      <c r="BSM10" s="154">
        <v>0</v>
      </c>
      <c r="BSN10" s="154">
        <v>0</v>
      </c>
      <c r="BSO10" s="154">
        <v>0</v>
      </c>
      <c r="BSP10" s="154">
        <v>0</v>
      </c>
      <c r="BSQ10" s="154">
        <v>0</v>
      </c>
      <c r="BSR10" s="154">
        <v>0</v>
      </c>
      <c r="BSS10" s="154">
        <v>0</v>
      </c>
      <c r="BST10" s="154">
        <v>0</v>
      </c>
      <c r="BSU10" s="154">
        <v>0</v>
      </c>
      <c r="BSV10" s="154">
        <v>0</v>
      </c>
      <c r="BSW10" s="154">
        <v>0</v>
      </c>
      <c r="BSX10" s="154">
        <v>0</v>
      </c>
      <c r="BSY10" s="154">
        <v>0</v>
      </c>
      <c r="BSZ10" s="154">
        <v>0</v>
      </c>
      <c r="BTA10" s="154">
        <v>0</v>
      </c>
      <c r="BTB10" s="154">
        <v>0</v>
      </c>
      <c r="BTC10" s="154">
        <v>0</v>
      </c>
      <c r="BTD10" s="154">
        <v>0</v>
      </c>
      <c r="BTE10" s="154">
        <v>0</v>
      </c>
      <c r="BTF10" s="154">
        <v>0</v>
      </c>
      <c r="BTG10" s="154">
        <v>0</v>
      </c>
      <c r="BTH10" s="154">
        <v>0</v>
      </c>
      <c r="BTI10" s="154">
        <v>0</v>
      </c>
      <c r="BTJ10" s="154">
        <v>0</v>
      </c>
      <c r="BTK10" s="154">
        <v>0</v>
      </c>
      <c r="BTL10" s="154">
        <v>0</v>
      </c>
      <c r="BTM10" s="154">
        <v>0</v>
      </c>
      <c r="BTN10" s="154">
        <v>0</v>
      </c>
      <c r="BTO10" s="154">
        <v>0</v>
      </c>
      <c r="BTP10" s="154">
        <v>0</v>
      </c>
      <c r="BTQ10" s="154">
        <v>0</v>
      </c>
      <c r="BTR10" s="154">
        <v>0</v>
      </c>
      <c r="BTS10" s="154">
        <v>0</v>
      </c>
      <c r="BTT10" s="154">
        <v>0</v>
      </c>
      <c r="BTU10" s="154">
        <v>0</v>
      </c>
      <c r="BTV10" s="154">
        <v>0</v>
      </c>
      <c r="BTW10" s="154">
        <v>0</v>
      </c>
      <c r="BTX10" s="154">
        <v>0</v>
      </c>
      <c r="BTY10" s="154">
        <v>0</v>
      </c>
      <c r="BTZ10" s="154">
        <v>0</v>
      </c>
      <c r="BUA10" s="154">
        <v>0</v>
      </c>
      <c r="BUB10" s="154">
        <v>0</v>
      </c>
      <c r="BUC10" s="154">
        <v>0</v>
      </c>
      <c r="BUD10" s="154">
        <v>0</v>
      </c>
      <c r="BUE10" s="154">
        <v>0</v>
      </c>
      <c r="BUF10" s="154">
        <v>0</v>
      </c>
      <c r="BUG10" s="154">
        <v>0</v>
      </c>
      <c r="BUH10" s="154">
        <v>0</v>
      </c>
      <c r="BUI10" s="154">
        <v>0</v>
      </c>
      <c r="BUJ10" s="154">
        <v>0</v>
      </c>
      <c r="BUK10" s="154">
        <v>0</v>
      </c>
      <c r="BUL10" s="154">
        <v>0</v>
      </c>
      <c r="BUM10" s="154">
        <v>0</v>
      </c>
      <c r="BUN10" s="154">
        <v>0</v>
      </c>
      <c r="BUO10" s="154">
        <v>0</v>
      </c>
      <c r="BUP10" s="154">
        <v>0</v>
      </c>
      <c r="BUQ10" s="154">
        <v>0</v>
      </c>
      <c r="BUR10" s="154">
        <v>0</v>
      </c>
      <c r="BUS10" s="154">
        <v>0</v>
      </c>
      <c r="BUT10" s="154">
        <v>0</v>
      </c>
      <c r="BUU10" s="154">
        <v>0</v>
      </c>
      <c r="BUV10" s="154">
        <v>0</v>
      </c>
      <c r="BUW10" s="154">
        <v>0</v>
      </c>
      <c r="BUX10" s="154">
        <v>0</v>
      </c>
      <c r="BUY10" s="154">
        <v>0</v>
      </c>
      <c r="BUZ10" s="154">
        <v>0</v>
      </c>
      <c r="BVA10" s="154">
        <v>0</v>
      </c>
      <c r="BVB10" s="154">
        <v>0</v>
      </c>
      <c r="BVC10" s="154">
        <v>0</v>
      </c>
      <c r="BVD10" s="154">
        <v>0</v>
      </c>
      <c r="BVE10" s="154">
        <v>0</v>
      </c>
      <c r="BVF10" s="154">
        <v>0</v>
      </c>
      <c r="BVG10" s="154">
        <v>0</v>
      </c>
      <c r="BVH10" s="154">
        <v>0</v>
      </c>
      <c r="BVI10" s="154">
        <v>0</v>
      </c>
      <c r="BVJ10" s="154">
        <v>0</v>
      </c>
      <c r="BVK10" s="154">
        <v>0</v>
      </c>
      <c r="BVL10" s="154">
        <v>0</v>
      </c>
      <c r="BVM10" s="154">
        <v>0</v>
      </c>
      <c r="BVN10" s="154">
        <v>0</v>
      </c>
      <c r="BVO10" s="154">
        <v>0</v>
      </c>
      <c r="BVP10" s="154">
        <v>0</v>
      </c>
      <c r="BVQ10" s="154">
        <v>0</v>
      </c>
      <c r="BVR10" s="154">
        <v>0</v>
      </c>
      <c r="BVS10" s="154">
        <v>0</v>
      </c>
      <c r="BVT10" s="154">
        <v>0</v>
      </c>
      <c r="BVU10" s="154">
        <v>0</v>
      </c>
      <c r="BVV10" s="154">
        <v>0</v>
      </c>
      <c r="BVW10" s="154">
        <v>0</v>
      </c>
      <c r="BVX10" s="154">
        <v>0</v>
      </c>
      <c r="BVY10" s="154">
        <v>0</v>
      </c>
      <c r="BVZ10" s="154">
        <v>0</v>
      </c>
      <c r="BWA10" s="154">
        <v>0</v>
      </c>
      <c r="BWB10" s="154">
        <v>0</v>
      </c>
      <c r="BWC10" s="154">
        <v>0</v>
      </c>
      <c r="BWD10" s="154">
        <v>0</v>
      </c>
      <c r="BWE10" s="154">
        <v>0</v>
      </c>
      <c r="BWF10" s="154">
        <v>0</v>
      </c>
      <c r="BWG10" s="154">
        <v>0</v>
      </c>
      <c r="BWH10" s="154">
        <v>0</v>
      </c>
      <c r="BWI10" s="154">
        <v>0</v>
      </c>
      <c r="BWJ10" s="154">
        <v>0</v>
      </c>
      <c r="BWK10" s="154">
        <v>0</v>
      </c>
      <c r="BWL10" s="154">
        <v>0</v>
      </c>
      <c r="BWM10" s="154">
        <v>0</v>
      </c>
      <c r="BWN10" s="154">
        <v>0</v>
      </c>
      <c r="BWO10" s="154">
        <v>0</v>
      </c>
      <c r="BWP10" s="154">
        <v>0</v>
      </c>
      <c r="BWQ10" s="154">
        <v>0</v>
      </c>
      <c r="BWR10" s="154">
        <v>0</v>
      </c>
      <c r="BWS10" s="154">
        <v>0</v>
      </c>
      <c r="BWT10" s="154">
        <v>0</v>
      </c>
      <c r="BWU10" s="154">
        <v>0</v>
      </c>
      <c r="BWV10" s="154">
        <v>0</v>
      </c>
      <c r="BWW10" s="154">
        <v>0</v>
      </c>
      <c r="BWX10" s="154">
        <v>0</v>
      </c>
      <c r="BWY10" s="154">
        <v>0</v>
      </c>
      <c r="BWZ10" s="154">
        <v>0</v>
      </c>
      <c r="BXA10" s="154">
        <v>0</v>
      </c>
      <c r="BXB10" s="154">
        <v>0</v>
      </c>
      <c r="BXC10" s="154">
        <v>0</v>
      </c>
      <c r="BXD10" s="154">
        <v>0</v>
      </c>
      <c r="BXE10" s="154">
        <v>0</v>
      </c>
      <c r="BXF10" s="154">
        <v>0</v>
      </c>
      <c r="BXG10" s="154">
        <v>0</v>
      </c>
      <c r="BXH10" s="154">
        <v>0</v>
      </c>
      <c r="BXI10" s="154">
        <v>0</v>
      </c>
      <c r="BXJ10" s="154">
        <v>0</v>
      </c>
      <c r="BXK10" s="154">
        <v>0</v>
      </c>
      <c r="BXL10" s="154">
        <v>0</v>
      </c>
      <c r="BXM10" s="154">
        <v>0</v>
      </c>
      <c r="BXN10" s="154">
        <v>0</v>
      </c>
      <c r="BXO10" s="154">
        <v>0</v>
      </c>
      <c r="BXP10" s="154">
        <v>0</v>
      </c>
      <c r="BXQ10" s="154">
        <v>0</v>
      </c>
      <c r="BXR10" s="154">
        <v>0</v>
      </c>
      <c r="BXS10" s="154">
        <v>0</v>
      </c>
      <c r="BXT10" s="154">
        <v>0</v>
      </c>
      <c r="BXU10" s="154">
        <v>0</v>
      </c>
      <c r="BXV10" s="154">
        <v>0</v>
      </c>
      <c r="BXW10" s="154">
        <v>0</v>
      </c>
      <c r="BXX10" s="154">
        <v>0</v>
      </c>
      <c r="BXY10" s="154">
        <v>0</v>
      </c>
      <c r="BXZ10" s="154">
        <v>0</v>
      </c>
      <c r="BYA10" s="154">
        <v>0</v>
      </c>
      <c r="BYB10" s="154">
        <v>0</v>
      </c>
      <c r="BYC10" s="154">
        <v>0</v>
      </c>
      <c r="BYD10" s="154">
        <v>0</v>
      </c>
      <c r="BYE10" s="154">
        <v>0</v>
      </c>
      <c r="BYF10" s="154">
        <v>0</v>
      </c>
      <c r="BYG10" s="154">
        <v>0</v>
      </c>
      <c r="BYH10" s="154">
        <v>0</v>
      </c>
      <c r="BYI10" s="154">
        <v>0</v>
      </c>
      <c r="BYJ10" s="154">
        <v>0</v>
      </c>
      <c r="BYK10" s="154">
        <v>0</v>
      </c>
      <c r="BYL10" s="154">
        <v>0</v>
      </c>
      <c r="BYM10" s="154">
        <v>0</v>
      </c>
      <c r="BYN10" s="154">
        <v>0</v>
      </c>
      <c r="BYO10" s="154">
        <v>0</v>
      </c>
      <c r="BYP10" s="154">
        <v>0</v>
      </c>
      <c r="BYQ10" s="154">
        <v>0</v>
      </c>
      <c r="BYR10" s="154">
        <v>0</v>
      </c>
      <c r="BYS10" s="154">
        <v>0</v>
      </c>
      <c r="BYT10" s="154">
        <v>0</v>
      </c>
      <c r="BYU10" s="154">
        <v>0</v>
      </c>
      <c r="BYV10" s="154">
        <v>0</v>
      </c>
      <c r="BYW10" s="154">
        <v>0</v>
      </c>
      <c r="BYX10" s="154">
        <v>0</v>
      </c>
      <c r="BYY10" s="154">
        <v>0</v>
      </c>
      <c r="BYZ10" s="154">
        <v>0</v>
      </c>
      <c r="BZA10" s="154">
        <v>0</v>
      </c>
      <c r="BZB10" s="154">
        <v>0</v>
      </c>
      <c r="BZC10" s="154">
        <v>0</v>
      </c>
      <c r="BZD10" s="154">
        <v>0</v>
      </c>
      <c r="BZE10" s="154">
        <v>0</v>
      </c>
      <c r="BZF10" s="154">
        <v>0</v>
      </c>
      <c r="BZG10" s="154">
        <v>0</v>
      </c>
      <c r="BZH10" s="154">
        <v>0</v>
      </c>
      <c r="BZI10" s="154">
        <v>0</v>
      </c>
      <c r="BZJ10" s="154">
        <v>0</v>
      </c>
      <c r="BZK10" s="154">
        <v>0</v>
      </c>
      <c r="BZL10" s="154">
        <v>0</v>
      </c>
      <c r="BZM10" s="154">
        <v>0</v>
      </c>
      <c r="BZN10" s="154">
        <v>0</v>
      </c>
      <c r="BZO10" s="154">
        <v>0</v>
      </c>
      <c r="BZP10" s="154">
        <v>0</v>
      </c>
      <c r="BZQ10" s="154">
        <v>0</v>
      </c>
      <c r="BZR10" s="154">
        <v>0</v>
      </c>
      <c r="BZS10" s="154">
        <v>0</v>
      </c>
      <c r="BZT10" s="154">
        <v>0</v>
      </c>
      <c r="BZU10" s="154">
        <v>0</v>
      </c>
      <c r="BZV10" s="154">
        <v>0</v>
      </c>
      <c r="BZW10" s="154">
        <v>0</v>
      </c>
      <c r="BZX10" s="154">
        <v>0</v>
      </c>
      <c r="BZY10" s="154">
        <v>0</v>
      </c>
      <c r="BZZ10" s="154">
        <v>0</v>
      </c>
      <c r="CAA10" s="154">
        <v>0</v>
      </c>
      <c r="CAB10" s="154">
        <v>0</v>
      </c>
      <c r="CAC10" s="154">
        <v>0</v>
      </c>
      <c r="CAD10" s="154">
        <v>0</v>
      </c>
      <c r="CAE10" s="154">
        <v>0</v>
      </c>
      <c r="CAF10" s="154">
        <v>0</v>
      </c>
      <c r="CAG10" s="154">
        <v>0</v>
      </c>
      <c r="CAH10" s="154">
        <v>0</v>
      </c>
      <c r="CAI10" s="154">
        <v>0</v>
      </c>
      <c r="CAJ10" s="154">
        <v>0</v>
      </c>
      <c r="CAK10" s="154">
        <v>0</v>
      </c>
      <c r="CAL10" s="154">
        <v>0</v>
      </c>
      <c r="CAM10" s="154">
        <v>0</v>
      </c>
      <c r="CAN10" s="154">
        <v>0</v>
      </c>
      <c r="CAO10" s="154">
        <v>0</v>
      </c>
      <c r="CAP10" s="154">
        <v>0</v>
      </c>
      <c r="CAQ10" s="154">
        <v>0</v>
      </c>
      <c r="CAR10" s="154">
        <v>0</v>
      </c>
      <c r="CAS10" s="154">
        <v>0</v>
      </c>
      <c r="CAT10" s="154">
        <v>0</v>
      </c>
      <c r="CAU10" s="154">
        <v>0</v>
      </c>
      <c r="CAV10" s="154">
        <v>0</v>
      </c>
      <c r="CAW10" s="154">
        <v>0</v>
      </c>
      <c r="CAX10" s="154">
        <v>0</v>
      </c>
      <c r="CAY10" s="154">
        <v>0</v>
      </c>
      <c r="CAZ10" s="154">
        <v>0</v>
      </c>
      <c r="CBA10" s="154">
        <v>0</v>
      </c>
      <c r="CBB10" s="154">
        <v>0</v>
      </c>
      <c r="CBC10" s="154">
        <v>0</v>
      </c>
      <c r="CBD10" s="154">
        <v>0</v>
      </c>
      <c r="CBE10" s="154">
        <v>0</v>
      </c>
      <c r="CBF10" s="154">
        <v>0</v>
      </c>
      <c r="CBG10" s="154">
        <v>0</v>
      </c>
      <c r="CBH10" s="154">
        <v>0</v>
      </c>
      <c r="CBI10" s="154">
        <v>0</v>
      </c>
      <c r="CBJ10" s="154">
        <v>0</v>
      </c>
      <c r="CBK10" s="154">
        <v>0</v>
      </c>
      <c r="CBL10" s="154">
        <v>0</v>
      </c>
      <c r="CBM10" s="154">
        <v>0</v>
      </c>
      <c r="CBN10" s="154">
        <v>0</v>
      </c>
      <c r="CBO10" s="154">
        <v>0</v>
      </c>
      <c r="CBP10" s="154">
        <v>0</v>
      </c>
      <c r="CBQ10" s="154">
        <v>0</v>
      </c>
      <c r="CBR10" s="154">
        <v>0</v>
      </c>
      <c r="CBS10" s="154">
        <v>0</v>
      </c>
      <c r="CBT10" s="154">
        <v>0</v>
      </c>
      <c r="CBU10" s="154">
        <v>0</v>
      </c>
      <c r="CBV10" s="154">
        <v>0</v>
      </c>
      <c r="CBW10" s="154">
        <v>0</v>
      </c>
      <c r="CBX10" s="154">
        <v>0</v>
      </c>
      <c r="CBY10" s="154">
        <v>0</v>
      </c>
      <c r="CBZ10" s="154">
        <v>0</v>
      </c>
      <c r="CCA10" s="154">
        <v>0</v>
      </c>
      <c r="CCB10" s="154">
        <v>0</v>
      </c>
      <c r="CCC10" s="154">
        <v>0</v>
      </c>
      <c r="CCD10" s="154">
        <v>0</v>
      </c>
      <c r="CCE10" s="154">
        <v>0</v>
      </c>
      <c r="CCF10" s="154">
        <v>0</v>
      </c>
      <c r="CCG10" s="154">
        <v>0</v>
      </c>
      <c r="CCH10" s="154">
        <v>0</v>
      </c>
      <c r="CCI10" s="154">
        <v>0</v>
      </c>
      <c r="CCJ10" s="154">
        <v>0</v>
      </c>
      <c r="CCK10" s="154">
        <v>0</v>
      </c>
      <c r="CCL10" s="154">
        <v>0</v>
      </c>
      <c r="CCM10" s="154">
        <v>0</v>
      </c>
      <c r="CCN10" s="154">
        <v>0</v>
      </c>
      <c r="CCO10" s="154">
        <v>0</v>
      </c>
      <c r="CCP10" s="154">
        <v>0</v>
      </c>
      <c r="CCQ10" s="154">
        <v>0</v>
      </c>
      <c r="CCR10" s="154">
        <v>0</v>
      </c>
      <c r="CCS10" s="154">
        <v>0</v>
      </c>
      <c r="CCT10" s="154">
        <v>0</v>
      </c>
      <c r="CCU10" s="154">
        <v>0</v>
      </c>
      <c r="CCV10" s="154">
        <v>0</v>
      </c>
      <c r="CCW10" s="154">
        <v>0</v>
      </c>
      <c r="CCX10" s="154">
        <v>0</v>
      </c>
      <c r="CCY10" s="154">
        <v>0</v>
      </c>
      <c r="CCZ10" s="154">
        <v>0</v>
      </c>
      <c r="CDA10" s="154">
        <v>0</v>
      </c>
      <c r="CDB10" s="154">
        <v>0</v>
      </c>
      <c r="CDC10" s="154">
        <v>0</v>
      </c>
      <c r="CDD10" s="154">
        <v>0</v>
      </c>
      <c r="CDE10" s="154">
        <v>0</v>
      </c>
      <c r="CDF10" s="154">
        <v>0</v>
      </c>
      <c r="CDG10" s="154">
        <v>0</v>
      </c>
      <c r="CDH10" s="154">
        <v>0</v>
      </c>
      <c r="CDI10" s="154">
        <v>0</v>
      </c>
      <c r="CDJ10" s="154">
        <v>0</v>
      </c>
      <c r="CDK10" s="154">
        <v>0</v>
      </c>
      <c r="CDL10" s="154">
        <v>0</v>
      </c>
      <c r="CDM10" s="154">
        <v>0</v>
      </c>
      <c r="CDN10" s="154">
        <v>0</v>
      </c>
      <c r="CDO10" s="154">
        <v>0</v>
      </c>
      <c r="CDP10" s="154">
        <v>0</v>
      </c>
      <c r="CDQ10" s="154">
        <v>0</v>
      </c>
      <c r="CDR10" s="154">
        <v>0</v>
      </c>
      <c r="CDS10" s="154">
        <v>0</v>
      </c>
      <c r="CDT10" s="154">
        <v>0</v>
      </c>
      <c r="CDU10" s="154">
        <v>0</v>
      </c>
      <c r="CDV10" s="154">
        <v>0</v>
      </c>
      <c r="CDW10" s="154">
        <v>0</v>
      </c>
      <c r="CDX10" s="154">
        <v>0</v>
      </c>
      <c r="CDY10" s="154">
        <v>0</v>
      </c>
      <c r="CDZ10" s="154">
        <v>0</v>
      </c>
      <c r="CEA10" s="154">
        <v>0</v>
      </c>
      <c r="CEB10" s="154">
        <v>0</v>
      </c>
      <c r="CEC10" s="154">
        <v>0</v>
      </c>
      <c r="CED10" s="154">
        <v>0</v>
      </c>
      <c r="CEE10" s="154">
        <v>0</v>
      </c>
      <c r="CEF10" s="154">
        <v>0</v>
      </c>
      <c r="CEG10" s="154">
        <v>0</v>
      </c>
      <c r="CEH10" s="154">
        <v>0</v>
      </c>
      <c r="CEI10" s="154">
        <v>0</v>
      </c>
      <c r="CEJ10" s="154">
        <v>0</v>
      </c>
      <c r="CEK10" s="154">
        <v>0</v>
      </c>
      <c r="CEL10" s="154">
        <v>0</v>
      </c>
      <c r="CEM10" s="154">
        <v>0</v>
      </c>
      <c r="CEN10" s="154">
        <v>0</v>
      </c>
      <c r="CEO10" s="154">
        <v>0</v>
      </c>
      <c r="CEP10" s="154">
        <v>0</v>
      </c>
      <c r="CEQ10" s="154">
        <v>0</v>
      </c>
      <c r="CER10" s="154">
        <v>0</v>
      </c>
      <c r="CES10" s="154">
        <v>0</v>
      </c>
      <c r="CET10" s="154">
        <v>0</v>
      </c>
      <c r="CEU10" s="154">
        <v>0</v>
      </c>
      <c r="CEV10" s="154">
        <v>0</v>
      </c>
      <c r="CEW10" s="154">
        <v>0</v>
      </c>
      <c r="CEX10" s="154">
        <v>0</v>
      </c>
      <c r="CEY10" s="154">
        <v>0</v>
      </c>
      <c r="CEZ10" s="154">
        <v>0</v>
      </c>
      <c r="CFA10" s="154">
        <v>0</v>
      </c>
      <c r="CFB10" s="154">
        <v>0</v>
      </c>
      <c r="CFC10" s="154">
        <v>0</v>
      </c>
      <c r="CFD10" s="154">
        <v>0</v>
      </c>
      <c r="CFE10" s="154">
        <v>0</v>
      </c>
      <c r="CFF10" s="154">
        <v>0</v>
      </c>
      <c r="CFG10" s="154">
        <v>0</v>
      </c>
      <c r="CFH10" s="154">
        <v>0</v>
      </c>
      <c r="CFI10" s="154">
        <v>0</v>
      </c>
      <c r="CFJ10" s="154">
        <v>0</v>
      </c>
      <c r="CFK10" s="154">
        <v>0</v>
      </c>
      <c r="CFL10" s="154">
        <v>0</v>
      </c>
      <c r="CFM10" s="154">
        <v>0</v>
      </c>
      <c r="CFN10" s="154">
        <v>0</v>
      </c>
      <c r="CFO10" s="154">
        <v>0</v>
      </c>
      <c r="CFP10" s="154">
        <v>0</v>
      </c>
      <c r="CFQ10" s="154">
        <v>0</v>
      </c>
      <c r="CFR10" s="154">
        <v>0</v>
      </c>
      <c r="CFS10" s="154">
        <v>0</v>
      </c>
      <c r="CFT10" s="154">
        <v>0</v>
      </c>
      <c r="CFU10" s="154">
        <v>0</v>
      </c>
      <c r="CFV10" s="154">
        <v>0</v>
      </c>
      <c r="CFW10" s="154">
        <v>0</v>
      </c>
      <c r="CFX10" s="154">
        <v>0</v>
      </c>
      <c r="CFY10" s="154">
        <v>0</v>
      </c>
      <c r="CFZ10" s="154">
        <v>0</v>
      </c>
      <c r="CGA10" s="154">
        <v>0</v>
      </c>
      <c r="CGB10" s="154">
        <v>0</v>
      </c>
      <c r="CGC10" s="154">
        <v>0</v>
      </c>
      <c r="CGD10" s="154">
        <v>0</v>
      </c>
      <c r="CGE10" s="154">
        <v>0</v>
      </c>
      <c r="CGF10" s="154">
        <v>0</v>
      </c>
      <c r="CGG10" s="154">
        <v>0</v>
      </c>
      <c r="CGH10" s="154">
        <v>0</v>
      </c>
      <c r="CGI10" s="154">
        <v>0</v>
      </c>
      <c r="CGJ10" s="154">
        <v>0</v>
      </c>
      <c r="CGK10" s="154">
        <v>0</v>
      </c>
      <c r="CGL10" s="154">
        <v>0</v>
      </c>
      <c r="CGM10" s="154">
        <v>0</v>
      </c>
      <c r="CGN10" s="154">
        <v>0</v>
      </c>
      <c r="CGO10" s="154">
        <v>0</v>
      </c>
      <c r="CGP10" s="154">
        <v>0</v>
      </c>
      <c r="CGQ10" s="154">
        <v>0</v>
      </c>
      <c r="CGR10" s="154">
        <v>0</v>
      </c>
      <c r="CGS10" s="154">
        <v>0</v>
      </c>
      <c r="CGT10" s="154">
        <v>0</v>
      </c>
      <c r="CGU10" s="154">
        <v>0</v>
      </c>
      <c r="CGV10" s="154">
        <v>0</v>
      </c>
      <c r="CGW10" s="154">
        <v>0</v>
      </c>
      <c r="CGX10" s="154">
        <v>0</v>
      </c>
      <c r="CGY10" s="154">
        <v>0</v>
      </c>
      <c r="CGZ10" s="154">
        <v>0</v>
      </c>
      <c r="CHA10" s="154">
        <v>0</v>
      </c>
      <c r="CHB10" s="154">
        <v>0</v>
      </c>
      <c r="CHC10" s="154">
        <v>0</v>
      </c>
      <c r="CHD10" s="154">
        <v>0</v>
      </c>
      <c r="CHE10" s="154">
        <v>0</v>
      </c>
      <c r="CHF10" s="154">
        <v>0</v>
      </c>
      <c r="CHG10" s="154">
        <v>0</v>
      </c>
      <c r="CHH10" s="154">
        <v>0</v>
      </c>
      <c r="CHI10" s="154">
        <v>0</v>
      </c>
      <c r="CHJ10" s="154">
        <v>0</v>
      </c>
      <c r="CHK10" s="154">
        <v>0</v>
      </c>
      <c r="CHL10" s="154">
        <v>0</v>
      </c>
      <c r="CHM10" s="154">
        <v>0</v>
      </c>
      <c r="CHN10" s="154">
        <v>0</v>
      </c>
      <c r="CHO10" s="154">
        <v>0</v>
      </c>
      <c r="CHP10" s="154">
        <v>0</v>
      </c>
      <c r="CHQ10" s="154">
        <v>0</v>
      </c>
      <c r="CHR10" s="154">
        <v>0</v>
      </c>
      <c r="CHS10" s="154">
        <v>0</v>
      </c>
      <c r="CHT10" s="154">
        <v>0</v>
      </c>
      <c r="CHU10" s="154">
        <v>0</v>
      </c>
      <c r="CHV10" s="154">
        <v>0</v>
      </c>
      <c r="CHW10" s="154">
        <v>0</v>
      </c>
      <c r="CHX10" s="154">
        <v>0</v>
      </c>
      <c r="CHY10" s="154">
        <v>0</v>
      </c>
      <c r="CHZ10" s="154">
        <v>0</v>
      </c>
      <c r="CIA10" s="154">
        <v>0</v>
      </c>
      <c r="CIB10" s="154">
        <v>0</v>
      </c>
      <c r="CIC10" s="154">
        <v>0</v>
      </c>
      <c r="CID10" s="154">
        <v>0</v>
      </c>
      <c r="CIE10" s="154">
        <v>0</v>
      </c>
      <c r="CIF10" s="154">
        <v>0</v>
      </c>
      <c r="CIG10" s="154">
        <v>0</v>
      </c>
      <c r="CIH10" s="154">
        <v>0</v>
      </c>
      <c r="CII10" s="154">
        <v>0</v>
      </c>
      <c r="CIJ10" s="154">
        <v>0</v>
      </c>
      <c r="CIK10" s="154">
        <v>0</v>
      </c>
      <c r="CIL10" s="154">
        <v>0</v>
      </c>
      <c r="CIM10" s="154">
        <v>0</v>
      </c>
      <c r="CIN10" s="154">
        <v>0</v>
      </c>
      <c r="CIO10" s="154">
        <v>0</v>
      </c>
      <c r="CIP10" s="154">
        <v>0</v>
      </c>
      <c r="CIQ10" s="154">
        <v>0</v>
      </c>
      <c r="CIR10" s="154">
        <v>0</v>
      </c>
      <c r="CIS10" s="154">
        <v>0</v>
      </c>
      <c r="CIT10" s="154">
        <v>0</v>
      </c>
      <c r="CIU10" s="154">
        <v>0</v>
      </c>
      <c r="CIV10" s="154">
        <v>0</v>
      </c>
      <c r="CIW10" s="154">
        <v>0</v>
      </c>
      <c r="CIX10" s="154">
        <v>0</v>
      </c>
      <c r="CIY10" s="154">
        <v>0</v>
      </c>
      <c r="CIZ10" s="154">
        <v>0</v>
      </c>
      <c r="CJA10" s="154">
        <v>0</v>
      </c>
      <c r="CJB10" s="154">
        <v>0</v>
      </c>
      <c r="CJC10" s="154">
        <v>0</v>
      </c>
      <c r="CJD10" s="154">
        <v>0</v>
      </c>
      <c r="CJE10" s="154">
        <v>0</v>
      </c>
      <c r="CJF10" s="154">
        <v>0</v>
      </c>
      <c r="CJG10" s="154">
        <v>0</v>
      </c>
      <c r="CJH10" s="154">
        <v>0</v>
      </c>
      <c r="CJI10" s="154">
        <v>0</v>
      </c>
      <c r="CJJ10" s="154">
        <v>0</v>
      </c>
      <c r="CJK10" s="154">
        <v>0</v>
      </c>
      <c r="CJL10" s="154">
        <v>0</v>
      </c>
      <c r="CJM10" s="154">
        <v>0</v>
      </c>
      <c r="CJN10" s="154">
        <v>0</v>
      </c>
      <c r="CJO10" s="154">
        <v>0</v>
      </c>
      <c r="CJP10" s="154">
        <v>0</v>
      </c>
      <c r="CJQ10" s="154">
        <v>0</v>
      </c>
      <c r="CJR10" s="154">
        <v>0</v>
      </c>
      <c r="CJS10" s="154">
        <v>0</v>
      </c>
      <c r="CJT10" s="154">
        <v>0</v>
      </c>
      <c r="CJU10" s="154">
        <v>0</v>
      </c>
      <c r="CJV10" s="154">
        <v>0</v>
      </c>
      <c r="CJW10" s="154">
        <v>0</v>
      </c>
      <c r="CJX10" s="154">
        <v>0</v>
      </c>
      <c r="CJY10" s="154">
        <v>0</v>
      </c>
      <c r="CJZ10" s="154">
        <v>0</v>
      </c>
      <c r="CKA10" s="154">
        <v>0</v>
      </c>
      <c r="CKB10" s="154">
        <v>0</v>
      </c>
      <c r="CKC10" s="154">
        <v>0</v>
      </c>
      <c r="CKD10" s="154">
        <v>0</v>
      </c>
      <c r="CKE10" s="154">
        <v>0</v>
      </c>
      <c r="CKF10" s="154">
        <v>0</v>
      </c>
      <c r="CKG10" s="154">
        <v>0</v>
      </c>
      <c r="CKH10" s="154">
        <v>0</v>
      </c>
      <c r="CKI10" s="154">
        <v>0</v>
      </c>
      <c r="CKJ10" s="154">
        <v>0</v>
      </c>
      <c r="CKK10" s="154">
        <v>0</v>
      </c>
      <c r="CKL10" s="154">
        <v>0</v>
      </c>
      <c r="CKM10" s="154">
        <v>0</v>
      </c>
      <c r="CKN10" s="154">
        <v>0</v>
      </c>
      <c r="CKO10" s="154">
        <v>0</v>
      </c>
      <c r="CKP10" s="154">
        <v>0</v>
      </c>
      <c r="CKQ10" s="154">
        <v>0</v>
      </c>
      <c r="CKR10" s="154">
        <v>0</v>
      </c>
      <c r="CKS10" s="154">
        <v>0</v>
      </c>
      <c r="CKT10" s="154">
        <v>0</v>
      </c>
      <c r="CKU10" s="154">
        <v>0</v>
      </c>
      <c r="CKV10" s="154">
        <v>0</v>
      </c>
      <c r="CKW10" s="154">
        <v>0</v>
      </c>
      <c r="CKX10" s="154">
        <v>0</v>
      </c>
      <c r="CKY10" s="154">
        <v>0</v>
      </c>
      <c r="CKZ10" s="154">
        <v>0</v>
      </c>
      <c r="CLA10" s="154">
        <v>0</v>
      </c>
      <c r="CLB10" s="154">
        <v>0</v>
      </c>
      <c r="CLC10" s="154">
        <v>0</v>
      </c>
      <c r="CLD10" s="154">
        <v>0</v>
      </c>
      <c r="CLE10" s="154">
        <v>0</v>
      </c>
      <c r="CLF10" s="154">
        <v>0</v>
      </c>
      <c r="CLG10" s="154">
        <v>0</v>
      </c>
      <c r="CLH10" s="154">
        <v>0</v>
      </c>
      <c r="CLI10" s="154">
        <v>0</v>
      </c>
      <c r="CLJ10" s="154">
        <v>0</v>
      </c>
      <c r="CLK10" s="154">
        <v>0</v>
      </c>
      <c r="CLL10" s="154">
        <v>0</v>
      </c>
      <c r="CLM10" s="154">
        <v>0</v>
      </c>
      <c r="CLN10" s="154">
        <v>0</v>
      </c>
      <c r="CLO10" s="154">
        <v>0</v>
      </c>
      <c r="CLP10" s="154">
        <v>0</v>
      </c>
      <c r="CLQ10" s="154">
        <v>0</v>
      </c>
      <c r="CLR10" s="154">
        <v>0</v>
      </c>
      <c r="CLS10" s="154">
        <v>0</v>
      </c>
      <c r="CLT10" s="154">
        <v>0</v>
      </c>
      <c r="CLU10" s="154">
        <v>0</v>
      </c>
      <c r="CLV10" s="154">
        <v>0</v>
      </c>
      <c r="CLW10" s="154">
        <v>0</v>
      </c>
      <c r="CLX10" s="154">
        <v>0</v>
      </c>
      <c r="CLY10" s="154">
        <v>0</v>
      </c>
      <c r="CLZ10" s="154">
        <v>0</v>
      </c>
      <c r="CMA10" s="154">
        <v>0</v>
      </c>
      <c r="CMB10" s="154">
        <v>0</v>
      </c>
      <c r="CMC10" s="154">
        <v>0</v>
      </c>
      <c r="CMD10" s="154">
        <v>0</v>
      </c>
      <c r="CME10" s="154">
        <v>0</v>
      </c>
      <c r="CMF10" s="154">
        <v>0</v>
      </c>
      <c r="CMG10" s="154">
        <v>0</v>
      </c>
      <c r="CMH10" s="154">
        <v>0</v>
      </c>
      <c r="CMI10" s="154">
        <v>0</v>
      </c>
      <c r="CMJ10" s="154">
        <v>0</v>
      </c>
      <c r="CMK10" s="154">
        <v>0</v>
      </c>
      <c r="CML10" s="154">
        <v>0</v>
      </c>
      <c r="CMM10" s="154">
        <v>0</v>
      </c>
      <c r="CMN10" s="154">
        <v>0</v>
      </c>
      <c r="CMO10" s="154">
        <v>0</v>
      </c>
      <c r="CMP10" s="154">
        <v>0</v>
      </c>
      <c r="CMQ10" s="154">
        <v>0</v>
      </c>
      <c r="CMR10" s="154">
        <v>0</v>
      </c>
      <c r="CMS10" s="154">
        <v>0</v>
      </c>
      <c r="CMT10" s="154">
        <v>0</v>
      </c>
      <c r="CMU10" s="154">
        <v>0</v>
      </c>
      <c r="CMV10" s="154">
        <v>0</v>
      </c>
      <c r="CMW10" s="154">
        <v>0</v>
      </c>
      <c r="CMX10" s="154">
        <v>0</v>
      </c>
      <c r="CMY10" s="154">
        <v>0</v>
      </c>
      <c r="CMZ10" s="154">
        <v>0</v>
      </c>
      <c r="CNA10" s="154">
        <v>0</v>
      </c>
      <c r="CNB10" s="154">
        <v>0</v>
      </c>
      <c r="CNC10" s="154">
        <v>0</v>
      </c>
      <c r="CND10" s="154">
        <v>0</v>
      </c>
      <c r="CNE10" s="154">
        <v>0</v>
      </c>
      <c r="CNF10" s="154">
        <v>0</v>
      </c>
      <c r="CNG10" s="154">
        <v>0</v>
      </c>
      <c r="CNH10" s="154">
        <v>0</v>
      </c>
      <c r="CNI10" s="154">
        <v>0</v>
      </c>
      <c r="CNJ10" s="154">
        <v>0</v>
      </c>
      <c r="CNK10" s="154">
        <v>0</v>
      </c>
      <c r="CNL10" s="154">
        <v>0</v>
      </c>
      <c r="CNM10" s="154">
        <v>0</v>
      </c>
      <c r="CNN10" s="154">
        <v>0</v>
      </c>
      <c r="CNO10" s="154">
        <v>0</v>
      </c>
      <c r="CNP10" s="154">
        <v>0</v>
      </c>
      <c r="CNQ10" s="154">
        <v>0</v>
      </c>
      <c r="CNR10" s="154">
        <v>0</v>
      </c>
      <c r="CNS10" s="154">
        <v>0</v>
      </c>
      <c r="CNT10" s="154">
        <v>0</v>
      </c>
      <c r="CNU10" s="154">
        <v>0</v>
      </c>
      <c r="CNV10" s="154">
        <v>0</v>
      </c>
      <c r="CNW10" s="154">
        <v>0</v>
      </c>
      <c r="CNX10" s="154">
        <v>0</v>
      </c>
      <c r="CNY10" s="154">
        <v>0</v>
      </c>
      <c r="CNZ10" s="154">
        <v>0</v>
      </c>
      <c r="COA10" s="154">
        <v>0</v>
      </c>
      <c r="COB10" s="154">
        <v>0</v>
      </c>
      <c r="COC10" s="154">
        <v>0</v>
      </c>
      <c r="COD10" s="154">
        <v>0</v>
      </c>
      <c r="COE10" s="154">
        <v>0</v>
      </c>
      <c r="COF10" s="154">
        <v>0</v>
      </c>
      <c r="COG10" s="154">
        <v>0</v>
      </c>
      <c r="COH10" s="154">
        <v>0</v>
      </c>
      <c r="COI10" s="154">
        <v>0</v>
      </c>
      <c r="COJ10" s="154">
        <v>0</v>
      </c>
      <c r="COK10" s="154">
        <v>0</v>
      </c>
      <c r="COL10" s="154">
        <v>0</v>
      </c>
      <c r="COM10" s="154">
        <v>0</v>
      </c>
      <c r="CON10" s="154">
        <v>0</v>
      </c>
      <c r="COO10" s="154">
        <v>0</v>
      </c>
      <c r="COP10" s="154">
        <v>0</v>
      </c>
      <c r="COQ10" s="154">
        <v>0</v>
      </c>
      <c r="COR10" s="154">
        <v>0</v>
      </c>
      <c r="COS10" s="154">
        <v>0</v>
      </c>
      <c r="COT10" s="154">
        <v>0</v>
      </c>
      <c r="COU10" s="154">
        <v>0</v>
      </c>
      <c r="COV10" s="154">
        <v>0</v>
      </c>
      <c r="COW10" s="154">
        <v>0</v>
      </c>
      <c r="COX10" s="154">
        <v>0</v>
      </c>
      <c r="COY10" s="154">
        <v>0</v>
      </c>
      <c r="COZ10" s="154">
        <v>0</v>
      </c>
      <c r="CPA10" s="154">
        <v>0</v>
      </c>
      <c r="CPB10" s="154">
        <v>0</v>
      </c>
      <c r="CPC10" s="154">
        <v>0</v>
      </c>
      <c r="CPD10" s="154">
        <v>0</v>
      </c>
      <c r="CPE10" s="154">
        <v>0</v>
      </c>
      <c r="CPF10" s="154">
        <v>0</v>
      </c>
      <c r="CPG10" s="154">
        <v>0</v>
      </c>
      <c r="CPH10" s="154">
        <v>0</v>
      </c>
      <c r="CPI10" s="154">
        <v>0</v>
      </c>
      <c r="CPJ10" s="154">
        <v>0</v>
      </c>
      <c r="CPK10" s="154">
        <v>0</v>
      </c>
      <c r="CPL10" s="154">
        <v>0</v>
      </c>
      <c r="CPM10" s="154">
        <v>0</v>
      </c>
      <c r="CPN10" s="154">
        <v>0</v>
      </c>
      <c r="CPO10" s="154">
        <v>0</v>
      </c>
      <c r="CPP10" s="154">
        <v>0</v>
      </c>
      <c r="CPQ10" s="154">
        <v>0</v>
      </c>
      <c r="CPR10" s="154">
        <v>0</v>
      </c>
      <c r="CPS10" s="154">
        <v>0</v>
      </c>
      <c r="CPT10" s="154">
        <v>0</v>
      </c>
      <c r="CPU10" s="154">
        <v>0</v>
      </c>
      <c r="CPV10" s="154">
        <v>0</v>
      </c>
      <c r="CPW10" s="154">
        <v>0</v>
      </c>
      <c r="CPX10" s="154">
        <v>0</v>
      </c>
      <c r="CPY10" s="154">
        <v>0</v>
      </c>
      <c r="CPZ10" s="154">
        <v>0</v>
      </c>
      <c r="CQA10" s="154">
        <v>0</v>
      </c>
      <c r="CQB10" s="154">
        <v>0</v>
      </c>
      <c r="CQC10" s="154">
        <v>0</v>
      </c>
      <c r="CQD10" s="154">
        <v>0</v>
      </c>
      <c r="CQE10" s="154">
        <v>0</v>
      </c>
      <c r="CQF10" s="154">
        <v>0</v>
      </c>
      <c r="CQG10" s="154">
        <v>0</v>
      </c>
      <c r="CQH10" s="154">
        <v>0</v>
      </c>
      <c r="CQI10" s="154">
        <v>0</v>
      </c>
      <c r="CQJ10" s="154">
        <v>0</v>
      </c>
      <c r="CQK10" s="154">
        <v>0</v>
      </c>
      <c r="CQL10" s="154">
        <v>0</v>
      </c>
      <c r="CQM10" s="154">
        <v>0</v>
      </c>
      <c r="CQN10" s="154">
        <v>0</v>
      </c>
      <c r="CQO10" s="154">
        <v>0</v>
      </c>
      <c r="CQP10" s="154">
        <v>0</v>
      </c>
      <c r="CQQ10" s="154">
        <v>0</v>
      </c>
      <c r="CQR10" s="154">
        <v>0</v>
      </c>
      <c r="CQS10" s="154">
        <v>0</v>
      </c>
      <c r="CQT10" s="154">
        <v>0</v>
      </c>
      <c r="CQU10" s="154">
        <v>0</v>
      </c>
      <c r="CQV10" s="154">
        <v>0</v>
      </c>
      <c r="CQW10" s="154">
        <v>0</v>
      </c>
      <c r="CQX10" s="154">
        <v>0</v>
      </c>
      <c r="CQY10" s="154">
        <v>0</v>
      </c>
      <c r="CQZ10" s="154">
        <v>0</v>
      </c>
      <c r="CRA10" s="154">
        <v>0</v>
      </c>
      <c r="CRB10" s="154">
        <v>0</v>
      </c>
      <c r="CRC10" s="154">
        <v>0</v>
      </c>
      <c r="CRD10" s="154">
        <v>0</v>
      </c>
      <c r="CRE10" s="154">
        <v>0</v>
      </c>
      <c r="CRF10" s="154">
        <v>0</v>
      </c>
      <c r="CRG10" s="154">
        <v>0</v>
      </c>
      <c r="CRH10" s="154">
        <v>0</v>
      </c>
      <c r="CRI10" s="154">
        <v>0</v>
      </c>
      <c r="CRJ10" s="154">
        <v>0</v>
      </c>
      <c r="CRK10" s="154">
        <v>0</v>
      </c>
      <c r="CRL10" s="154">
        <v>0</v>
      </c>
      <c r="CRM10" s="154">
        <v>0</v>
      </c>
      <c r="CRN10" s="154">
        <v>0</v>
      </c>
      <c r="CRO10" s="154">
        <v>0</v>
      </c>
      <c r="CRP10" s="154">
        <v>0</v>
      </c>
      <c r="CRQ10" s="154">
        <v>0</v>
      </c>
      <c r="CRR10" s="154">
        <v>0</v>
      </c>
      <c r="CRS10" s="154">
        <v>0</v>
      </c>
      <c r="CRT10" s="154">
        <v>0</v>
      </c>
      <c r="CRU10" s="154">
        <v>0</v>
      </c>
      <c r="CRV10" s="154">
        <v>0</v>
      </c>
      <c r="CRW10" s="154">
        <v>0</v>
      </c>
      <c r="CRX10" s="154">
        <v>0</v>
      </c>
      <c r="CRY10" s="154">
        <v>0</v>
      </c>
      <c r="CRZ10" s="154">
        <v>0</v>
      </c>
      <c r="CSA10" s="154">
        <v>0</v>
      </c>
      <c r="CSB10" s="154">
        <v>0</v>
      </c>
      <c r="CSC10" s="154">
        <v>0</v>
      </c>
      <c r="CSD10" s="154">
        <v>0</v>
      </c>
      <c r="CSE10" s="154">
        <v>0</v>
      </c>
      <c r="CSF10" s="154">
        <v>0</v>
      </c>
      <c r="CSG10" s="154">
        <v>0</v>
      </c>
      <c r="CSH10" s="154">
        <v>0</v>
      </c>
      <c r="CSI10" s="154">
        <v>0</v>
      </c>
      <c r="CSJ10" s="154">
        <v>0</v>
      </c>
      <c r="CSK10" s="154">
        <v>0</v>
      </c>
      <c r="CSL10" s="154">
        <v>0</v>
      </c>
      <c r="CSM10" s="154">
        <v>0</v>
      </c>
      <c r="CSN10" s="154">
        <v>0</v>
      </c>
      <c r="CSO10" s="154">
        <v>0</v>
      </c>
      <c r="CSP10" s="154">
        <v>0</v>
      </c>
      <c r="CSQ10" s="154">
        <v>0</v>
      </c>
      <c r="CSR10" s="154">
        <v>0</v>
      </c>
      <c r="CSS10" s="154">
        <v>0</v>
      </c>
      <c r="CST10" s="154">
        <v>0</v>
      </c>
      <c r="CSU10" s="154">
        <v>0</v>
      </c>
      <c r="CSV10" s="154">
        <v>0</v>
      </c>
      <c r="CSW10" s="154">
        <v>0</v>
      </c>
      <c r="CSX10" s="154">
        <v>0</v>
      </c>
      <c r="CSY10" s="154">
        <v>0</v>
      </c>
      <c r="CSZ10" s="154">
        <v>0</v>
      </c>
      <c r="CTA10" s="154">
        <v>0</v>
      </c>
      <c r="CTB10" s="154">
        <v>0</v>
      </c>
      <c r="CTC10" s="154">
        <v>0</v>
      </c>
      <c r="CTD10" s="154">
        <v>0</v>
      </c>
      <c r="CTE10" s="154">
        <v>0</v>
      </c>
      <c r="CTF10" s="154">
        <v>0</v>
      </c>
      <c r="CTG10" s="154">
        <v>0</v>
      </c>
      <c r="CTH10" s="154">
        <v>0</v>
      </c>
      <c r="CTI10" s="154">
        <v>0</v>
      </c>
      <c r="CTJ10" s="154">
        <v>0</v>
      </c>
      <c r="CTK10" s="154">
        <v>0</v>
      </c>
      <c r="CTL10" s="154">
        <v>0</v>
      </c>
      <c r="CTM10" s="154">
        <v>0</v>
      </c>
      <c r="CTN10" s="154">
        <v>0</v>
      </c>
      <c r="CTO10" s="154">
        <v>0</v>
      </c>
      <c r="CTP10" s="154">
        <v>0</v>
      </c>
      <c r="CTQ10" s="154">
        <v>0</v>
      </c>
      <c r="CTR10" s="154">
        <v>0</v>
      </c>
      <c r="CTS10" s="154">
        <v>0</v>
      </c>
      <c r="CTT10" s="154">
        <v>0</v>
      </c>
      <c r="CTU10" s="154">
        <v>0</v>
      </c>
      <c r="CTV10" s="154">
        <v>0</v>
      </c>
      <c r="CTW10" s="154">
        <v>0</v>
      </c>
      <c r="CTX10" s="154">
        <v>0</v>
      </c>
      <c r="CTY10" s="154">
        <v>0</v>
      </c>
      <c r="CTZ10" s="154">
        <v>0</v>
      </c>
      <c r="CUA10" s="154">
        <v>0</v>
      </c>
      <c r="CUB10" s="154">
        <v>0</v>
      </c>
      <c r="CUC10" s="154">
        <v>0</v>
      </c>
      <c r="CUD10" s="154">
        <v>0</v>
      </c>
      <c r="CUE10" s="154">
        <v>0</v>
      </c>
      <c r="CUF10" s="154">
        <v>0</v>
      </c>
      <c r="CUG10" s="154">
        <v>0</v>
      </c>
      <c r="CUH10" s="154">
        <v>0</v>
      </c>
      <c r="CUI10" s="154">
        <v>0</v>
      </c>
      <c r="CUJ10" s="154">
        <v>0</v>
      </c>
      <c r="CUK10" s="154">
        <v>0</v>
      </c>
      <c r="CUL10" s="154">
        <v>0</v>
      </c>
      <c r="CUM10" s="154">
        <v>0</v>
      </c>
      <c r="CUN10" s="154">
        <v>0</v>
      </c>
      <c r="CUO10" s="154">
        <v>0</v>
      </c>
      <c r="CUP10" s="154">
        <v>0</v>
      </c>
      <c r="CUQ10" s="154">
        <v>0</v>
      </c>
      <c r="CUR10" s="154">
        <v>0</v>
      </c>
      <c r="CUS10" s="154">
        <v>0</v>
      </c>
      <c r="CUT10" s="154">
        <v>0</v>
      </c>
      <c r="CUU10" s="154">
        <v>0</v>
      </c>
      <c r="CUV10" s="154">
        <v>0</v>
      </c>
      <c r="CUW10" s="154">
        <v>0</v>
      </c>
      <c r="CUX10" s="154">
        <v>0</v>
      </c>
      <c r="CUY10" s="154">
        <v>0</v>
      </c>
      <c r="CUZ10" s="154">
        <v>0</v>
      </c>
      <c r="CVA10" s="154">
        <v>0</v>
      </c>
      <c r="CVB10" s="154">
        <v>0</v>
      </c>
      <c r="CVC10" s="154">
        <v>0</v>
      </c>
      <c r="CVD10" s="154">
        <v>0</v>
      </c>
      <c r="CVE10" s="154">
        <v>0</v>
      </c>
      <c r="CVF10" s="154">
        <v>0</v>
      </c>
      <c r="CVG10" s="154">
        <v>0</v>
      </c>
      <c r="CVH10" s="154">
        <v>0</v>
      </c>
      <c r="CVI10" s="154">
        <v>0</v>
      </c>
      <c r="CVJ10" s="154">
        <v>0</v>
      </c>
      <c r="CVK10" s="154">
        <v>0</v>
      </c>
      <c r="CVL10" s="154">
        <v>0</v>
      </c>
      <c r="CVM10" s="154">
        <v>0</v>
      </c>
      <c r="CVN10" s="154">
        <v>0</v>
      </c>
      <c r="CVO10" s="154">
        <v>0</v>
      </c>
      <c r="CVP10" s="154">
        <v>0</v>
      </c>
      <c r="CVQ10" s="154">
        <v>0</v>
      </c>
      <c r="CVR10" s="154">
        <v>0</v>
      </c>
      <c r="CVS10" s="154">
        <v>0</v>
      </c>
      <c r="CVT10" s="154">
        <v>0</v>
      </c>
      <c r="CVU10" s="154">
        <v>0</v>
      </c>
      <c r="CVV10" s="154">
        <v>0</v>
      </c>
      <c r="CVW10" s="154">
        <v>0</v>
      </c>
      <c r="CVX10" s="154">
        <v>0</v>
      </c>
      <c r="CVY10" s="154">
        <v>0</v>
      </c>
      <c r="CVZ10" s="154">
        <v>0</v>
      </c>
      <c r="CWA10" s="154">
        <v>0</v>
      </c>
      <c r="CWB10" s="154">
        <v>0</v>
      </c>
      <c r="CWC10" s="154">
        <v>0</v>
      </c>
      <c r="CWD10" s="154">
        <v>0</v>
      </c>
      <c r="CWE10" s="154">
        <v>0</v>
      </c>
      <c r="CWF10" s="154">
        <v>0</v>
      </c>
      <c r="CWG10" s="154">
        <v>0</v>
      </c>
      <c r="CWH10" s="154">
        <v>0</v>
      </c>
      <c r="CWI10" s="154">
        <v>0</v>
      </c>
      <c r="CWJ10" s="154">
        <v>0</v>
      </c>
      <c r="CWK10" s="154">
        <v>0</v>
      </c>
      <c r="CWL10" s="154">
        <v>0</v>
      </c>
      <c r="CWM10" s="154">
        <v>0</v>
      </c>
      <c r="CWN10" s="154">
        <v>0</v>
      </c>
      <c r="CWO10" s="154">
        <v>0</v>
      </c>
      <c r="CWP10" s="154">
        <v>0</v>
      </c>
      <c r="CWQ10" s="154">
        <v>0</v>
      </c>
      <c r="CWR10" s="154">
        <v>0</v>
      </c>
      <c r="CWS10" s="154">
        <v>0</v>
      </c>
      <c r="CWT10" s="154">
        <v>0</v>
      </c>
      <c r="CWU10" s="154">
        <v>0</v>
      </c>
      <c r="CWV10" s="154">
        <v>0</v>
      </c>
      <c r="CWW10" s="154">
        <v>0</v>
      </c>
      <c r="CWX10" s="154">
        <v>0</v>
      </c>
      <c r="CWY10" s="154">
        <v>0</v>
      </c>
      <c r="CWZ10" s="154">
        <v>0</v>
      </c>
      <c r="CXA10" s="154">
        <v>0</v>
      </c>
      <c r="CXB10" s="154">
        <v>0</v>
      </c>
      <c r="CXC10" s="154">
        <v>0</v>
      </c>
      <c r="CXD10" s="154">
        <v>0</v>
      </c>
      <c r="CXE10" s="154">
        <v>0</v>
      </c>
      <c r="CXF10" s="154">
        <v>0</v>
      </c>
      <c r="CXG10" s="154">
        <v>0</v>
      </c>
      <c r="CXH10" s="154">
        <v>0</v>
      </c>
      <c r="CXI10" s="154">
        <v>0</v>
      </c>
      <c r="CXJ10" s="154">
        <v>0</v>
      </c>
      <c r="CXK10" s="154">
        <v>0</v>
      </c>
      <c r="CXL10" s="154">
        <v>0</v>
      </c>
      <c r="CXM10" s="154">
        <v>0</v>
      </c>
      <c r="CXN10" s="154">
        <v>0</v>
      </c>
      <c r="CXO10" s="154">
        <v>0</v>
      </c>
      <c r="CXP10" s="154">
        <v>0</v>
      </c>
      <c r="CXQ10" s="154">
        <v>0</v>
      </c>
      <c r="CXR10" s="154">
        <v>0</v>
      </c>
      <c r="CXS10" s="154">
        <v>0</v>
      </c>
      <c r="CXT10" s="154">
        <v>0</v>
      </c>
      <c r="CXU10" s="154">
        <v>0</v>
      </c>
      <c r="CXV10" s="154">
        <v>0</v>
      </c>
      <c r="CXW10" s="154">
        <v>0</v>
      </c>
      <c r="CXX10" s="154">
        <v>0</v>
      </c>
      <c r="CXY10" s="154">
        <v>0</v>
      </c>
      <c r="CXZ10" s="154">
        <v>0</v>
      </c>
      <c r="CYA10" s="154">
        <v>0</v>
      </c>
      <c r="CYB10" s="154">
        <v>0</v>
      </c>
      <c r="CYC10" s="154">
        <v>0</v>
      </c>
      <c r="CYD10" s="154">
        <v>0</v>
      </c>
      <c r="CYE10" s="154">
        <v>0</v>
      </c>
      <c r="CYF10" s="154">
        <v>0</v>
      </c>
      <c r="CYG10" s="154">
        <v>0</v>
      </c>
      <c r="CYH10" s="154">
        <v>0</v>
      </c>
      <c r="CYI10" s="154">
        <v>0</v>
      </c>
      <c r="CYJ10" s="154">
        <v>0</v>
      </c>
      <c r="CYK10" s="154">
        <v>0</v>
      </c>
      <c r="CYL10" s="154">
        <v>0</v>
      </c>
      <c r="CYM10" s="154">
        <v>0</v>
      </c>
      <c r="CYN10" s="154">
        <v>0</v>
      </c>
      <c r="CYO10" s="154">
        <v>0</v>
      </c>
      <c r="CYP10" s="154">
        <v>0</v>
      </c>
      <c r="CYQ10" s="154">
        <v>0</v>
      </c>
      <c r="CYR10" s="154">
        <v>0</v>
      </c>
      <c r="CYS10" s="154">
        <v>0</v>
      </c>
      <c r="CYT10" s="154">
        <v>0</v>
      </c>
      <c r="CYU10" s="154">
        <v>0</v>
      </c>
      <c r="CYV10" s="154">
        <v>0</v>
      </c>
      <c r="CYW10" s="154">
        <v>0</v>
      </c>
      <c r="CYX10" s="154">
        <v>0</v>
      </c>
      <c r="CYY10" s="154">
        <v>0</v>
      </c>
      <c r="CYZ10" s="154">
        <v>0</v>
      </c>
      <c r="CZA10" s="154">
        <v>0</v>
      </c>
      <c r="CZB10" s="154">
        <v>0</v>
      </c>
      <c r="CZC10" s="154">
        <v>0</v>
      </c>
      <c r="CZD10" s="154">
        <v>0</v>
      </c>
      <c r="CZE10" s="154">
        <v>0</v>
      </c>
      <c r="CZF10" s="154">
        <v>0</v>
      </c>
      <c r="CZG10" s="154">
        <v>0</v>
      </c>
      <c r="CZH10" s="154">
        <v>0</v>
      </c>
      <c r="CZI10" s="154">
        <v>0</v>
      </c>
      <c r="CZJ10" s="154">
        <v>0</v>
      </c>
      <c r="CZK10" s="154">
        <v>0</v>
      </c>
      <c r="CZL10" s="154">
        <v>0</v>
      </c>
      <c r="CZM10" s="154">
        <v>0</v>
      </c>
      <c r="CZN10" s="154">
        <v>0</v>
      </c>
      <c r="CZO10" s="154">
        <v>0</v>
      </c>
      <c r="CZP10" s="154">
        <v>0</v>
      </c>
      <c r="CZQ10" s="154">
        <v>0</v>
      </c>
      <c r="CZR10" s="154">
        <v>0</v>
      </c>
      <c r="CZS10" s="154">
        <v>0</v>
      </c>
      <c r="CZT10" s="154">
        <v>0</v>
      </c>
      <c r="CZU10" s="154">
        <v>0</v>
      </c>
      <c r="CZV10" s="154">
        <v>0</v>
      </c>
      <c r="CZW10" s="154">
        <v>0</v>
      </c>
      <c r="CZX10" s="154">
        <v>0</v>
      </c>
      <c r="CZY10" s="154">
        <v>0</v>
      </c>
      <c r="CZZ10" s="154">
        <v>0</v>
      </c>
      <c r="DAA10" s="154">
        <v>0</v>
      </c>
      <c r="DAB10" s="154">
        <v>0</v>
      </c>
      <c r="DAC10" s="154">
        <v>0</v>
      </c>
      <c r="DAD10" s="154">
        <v>0</v>
      </c>
      <c r="DAE10" s="154">
        <v>0</v>
      </c>
      <c r="DAF10" s="154">
        <v>0</v>
      </c>
      <c r="DAG10" s="154">
        <v>0</v>
      </c>
      <c r="DAH10" s="154">
        <v>0</v>
      </c>
      <c r="DAI10" s="154">
        <v>0</v>
      </c>
      <c r="DAJ10" s="154">
        <v>0</v>
      </c>
      <c r="DAK10" s="154">
        <v>0</v>
      </c>
      <c r="DAL10" s="154">
        <v>0</v>
      </c>
      <c r="DAM10" s="154">
        <v>0</v>
      </c>
      <c r="DAN10" s="154">
        <v>0</v>
      </c>
      <c r="DAO10" s="154">
        <v>0</v>
      </c>
      <c r="DAP10" s="154">
        <v>0</v>
      </c>
      <c r="DAQ10" s="154">
        <v>0</v>
      </c>
      <c r="DAR10" s="154">
        <v>0</v>
      </c>
      <c r="DAS10" s="154">
        <v>0</v>
      </c>
      <c r="DAT10" s="154">
        <v>0</v>
      </c>
      <c r="DAU10" s="154">
        <v>0</v>
      </c>
      <c r="DAV10" s="154">
        <v>0</v>
      </c>
      <c r="DAW10" s="154">
        <v>0</v>
      </c>
      <c r="DAX10" s="154">
        <v>0</v>
      </c>
      <c r="DAY10" s="154">
        <v>0</v>
      </c>
      <c r="DAZ10" s="154">
        <v>0</v>
      </c>
      <c r="DBA10" s="154">
        <v>0</v>
      </c>
      <c r="DBB10" s="154">
        <v>0</v>
      </c>
      <c r="DBC10" s="154">
        <v>0</v>
      </c>
      <c r="DBD10" s="154">
        <v>0</v>
      </c>
      <c r="DBE10" s="154">
        <v>0</v>
      </c>
      <c r="DBF10" s="154">
        <v>0</v>
      </c>
      <c r="DBG10" s="154">
        <v>0</v>
      </c>
      <c r="DBH10" s="154">
        <v>0</v>
      </c>
      <c r="DBI10" s="154">
        <v>0</v>
      </c>
      <c r="DBJ10" s="154">
        <v>0</v>
      </c>
      <c r="DBK10" s="154">
        <v>0</v>
      </c>
      <c r="DBL10" s="154">
        <v>0</v>
      </c>
      <c r="DBM10" s="154">
        <v>0</v>
      </c>
      <c r="DBN10" s="154">
        <v>0</v>
      </c>
      <c r="DBO10" s="154">
        <v>0</v>
      </c>
      <c r="DBP10" s="154">
        <v>0</v>
      </c>
      <c r="DBQ10" s="154">
        <v>0</v>
      </c>
      <c r="DBR10" s="154">
        <v>0</v>
      </c>
      <c r="DBS10" s="154">
        <v>0</v>
      </c>
      <c r="DBT10" s="154">
        <v>0</v>
      </c>
      <c r="DBU10" s="154">
        <v>0</v>
      </c>
      <c r="DBV10" s="154">
        <v>0</v>
      </c>
      <c r="DBW10" s="154">
        <v>0</v>
      </c>
      <c r="DBX10" s="154">
        <v>0</v>
      </c>
      <c r="DBY10" s="154">
        <v>0</v>
      </c>
      <c r="DBZ10" s="154">
        <v>0</v>
      </c>
      <c r="DCA10" s="154">
        <v>0</v>
      </c>
      <c r="DCB10" s="154">
        <v>0</v>
      </c>
      <c r="DCC10" s="154">
        <v>0</v>
      </c>
      <c r="DCD10" s="154">
        <v>0</v>
      </c>
      <c r="DCE10" s="154">
        <v>0</v>
      </c>
      <c r="DCF10" s="154">
        <v>0</v>
      </c>
      <c r="DCG10" s="154">
        <v>0</v>
      </c>
      <c r="DCH10" s="154">
        <v>0</v>
      </c>
      <c r="DCI10" s="154">
        <v>0</v>
      </c>
      <c r="DCJ10" s="154">
        <v>0</v>
      </c>
      <c r="DCK10" s="154">
        <v>0</v>
      </c>
      <c r="DCL10" s="154">
        <v>0</v>
      </c>
      <c r="DCM10" s="154">
        <v>0</v>
      </c>
      <c r="DCN10" s="154">
        <v>0</v>
      </c>
      <c r="DCO10" s="154">
        <v>0</v>
      </c>
      <c r="DCP10" s="154">
        <v>0</v>
      </c>
      <c r="DCQ10" s="154">
        <v>0</v>
      </c>
      <c r="DCR10" s="154">
        <v>0</v>
      </c>
      <c r="DCS10" s="154">
        <v>0</v>
      </c>
      <c r="DCT10" s="154">
        <v>0</v>
      </c>
      <c r="DCU10" s="154">
        <v>0</v>
      </c>
      <c r="DCV10" s="154">
        <v>0</v>
      </c>
      <c r="DCW10" s="154">
        <v>0</v>
      </c>
      <c r="DCX10" s="154">
        <v>0</v>
      </c>
      <c r="DCY10" s="154">
        <v>0</v>
      </c>
      <c r="DCZ10" s="154">
        <v>0</v>
      </c>
      <c r="DDA10" s="154">
        <v>0</v>
      </c>
      <c r="DDB10" s="154">
        <v>0</v>
      </c>
      <c r="DDC10" s="154">
        <v>0</v>
      </c>
      <c r="DDD10" s="154">
        <v>0</v>
      </c>
      <c r="DDE10" s="154">
        <v>0</v>
      </c>
      <c r="DDF10" s="154">
        <v>0</v>
      </c>
      <c r="DDG10" s="154">
        <v>0</v>
      </c>
      <c r="DDH10" s="154">
        <v>0</v>
      </c>
      <c r="DDI10" s="154">
        <v>0</v>
      </c>
      <c r="DDJ10" s="154">
        <v>0</v>
      </c>
      <c r="DDK10" s="154">
        <v>0</v>
      </c>
      <c r="DDL10" s="154">
        <v>0</v>
      </c>
      <c r="DDM10" s="154">
        <v>0</v>
      </c>
      <c r="DDN10" s="154">
        <v>0</v>
      </c>
      <c r="DDO10" s="154">
        <v>0</v>
      </c>
      <c r="DDP10" s="154">
        <v>0</v>
      </c>
      <c r="DDQ10" s="154">
        <v>0</v>
      </c>
      <c r="DDR10" s="154">
        <v>0</v>
      </c>
      <c r="DDS10" s="154">
        <v>0</v>
      </c>
      <c r="DDT10" s="154">
        <v>0</v>
      </c>
      <c r="DDU10" s="154">
        <v>0</v>
      </c>
      <c r="DDV10" s="154">
        <v>0</v>
      </c>
      <c r="DDW10" s="154">
        <v>0</v>
      </c>
      <c r="DDX10" s="154">
        <v>0</v>
      </c>
      <c r="DDY10" s="154">
        <v>0</v>
      </c>
      <c r="DDZ10" s="154">
        <v>0</v>
      </c>
      <c r="DEA10" s="154">
        <v>0</v>
      </c>
      <c r="DEB10" s="154">
        <v>0</v>
      </c>
      <c r="DEC10" s="154">
        <v>0</v>
      </c>
      <c r="DED10" s="154">
        <v>0</v>
      </c>
      <c r="DEE10" s="154">
        <v>0</v>
      </c>
      <c r="DEF10" s="154">
        <v>0</v>
      </c>
      <c r="DEG10" s="154">
        <v>0</v>
      </c>
      <c r="DEH10" s="154">
        <v>0</v>
      </c>
      <c r="DEI10" s="154">
        <v>0</v>
      </c>
      <c r="DEJ10" s="154">
        <v>0</v>
      </c>
      <c r="DEK10" s="154">
        <v>0</v>
      </c>
      <c r="DEL10" s="154">
        <v>0</v>
      </c>
      <c r="DEM10" s="154">
        <v>0</v>
      </c>
      <c r="DEN10" s="154">
        <v>0</v>
      </c>
      <c r="DEO10" s="154">
        <v>0</v>
      </c>
      <c r="DEP10" s="154">
        <v>0</v>
      </c>
      <c r="DEQ10" s="154">
        <v>0</v>
      </c>
      <c r="DER10" s="154">
        <v>0</v>
      </c>
      <c r="DES10" s="154">
        <v>0</v>
      </c>
      <c r="DET10" s="154">
        <v>0</v>
      </c>
      <c r="DEU10" s="154">
        <v>0</v>
      </c>
      <c r="DEV10" s="154">
        <v>0</v>
      </c>
      <c r="DEW10" s="154">
        <v>0</v>
      </c>
      <c r="DEX10" s="154">
        <v>0</v>
      </c>
      <c r="DEY10" s="154">
        <v>0</v>
      </c>
      <c r="DEZ10" s="154">
        <v>0</v>
      </c>
      <c r="DFA10" s="154">
        <v>0</v>
      </c>
      <c r="DFB10" s="154">
        <v>0</v>
      </c>
      <c r="DFC10" s="154">
        <v>0</v>
      </c>
      <c r="DFD10" s="154">
        <v>0</v>
      </c>
      <c r="DFE10" s="154">
        <v>0</v>
      </c>
      <c r="DFF10" s="154">
        <v>0</v>
      </c>
      <c r="DFG10" s="154">
        <v>0</v>
      </c>
      <c r="DFH10" s="154">
        <v>0</v>
      </c>
      <c r="DFI10" s="154">
        <v>0</v>
      </c>
      <c r="DFJ10" s="154">
        <v>0</v>
      </c>
      <c r="DFK10" s="154">
        <v>0</v>
      </c>
      <c r="DFL10" s="154">
        <v>0</v>
      </c>
      <c r="DFM10" s="154">
        <v>0</v>
      </c>
      <c r="DFN10" s="154">
        <v>0</v>
      </c>
      <c r="DFO10" s="154">
        <v>0</v>
      </c>
      <c r="DFP10" s="154">
        <v>0</v>
      </c>
      <c r="DFQ10" s="154">
        <v>0</v>
      </c>
      <c r="DFR10" s="154">
        <v>0</v>
      </c>
      <c r="DFS10" s="154">
        <v>0</v>
      </c>
      <c r="DFT10" s="154">
        <v>0</v>
      </c>
      <c r="DFU10" s="154">
        <v>0</v>
      </c>
      <c r="DFV10" s="154">
        <v>0</v>
      </c>
      <c r="DFW10" s="154">
        <v>0</v>
      </c>
      <c r="DFX10" s="154">
        <v>0</v>
      </c>
      <c r="DFY10" s="154">
        <v>0</v>
      </c>
      <c r="DFZ10" s="154">
        <v>0</v>
      </c>
      <c r="DGA10" s="154">
        <v>0</v>
      </c>
      <c r="DGB10" s="154">
        <v>0</v>
      </c>
      <c r="DGC10" s="154">
        <v>0</v>
      </c>
      <c r="DGD10" s="154">
        <v>0</v>
      </c>
      <c r="DGE10" s="154">
        <v>0</v>
      </c>
      <c r="DGF10" s="154">
        <v>0</v>
      </c>
      <c r="DGG10" s="154">
        <v>0</v>
      </c>
      <c r="DGH10" s="154">
        <v>0</v>
      </c>
      <c r="DGI10" s="154">
        <v>0</v>
      </c>
      <c r="DGJ10" s="154">
        <v>0</v>
      </c>
      <c r="DGK10" s="154">
        <v>0</v>
      </c>
      <c r="DGL10" s="154">
        <v>0</v>
      </c>
      <c r="DGM10" s="154">
        <v>0</v>
      </c>
      <c r="DGN10" s="154">
        <v>0</v>
      </c>
      <c r="DGO10" s="154">
        <v>0</v>
      </c>
      <c r="DGP10" s="154">
        <v>0</v>
      </c>
      <c r="DGQ10" s="154">
        <v>0</v>
      </c>
      <c r="DGR10" s="154">
        <v>0</v>
      </c>
      <c r="DGS10" s="154">
        <v>0</v>
      </c>
      <c r="DGT10" s="154">
        <v>0</v>
      </c>
      <c r="DGU10" s="154">
        <v>0</v>
      </c>
      <c r="DGV10" s="154">
        <v>0</v>
      </c>
      <c r="DGW10" s="154">
        <v>0</v>
      </c>
      <c r="DGX10" s="154">
        <v>0</v>
      </c>
      <c r="DGY10" s="154">
        <v>0</v>
      </c>
      <c r="DGZ10" s="154">
        <v>0</v>
      </c>
      <c r="DHA10" s="154">
        <v>0</v>
      </c>
      <c r="DHB10" s="154">
        <v>0</v>
      </c>
      <c r="DHC10" s="154">
        <v>0</v>
      </c>
      <c r="DHD10" s="154">
        <v>0</v>
      </c>
      <c r="DHE10" s="154">
        <v>0</v>
      </c>
      <c r="DHF10" s="154">
        <v>0</v>
      </c>
      <c r="DHG10" s="154">
        <v>0</v>
      </c>
      <c r="DHH10" s="154">
        <v>0</v>
      </c>
      <c r="DHI10" s="154">
        <v>0</v>
      </c>
      <c r="DHJ10" s="154">
        <v>0</v>
      </c>
      <c r="DHK10" s="154">
        <v>0</v>
      </c>
      <c r="DHL10" s="154">
        <v>0</v>
      </c>
      <c r="DHM10" s="154">
        <v>0</v>
      </c>
      <c r="DHN10" s="154">
        <v>0</v>
      </c>
      <c r="DHO10" s="154">
        <v>0</v>
      </c>
      <c r="DHP10" s="154">
        <v>0</v>
      </c>
      <c r="DHQ10" s="154">
        <v>0</v>
      </c>
      <c r="DHR10" s="154">
        <v>0</v>
      </c>
      <c r="DHS10" s="154">
        <v>0</v>
      </c>
      <c r="DHT10" s="154">
        <v>0</v>
      </c>
      <c r="DHU10" s="154">
        <v>0</v>
      </c>
      <c r="DHV10" s="154">
        <v>0</v>
      </c>
      <c r="DHW10" s="154">
        <v>0</v>
      </c>
      <c r="DHX10" s="154">
        <v>0</v>
      </c>
      <c r="DHY10" s="154">
        <v>0</v>
      </c>
      <c r="DHZ10" s="154">
        <v>0</v>
      </c>
      <c r="DIA10" s="154">
        <v>0</v>
      </c>
      <c r="DIB10" s="154">
        <v>0</v>
      </c>
      <c r="DIC10" s="154">
        <v>0</v>
      </c>
      <c r="DID10" s="154">
        <v>0</v>
      </c>
      <c r="DIE10" s="154">
        <v>0</v>
      </c>
      <c r="DIF10" s="154">
        <v>0</v>
      </c>
      <c r="DIG10" s="154">
        <v>0</v>
      </c>
      <c r="DIH10" s="154">
        <v>0</v>
      </c>
      <c r="DII10" s="154">
        <v>0</v>
      </c>
      <c r="DIJ10" s="154">
        <v>0</v>
      </c>
      <c r="DIK10" s="154">
        <v>0</v>
      </c>
      <c r="DIL10" s="154">
        <v>0</v>
      </c>
      <c r="DIM10" s="154">
        <v>0</v>
      </c>
      <c r="DIN10" s="154">
        <v>0</v>
      </c>
      <c r="DIO10" s="154">
        <v>0</v>
      </c>
      <c r="DIP10" s="154">
        <v>0</v>
      </c>
      <c r="DIQ10" s="154">
        <v>0</v>
      </c>
      <c r="DIR10" s="154">
        <v>0</v>
      </c>
      <c r="DIS10" s="154">
        <v>0</v>
      </c>
      <c r="DIT10" s="154">
        <v>0</v>
      </c>
      <c r="DIU10" s="154">
        <v>0</v>
      </c>
      <c r="DIV10" s="154">
        <v>0</v>
      </c>
      <c r="DIW10" s="154">
        <v>0</v>
      </c>
      <c r="DIX10" s="154">
        <v>0</v>
      </c>
      <c r="DIY10" s="154">
        <v>0</v>
      </c>
      <c r="DIZ10" s="154">
        <v>0</v>
      </c>
      <c r="DJA10" s="154">
        <v>0</v>
      </c>
      <c r="DJB10" s="154">
        <v>0</v>
      </c>
      <c r="DJC10" s="154">
        <v>0</v>
      </c>
      <c r="DJD10" s="154">
        <v>0</v>
      </c>
      <c r="DJE10" s="154">
        <v>0</v>
      </c>
      <c r="DJF10" s="154">
        <v>0</v>
      </c>
      <c r="DJG10" s="154">
        <v>0</v>
      </c>
      <c r="DJH10" s="154">
        <v>0</v>
      </c>
      <c r="DJI10" s="154">
        <v>0</v>
      </c>
      <c r="DJJ10" s="154">
        <v>0</v>
      </c>
      <c r="DJK10" s="154">
        <v>0</v>
      </c>
      <c r="DJL10" s="154">
        <v>0</v>
      </c>
      <c r="DJM10" s="154">
        <v>0</v>
      </c>
      <c r="DJN10" s="154">
        <v>0</v>
      </c>
      <c r="DJO10" s="154">
        <v>0</v>
      </c>
      <c r="DJP10" s="154">
        <v>0</v>
      </c>
      <c r="DJQ10" s="154">
        <v>0</v>
      </c>
      <c r="DJR10" s="154">
        <v>0</v>
      </c>
      <c r="DJS10" s="154">
        <v>0</v>
      </c>
      <c r="DJT10" s="154">
        <v>0</v>
      </c>
      <c r="DJU10" s="154">
        <v>0</v>
      </c>
      <c r="DJV10" s="154">
        <v>0</v>
      </c>
      <c r="DJW10" s="154">
        <v>0</v>
      </c>
      <c r="DJX10" s="154">
        <v>0</v>
      </c>
      <c r="DJY10" s="154">
        <v>0</v>
      </c>
      <c r="DJZ10" s="154">
        <v>0</v>
      </c>
      <c r="DKA10" s="154">
        <v>0</v>
      </c>
      <c r="DKB10" s="154">
        <v>0</v>
      </c>
      <c r="DKC10" s="154">
        <v>0</v>
      </c>
      <c r="DKD10" s="154">
        <v>0</v>
      </c>
      <c r="DKE10" s="154">
        <v>0</v>
      </c>
      <c r="DKF10" s="154">
        <v>0</v>
      </c>
      <c r="DKG10" s="154">
        <v>0</v>
      </c>
      <c r="DKH10" s="154">
        <v>0</v>
      </c>
      <c r="DKI10" s="154">
        <v>0</v>
      </c>
      <c r="DKJ10" s="154">
        <v>0</v>
      </c>
      <c r="DKK10" s="154">
        <v>0</v>
      </c>
      <c r="DKL10" s="154">
        <v>0</v>
      </c>
      <c r="DKM10" s="154">
        <v>0</v>
      </c>
      <c r="DKN10" s="154">
        <v>0</v>
      </c>
      <c r="DKO10" s="154">
        <v>0</v>
      </c>
      <c r="DKP10" s="154">
        <v>0</v>
      </c>
      <c r="DKQ10" s="154">
        <v>0</v>
      </c>
      <c r="DKR10" s="154">
        <v>0</v>
      </c>
      <c r="DKS10" s="154">
        <v>0</v>
      </c>
      <c r="DKT10" s="154">
        <v>0</v>
      </c>
      <c r="DKU10" s="154">
        <v>0</v>
      </c>
      <c r="DKV10" s="154">
        <v>0</v>
      </c>
      <c r="DKW10" s="154">
        <v>0</v>
      </c>
      <c r="DKX10" s="154">
        <v>0</v>
      </c>
      <c r="DKY10" s="154">
        <v>0</v>
      </c>
      <c r="DKZ10" s="154">
        <v>0</v>
      </c>
      <c r="DLA10" s="154">
        <v>0</v>
      </c>
      <c r="DLB10" s="154">
        <v>0</v>
      </c>
      <c r="DLC10" s="154">
        <v>0</v>
      </c>
      <c r="DLD10" s="154">
        <v>0</v>
      </c>
      <c r="DLE10" s="154">
        <v>0</v>
      </c>
      <c r="DLF10" s="154">
        <v>0</v>
      </c>
      <c r="DLG10" s="154">
        <v>0</v>
      </c>
      <c r="DLH10" s="154">
        <v>0</v>
      </c>
      <c r="DLI10" s="154">
        <v>0</v>
      </c>
      <c r="DLJ10" s="154">
        <v>0</v>
      </c>
      <c r="DLK10" s="154">
        <v>0</v>
      </c>
      <c r="DLL10" s="154">
        <v>0</v>
      </c>
      <c r="DLM10" s="154">
        <v>0</v>
      </c>
      <c r="DLN10" s="154">
        <v>0</v>
      </c>
      <c r="DLO10" s="154">
        <v>0</v>
      </c>
      <c r="DLP10" s="154">
        <v>0</v>
      </c>
      <c r="DLQ10" s="154">
        <v>0</v>
      </c>
      <c r="DLR10" s="154">
        <v>0</v>
      </c>
      <c r="DLS10" s="154">
        <v>0</v>
      </c>
      <c r="DLT10" s="154">
        <v>0</v>
      </c>
      <c r="DLU10" s="154">
        <v>0</v>
      </c>
      <c r="DLV10" s="154">
        <v>0</v>
      </c>
      <c r="DLW10" s="154">
        <v>0</v>
      </c>
      <c r="DLX10" s="154">
        <v>0</v>
      </c>
      <c r="DLY10" s="154">
        <v>0</v>
      </c>
      <c r="DLZ10" s="154">
        <v>0</v>
      </c>
      <c r="DMA10" s="154">
        <v>0</v>
      </c>
      <c r="DMB10" s="154">
        <v>0</v>
      </c>
      <c r="DMC10" s="154">
        <v>0</v>
      </c>
      <c r="DMD10" s="154">
        <v>0</v>
      </c>
      <c r="DME10" s="154">
        <v>0</v>
      </c>
      <c r="DMF10" s="154">
        <v>0</v>
      </c>
      <c r="DMG10" s="154">
        <v>0</v>
      </c>
      <c r="DMH10" s="154">
        <v>0</v>
      </c>
      <c r="DMI10" s="154">
        <v>0</v>
      </c>
      <c r="DMJ10" s="154">
        <v>0</v>
      </c>
      <c r="DMK10" s="154">
        <v>0</v>
      </c>
      <c r="DML10" s="154">
        <v>0</v>
      </c>
      <c r="DMM10" s="154">
        <v>0</v>
      </c>
      <c r="DMN10" s="154">
        <v>0</v>
      </c>
      <c r="DMO10" s="154">
        <v>0</v>
      </c>
      <c r="DMP10" s="154">
        <v>0</v>
      </c>
      <c r="DMQ10" s="154">
        <v>0</v>
      </c>
      <c r="DMR10" s="154">
        <v>0</v>
      </c>
      <c r="DMS10" s="154">
        <v>0</v>
      </c>
      <c r="DMT10" s="154">
        <v>0</v>
      </c>
      <c r="DMU10" s="154">
        <v>0</v>
      </c>
      <c r="DMV10" s="154">
        <v>0</v>
      </c>
      <c r="DMW10" s="154">
        <v>0</v>
      </c>
      <c r="DMX10" s="154">
        <v>0</v>
      </c>
      <c r="DMY10" s="154">
        <v>0</v>
      </c>
      <c r="DMZ10" s="154">
        <v>0</v>
      </c>
      <c r="DNA10" s="154">
        <v>0</v>
      </c>
      <c r="DNB10" s="154">
        <v>0</v>
      </c>
      <c r="DNC10" s="154">
        <v>0</v>
      </c>
      <c r="DND10" s="154">
        <v>0</v>
      </c>
      <c r="DNE10" s="154">
        <v>0</v>
      </c>
      <c r="DNF10" s="154">
        <v>0</v>
      </c>
      <c r="DNG10" s="154">
        <v>0</v>
      </c>
      <c r="DNH10" s="154">
        <v>0</v>
      </c>
      <c r="DNI10" s="154">
        <v>0</v>
      </c>
      <c r="DNJ10" s="154">
        <v>0</v>
      </c>
      <c r="DNK10" s="154">
        <v>0</v>
      </c>
      <c r="DNL10" s="154">
        <v>0</v>
      </c>
      <c r="DNM10" s="154">
        <v>0</v>
      </c>
      <c r="DNN10" s="154">
        <v>0</v>
      </c>
      <c r="DNO10" s="154">
        <v>0</v>
      </c>
      <c r="DNP10" s="154">
        <v>0</v>
      </c>
      <c r="DNQ10" s="154">
        <v>0</v>
      </c>
      <c r="DNR10" s="154">
        <v>0</v>
      </c>
      <c r="DNS10" s="154">
        <v>0</v>
      </c>
      <c r="DNT10" s="154">
        <v>0</v>
      </c>
      <c r="DNU10" s="154">
        <v>0</v>
      </c>
      <c r="DNV10" s="154">
        <v>0</v>
      </c>
      <c r="DNW10" s="154">
        <v>0</v>
      </c>
      <c r="DNX10" s="154">
        <v>0</v>
      </c>
      <c r="DNY10" s="154">
        <v>0</v>
      </c>
      <c r="DNZ10" s="154">
        <v>0</v>
      </c>
      <c r="DOA10" s="154">
        <v>0</v>
      </c>
      <c r="DOB10" s="154">
        <v>0</v>
      </c>
      <c r="DOC10" s="154">
        <v>0</v>
      </c>
      <c r="DOD10" s="154">
        <v>0</v>
      </c>
      <c r="DOE10" s="154">
        <v>0</v>
      </c>
      <c r="DOF10" s="154">
        <v>0</v>
      </c>
      <c r="DOG10" s="154">
        <v>0</v>
      </c>
      <c r="DOH10" s="154">
        <v>0</v>
      </c>
      <c r="DOI10" s="154">
        <v>0</v>
      </c>
      <c r="DOJ10" s="154">
        <v>0</v>
      </c>
      <c r="DOK10" s="154">
        <v>0</v>
      </c>
      <c r="DOL10" s="154">
        <v>0</v>
      </c>
      <c r="DOM10" s="154">
        <v>0</v>
      </c>
      <c r="DON10" s="154">
        <v>0</v>
      </c>
      <c r="DOO10" s="154">
        <v>0</v>
      </c>
      <c r="DOP10" s="154">
        <v>0</v>
      </c>
      <c r="DOQ10" s="154">
        <v>0</v>
      </c>
      <c r="DOR10" s="154">
        <v>0</v>
      </c>
      <c r="DOS10" s="154">
        <v>0</v>
      </c>
      <c r="DOT10" s="154">
        <v>0</v>
      </c>
      <c r="DOU10" s="154">
        <v>0</v>
      </c>
      <c r="DOV10" s="154">
        <v>0</v>
      </c>
      <c r="DOW10" s="154">
        <v>0</v>
      </c>
      <c r="DOX10" s="154">
        <v>0</v>
      </c>
      <c r="DOY10" s="154">
        <v>0</v>
      </c>
      <c r="DOZ10" s="154">
        <v>0</v>
      </c>
      <c r="DPA10" s="154">
        <v>0</v>
      </c>
      <c r="DPB10" s="154">
        <v>0</v>
      </c>
      <c r="DPC10" s="154">
        <v>0</v>
      </c>
      <c r="DPD10" s="154">
        <v>0</v>
      </c>
      <c r="DPE10" s="154">
        <v>0</v>
      </c>
      <c r="DPF10" s="154">
        <v>0</v>
      </c>
      <c r="DPG10" s="154">
        <v>0</v>
      </c>
      <c r="DPH10" s="154">
        <v>0</v>
      </c>
      <c r="DPI10" s="154">
        <v>0</v>
      </c>
      <c r="DPJ10" s="154">
        <v>0</v>
      </c>
      <c r="DPK10" s="154">
        <v>0</v>
      </c>
      <c r="DPL10" s="154">
        <v>0</v>
      </c>
      <c r="DPM10" s="154">
        <v>0</v>
      </c>
      <c r="DPN10" s="154">
        <v>0</v>
      </c>
      <c r="DPO10" s="154">
        <v>0</v>
      </c>
      <c r="DPP10" s="154">
        <v>0</v>
      </c>
      <c r="DPQ10" s="154">
        <v>0</v>
      </c>
      <c r="DPR10" s="154">
        <v>0</v>
      </c>
      <c r="DPS10" s="154">
        <v>0</v>
      </c>
      <c r="DPT10" s="154">
        <v>0</v>
      </c>
      <c r="DPU10" s="154">
        <v>0</v>
      </c>
      <c r="DPV10" s="154">
        <v>0</v>
      </c>
      <c r="DPW10" s="154">
        <v>0</v>
      </c>
      <c r="DPX10" s="154">
        <v>0</v>
      </c>
      <c r="DPY10" s="154">
        <v>0</v>
      </c>
      <c r="DPZ10" s="154">
        <v>0</v>
      </c>
      <c r="DQA10" s="154">
        <v>0</v>
      </c>
      <c r="DQB10" s="154">
        <v>0</v>
      </c>
      <c r="DQC10" s="154">
        <v>0</v>
      </c>
      <c r="DQD10" s="154">
        <v>0</v>
      </c>
      <c r="DQE10" s="154">
        <v>0</v>
      </c>
      <c r="DQF10" s="154">
        <v>0</v>
      </c>
      <c r="DQG10" s="154">
        <v>0</v>
      </c>
      <c r="DQH10" s="154">
        <v>0</v>
      </c>
      <c r="DQI10" s="154">
        <v>0</v>
      </c>
      <c r="DQJ10" s="154">
        <v>0</v>
      </c>
      <c r="DQK10" s="154">
        <v>0</v>
      </c>
      <c r="DQL10" s="154">
        <v>0</v>
      </c>
      <c r="DQM10" s="154">
        <v>0</v>
      </c>
      <c r="DQN10" s="154">
        <v>0</v>
      </c>
      <c r="DQO10" s="154">
        <v>0</v>
      </c>
      <c r="DQP10" s="154">
        <v>0</v>
      </c>
      <c r="DQQ10" s="154">
        <v>0</v>
      </c>
      <c r="DQR10" s="154">
        <v>0</v>
      </c>
      <c r="DQS10" s="154">
        <v>0</v>
      </c>
      <c r="DQT10" s="154">
        <v>0</v>
      </c>
      <c r="DQU10" s="154">
        <v>0</v>
      </c>
      <c r="DQV10" s="154">
        <v>0</v>
      </c>
      <c r="DQW10" s="154">
        <v>0</v>
      </c>
      <c r="DQX10" s="154">
        <v>0</v>
      </c>
      <c r="DQY10" s="154">
        <v>0</v>
      </c>
      <c r="DQZ10" s="154">
        <v>0</v>
      </c>
      <c r="DRA10" s="154">
        <v>0</v>
      </c>
      <c r="DRB10" s="154">
        <v>0</v>
      </c>
      <c r="DRC10" s="154">
        <v>0</v>
      </c>
      <c r="DRD10" s="154">
        <v>0</v>
      </c>
      <c r="DRE10" s="154">
        <v>0</v>
      </c>
      <c r="DRF10" s="154">
        <v>0</v>
      </c>
      <c r="DRG10" s="154">
        <v>0</v>
      </c>
      <c r="DRH10" s="154">
        <v>0</v>
      </c>
      <c r="DRI10" s="154">
        <v>0</v>
      </c>
      <c r="DRJ10" s="154">
        <v>0</v>
      </c>
      <c r="DRK10" s="154">
        <v>0</v>
      </c>
      <c r="DRL10" s="154">
        <v>0</v>
      </c>
      <c r="DRM10" s="154">
        <v>0</v>
      </c>
      <c r="DRN10" s="154">
        <v>0</v>
      </c>
      <c r="DRO10" s="154">
        <v>0</v>
      </c>
      <c r="DRP10" s="154">
        <v>0</v>
      </c>
      <c r="DRQ10" s="154">
        <v>0</v>
      </c>
      <c r="DRR10" s="154">
        <v>0</v>
      </c>
      <c r="DRS10" s="154">
        <v>0</v>
      </c>
      <c r="DRT10" s="154">
        <v>0</v>
      </c>
      <c r="DRU10" s="154">
        <v>0</v>
      </c>
      <c r="DRV10" s="154">
        <v>0</v>
      </c>
      <c r="DRW10" s="154">
        <v>0</v>
      </c>
      <c r="DRX10" s="154">
        <v>0</v>
      </c>
      <c r="DRY10" s="154">
        <v>0</v>
      </c>
      <c r="DRZ10" s="154">
        <v>0</v>
      </c>
      <c r="DSA10" s="154">
        <v>0</v>
      </c>
      <c r="DSB10" s="154">
        <v>0</v>
      </c>
      <c r="DSC10" s="154">
        <v>0</v>
      </c>
      <c r="DSD10" s="154">
        <v>0</v>
      </c>
      <c r="DSE10" s="154">
        <v>0</v>
      </c>
      <c r="DSF10" s="154">
        <v>0</v>
      </c>
      <c r="DSG10" s="154">
        <v>0</v>
      </c>
      <c r="DSH10" s="154">
        <v>0</v>
      </c>
      <c r="DSI10" s="154">
        <v>0</v>
      </c>
      <c r="DSJ10" s="154">
        <v>0</v>
      </c>
      <c r="DSK10" s="154">
        <v>0</v>
      </c>
      <c r="DSL10" s="154">
        <v>0</v>
      </c>
      <c r="DSM10" s="154">
        <v>0</v>
      </c>
      <c r="DSN10" s="154">
        <v>0</v>
      </c>
      <c r="DSO10" s="154">
        <v>0</v>
      </c>
      <c r="DSP10" s="154">
        <v>0</v>
      </c>
      <c r="DSQ10" s="154">
        <v>0</v>
      </c>
      <c r="DSR10" s="154">
        <v>0</v>
      </c>
      <c r="DSS10" s="154">
        <v>0</v>
      </c>
      <c r="DST10" s="154">
        <v>0</v>
      </c>
      <c r="DSU10" s="154">
        <v>0</v>
      </c>
      <c r="DSV10" s="154">
        <v>0</v>
      </c>
      <c r="DSW10" s="154">
        <v>0</v>
      </c>
      <c r="DSX10" s="154">
        <v>0</v>
      </c>
      <c r="DSY10" s="154">
        <v>0</v>
      </c>
      <c r="DSZ10" s="154">
        <v>0</v>
      </c>
      <c r="DTA10" s="154">
        <v>0</v>
      </c>
      <c r="DTB10" s="154">
        <v>0</v>
      </c>
      <c r="DTC10" s="154">
        <v>0</v>
      </c>
      <c r="DTD10" s="154">
        <v>0</v>
      </c>
      <c r="DTE10" s="154">
        <v>0</v>
      </c>
      <c r="DTF10" s="154">
        <v>0</v>
      </c>
      <c r="DTG10" s="154">
        <v>0</v>
      </c>
      <c r="DTH10" s="154">
        <v>0</v>
      </c>
      <c r="DTI10" s="154">
        <v>0</v>
      </c>
      <c r="DTJ10" s="154">
        <v>0</v>
      </c>
      <c r="DTK10" s="154">
        <v>0</v>
      </c>
      <c r="DTL10" s="154">
        <v>0</v>
      </c>
      <c r="DTM10" s="154">
        <v>0</v>
      </c>
      <c r="DTN10" s="154">
        <v>0</v>
      </c>
      <c r="DTO10" s="154">
        <v>0</v>
      </c>
      <c r="DTP10" s="154">
        <v>0</v>
      </c>
      <c r="DTQ10" s="154">
        <v>0</v>
      </c>
      <c r="DTR10" s="154">
        <v>0</v>
      </c>
      <c r="DTS10" s="154">
        <v>0</v>
      </c>
      <c r="DTT10" s="154">
        <v>0</v>
      </c>
      <c r="DTU10" s="154">
        <v>0</v>
      </c>
      <c r="DTV10" s="154">
        <v>0</v>
      </c>
      <c r="DTW10" s="154">
        <v>0</v>
      </c>
      <c r="DTX10" s="154">
        <v>0</v>
      </c>
      <c r="DTY10" s="154">
        <v>0</v>
      </c>
      <c r="DTZ10" s="154">
        <v>0</v>
      </c>
      <c r="DUA10" s="154">
        <v>0</v>
      </c>
      <c r="DUB10" s="154">
        <v>0</v>
      </c>
      <c r="DUC10" s="154">
        <v>0</v>
      </c>
      <c r="DUD10" s="154">
        <v>0</v>
      </c>
      <c r="DUE10" s="154">
        <v>0</v>
      </c>
      <c r="DUF10" s="154">
        <v>0</v>
      </c>
      <c r="DUG10" s="154">
        <v>0</v>
      </c>
      <c r="DUH10" s="154">
        <v>0</v>
      </c>
      <c r="DUI10" s="154">
        <v>0</v>
      </c>
      <c r="DUJ10" s="154">
        <v>0</v>
      </c>
      <c r="DUK10" s="154">
        <v>0</v>
      </c>
      <c r="DUL10" s="154">
        <v>0</v>
      </c>
      <c r="DUM10" s="154">
        <v>0</v>
      </c>
      <c r="DUN10" s="154">
        <v>0</v>
      </c>
      <c r="DUO10" s="154">
        <v>0</v>
      </c>
      <c r="DUP10" s="154">
        <v>0</v>
      </c>
      <c r="DUQ10" s="154">
        <v>0</v>
      </c>
      <c r="DUR10" s="154">
        <v>0</v>
      </c>
      <c r="DUS10" s="154">
        <v>0</v>
      </c>
      <c r="DUT10" s="154">
        <v>0</v>
      </c>
      <c r="DUU10" s="154">
        <v>0</v>
      </c>
      <c r="DUV10" s="154">
        <v>0</v>
      </c>
      <c r="DUW10" s="154">
        <v>0</v>
      </c>
      <c r="DUX10" s="154">
        <v>0</v>
      </c>
      <c r="DUY10" s="154">
        <v>0</v>
      </c>
      <c r="DUZ10" s="154">
        <v>0</v>
      </c>
      <c r="DVA10" s="154">
        <v>0</v>
      </c>
      <c r="DVB10" s="154">
        <v>0</v>
      </c>
      <c r="DVC10" s="154">
        <v>0</v>
      </c>
      <c r="DVD10" s="154">
        <v>0</v>
      </c>
      <c r="DVE10" s="154">
        <v>0</v>
      </c>
      <c r="DVF10" s="154">
        <v>0</v>
      </c>
      <c r="DVG10" s="154">
        <v>0</v>
      </c>
      <c r="DVH10" s="154">
        <v>0</v>
      </c>
      <c r="DVI10" s="154">
        <v>0</v>
      </c>
      <c r="DVJ10" s="154">
        <v>0</v>
      </c>
      <c r="DVK10" s="154">
        <v>0</v>
      </c>
      <c r="DVL10" s="154">
        <v>0</v>
      </c>
      <c r="DVM10" s="154">
        <v>0</v>
      </c>
      <c r="DVN10" s="154">
        <v>0</v>
      </c>
      <c r="DVO10" s="154">
        <v>0</v>
      </c>
      <c r="DVP10" s="154">
        <v>0</v>
      </c>
      <c r="DVQ10" s="154">
        <v>0</v>
      </c>
      <c r="DVR10" s="154">
        <v>0</v>
      </c>
      <c r="DVS10" s="154">
        <v>0</v>
      </c>
      <c r="DVT10" s="154">
        <v>0</v>
      </c>
      <c r="DVU10" s="154">
        <v>0</v>
      </c>
      <c r="DVV10" s="154">
        <v>0</v>
      </c>
      <c r="DVW10" s="154">
        <v>0</v>
      </c>
      <c r="DVX10" s="154">
        <v>0</v>
      </c>
      <c r="DVY10" s="154">
        <v>0</v>
      </c>
      <c r="DVZ10" s="154">
        <v>0</v>
      </c>
      <c r="DWA10" s="154">
        <v>0</v>
      </c>
      <c r="DWB10" s="154">
        <v>0</v>
      </c>
      <c r="DWC10" s="154">
        <v>0</v>
      </c>
      <c r="DWD10" s="154">
        <v>0</v>
      </c>
      <c r="DWE10" s="154">
        <v>0</v>
      </c>
      <c r="DWF10" s="154">
        <v>0</v>
      </c>
      <c r="DWG10" s="154">
        <v>0</v>
      </c>
      <c r="DWH10" s="154">
        <v>0</v>
      </c>
      <c r="DWI10" s="154">
        <v>0</v>
      </c>
      <c r="DWJ10" s="154">
        <v>0</v>
      </c>
      <c r="DWK10" s="154">
        <v>0</v>
      </c>
      <c r="DWL10" s="154">
        <v>0</v>
      </c>
      <c r="DWM10" s="154">
        <v>0</v>
      </c>
      <c r="DWN10" s="154">
        <v>0</v>
      </c>
      <c r="DWO10" s="154">
        <v>0</v>
      </c>
      <c r="DWP10" s="154">
        <v>0</v>
      </c>
      <c r="DWQ10" s="154">
        <v>0</v>
      </c>
      <c r="DWR10" s="154">
        <v>0</v>
      </c>
      <c r="DWS10" s="154">
        <v>0</v>
      </c>
      <c r="DWT10" s="154">
        <v>0</v>
      </c>
      <c r="DWU10" s="154">
        <v>0</v>
      </c>
      <c r="DWV10" s="154">
        <v>0</v>
      </c>
      <c r="DWW10" s="154">
        <v>0</v>
      </c>
      <c r="DWX10" s="154">
        <v>0</v>
      </c>
      <c r="DWY10" s="154">
        <v>0</v>
      </c>
      <c r="DWZ10" s="154">
        <v>0</v>
      </c>
      <c r="DXA10" s="154">
        <v>0</v>
      </c>
      <c r="DXB10" s="154">
        <v>0</v>
      </c>
      <c r="DXC10" s="154">
        <v>0</v>
      </c>
      <c r="DXD10" s="154">
        <v>0</v>
      </c>
      <c r="DXE10" s="154">
        <v>0</v>
      </c>
      <c r="DXF10" s="154">
        <v>0</v>
      </c>
      <c r="DXG10" s="154">
        <v>0</v>
      </c>
      <c r="DXH10" s="154">
        <v>0</v>
      </c>
      <c r="DXI10" s="154">
        <v>0</v>
      </c>
      <c r="DXJ10" s="154">
        <v>0</v>
      </c>
      <c r="DXK10" s="154">
        <v>0</v>
      </c>
      <c r="DXL10" s="154">
        <v>0</v>
      </c>
      <c r="DXM10" s="154">
        <v>0</v>
      </c>
      <c r="DXN10" s="154">
        <v>0</v>
      </c>
      <c r="DXO10" s="154">
        <v>0</v>
      </c>
      <c r="DXP10" s="154">
        <v>0</v>
      </c>
      <c r="DXQ10" s="154">
        <v>0</v>
      </c>
      <c r="DXR10" s="154">
        <v>0</v>
      </c>
      <c r="DXS10" s="154">
        <v>0</v>
      </c>
      <c r="DXT10" s="154">
        <v>0</v>
      </c>
      <c r="DXU10" s="154">
        <v>0</v>
      </c>
      <c r="DXV10" s="154">
        <v>0</v>
      </c>
      <c r="DXW10" s="154">
        <v>0</v>
      </c>
      <c r="DXX10" s="154">
        <v>0</v>
      </c>
      <c r="DXY10" s="154">
        <v>0</v>
      </c>
      <c r="DXZ10" s="154">
        <v>0</v>
      </c>
      <c r="DYA10" s="154">
        <v>0</v>
      </c>
      <c r="DYB10" s="154">
        <v>0</v>
      </c>
      <c r="DYC10" s="154">
        <v>0</v>
      </c>
      <c r="DYD10" s="154">
        <v>0</v>
      </c>
      <c r="DYE10" s="154">
        <v>0</v>
      </c>
      <c r="DYF10" s="154">
        <v>0</v>
      </c>
      <c r="DYG10" s="154">
        <v>0</v>
      </c>
      <c r="DYH10" s="154">
        <v>0</v>
      </c>
      <c r="DYI10" s="154">
        <v>0</v>
      </c>
      <c r="DYJ10" s="154">
        <v>0</v>
      </c>
      <c r="DYK10" s="154">
        <v>0</v>
      </c>
      <c r="DYL10" s="154">
        <v>0</v>
      </c>
      <c r="DYM10" s="154">
        <v>0</v>
      </c>
      <c r="DYN10" s="154">
        <v>0</v>
      </c>
      <c r="DYO10" s="154">
        <v>0</v>
      </c>
      <c r="DYP10" s="154">
        <v>0</v>
      </c>
      <c r="DYQ10" s="154">
        <v>0</v>
      </c>
      <c r="DYR10" s="154">
        <v>0</v>
      </c>
      <c r="DYS10" s="154">
        <v>0</v>
      </c>
      <c r="DYT10" s="154">
        <v>0</v>
      </c>
      <c r="DYU10" s="154">
        <v>0</v>
      </c>
      <c r="DYV10" s="154">
        <v>0</v>
      </c>
      <c r="DYW10" s="154">
        <v>0</v>
      </c>
      <c r="DYX10" s="154">
        <v>0</v>
      </c>
      <c r="DYY10" s="154">
        <v>0</v>
      </c>
      <c r="DYZ10" s="154">
        <v>0</v>
      </c>
      <c r="DZA10" s="154">
        <v>0</v>
      </c>
      <c r="DZB10" s="154">
        <v>0</v>
      </c>
      <c r="DZC10" s="154">
        <v>0</v>
      </c>
      <c r="DZD10" s="154">
        <v>0</v>
      </c>
      <c r="DZE10" s="154">
        <v>0</v>
      </c>
      <c r="DZF10" s="154">
        <v>0</v>
      </c>
      <c r="DZG10" s="154">
        <v>0</v>
      </c>
      <c r="DZH10" s="154">
        <v>0</v>
      </c>
      <c r="DZI10" s="154">
        <v>0</v>
      </c>
      <c r="DZJ10" s="154">
        <v>0</v>
      </c>
      <c r="DZK10" s="154">
        <v>0</v>
      </c>
      <c r="DZL10" s="154">
        <v>0</v>
      </c>
      <c r="DZM10" s="154">
        <v>0</v>
      </c>
      <c r="DZN10" s="154">
        <v>0</v>
      </c>
      <c r="DZO10" s="154">
        <v>0</v>
      </c>
      <c r="DZP10" s="154">
        <v>0</v>
      </c>
      <c r="DZQ10" s="154">
        <v>0</v>
      </c>
      <c r="DZR10" s="154">
        <v>0</v>
      </c>
      <c r="DZS10" s="154">
        <v>0</v>
      </c>
      <c r="DZT10" s="154">
        <v>0</v>
      </c>
      <c r="DZU10" s="154">
        <v>0</v>
      </c>
      <c r="DZV10" s="154">
        <v>0</v>
      </c>
      <c r="DZW10" s="154">
        <v>0</v>
      </c>
      <c r="DZX10" s="154">
        <v>0</v>
      </c>
      <c r="DZY10" s="154">
        <v>0</v>
      </c>
      <c r="DZZ10" s="154">
        <v>0</v>
      </c>
      <c r="EAA10" s="154">
        <v>0</v>
      </c>
      <c r="EAB10" s="154">
        <v>0</v>
      </c>
      <c r="EAC10" s="154">
        <v>0</v>
      </c>
      <c r="EAD10" s="154">
        <v>0</v>
      </c>
      <c r="EAE10" s="154">
        <v>0</v>
      </c>
      <c r="EAF10" s="154">
        <v>0</v>
      </c>
      <c r="EAG10" s="154">
        <v>0</v>
      </c>
      <c r="EAH10" s="154">
        <v>0</v>
      </c>
      <c r="EAI10" s="154">
        <v>0</v>
      </c>
      <c r="EAJ10" s="154">
        <v>0</v>
      </c>
      <c r="EAK10" s="154">
        <v>0</v>
      </c>
      <c r="EAL10" s="154">
        <v>0</v>
      </c>
      <c r="EAM10" s="154">
        <v>0</v>
      </c>
      <c r="EAN10" s="154">
        <v>0</v>
      </c>
      <c r="EAO10" s="154">
        <v>0</v>
      </c>
      <c r="EAP10" s="154">
        <v>0</v>
      </c>
      <c r="EAQ10" s="154">
        <v>0</v>
      </c>
      <c r="EAR10" s="154">
        <v>0</v>
      </c>
      <c r="EAS10" s="154">
        <v>0</v>
      </c>
      <c r="EAT10" s="154">
        <v>0</v>
      </c>
      <c r="EAU10" s="154">
        <v>0</v>
      </c>
      <c r="EAV10" s="154">
        <v>0</v>
      </c>
      <c r="EAW10" s="154">
        <v>0</v>
      </c>
      <c r="EAX10" s="154">
        <v>0</v>
      </c>
      <c r="EAY10" s="154">
        <v>0</v>
      </c>
      <c r="EAZ10" s="154">
        <v>0</v>
      </c>
      <c r="EBA10" s="154">
        <v>0</v>
      </c>
      <c r="EBB10" s="154">
        <v>0</v>
      </c>
      <c r="EBC10" s="154">
        <v>0</v>
      </c>
      <c r="EBD10" s="154">
        <v>0</v>
      </c>
      <c r="EBE10" s="154">
        <v>0</v>
      </c>
      <c r="EBF10" s="154">
        <v>0</v>
      </c>
      <c r="EBG10" s="154">
        <v>0</v>
      </c>
      <c r="EBH10" s="154">
        <v>0</v>
      </c>
      <c r="EBI10" s="154">
        <v>0</v>
      </c>
      <c r="EBJ10" s="154">
        <v>0</v>
      </c>
      <c r="EBK10" s="154">
        <v>0</v>
      </c>
      <c r="EBL10" s="154">
        <v>0</v>
      </c>
      <c r="EBM10" s="154">
        <v>0</v>
      </c>
      <c r="EBN10" s="154">
        <v>0</v>
      </c>
      <c r="EBO10" s="154">
        <v>0</v>
      </c>
      <c r="EBP10" s="154">
        <v>0</v>
      </c>
      <c r="EBQ10" s="154">
        <v>0</v>
      </c>
      <c r="EBR10" s="154">
        <v>0</v>
      </c>
      <c r="EBS10" s="154">
        <v>0</v>
      </c>
      <c r="EBT10" s="154">
        <v>0</v>
      </c>
      <c r="EBU10" s="154">
        <v>0</v>
      </c>
      <c r="EBV10" s="154">
        <v>0</v>
      </c>
      <c r="EBW10" s="154">
        <v>0</v>
      </c>
      <c r="EBX10" s="154">
        <v>0</v>
      </c>
      <c r="EBY10" s="154">
        <v>0</v>
      </c>
      <c r="EBZ10" s="154">
        <v>0</v>
      </c>
      <c r="ECA10" s="154">
        <v>0</v>
      </c>
      <c r="ECB10" s="154">
        <v>0</v>
      </c>
      <c r="ECC10" s="154">
        <v>0</v>
      </c>
      <c r="ECD10" s="154">
        <v>0</v>
      </c>
      <c r="ECE10" s="154">
        <v>0</v>
      </c>
      <c r="ECF10" s="154">
        <v>0</v>
      </c>
      <c r="ECG10" s="154">
        <v>0</v>
      </c>
      <c r="ECH10" s="154">
        <v>0</v>
      </c>
      <c r="ECI10" s="154">
        <v>0</v>
      </c>
      <c r="ECJ10" s="154">
        <v>0</v>
      </c>
      <c r="ECK10" s="154">
        <v>0</v>
      </c>
      <c r="ECL10" s="154">
        <v>0</v>
      </c>
      <c r="ECM10" s="154">
        <v>0</v>
      </c>
      <c r="ECN10" s="154">
        <v>0</v>
      </c>
      <c r="ECO10" s="154">
        <v>0</v>
      </c>
      <c r="ECP10" s="154">
        <v>0</v>
      </c>
      <c r="ECQ10" s="154">
        <v>0</v>
      </c>
      <c r="ECR10" s="154">
        <v>0</v>
      </c>
      <c r="ECS10" s="154">
        <v>0</v>
      </c>
      <c r="ECT10" s="154">
        <v>0</v>
      </c>
      <c r="ECU10" s="154">
        <v>0</v>
      </c>
      <c r="ECV10" s="154">
        <v>0</v>
      </c>
      <c r="ECW10" s="154">
        <v>0</v>
      </c>
      <c r="ECX10" s="154">
        <v>0</v>
      </c>
      <c r="ECY10" s="154">
        <v>0</v>
      </c>
      <c r="ECZ10" s="154">
        <v>0</v>
      </c>
      <c r="EDA10" s="154">
        <v>0</v>
      </c>
      <c r="EDB10" s="154">
        <v>0</v>
      </c>
      <c r="EDC10" s="154">
        <v>0</v>
      </c>
      <c r="EDD10" s="154">
        <v>0</v>
      </c>
      <c r="EDE10" s="154">
        <v>0</v>
      </c>
      <c r="EDF10" s="154">
        <v>0</v>
      </c>
      <c r="EDG10" s="154">
        <v>0</v>
      </c>
      <c r="EDH10" s="154">
        <v>0</v>
      </c>
      <c r="EDI10" s="154">
        <v>0</v>
      </c>
      <c r="EDJ10" s="154">
        <v>0</v>
      </c>
      <c r="EDK10" s="154">
        <v>0</v>
      </c>
      <c r="EDL10" s="154">
        <v>0</v>
      </c>
      <c r="EDM10" s="154">
        <v>0</v>
      </c>
      <c r="EDN10" s="154">
        <v>0</v>
      </c>
      <c r="EDO10" s="154">
        <v>0</v>
      </c>
      <c r="EDP10" s="154">
        <v>0</v>
      </c>
      <c r="EDQ10" s="154">
        <v>0</v>
      </c>
      <c r="EDR10" s="154">
        <v>0</v>
      </c>
      <c r="EDS10" s="154">
        <v>0</v>
      </c>
      <c r="EDT10" s="154">
        <v>0</v>
      </c>
      <c r="EDU10" s="154">
        <v>0</v>
      </c>
      <c r="EDV10" s="154">
        <v>0</v>
      </c>
      <c r="EDW10" s="154">
        <v>0</v>
      </c>
      <c r="EDX10" s="154">
        <v>0</v>
      </c>
      <c r="EDY10" s="154">
        <v>0</v>
      </c>
      <c r="EDZ10" s="154">
        <v>0</v>
      </c>
      <c r="EEA10" s="154">
        <v>0</v>
      </c>
      <c r="EEB10" s="154">
        <v>0</v>
      </c>
      <c r="EEC10" s="154">
        <v>0</v>
      </c>
      <c r="EED10" s="154">
        <v>0</v>
      </c>
      <c r="EEE10" s="154">
        <v>0</v>
      </c>
      <c r="EEF10" s="154">
        <v>0</v>
      </c>
      <c r="EEG10" s="154">
        <v>0</v>
      </c>
      <c r="EEH10" s="154">
        <v>0</v>
      </c>
      <c r="EEI10" s="154">
        <v>0</v>
      </c>
      <c r="EEJ10" s="154">
        <v>0</v>
      </c>
      <c r="EEK10" s="154">
        <v>0</v>
      </c>
      <c r="EEL10" s="154">
        <v>0</v>
      </c>
      <c r="EEM10" s="154">
        <v>0</v>
      </c>
      <c r="EEN10" s="154">
        <v>0</v>
      </c>
      <c r="EEO10" s="154">
        <v>0</v>
      </c>
      <c r="EEP10" s="154">
        <v>0</v>
      </c>
      <c r="EEQ10" s="154">
        <v>0</v>
      </c>
      <c r="EER10" s="154">
        <v>0</v>
      </c>
      <c r="EES10" s="154">
        <v>0</v>
      </c>
      <c r="EET10" s="154">
        <v>0</v>
      </c>
      <c r="EEU10" s="154">
        <v>0</v>
      </c>
      <c r="EEV10" s="154">
        <v>0</v>
      </c>
      <c r="EEW10" s="154">
        <v>0</v>
      </c>
      <c r="EEX10" s="154">
        <v>0</v>
      </c>
      <c r="EEY10" s="154">
        <v>0</v>
      </c>
      <c r="EEZ10" s="154">
        <v>0</v>
      </c>
      <c r="EFA10" s="154">
        <v>0</v>
      </c>
      <c r="EFB10" s="154">
        <v>0</v>
      </c>
      <c r="EFC10" s="154">
        <v>0</v>
      </c>
      <c r="EFD10" s="154">
        <v>0</v>
      </c>
      <c r="EFE10" s="154">
        <v>0</v>
      </c>
      <c r="EFF10" s="154">
        <v>0</v>
      </c>
      <c r="EFG10" s="154">
        <v>0</v>
      </c>
      <c r="EFH10" s="154">
        <v>0</v>
      </c>
      <c r="EFI10" s="154">
        <v>0</v>
      </c>
      <c r="EFJ10" s="154">
        <v>0</v>
      </c>
      <c r="EFK10" s="154">
        <v>0</v>
      </c>
      <c r="EFL10" s="154">
        <v>0</v>
      </c>
      <c r="EFM10" s="154">
        <v>0</v>
      </c>
      <c r="EFN10" s="154">
        <v>0</v>
      </c>
      <c r="EFO10" s="154">
        <v>0</v>
      </c>
      <c r="EFP10" s="154">
        <v>0</v>
      </c>
      <c r="EFQ10" s="154">
        <v>0</v>
      </c>
      <c r="EFR10" s="154">
        <v>0</v>
      </c>
      <c r="EFS10" s="154">
        <v>0</v>
      </c>
      <c r="EFT10" s="154">
        <v>0</v>
      </c>
      <c r="EFU10" s="154">
        <v>0</v>
      </c>
      <c r="EFV10" s="154">
        <v>0</v>
      </c>
      <c r="EFW10" s="154">
        <v>0</v>
      </c>
      <c r="EFX10" s="154">
        <v>0</v>
      </c>
      <c r="EFY10" s="154">
        <v>0</v>
      </c>
      <c r="EFZ10" s="154">
        <v>0</v>
      </c>
      <c r="EGA10" s="154">
        <v>0</v>
      </c>
      <c r="EGB10" s="154">
        <v>0</v>
      </c>
      <c r="EGC10" s="154">
        <v>0</v>
      </c>
      <c r="EGD10" s="154">
        <v>0</v>
      </c>
      <c r="EGE10" s="154">
        <v>0</v>
      </c>
      <c r="EGF10" s="154">
        <v>0</v>
      </c>
      <c r="EGG10" s="154">
        <v>0</v>
      </c>
      <c r="EGH10" s="154">
        <v>0</v>
      </c>
      <c r="EGI10" s="154">
        <v>0</v>
      </c>
      <c r="EGJ10" s="154">
        <v>0</v>
      </c>
      <c r="EGK10" s="154">
        <v>0</v>
      </c>
      <c r="EGL10" s="154">
        <v>0</v>
      </c>
      <c r="EGM10" s="154">
        <v>0</v>
      </c>
      <c r="EGN10" s="154">
        <v>0</v>
      </c>
      <c r="EGO10" s="154">
        <v>0</v>
      </c>
      <c r="EGP10" s="154">
        <v>0</v>
      </c>
      <c r="EGQ10" s="154">
        <v>0</v>
      </c>
      <c r="EGR10" s="154">
        <v>0</v>
      </c>
      <c r="EGS10" s="154">
        <v>0</v>
      </c>
      <c r="EGT10" s="154">
        <v>0</v>
      </c>
      <c r="EGU10" s="154">
        <v>0</v>
      </c>
      <c r="EGV10" s="154">
        <v>0</v>
      </c>
      <c r="EGW10" s="154">
        <v>0</v>
      </c>
      <c r="EGX10" s="154">
        <v>0</v>
      </c>
      <c r="EGY10" s="154">
        <v>0</v>
      </c>
      <c r="EGZ10" s="154">
        <v>0</v>
      </c>
      <c r="EHA10" s="154">
        <v>0</v>
      </c>
      <c r="EHB10" s="154">
        <v>0</v>
      </c>
      <c r="EHC10" s="154">
        <v>0</v>
      </c>
      <c r="EHD10" s="154">
        <v>0</v>
      </c>
      <c r="EHE10" s="154">
        <v>0</v>
      </c>
      <c r="EHF10" s="154">
        <v>0</v>
      </c>
      <c r="EHG10" s="154">
        <v>0</v>
      </c>
      <c r="EHH10" s="154">
        <v>0</v>
      </c>
      <c r="EHI10" s="154">
        <v>0</v>
      </c>
      <c r="EHJ10" s="154">
        <v>0</v>
      </c>
      <c r="EHK10" s="154">
        <v>0</v>
      </c>
      <c r="EHL10" s="154">
        <v>0</v>
      </c>
      <c r="EHM10" s="154">
        <v>0</v>
      </c>
      <c r="EHN10" s="154">
        <v>0</v>
      </c>
      <c r="EHO10" s="154">
        <v>0</v>
      </c>
      <c r="EHP10" s="154">
        <v>0</v>
      </c>
      <c r="EHQ10" s="154">
        <v>0</v>
      </c>
      <c r="EHR10" s="154">
        <v>0</v>
      </c>
      <c r="EHS10" s="154">
        <v>0</v>
      </c>
      <c r="EHT10" s="154">
        <v>0</v>
      </c>
      <c r="EHU10" s="154">
        <v>0</v>
      </c>
      <c r="EHV10" s="154">
        <v>0</v>
      </c>
      <c r="EHW10" s="154">
        <v>0</v>
      </c>
      <c r="EHX10" s="154">
        <v>0</v>
      </c>
      <c r="EHY10" s="154">
        <v>0</v>
      </c>
      <c r="EHZ10" s="154">
        <v>0</v>
      </c>
      <c r="EIA10" s="154">
        <v>0</v>
      </c>
      <c r="EIB10" s="154">
        <v>0</v>
      </c>
      <c r="EIC10" s="154">
        <v>0</v>
      </c>
      <c r="EID10" s="154">
        <v>0</v>
      </c>
      <c r="EIE10" s="154">
        <v>0</v>
      </c>
      <c r="EIF10" s="154">
        <v>0</v>
      </c>
      <c r="EIG10" s="154">
        <v>0</v>
      </c>
      <c r="EIH10" s="154">
        <v>0</v>
      </c>
      <c r="EII10" s="154">
        <v>0</v>
      </c>
      <c r="EIJ10" s="154">
        <v>0</v>
      </c>
      <c r="EIK10" s="154">
        <v>0</v>
      </c>
      <c r="EIL10" s="154">
        <v>0</v>
      </c>
      <c r="EIM10" s="154">
        <v>0</v>
      </c>
      <c r="EIN10" s="154">
        <v>0</v>
      </c>
      <c r="EIO10" s="154">
        <v>0</v>
      </c>
      <c r="EIP10" s="154">
        <v>0</v>
      </c>
      <c r="EIQ10" s="154">
        <v>0</v>
      </c>
      <c r="EIR10" s="154">
        <v>0</v>
      </c>
      <c r="EIS10" s="154">
        <v>0</v>
      </c>
      <c r="EIT10" s="154">
        <v>0</v>
      </c>
      <c r="EIU10" s="154">
        <v>0</v>
      </c>
      <c r="EIV10" s="154">
        <v>0</v>
      </c>
      <c r="EIW10" s="154">
        <v>0</v>
      </c>
      <c r="EIX10" s="154">
        <v>0</v>
      </c>
      <c r="EIY10" s="154">
        <v>0</v>
      </c>
      <c r="EIZ10" s="154">
        <v>0</v>
      </c>
      <c r="EJA10" s="154">
        <v>0</v>
      </c>
      <c r="EJB10" s="154">
        <v>0</v>
      </c>
      <c r="EJC10" s="154">
        <v>0</v>
      </c>
      <c r="EJD10" s="154">
        <v>0</v>
      </c>
      <c r="EJE10" s="154">
        <v>0</v>
      </c>
      <c r="EJF10" s="154">
        <v>0</v>
      </c>
      <c r="EJG10" s="154">
        <v>0</v>
      </c>
      <c r="EJH10" s="154">
        <v>0</v>
      </c>
      <c r="EJI10" s="154">
        <v>0</v>
      </c>
      <c r="EJJ10" s="154">
        <v>0</v>
      </c>
      <c r="EJK10" s="154">
        <v>0</v>
      </c>
      <c r="EJL10" s="154">
        <v>0</v>
      </c>
      <c r="EJM10" s="154">
        <v>0</v>
      </c>
      <c r="EJN10" s="154">
        <v>0</v>
      </c>
      <c r="EJO10" s="154">
        <v>0</v>
      </c>
      <c r="EJP10" s="154">
        <v>0</v>
      </c>
      <c r="EJQ10" s="154">
        <v>0</v>
      </c>
      <c r="EJR10" s="154">
        <v>0</v>
      </c>
      <c r="EJS10" s="154">
        <v>0</v>
      </c>
      <c r="EJT10" s="154">
        <v>0</v>
      </c>
      <c r="EJU10" s="154">
        <v>0</v>
      </c>
      <c r="EJV10" s="154">
        <v>0</v>
      </c>
      <c r="EJW10" s="154">
        <v>0</v>
      </c>
      <c r="EJX10" s="154">
        <v>0</v>
      </c>
      <c r="EJY10" s="154">
        <v>0</v>
      </c>
      <c r="EJZ10" s="154">
        <v>0</v>
      </c>
      <c r="EKA10" s="154">
        <v>0</v>
      </c>
      <c r="EKB10" s="154">
        <v>0</v>
      </c>
      <c r="EKC10" s="154">
        <v>0</v>
      </c>
      <c r="EKD10" s="154">
        <v>0</v>
      </c>
      <c r="EKE10" s="154">
        <v>0</v>
      </c>
      <c r="EKF10" s="154">
        <v>0</v>
      </c>
      <c r="EKG10" s="154">
        <v>0</v>
      </c>
      <c r="EKH10" s="154">
        <v>0</v>
      </c>
      <c r="EKI10" s="154">
        <v>0</v>
      </c>
      <c r="EKJ10" s="154">
        <v>0</v>
      </c>
      <c r="EKK10" s="154">
        <v>0</v>
      </c>
      <c r="EKL10" s="154">
        <v>0</v>
      </c>
      <c r="EKM10" s="154">
        <v>0</v>
      </c>
      <c r="EKN10" s="154">
        <v>0</v>
      </c>
      <c r="EKO10" s="154">
        <v>0</v>
      </c>
      <c r="EKP10" s="154">
        <v>0</v>
      </c>
      <c r="EKQ10" s="154">
        <v>0</v>
      </c>
      <c r="EKR10" s="154">
        <v>0</v>
      </c>
      <c r="EKS10" s="154">
        <v>0</v>
      </c>
      <c r="EKT10" s="154">
        <v>0</v>
      </c>
      <c r="EKU10" s="154">
        <v>0</v>
      </c>
      <c r="EKV10" s="154">
        <v>0</v>
      </c>
      <c r="EKW10" s="154">
        <v>0</v>
      </c>
      <c r="EKX10" s="154">
        <v>0</v>
      </c>
      <c r="EKY10" s="154">
        <v>0</v>
      </c>
      <c r="EKZ10" s="154">
        <v>0</v>
      </c>
      <c r="ELA10" s="154">
        <v>0</v>
      </c>
      <c r="ELB10" s="154">
        <v>0</v>
      </c>
      <c r="ELC10" s="154">
        <v>0</v>
      </c>
      <c r="ELD10" s="154">
        <v>0</v>
      </c>
      <c r="ELE10" s="154">
        <v>0</v>
      </c>
      <c r="ELF10" s="154">
        <v>0</v>
      </c>
      <c r="ELG10" s="154">
        <v>0</v>
      </c>
      <c r="ELH10" s="154">
        <v>0</v>
      </c>
      <c r="ELI10" s="154">
        <v>0</v>
      </c>
      <c r="ELJ10" s="154">
        <v>0</v>
      </c>
      <c r="ELK10" s="154">
        <v>0</v>
      </c>
      <c r="ELL10" s="154">
        <v>0</v>
      </c>
      <c r="ELM10" s="154">
        <v>0</v>
      </c>
      <c r="ELN10" s="154">
        <v>0</v>
      </c>
      <c r="ELO10" s="154">
        <v>0</v>
      </c>
      <c r="ELP10" s="154">
        <v>0</v>
      </c>
      <c r="ELQ10" s="154">
        <v>0</v>
      </c>
      <c r="ELR10" s="154">
        <v>0</v>
      </c>
      <c r="ELS10" s="154">
        <v>0</v>
      </c>
      <c r="ELT10" s="154">
        <v>0</v>
      </c>
      <c r="ELU10" s="154">
        <v>0</v>
      </c>
      <c r="ELV10" s="154">
        <v>0</v>
      </c>
      <c r="ELW10" s="154">
        <v>0</v>
      </c>
      <c r="ELX10" s="154">
        <v>0</v>
      </c>
      <c r="ELY10" s="154">
        <v>0</v>
      </c>
      <c r="ELZ10" s="154">
        <v>0</v>
      </c>
      <c r="EMA10" s="154">
        <v>0</v>
      </c>
      <c r="EMB10" s="154">
        <v>0</v>
      </c>
      <c r="EMC10" s="154">
        <v>0</v>
      </c>
      <c r="EMD10" s="154">
        <v>0</v>
      </c>
      <c r="EME10" s="154">
        <v>0</v>
      </c>
      <c r="EMF10" s="154">
        <v>0</v>
      </c>
      <c r="EMG10" s="154">
        <v>0</v>
      </c>
      <c r="EMH10" s="154">
        <v>0</v>
      </c>
      <c r="EMI10" s="154">
        <v>0</v>
      </c>
      <c r="EMJ10" s="154">
        <v>0</v>
      </c>
      <c r="EMK10" s="154">
        <v>0</v>
      </c>
      <c r="EML10" s="154">
        <v>0</v>
      </c>
      <c r="EMM10" s="154">
        <v>0</v>
      </c>
      <c r="EMN10" s="154">
        <v>0</v>
      </c>
      <c r="EMO10" s="154">
        <v>0</v>
      </c>
      <c r="EMP10" s="154">
        <v>0</v>
      </c>
      <c r="EMQ10" s="154">
        <v>0</v>
      </c>
      <c r="EMR10" s="154">
        <v>0</v>
      </c>
      <c r="EMS10" s="154">
        <v>0</v>
      </c>
      <c r="EMT10" s="154">
        <v>0</v>
      </c>
      <c r="EMU10" s="154">
        <v>0</v>
      </c>
      <c r="EMV10" s="154">
        <v>0</v>
      </c>
      <c r="EMW10" s="154">
        <v>0</v>
      </c>
      <c r="EMX10" s="154">
        <v>0</v>
      </c>
      <c r="EMY10" s="154">
        <v>0</v>
      </c>
      <c r="EMZ10" s="154">
        <v>0</v>
      </c>
      <c r="ENA10" s="154">
        <v>0</v>
      </c>
      <c r="ENB10" s="154">
        <v>0</v>
      </c>
      <c r="ENC10" s="154">
        <v>0</v>
      </c>
      <c r="END10" s="154">
        <v>0</v>
      </c>
      <c r="ENE10" s="154">
        <v>0</v>
      </c>
      <c r="ENF10" s="154">
        <v>0</v>
      </c>
      <c r="ENG10" s="154">
        <v>0</v>
      </c>
      <c r="ENH10" s="154">
        <v>0</v>
      </c>
      <c r="ENI10" s="154">
        <v>0</v>
      </c>
      <c r="ENJ10" s="154">
        <v>0</v>
      </c>
      <c r="ENK10" s="154">
        <v>0</v>
      </c>
      <c r="ENL10" s="154">
        <v>0</v>
      </c>
      <c r="ENM10" s="154">
        <v>0</v>
      </c>
      <c r="ENN10" s="154">
        <v>0</v>
      </c>
      <c r="ENO10" s="154">
        <v>0</v>
      </c>
      <c r="ENP10" s="154">
        <v>0</v>
      </c>
      <c r="ENQ10" s="154">
        <v>0</v>
      </c>
      <c r="ENR10" s="154">
        <v>0</v>
      </c>
      <c r="ENS10" s="154">
        <v>0</v>
      </c>
      <c r="ENT10" s="154">
        <v>0</v>
      </c>
      <c r="ENU10" s="154">
        <v>0</v>
      </c>
      <c r="ENV10" s="154">
        <v>0</v>
      </c>
      <c r="ENW10" s="154">
        <v>0</v>
      </c>
      <c r="ENX10" s="154">
        <v>0</v>
      </c>
      <c r="ENY10" s="154">
        <v>0</v>
      </c>
      <c r="ENZ10" s="154">
        <v>0</v>
      </c>
      <c r="EOA10" s="154">
        <v>0</v>
      </c>
      <c r="EOB10" s="154">
        <v>0</v>
      </c>
      <c r="EOC10" s="154">
        <v>0</v>
      </c>
      <c r="EOD10" s="154">
        <v>0</v>
      </c>
      <c r="EOE10" s="154">
        <v>0</v>
      </c>
      <c r="EOF10" s="154">
        <v>0</v>
      </c>
      <c r="EOG10" s="154">
        <v>0</v>
      </c>
      <c r="EOH10" s="154">
        <v>0</v>
      </c>
      <c r="EOI10" s="154">
        <v>0</v>
      </c>
      <c r="EOJ10" s="154">
        <v>0</v>
      </c>
      <c r="EOK10" s="154">
        <v>0</v>
      </c>
      <c r="EOL10" s="154">
        <v>0</v>
      </c>
      <c r="EOM10" s="154">
        <v>0</v>
      </c>
      <c r="EON10" s="154">
        <v>0</v>
      </c>
      <c r="EOO10" s="154">
        <v>0</v>
      </c>
      <c r="EOP10" s="154">
        <v>0</v>
      </c>
      <c r="EOQ10" s="154">
        <v>0</v>
      </c>
      <c r="EOR10" s="154">
        <v>0</v>
      </c>
      <c r="EOS10" s="154">
        <v>0</v>
      </c>
      <c r="EOT10" s="154">
        <v>0</v>
      </c>
      <c r="EOU10" s="154">
        <v>0</v>
      </c>
      <c r="EOV10" s="154">
        <v>0</v>
      </c>
      <c r="EOW10" s="154">
        <v>0</v>
      </c>
      <c r="EOX10" s="154">
        <v>0</v>
      </c>
      <c r="EOY10" s="154">
        <v>0</v>
      </c>
      <c r="EOZ10" s="154">
        <v>0</v>
      </c>
      <c r="EPA10" s="154">
        <v>0</v>
      </c>
      <c r="EPB10" s="154">
        <v>0</v>
      </c>
      <c r="EPC10" s="154">
        <v>0</v>
      </c>
      <c r="EPD10" s="154">
        <v>0</v>
      </c>
      <c r="EPE10" s="154">
        <v>0</v>
      </c>
      <c r="EPF10" s="154">
        <v>0</v>
      </c>
      <c r="EPG10" s="154">
        <v>0</v>
      </c>
      <c r="EPH10" s="154">
        <v>0</v>
      </c>
      <c r="EPI10" s="154">
        <v>0</v>
      </c>
      <c r="EPJ10" s="154">
        <v>0</v>
      </c>
      <c r="EPK10" s="154">
        <v>0</v>
      </c>
      <c r="EPL10" s="154">
        <v>0</v>
      </c>
      <c r="EPM10" s="154">
        <v>0</v>
      </c>
      <c r="EPN10" s="154">
        <v>0</v>
      </c>
      <c r="EPO10" s="154">
        <v>0</v>
      </c>
      <c r="EPP10" s="154">
        <v>0</v>
      </c>
      <c r="EPQ10" s="154">
        <v>0</v>
      </c>
      <c r="EPR10" s="154">
        <v>0</v>
      </c>
      <c r="EPS10" s="154">
        <v>0</v>
      </c>
      <c r="EPT10" s="154">
        <v>0</v>
      </c>
      <c r="EPU10" s="154">
        <v>0</v>
      </c>
      <c r="EPV10" s="154">
        <v>0</v>
      </c>
      <c r="EPW10" s="154">
        <v>0</v>
      </c>
      <c r="EPX10" s="154">
        <v>0</v>
      </c>
      <c r="EPY10" s="154">
        <v>0</v>
      </c>
      <c r="EPZ10" s="154">
        <v>0</v>
      </c>
      <c r="EQA10" s="154">
        <v>0</v>
      </c>
      <c r="EQB10" s="154">
        <v>0</v>
      </c>
      <c r="EQC10" s="154">
        <v>0</v>
      </c>
      <c r="EQD10" s="154">
        <v>0</v>
      </c>
      <c r="EQE10" s="154">
        <v>0</v>
      </c>
      <c r="EQF10" s="154">
        <v>0</v>
      </c>
      <c r="EQG10" s="154">
        <v>0</v>
      </c>
      <c r="EQH10" s="154">
        <v>0</v>
      </c>
      <c r="EQI10" s="154">
        <v>0</v>
      </c>
      <c r="EQJ10" s="154">
        <v>0</v>
      </c>
      <c r="EQK10" s="154">
        <v>0</v>
      </c>
      <c r="EQL10" s="154">
        <v>0</v>
      </c>
      <c r="EQM10" s="154">
        <v>0</v>
      </c>
      <c r="EQN10" s="154">
        <v>0</v>
      </c>
      <c r="EQO10" s="154">
        <v>0</v>
      </c>
      <c r="EQP10" s="154">
        <v>0</v>
      </c>
      <c r="EQQ10" s="154">
        <v>0</v>
      </c>
      <c r="EQR10" s="154">
        <v>0</v>
      </c>
      <c r="EQS10" s="154">
        <v>0</v>
      </c>
      <c r="EQT10" s="154">
        <v>0</v>
      </c>
      <c r="EQU10" s="154">
        <v>0</v>
      </c>
      <c r="EQV10" s="154">
        <v>0</v>
      </c>
      <c r="EQW10" s="154">
        <v>0</v>
      </c>
      <c r="EQX10" s="154">
        <v>0</v>
      </c>
      <c r="EQY10" s="154">
        <v>0</v>
      </c>
      <c r="EQZ10" s="154">
        <v>0</v>
      </c>
      <c r="ERA10" s="154">
        <v>0</v>
      </c>
      <c r="ERB10" s="154">
        <v>0</v>
      </c>
      <c r="ERC10" s="154">
        <v>0</v>
      </c>
      <c r="ERD10" s="154">
        <v>0</v>
      </c>
      <c r="ERE10" s="154">
        <v>0</v>
      </c>
      <c r="ERF10" s="154">
        <v>0</v>
      </c>
      <c r="ERG10" s="154">
        <v>0</v>
      </c>
      <c r="ERH10" s="154">
        <v>0</v>
      </c>
      <c r="ERI10" s="154">
        <v>0</v>
      </c>
      <c r="ERJ10" s="154">
        <v>0</v>
      </c>
      <c r="ERK10" s="154">
        <v>0</v>
      </c>
      <c r="ERL10" s="154">
        <v>0</v>
      </c>
      <c r="ERM10" s="154">
        <v>0</v>
      </c>
      <c r="ERN10" s="154">
        <v>0</v>
      </c>
      <c r="ERO10" s="154">
        <v>0</v>
      </c>
      <c r="ERP10" s="154">
        <v>0</v>
      </c>
      <c r="ERQ10" s="154">
        <v>0</v>
      </c>
      <c r="ERR10" s="154">
        <v>0</v>
      </c>
      <c r="ERS10" s="154">
        <v>0</v>
      </c>
      <c r="ERT10" s="154">
        <v>0</v>
      </c>
      <c r="ERU10" s="154">
        <v>0</v>
      </c>
      <c r="ERV10" s="154">
        <v>0</v>
      </c>
      <c r="ERW10" s="154">
        <v>0</v>
      </c>
      <c r="ERX10" s="154">
        <v>0</v>
      </c>
      <c r="ERY10" s="154">
        <v>0</v>
      </c>
      <c r="ERZ10" s="154">
        <v>0</v>
      </c>
      <c r="ESA10" s="154">
        <v>0</v>
      </c>
      <c r="ESB10" s="154">
        <v>0</v>
      </c>
      <c r="ESC10" s="154">
        <v>0</v>
      </c>
      <c r="ESD10" s="154">
        <v>0</v>
      </c>
      <c r="ESE10" s="154">
        <v>0</v>
      </c>
      <c r="ESF10" s="154">
        <v>0</v>
      </c>
      <c r="ESG10" s="154">
        <v>0</v>
      </c>
      <c r="ESH10" s="154">
        <v>0</v>
      </c>
      <c r="ESI10" s="154">
        <v>0</v>
      </c>
      <c r="ESJ10" s="154">
        <v>0</v>
      </c>
      <c r="ESK10" s="154">
        <v>0</v>
      </c>
      <c r="ESL10" s="154">
        <v>0</v>
      </c>
      <c r="ESM10" s="154">
        <v>0</v>
      </c>
      <c r="ESN10" s="154">
        <v>0</v>
      </c>
      <c r="ESO10" s="154">
        <v>0</v>
      </c>
      <c r="ESP10" s="154">
        <v>0</v>
      </c>
      <c r="ESQ10" s="154">
        <v>0</v>
      </c>
      <c r="ESR10" s="154">
        <v>0</v>
      </c>
      <c r="ESS10" s="154">
        <v>0</v>
      </c>
      <c r="EST10" s="154">
        <v>0</v>
      </c>
      <c r="ESU10" s="154">
        <v>0</v>
      </c>
      <c r="ESV10" s="154">
        <v>0</v>
      </c>
      <c r="ESW10" s="154">
        <v>0</v>
      </c>
      <c r="ESX10" s="154">
        <v>0</v>
      </c>
      <c r="ESY10" s="154">
        <v>0</v>
      </c>
      <c r="ESZ10" s="154">
        <v>0</v>
      </c>
      <c r="ETA10" s="154">
        <v>0</v>
      </c>
      <c r="ETB10" s="154">
        <v>0</v>
      </c>
      <c r="ETC10" s="154">
        <v>0</v>
      </c>
      <c r="ETD10" s="154">
        <v>0</v>
      </c>
      <c r="ETE10" s="154">
        <v>0</v>
      </c>
      <c r="ETF10" s="154">
        <v>0</v>
      </c>
      <c r="ETG10" s="154">
        <v>0</v>
      </c>
      <c r="ETH10" s="154">
        <v>0</v>
      </c>
      <c r="ETI10" s="154">
        <v>0</v>
      </c>
      <c r="ETJ10" s="154">
        <v>0</v>
      </c>
      <c r="ETK10" s="154">
        <v>0</v>
      </c>
      <c r="ETL10" s="154">
        <v>0</v>
      </c>
      <c r="ETM10" s="154">
        <v>0</v>
      </c>
      <c r="ETN10" s="154">
        <v>0</v>
      </c>
      <c r="ETO10" s="154">
        <v>0</v>
      </c>
      <c r="ETP10" s="154">
        <v>0</v>
      </c>
      <c r="ETQ10" s="154">
        <v>0</v>
      </c>
      <c r="ETR10" s="154">
        <v>0</v>
      </c>
      <c r="ETS10" s="154">
        <v>0</v>
      </c>
      <c r="ETT10" s="154">
        <v>0</v>
      </c>
      <c r="ETU10" s="154">
        <v>0</v>
      </c>
      <c r="ETV10" s="154">
        <v>0</v>
      </c>
      <c r="ETW10" s="154">
        <v>0</v>
      </c>
      <c r="ETX10" s="154">
        <v>0</v>
      </c>
      <c r="ETY10" s="154">
        <v>0</v>
      </c>
      <c r="ETZ10" s="154">
        <v>0</v>
      </c>
      <c r="EUA10" s="154">
        <v>0</v>
      </c>
      <c r="EUB10" s="154">
        <v>0</v>
      </c>
      <c r="EUC10" s="154">
        <v>0</v>
      </c>
      <c r="EUD10" s="154">
        <v>0</v>
      </c>
      <c r="EUE10" s="154">
        <v>0</v>
      </c>
      <c r="EUF10" s="154">
        <v>0</v>
      </c>
      <c r="EUG10" s="154">
        <v>0</v>
      </c>
      <c r="EUH10" s="154">
        <v>0</v>
      </c>
      <c r="EUI10" s="154">
        <v>0</v>
      </c>
      <c r="EUJ10" s="154">
        <v>0</v>
      </c>
      <c r="EUK10" s="154">
        <v>0</v>
      </c>
      <c r="EUL10" s="154">
        <v>0</v>
      </c>
      <c r="EUM10" s="154">
        <v>0</v>
      </c>
      <c r="EUN10" s="154">
        <v>0</v>
      </c>
      <c r="EUO10" s="154">
        <v>0</v>
      </c>
      <c r="EUP10" s="154">
        <v>0</v>
      </c>
      <c r="EUQ10" s="154">
        <v>0</v>
      </c>
      <c r="EUR10" s="154">
        <v>0</v>
      </c>
      <c r="EUS10" s="154">
        <v>0</v>
      </c>
      <c r="EUT10" s="154">
        <v>0</v>
      </c>
      <c r="EUU10" s="154">
        <v>0</v>
      </c>
      <c r="EUV10" s="154">
        <v>0</v>
      </c>
      <c r="EUW10" s="154">
        <v>0</v>
      </c>
      <c r="EUX10" s="154">
        <v>0</v>
      </c>
      <c r="EUY10" s="154">
        <v>0</v>
      </c>
      <c r="EUZ10" s="154">
        <v>0</v>
      </c>
      <c r="EVA10" s="154">
        <v>0</v>
      </c>
      <c r="EVB10" s="154">
        <v>0</v>
      </c>
      <c r="EVC10" s="154">
        <v>0</v>
      </c>
      <c r="EVD10" s="154">
        <v>0</v>
      </c>
      <c r="EVE10" s="154">
        <v>0</v>
      </c>
      <c r="EVF10" s="154">
        <v>0</v>
      </c>
      <c r="EVG10" s="154">
        <v>0</v>
      </c>
      <c r="EVH10" s="154">
        <v>0</v>
      </c>
      <c r="EVI10" s="154">
        <v>0</v>
      </c>
      <c r="EVJ10" s="154">
        <v>0</v>
      </c>
      <c r="EVK10" s="154">
        <v>0</v>
      </c>
      <c r="EVL10" s="154">
        <v>0</v>
      </c>
      <c r="EVM10" s="154">
        <v>0</v>
      </c>
      <c r="EVN10" s="154">
        <v>0</v>
      </c>
      <c r="EVO10" s="154">
        <v>0</v>
      </c>
      <c r="EVP10" s="154">
        <v>0</v>
      </c>
      <c r="EVQ10" s="154">
        <v>0</v>
      </c>
      <c r="EVR10" s="154">
        <v>0</v>
      </c>
      <c r="EVS10" s="154">
        <v>0</v>
      </c>
      <c r="EVT10" s="154">
        <v>0</v>
      </c>
      <c r="EVU10" s="154">
        <v>0</v>
      </c>
      <c r="EVV10" s="154">
        <v>0</v>
      </c>
      <c r="EVW10" s="154">
        <v>0</v>
      </c>
      <c r="EVX10" s="154">
        <v>0</v>
      </c>
      <c r="EVY10" s="154">
        <v>0</v>
      </c>
      <c r="EVZ10" s="154">
        <v>0</v>
      </c>
      <c r="EWA10" s="154">
        <v>0</v>
      </c>
      <c r="EWB10" s="154">
        <v>0</v>
      </c>
      <c r="EWC10" s="154">
        <v>0</v>
      </c>
      <c r="EWD10" s="154">
        <v>0</v>
      </c>
      <c r="EWE10" s="154">
        <v>0</v>
      </c>
      <c r="EWF10" s="154">
        <v>0</v>
      </c>
      <c r="EWG10" s="154">
        <v>0</v>
      </c>
      <c r="EWH10" s="154">
        <v>0</v>
      </c>
      <c r="EWI10" s="154">
        <v>0</v>
      </c>
      <c r="EWJ10" s="154">
        <v>0</v>
      </c>
      <c r="EWK10" s="154">
        <v>0</v>
      </c>
      <c r="EWL10" s="154">
        <v>0</v>
      </c>
      <c r="EWM10" s="154">
        <v>0</v>
      </c>
      <c r="EWN10" s="154">
        <v>0</v>
      </c>
      <c r="EWO10" s="154">
        <v>0</v>
      </c>
      <c r="EWP10" s="154">
        <v>0</v>
      </c>
      <c r="EWQ10" s="154">
        <v>0</v>
      </c>
      <c r="EWR10" s="154">
        <v>0</v>
      </c>
      <c r="EWS10" s="154">
        <v>0</v>
      </c>
      <c r="EWT10" s="154">
        <v>0</v>
      </c>
      <c r="EWU10" s="154">
        <v>0</v>
      </c>
      <c r="EWV10" s="154">
        <v>0</v>
      </c>
      <c r="EWW10" s="154">
        <v>0</v>
      </c>
      <c r="EWX10" s="154">
        <v>0</v>
      </c>
      <c r="EWY10" s="154">
        <v>0</v>
      </c>
      <c r="EWZ10" s="154">
        <v>0</v>
      </c>
      <c r="EXA10" s="154">
        <v>0</v>
      </c>
      <c r="EXB10" s="154">
        <v>0</v>
      </c>
      <c r="EXC10" s="154">
        <v>0</v>
      </c>
      <c r="EXD10" s="154">
        <v>0</v>
      </c>
      <c r="EXE10" s="154">
        <v>0</v>
      </c>
      <c r="EXF10" s="154">
        <v>0</v>
      </c>
      <c r="EXG10" s="154">
        <v>0</v>
      </c>
      <c r="EXH10" s="154">
        <v>0</v>
      </c>
      <c r="EXI10" s="154">
        <v>0</v>
      </c>
      <c r="EXJ10" s="154">
        <v>0</v>
      </c>
      <c r="EXK10" s="154">
        <v>0</v>
      </c>
      <c r="EXL10" s="154">
        <v>0</v>
      </c>
      <c r="EXM10" s="154">
        <v>0</v>
      </c>
      <c r="EXN10" s="154">
        <v>0</v>
      </c>
      <c r="EXO10" s="154">
        <v>0</v>
      </c>
      <c r="EXP10" s="154">
        <v>0</v>
      </c>
      <c r="EXQ10" s="154">
        <v>0</v>
      </c>
      <c r="EXR10" s="154">
        <v>0</v>
      </c>
      <c r="EXS10" s="154">
        <v>0</v>
      </c>
      <c r="EXT10" s="154">
        <v>0</v>
      </c>
      <c r="EXU10" s="154">
        <v>0</v>
      </c>
      <c r="EXV10" s="154">
        <v>0</v>
      </c>
      <c r="EXW10" s="154">
        <v>0</v>
      </c>
      <c r="EXX10" s="154">
        <v>0</v>
      </c>
      <c r="EXY10" s="154">
        <v>0</v>
      </c>
      <c r="EXZ10" s="154">
        <v>0</v>
      </c>
      <c r="EYA10" s="154">
        <v>0</v>
      </c>
      <c r="EYB10" s="154">
        <v>0</v>
      </c>
      <c r="EYC10" s="154">
        <v>0</v>
      </c>
      <c r="EYD10" s="154">
        <v>0</v>
      </c>
      <c r="EYE10" s="154">
        <v>0</v>
      </c>
      <c r="EYF10" s="154">
        <v>0</v>
      </c>
      <c r="EYG10" s="154">
        <v>0</v>
      </c>
      <c r="EYH10" s="154">
        <v>0</v>
      </c>
      <c r="EYI10" s="154">
        <v>0</v>
      </c>
      <c r="EYJ10" s="154">
        <v>0</v>
      </c>
      <c r="EYK10" s="154">
        <v>0</v>
      </c>
      <c r="EYL10" s="154">
        <v>0</v>
      </c>
      <c r="EYM10" s="154">
        <v>0</v>
      </c>
      <c r="EYN10" s="154">
        <v>0</v>
      </c>
      <c r="EYO10" s="154">
        <v>0</v>
      </c>
      <c r="EYP10" s="154">
        <v>0</v>
      </c>
      <c r="EYQ10" s="154">
        <v>0</v>
      </c>
      <c r="EYR10" s="154">
        <v>0</v>
      </c>
      <c r="EYS10" s="154">
        <v>0</v>
      </c>
      <c r="EYT10" s="154">
        <v>0</v>
      </c>
      <c r="EYU10" s="154">
        <v>0</v>
      </c>
      <c r="EYV10" s="154">
        <v>0</v>
      </c>
      <c r="EYW10" s="154">
        <v>0</v>
      </c>
      <c r="EYX10" s="154">
        <v>0</v>
      </c>
      <c r="EYY10" s="154">
        <v>0</v>
      </c>
      <c r="EYZ10" s="154">
        <v>0</v>
      </c>
      <c r="EZA10" s="154">
        <v>0</v>
      </c>
      <c r="EZB10" s="154">
        <v>0</v>
      </c>
      <c r="EZC10" s="154">
        <v>0</v>
      </c>
      <c r="EZD10" s="154">
        <v>0</v>
      </c>
      <c r="EZE10" s="154">
        <v>0</v>
      </c>
      <c r="EZF10" s="154">
        <v>0</v>
      </c>
      <c r="EZG10" s="154">
        <v>0</v>
      </c>
      <c r="EZH10" s="154">
        <v>0</v>
      </c>
      <c r="EZI10" s="154">
        <v>0</v>
      </c>
      <c r="EZJ10" s="154">
        <v>0</v>
      </c>
      <c r="EZK10" s="154">
        <v>0</v>
      </c>
      <c r="EZL10" s="154">
        <v>0</v>
      </c>
      <c r="EZM10" s="154">
        <v>0</v>
      </c>
      <c r="EZN10" s="154">
        <v>0</v>
      </c>
      <c r="EZO10" s="154">
        <v>0</v>
      </c>
      <c r="EZP10" s="154">
        <v>0</v>
      </c>
      <c r="EZQ10" s="154">
        <v>0</v>
      </c>
      <c r="EZR10" s="154">
        <v>0</v>
      </c>
      <c r="EZS10" s="154">
        <v>0</v>
      </c>
      <c r="EZT10" s="154">
        <v>0</v>
      </c>
      <c r="EZU10" s="154">
        <v>0</v>
      </c>
      <c r="EZV10" s="154">
        <v>0</v>
      </c>
      <c r="EZW10" s="154">
        <v>0</v>
      </c>
      <c r="EZX10" s="154">
        <v>0</v>
      </c>
      <c r="EZY10" s="154">
        <v>0</v>
      </c>
      <c r="EZZ10" s="154">
        <v>0</v>
      </c>
      <c r="FAA10" s="154">
        <v>0</v>
      </c>
      <c r="FAB10" s="154">
        <v>0</v>
      </c>
      <c r="FAC10" s="154">
        <v>0</v>
      </c>
      <c r="FAD10" s="154">
        <v>0</v>
      </c>
      <c r="FAE10" s="154">
        <v>0</v>
      </c>
      <c r="FAF10" s="154">
        <v>0</v>
      </c>
      <c r="FAG10" s="154">
        <v>0</v>
      </c>
      <c r="FAH10" s="154">
        <v>0</v>
      </c>
      <c r="FAI10" s="154">
        <v>0</v>
      </c>
      <c r="FAJ10" s="154">
        <v>0</v>
      </c>
      <c r="FAK10" s="154">
        <v>0</v>
      </c>
      <c r="FAL10" s="154">
        <v>0</v>
      </c>
      <c r="FAM10" s="154">
        <v>0</v>
      </c>
      <c r="FAN10" s="154">
        <v>0</v>
      </c>
      <c r="FAO10" s="154">
        <v>0</v>
      </c>
      <c r="FAP10" s="154">
        <v>0</v>
      </c>
      <c r="FAQ10" s="154">
        <v>0</v>
      </c>
      <c r="FAR10" s="154">
        <v>0</v>
      </c>
      <c r="FAS10" s="154">
        <v>0</v>
      </c>
      <c r="FAT10" s="154">
        <v>0</v>
      </c>
      <c r="FAU10" s="154">
        <v>0</v>
      </c>
      <c r="FAV10" s="154">
        <v>0</v>
      </c>
      <c r="FAW10" s="154">
        <v>0</v>
      </c>
      <c r="FAX10" s="154">
        <v>0</v>
      </c>
      <c r="FAY10" s="154">
        <v>0</v>
      </c>
      <c r="FAZ10" s="154">
        <v>0</v>
      </c>
      <c r="FBA10" s="154">
        <v>0</v>
      </c>
      <c r="FBB10" s="154">
        <v>0</v>
      </c>
      <c r="FBC10" s="154">
        <v>0</v>
      </c>
      <c r="FBD10" s="154">
        <v>0</v>
      </c>
      <c r="FBE10" s="154">
        <v>0</v>
      </c>
      <c r="FBF10" s="154">
        <v>0</v>
      </c>
      <c r="FBG10" s="154">
        <v>0</v>
      </c>
      <c r="FBH10" s="154">
        <v>0</v>
      </c>
      <c r="FBI10" s="154">
        <v>0</v>
      </c>
      <c r="FBJ10" s="154">
        <v>0</v>
      </c>
      <c r="FBK10" s="154">
        <v>0</v>
      </c>
      <c r="FBL10" s="154">
        <v>0</v>
      </c>
      <c r="FBM10" s="154">
        <v>0</v>
      </c>
      <c r="FBN10" s="154">
        <v>0</v>
      </c>
      <c r="FBO10" s="154">
        <v>0</v>
      </c>
      <c r="FBP10" s="154">
        <v>0</v>
      </c>
      <c r="FBQ10" s="154">
        <v>0</v>
      </c>
      <c r="FBR10" s="154">
        <v>0</v>
      </c>
      <c r="FBS10" s="154">
        <v>0</v>
      </c>
      <c r="FBT10" s="154">
        <v>0</v>
      </c>
      <c r="FBU10" s="154">
        <v>0</v>
      </c>
      <c r="FBV10" s="154">
        <v>0</v>
      </c>
      <c r="FBW10" s="154">
        <v>0</v>
      </c>
      <c r="FBX10" s="154">
        <v>0</v>
      </c>
      <c r="FBY10" s="154">
        <v>0</v>
      </c>
      <c r="FBZ10" s="154">
        <v>0</v>
      </c>
      <c r="FCA10" s="154">
        <v>0</v>
      </c>
      <c r="FCB10" s="154">
        <v>0</v>
      </c>
      <c r="FCC10" s="154">
        <v>0</v>
      </c>
      <c r="FCD10" s="154">
        <v>0</v>
      </c>
      <c r="FCE10" s="154">
        <v>0</v>
      </c>
      <c r="FCF10" s="154">
        <v>0</v>
      </c>
      <c r="FCG10" s="154">
        <v>0</v>
      </c>
      <c r="FCH10" s="154">
        <v>0</v>
      </c>
      <c r="FCI10" s="154">
        <v>0</v>
      </c>
      <c r="FCJ10" s="154">
        <v>0</v>
      </c>
      <c r="FCK10" s="154">
        <v>0</v>
      </c>
      <c r="FCL10" s="154">
        <v>0</v>
      </c>
      <c r="FCM10" s="154">
        <v>0</v>
      </c>
      <c r="FCN10" s="154">
        <v>0</v>
      </c>
      <c r="FCO10" s="154">
        <v>0</v>
      </c>
      <c r="FCP10" s="154">
        <v>0</v>
      </c>
      <c r="FCQ10" s="154">
        <v>0</v>
      </c>
      <c r="FCR10" s="154">
        <v>0</v>
      </c>
      <c r="FCS10" s="154">
        <v>0</v>
      </c>
      <c r="FCT10" s="154">
        <v>0</v>
      </c>
      <c r="FCU10" s="154">
        <v>0</v>
      </c>
      <c r="FCV10" s="154">
        <v>0</v>
      </c>
      <c r="FCW10" s="154">
        <v>0</v>
      </c>
      <c r="FCX10" s="154">
        <v>0</v>
      </c>
      <c r="FCY10" s="154">
        <v>0</v>
      </c>
      <c r="FCZ10" s="154">
        <v>0</v>
      </c>
      <c r="FDA10" s="154">
        <v>0</v>
      </c>
      <c r="FDB10" s="154">
        <v>0</v>
      </c>
      <c r="FDC10" s="154">
        <v>0</v>
      </c>
      <c r="FDD10" s="154">
        <v>0</v>
      </c>
      <c r="FDE10" s="154">
        <v>0</v>
      </c>
      <c r="FDF10" s="154">
        <v>0</v>
      </c>
      <c r="FDG10" s="154">
        <v>0</v>
      </c>
      <c r="FDH10" s="154">
        <v>0</v>
      </c>
      <c r="FDI10" s="154">
        <v>0</v>
      </c>
      <c r="FDJ10" s="154">
        <v>0</v>
      </c>
      <c r="FDK10" s="154">
        <v>0</v>
      </c>
      <c r="FDL10" s="154">
        <v>0</v>
      </c>
      <c r="FDM10" s="154">
        <v>0</v>
      </c>
      <c r="FDN10" s="154">
        <v>0</v>
      </c>
      <c r="FDO10" s="154">
        <v>0</v>
      </c>
      <c r="FDP10" s="154">
        <v>0</v>
      </c>
      <c r="FDQ10" s="154">
        <v>0</v>
      </c>
      <c r="FDR10" s="154">
        <v>0</v>
      </c>
      <c r="FDS10" s="154">
        <v>0</v>
      </c>
      <c r="FDT10" s="154">
        <v>0</v>
      </c>
      <c r="FDU10" s="154">
        <v>0</v>
      </c>
      <c r="FDV10" s="154">
        <v>0</v>
      </c>
      <c r="FDW10" s="154">
        <v>0</v>
      </c>
      <c r="FDX10" s="154">
        <v>0</v>
      </c>
      <c r="FDY10" s="154">
        <v>0</v>
      </c>
      <c r="FDZ10" s="154">
        <v>0</v>
      </c>
      <c r="FEA10" s="154">
        <v>0</v>
      </c>
      <c r="FEB10" s="154">
        <v>0</v>
      </c>
      <c r="FEC10" s="154">
        <v>0</v>
      </c>
      <c r="FED10" s="154">
        <v>0</v>
      </c>
      <c r="FEE10" s="154">
        <v>0</v>
      </c>
      <c r="FEF10" s="154">
        <v>0</v>
      </c>
      <c r="FEG10" s="154">
        <v>0</v>
      </c>
      <c r="FEH10" s="154">
        <v>0</v>
      </c>
      <c r="FEI10" s="154">
        <v>0</v>
      </c>
      <c r="FEJ10" s="154">
        <v>0</v>
      </c>
      <c r="FEK10" s="154">
        <v>0</v>
      </c>
      <c r="FEL10" s="154">
        <v>0</v>
      </c>
      <c r="FEM10" s="154">
        <v>0</v>
      </c>
      <c r="FEN10" s="154">
        <v>0</v>
      </c>
      <c r="FEO10" s="154">
        <v>0</v>
      </c>
      <c r="FEP10" s="154">
        <v>0</v>
      </c>
      <c r="FEQ10" s="154">
        <v>0</v>
      </c>
      <c r="FER10" s="154">
        <v>0</v>
      </c>
      <c r="FES10" s="154">
        <v>0</v>
      </c>
      <c r="FET10" s="154">
        <v>0</v>
      </c>
      <c r="FEU10" s="154">
        <v>0</v>
      </c>
      <c r="FEV10" s="154">
        <v>0</v>
      </c>
      <c r="FEW10" s="154">
        <v>0</v>
      </c>
      <c r="FEX10" s="154">
        <v>0</v>
      </c>
      <c r="FEY10" s="154">
        <v>0</v>
      </c>
      <c r="FEZ10" s="154">
        <v>0</v>
      </c>
      <c r="FFA10" s="154">
        <v>0</v>
      </c>
      <c r="FFB10" s="154">
        <v>0</v>
      </c>
      <c r="FFC10" s="154">
        <v>0</v>
      </c>
      <c r="FFD10" s="154">
        <v>0</v>
      </c>
      <c r="FFE10" s="154">
        <v>0</v>
      </c>
      <c r="FFF10" s="154">
        <v>0</v>
      </c>
      <c r="FFG10" s="154">
        <v>0</v>
      </c>
      <c r="FFH10" s="154">
        <v>0</v>
      </c>
      <c r="FFI10" s="154">
        <v>0</v>
      </c>
      <c r="FFJ10" s="154">
        <v>0</v>
      </c>
      <c r="FFK10" s="154">
        <v>0</v>
      </c>
      <c r="FFL10" s="154">
        <v>0</v>
      </c>
      <c r="FFM10" s="154">
        <v>0</v>
      </c>
      <c r="FFN10" s="154">
        <v>0</v>
      </c>
      <c r="FFO10" s="154">
        <v>0</v>
      </c>
      <c r="FFP10" s="154">
        <v>0</v>
      </c>
      <c r="FFQ10" s="154">
        <v>0</v>
      </c>
      <c r="FFR10" s="154">
        <v>0</v>
      </c>
      <c r="FFS10" s="154">
        <v>0</v>
      </c>
      <c r="FFT10" s="154">
        <v>0</v>
      </c>
      <c r="FFU10" s="154">
        <v>0</v>
      </c>
      <c r="FFV10" s="154">
        <v>0</v>
      </c>
      <c r="FFW10" s="154">
        <v>0</v>
      </c>
      <c r="FFX10" s="154">
        <v>0</v>
      </c>
      <c r="FFY10" s="154">
        <v>0</v>
      </c>
      <c r="FFZ10" s="154">
        <v>0</v>
      </c>
      <c r="FGA10" s="154">
        <v>0</v>
      </c>
      <c r="FGB10" s="154">
        <v>0</v>
      </c>
      <c r="FGC10" s="154">
        <v>0</v>
      </c>
      <c r="FGD10" s="154">
        <v>0</v>
      </c>
      <c r="FGE10" s="154">
        <v>0</v>
      </c>
      <c r="FGF10" s="154">
        <v>0</v>
      </c>
      <c r="FGG10" s="154">
        <v>0</v>
      </c>
      <c r="FGH10" s="154">
        <v>0</v>
      </c>
      <c r="FGI10" s="154">
        <v>0</v>
      </c>
      <c r="FGJ10" s="154">
        <v>0</v>
      </c>
      <c r="FGK10" s="154">
        <v>0</v>
      </c>
      <c r="FGL10" s="154">
        <v>0</v>
      </c>
      <c r="FGM10" s="154">
        <v>0</v>
      </c>
      <c r="FGN10" s="154">
        <v>0</v>
      </c>
      <c r="FGO10" s="154">
        <v>0</v>
      </c>
      <c r="FGP10" s="154">
        <v>0</v>
      </c>
      <c r="FGQ10" s="154">
        <v>0</v>
      </c>
      <c r="FGR10" s="154">
        <v>0</v>
      </c>
      <c r="FGS10" s="154">
        <v>0</v>
      </c>
      <c r="FGT10" s="154">
        <v>0</v>
      </c>
      <c r="FGU10" s="154">
        <v>0</v>
      </c>
      <c r="FGV10" s="154">
        <v>0</v>
      </c>
      <c r="FGW10" s="154">
        <v>0</v>
      </c>
      <c r="FGX10" s="154">
        <v>0</v>
      </c>
      <c r="FGY10" s="154">
        <v>0</v>
      </c>
      <c r="FGZ10" s="154">
        <v>0</v>
      </c>
      <c r="FHA10" s="154">
        <v>0</v>
      </c>
      <c r="FHB10" s="154">
        <v>0</v>
      </c>
      <c r="FHC10" s="154">
        <v>0</v>
      </c>
      <c r="FHD10" s="154">
        <v>0</v>
      </c>
      <c r="FHE10" s="154">
        <v>0</v>
      </c>
      <c r="FHF10" s="154">
        <v>0</v>
      </c>
      <c r="FHG10" s="154">
        <v>0</v>
      </c>
      <c r="FHH10" s="154">
        <v>0</v>
      </c>
      <c r="FHI10" s="154">
        <v>0</v>
      </c>
      <c r="FHJ10" s="154">
        <v>0</v>
      </c>
      <c r="FHK10" s="154">
        <v>0</v>
      </c>
      <c r="FHL10" s="154">
        <v>0</v>
      </c>
      <c r="FHM10" s="154">
        <v>0</v>
      </c>
      <c r="FHN10" s="154">
        <v>0</v>
      </c>
      <c r="FHO10" s="154">
        <v>0</v>
      </c>
      <c r="FHP10" s="154">
        <v>0</v>
      </c>
      <c r="FHQ10" s="154">
        <v>0</v>
      </c>
      <c r="FHR10" s="154">
        <v>0</v>
      </c>
      <c r="FHS10" s="154">
        <v>0</v>
      </c>
      <c r="FHT10" s="154">
        <v>0</v>
      </c>
      <c r="FHU10" s="154">
        <v>0</v>
      </c>
      <c r="FHV10" s="154">
        <v>0</v>
      </c>
      <c r="FHW10" s="154">
        <v>0</v>
      </c>
      <c r="FHX10" s="154">
        <v>0</v>
      </c>
      <c r="FHY10" s="154">
        <v>0</v>
      </c>
      <c r="FHZ10" s="154">
        <v>0</v>
      </c>
      <c r="FIA10" s="154">
        <v>0</v>
      </c>
      <c r="FIB10" s="154">
        <v>0</v>
      </c>
      <c r="FIC10" s="154">
        <v>0</v>
      </c>
      <c r="FID10" s="154">
        <v>0</v>
      </c>
      <c r="FIE10" s="154">
        <v>0</v>
      </c>
      <c r="FIF10" s="154">
        <v>0</v>
      </c>
      <c r="FIG10" s="154">
        <v>0</v>
      </c>
      <c r="FIH10" s="154">
        <v>0</v>
      </c>
      <c r="FII10" s="154">
        <v>0</v>
      </c>
      <c r="FIJ10" s="154">
        <v>0</v>
      </c>
      <c r="FIK10" s="154">
        <v>0</v>
      </c>
      <c r="FIL10" s="154">
        <v>0</v>
      </c>
      <c r="FIM10" s="154">
        <v>0</v>
      </c>
      <c r="FIN10" s="154">
        <v>0</v>
      </c>
      <c r="FIO10" s="154">
        <v>0</v>
      </c>
      <c r="FIP10" s="154">
        <v>0</v>
      </c>
      <c r="FIQ10" s="154">
        <v>0</v>
      </c>
      <c r="FIR10" s="154">
        <v>0</v>
      </c>
      <c r="FIS10" s="154">
        <v>0</v>
      </c>
      <c r="FIT10" s="154">
        <v>0</v>
      </c>
      <c r="FIU10" s="154">
        <v>0</v>
      </c>
      <c r="FIV10" s="154">
        <v>0</v>
      </c>
      <c r="FIW10" s="154">
        <v>0</v>
      </c>
      <c r="FIX10" s="154">
        <v>0</v>
      </c>
      <c r="FIY10" s="154">
        <v>0</v>
      </c>
      <c r="FIZ10" s="154">
        <v>0</v>
      </c>
      <c r="FJA10" s="154">
        <v>0</v>
      </c>
      <c r="FJB10" s="154">
        <v>0</v>
      </c>
      <c r="FJC10" s="154">
        <v>0</v>
      </c>
      <c r="FJD10" s="154">
        <v>0</v>
      </c>
      <c r="FJE10" s="154">
        <v>0</v>
      </c>
      <c r="FJF10" s="154">
        <v>0</v>
      </c>
      <c r="FJG10" s="154">
        <v>0</v>
      </c>
      <c r="FJH10" s="154">
        <v>0</v>
      </c>
      <c r="FJI10" s="154">
        <v>0</v>
      </c>
      <c r="FJJ10" s="154">
        <v>0</v>
      </c>
      <c r="FJK10" s="154">
        <v>0</v>
      </c>
      <c r="FJL10" s="154">
        <v>0</v>
      </c>
      <c r="FJM10" s="154">
        <v>0</v>
      </c>
      <c r="FJN10" s="154">
        <v>0</v>
      </c>
      <c r="FJO10" s="154">
        <v>0</v>
      </c>
      <c r="FJP10" s="154">
        <v>0</v>
      </c>
      <c r="FJQ10" s="154">
        <v>0</v>
      </c>
      <c r="FJR10" s="154">
        <v>0</v>
      </c>
      <c r="FJS10" s="154">
        <v>0</v>
      </c>
      <c r="FJT10" s="154">
        <v>0</v>
      </c>
      <c r="FJU10" s="154">
        <v>0</v>
      </c>
      <c r="FJV10" s="154">
        <v>0</v>
      </c>
      <c r="FJW10" s="154">
        <v>0</v>
      </c>
      <c r="FJX10" s="154">
        <v>0</v>
      </c>
      <c r="FJY10" s="154">
        <v>0</v>
      </c>
      <c r="FJZ10" s="154">
        <v>0</v>
      </c>
      <c r="FKA10" s="154">
        <v>0</v>
      </c>
      <c r="FKB10" s="154">
        <v>0</v>
      </c>
      <c r="FKC10" s="154">
        <v>0</v>
      </c>
      <c r="FKD10" s="154">
        <v>0</v>
      </c>
      <c r="FKE10" s="154">
        <v>0</v>
      </c>
      <c r="FKF10" s="154">
        <v>0</v>
      </c>
      <c r="FKG10" s="154">
        <v>0</v>
      </c>
      <c r="FKH10" s="154">
        <v>0</v>
      </c>
      <c r="FKI10" s="154">
        <v>0</v>
      </c>
      <c r="FKJ10" s="154">
        <v>0</v>
      </c>
      <c r="FKK10" s="154">
        <v>0</v>
      </c>
      <c r="FKL10" s="154">
        <v>0</v>
      </c>
      <c r="FKM10" s="154">
        <v>0</v>
      </c>
      <c r="FKN10" s="154">
        <v>0</v>
      </c>
      <c r="FKO10" s="154">
        <v>0</v>
      </c>
      <c r="FKP10" s="154">
        <v>0</v>
      </c>
      <c r="FKQ10" s="154">
        <v>0</v>
      </c>
      <c r="FKR10" s="154">
        <v>0</v>
      </c>
      <c r="FKS10" s="154">
        <v>0</v>
      </c>
      <c r="FKT10" s="154">
        <v>0</v>
      </c>
      <c r="FKU10" s="154">
        <v>0</v>
      </c>
      <c r="FKV10" s="154">
        <v>0</v>
      </c>
      <c r="FKW10" s="154">
        <v>0</v>
      </c>
      <c r="FKX10" s="154">
        <v>0</v>
      </c>
      <c r="FKY10" s="154">
        <v>0</v>
      </c>
      <c r="FKZ10" s="154">
        <v>0</v>
      </c>
      <c r="FLA10" s="154">
        <v>0</v>
      </c>
      <c r="FLB10" s="154">
        <v>0</v>
      </c>
      <c r="FLC10" s="154">
        <v>0</v>
      </c>
      <c r="FLD10" s="154">
        <v>0</v>
      </c>
      <c r="FLE10" s="154">
        <v>0</v>
      </c>
      <c r="FLF10" s="154">
        <v>0</v>
      </c>
      <c r="FLG10" s="154">
        <v>0</v>
      </c>
      <c r="FLH10" s="154">
        <v>0</v>
      </c>
      <c r="FLI10" s="154">
        <v>0</v>
      </c>
      <c r="FLJ10" s="154">
        <v>0</v>
      </c>
      <c r="FLK10" s="154">
        <v>0</v>
      </c>
      <c r="FLL10" s="154">
        <v>0</v>
      </c>
      <c r="FLM10" s="154">
        <v>0</v>
      </c>
      <c r="FLN10" s="154">
        <v>0</v>
      </c>
      <c r="FLO10" s="154">
        <v>0</v>
      </c>
      <c r="FLP10" s="154">
        <v>0</v>
      </c>
      <c r="FLQ10" s="154">
        <v>0</v>
      </c>
      <c r="FLR10" s="154">
        <v>0</v>
      </c>
      <c r="FLS10" s="154">
        <v>0</v>
      </c>
      <c r="FLT10" s="154">
        <v>0</v>
      </c>
      <c r="FLU10" s="154">
        <v>0</v>
      </c>
      <c r="FLV10" s="154">
        <v>0</v>
      </c>
      <c r="FLW10" s="154">
        <v>0</v>
      </c>
      <c r="FLX10" s="154">
        <v>0</v>
      </c>
      <c r="FLY10" s="154">
        <v>0</v>
      </c>
      <c r="FLZ10" s="154">
        <v>0</v>
      </c>
      <c r="FMA10" s="154">
        <v>0</v>
      </c>
      <c r="FMB10" s="154">
        <v>0</v>
      </c>
      <c r="FMC10" s="154">
        <v>0</v>
      </c>
      <c r="FMD10" s="154">
        <v>0</v>
      </c>
      <c r="FME10" s="154">
        <v>0</v>
      </c>
      <c r="FMF10" s="154">
        <v>0</v>
      </c>
      <c r="FMG10" s="154">
        <v>0</v>
      </c>
      <c r="FMH10" s="154">
        <v>0</v>
      </c>
      <c r="FMI10" s="154">
        <v>0</v>
      </c>
      <c r="FMJ10" s="154">
        <v>0</v>
      </c>
      <c r="FMK10" s="154">
        <v>0</v>
      </c>
      <c r="FML10" s="154">
        <v>0</v>
      </c>
      <c r="FMM10" s="154">
        <v>0</v>
      </c>
      <c r="FMN10" s="154">
        <v>0</v>
      </c>
      <c r="FMO10" s="154">
        <v>0</v>
      </c>
      <c r="FMP10" s="154">
        <v>0</v>
      </c>
      <c r="FMQ10" s="154">
        <v>0</v>
      </c>
      <c r="FMR10" s="154">
        <v>0</v>
      </c>
      <c r="FMS10" s="154">
        <v>0</v>
      </c>
      <c r="FMT10" s="154">
        <v>0</v>
      </c>
      <c r="FMU10" s="154">
        <v>0</v>
      </c>
      <c r="FMV10" s="154">
        <v>0</v>
      </c>
      <c r="FMW10" s="154">
        <v>0</v>
      </c>
      <c r="FMX10" s="154">
        <v>0</v>
      </c>
      <c r="FMY10" s="154">
        <v>0</v>
      </c>
      <c r="FMZ10" s="154">
        <v>0</v>
      </c>
      <c r="FNA10" s="154">
        <v>0</v>
      </c>
      <c r="FNB10" s="154">
        <v>0</v>
      </c>
      <c r="FNC10" s="154">
        <v>0</v>
      </c>
      <c r="FND10" s="154">
        <v>0</v>
      </c>
      <c r="FNE10" s="154">
        <v>0</v>
      </c>
      <c r="FNF10" s="154">
        <v>0</v>
      </c>
      <c r="FNG10" s="154">
        <v>0</v>
      </c>
      <c r="FNH10" s="154">
        <v>0</v>
      </c>
      <c r="FNI10" s="154">
        <v>0</v>
      </c>
      <c r="FNJ10" s="154">
        <v>0</v>
      </c>
      <c r="FNK10" s="154">
        <v>0</v>
      </c>
      <c r="FNL10" s="154">
        <v>0</v>
      </c>
      <c r="FNM10" s="154">
        <v>0</v>
      </c>
      <c r="FNN10" s="154">
        <v>0</v>
      </c>
      <c r="FNO10" s="154">
        <v>0</v>
      </c>
      <c r="FNP10" s="154">
        <v>0</v>
      </c>
      <c r="FNQ10" s="154">
        <v>0</v>
      </c>
      <c r="FNR10" s="154">
        <v>0</v>
      </c>
      <c r="FNS10" s="154">
        <v>0</v>
      </c>
      <c r="FNT10" s="154">
        <v>0</v>
      </c>
      <c r="FNU10" s="154">
        <v>0</v>
      </c>
      <c r="FNV10" s="154">
        <v>0</v>
      </c>
      <c r="FNW10" s="154">
        <v>0</v>
      </c>
      <c r="FNX10" s="154">
        <v>0</v>
      </c>
      <c r="FNY10" s="154">
        <v>0</v>
      </c>
      <c r="FNZ10" s="154">
        <v>0</v>
      </c>
      <c r="FOA10" s="154">
        <v>0</v>
      </c>
      <c r="FOB10" s="154">
        <v>0</v>
      </c>
      <c r="FOC10" s="154">
        <v>0</v>
      </c>
      <c r="FOD10" s="154">
        <v>0</v>
      </c>
      <c r="FOE10" s="154">
        <v>0</v>
      </c>
      <c r="FOF10" s="154">
        <v>0</v>
      </c>
      <c r="FOG10" s="154">
        <v>0</v>
      </c>
      <c r="FOH10" s="154">
        <v>0</v>
      </c>
      <c r="FOI10" s="154">
        <v>0</v>
      </c>
      <c r="FOJ10" s="154">
        <v>0</v>
      </c>
      <c r="FOK10" s="154">
        <v>0</v>
      </c>
      <c r="FOL10" s="154">
        <v>0</v>
      </c>
      <c r="FOM10" s="154">
        <v>0</v>
      </c>
      <c r="FON10" s="154">
        <v>0</v>
      </c>
      <c r="FOO10" s="154">
        <v>0</v>
      </c>
      <c r="FOP10" s="154">
        <v>0</v>
      </c>
      <c r="FOQ10" s="154">
        <v>0</v>
      </c>
      <c r="FOR10" s="154">
        <v>0</v>
      </c>
      <c r="FOS10" s="154">
        <v>0</v>
      </c>
      <c r="FOT10" s="154">
        <v>0</v>
      </c>
      <c r="FOU10" s="154">
        <v>0</v>
      </c>
      <c r="FOV10" s="154">
        <v>0</v>
      </c>
      <c r="FOW10" s="154">
        <v>0</v>
      </c>
      <c r="FOX10" s="154">
        <v>0</v>
      </c>
      <c r="FOY10" s="154">
        <v>0</v>
      </c>
      <c r="FOZ10" s="154">
        <v>0</v>
      </c>
      <c r="FPA10" s="154">
        <v>0</v>
      </c>
      <c r="FPB10" s="154">
        <v>0</v>
      </c>
      <c r="FPC10" s="154">
        <v>0</v>
      </c>
      <c r="FPD10" s="154">
        <v>0</v>
      </c>
      <c r="FPE10" s="154">
        <v>0</v>
      </c>
      <c r="FPF10" s="154">
        <v>0</v>
      </c>
      <c r="FPG10" s="154">
        <v>0</v>
      </c>
      <c r="FPH10" s="154">
        <v>0</v>
      </c>
      <c r="FPI10" s="154">
        <v>0</v>
      </c>
      <c r="FPJ10" s="154">
        <v>0</v>
      </c>
      <c r="FPK10" s="154">
        <v>0</v>
      </c>
      <c r="FPL10" s="154">
        <v>0</v>
      </c>
      <c r="FPM10" s="154">
        <v>0</v>
      </c>
      <c r="FPN10" s="154">
        <v>0</v>
      </c>
      <c r="FPO10" s="154">
        <v>0</v>
      </c>
      <c r="FPP10" s="154">
        <v>0</v>
      </c>
      <c r="FPQ10" s="154">
        <v>0</v>
      </c>
      <c r="FPR10" s="154">
        <v>0</v>
      </c>
      <c r="FPS10" s="154">
        <v>0</v>
      </c>
      <c r="FPT10" s="154">
        <v>0</v>
      </c>
      <c r="FPU10" s="154">
        <v>0</v>
      </c>
      <c r="FPV10" s="154">
        <v>0</v>
      </c>
      <c r="FPW10" s="154">
        <v>0</v>
      </c>
      <c r="FPX10" s="154">
        <v>0</v>
      </c>
      <c r="FPY10" s="154">
        <v>0</v>
      </c>
      <c r="FPZ10" s="154">
        <v>0</v>
      </c>
      <c r="FQA10" s="154">
        <v>0</v>
      </c>
      <c r="FQB10" s="154">
        <v>0</v>
      </c>
      <c r="FQC10" s="154">
        <v>0</v>
      </c>
      <c r="FQD10" s="154">
        <v>0</v>
      </c>
      <c r="FQE10" s="154">
        <v>0</v>
      </c>
      <c r="FQF10" s="154">
        <v>0</v>
      </c>
      <c r="FQG10" s="154">
        <v>0</v>
      </c>
      <c r="FQH10" s="154">
        <v>0</v>
      </c>
      <c r="FQI10" s="154">
        <v>0</v>
      </c>
      <c r="FQJ10" s="154">
        <v>0</v>
      </c>
      <c r="FQK10" s="154">
        <v>0</v>
      </c>
      <c r="FQL10" s="154">
        <v>0</v>
      </c>
      <c r="FQM10" s="154">
        <v>0</v>
      </c>
      <c r="FQN10" s="154">
        <v>0</v>
      </c>
      <c r="FQO10" s="154">
        <v>0</v>
      </c>
      <c r="FQP10" s="154">
        <v>0</v>
      </c>
      <c r="FQQ10" s="154">
        <v>0</v>
      </c>
      <c r="FQR10" s="154">
        <v>0</v>
      </c>
      <c r="FQS10" s="154">
        <v>0</v>
      </c>
      <c r="FQT10" s="154">
        <v>0</v>
      </c>
      <c r="FQU10" s="154">
        <v>0</v>
      </c>
      <c r="FQV10" s="154">
        <v>0</v>
      </c>
      <c r="FQW10" s="154">
        <v>0</v>
      </c>
      <c r="FQX10" s="154">
        <v>0</v>
      </c>
      <c r="FQY10" s="154">
        <v>0</v>
      </c>
      <c r="FQZ10" s="154">
        <v>0</v>
      </c>
      <c r="FRA10" s="154">
        <v>0</v>
      </c>
      <c r="FRB10" s="154">
        <v>0</v>
      </c>
      <c r="FRC10" s="154">
        <v>0</v>
      </c>
      <c r="FRD10" s="154">
        <v>0</v>
      </c>
      <c r="FRE10" s="154">
        <v>0</v>
      </c>
      <c r="FRF10" s="154">
        <v>0</v>
      </c>
      <c r="FRG10" s="154">
        <v>0</v>
      </c>
      <c r="FRH10" s="154">
        <v>0</v>
      </c>
      <c r="FRI10" s="154">
        <v>0</v>
      </c>
      <c r="FRJ10" s="154">
        <v>0</v>
      </c>
      <c r="FRK10" s="154">
        <v>0</v>
      </c>
      <c r="FRL10" s="154">
        <v>0</v>
      </c>
      <c r="FRM10" s="154">
        <v>0</v>
      </c>
      <c r="FRN10" s="154">
        <v>0</v>
      </c>
      <c r="FRO10" s="154">
        <v>0</v>
      </c>
      <c r="FRP10" s="154">
        <v>0</v>
      </c>
      <c r="FRQ10" s="154">
        <v>0</v>
      </c>
      <c r="FRR10" s="154">
        <v>0</v>
      </c>
      <c r="FRS10" s="154">
        <v>0</v>
      </c>
      <c r="FRT10" s="154">
        <v>0</v>
      </c>
      <c r="FRU10" s="154">
        <v>0</v>
      </c>
      <c r="FRV10" s="154">
        <v>0</v>
      </c>
      <c r="FRW10" s="154">
        <v>0</v>
      </c>
      <c r="FRX10" s="154">
        <v>0</v>
      </c>
      <c r="FRY10" s="154">
        <v>0</v>
      </c>
      <c r="FRZ10" s="154">
        <v>0</v>
      </c>
      <c r="FSA10" s="154">
        <v>0</v>
      </c>
      <c r="FSB10" s="154">
        <v>0</v>
      </c>
      <c r="FSC10" s="154">
        <v>0</v>
      </c>
      <c r="FSD10" s="154">
        <v>0</v>
      </c>
      <c r="FSE10" s="154">
        <v>0</v>
      </c>
      <c r="FSF10" s="154">
        <v>0</v>
      </c>
      <c r="FSG10" s="154">
        <v>0</v>
      </c>
      <c r="FSH10" s="154">
        <v>0</v>
      </c>
      <c r="FSI10" s="154">
        <v>0</v>
      </c>
      <c r="FSJ10" s="154">
        <v>0</v>
      </c>
      <c r="FSK10" s="154">
        <v>0</v>
      </c>
      <c r="FSL10" s="154">
        <v>0</v>
      </c>
      <c r="FSM10" s="154">
        <v>0</v>
      </c>
      <c r="FSN10" s="154">
        <v>0</v>
      </c>
      <c r="FSO10" s="154">
        <v>0</v>
      </c>
      <c r="FSP10" s="154">
        <v>0</v>
      </c>
      <c r="FSQ10" s="154">
        <v>0</v>
      </c>
      <c r="FSR10" s="154">
        <v>0</v>
      </c>
      <c r="FSS10" s="154">
        <v>0</v>
      </c>
      <c r="FST10" s="154">
        <v>0</v>
      </c>
      <c r="FSU10" s="154">
        <v>0</v>
      </c>
      <c r="FSV10" s="154">
        <v>0</v>
      </c>
      <c r="FSW10" s="154">
        <v>0</v>
      </c>
      <c r="FSX10" s="154">
        <v>0</v>
      </c>
      <c r="FSY10" s="154">
        <v>0</v>
      </c>
      <c r="FSZ10" s="154">
        <v>0</v>
      </c>
      <c r="FTA10" s="154">
        <v>0</v>
      </c>
      <c r="FTB10" s="154">
        <v>0</v>
      </c>
      <c r="FTC10" s="154">
        <v>0</v>
      </c>
      <c r="FTD10" s="154">
        <v>0</v>
      </c>
      <c r="FTE10" s="154">
        <v>0</v>
      </c>
      <c r="FTF10" s="154">
        <v>0</v>
      </c>
      <c r="FTG10" s="154">
        <v>0</v>
      </c>
      <c r="FTH10" s="154">
        <v>0</v>
      </c>
      <c r="FTI10" s="154">
        <v>0</v>
      </c>
      <c r="FTJ10" s="154">
        <v>0</v>
      </c>
      <c r="FTK10" s="154">
        <v>0</v>
      </c>
      <c r="FTL10" s="154">
        <v>0</v>
      </c>
      <c r="FTM10" s="154">
        <v>0</v>
      </c>
      <c r="FTN10" s="154">
        <v>0</v>
      </c>
      <c r="FTO10" s="154">
        <v>0</v>
      </c>
      <c r="FTP10" s="154">
        <v>0</v>
      </c>
      <c r="FTQ10" s="154">
        <v>0</v>
      </c>
      <c r="FTR10" s="154">
        <v>0</v>
      </c>
      <c r="FTS10" s="154">
        <v>0</v>
      </c>
      <c r="FTT10" s="154">
        <v>0</v>
      </c>
      <c r="FTU10" s="154">
        <v>0</v>
      </c>
      <c r="FTV10" s="154">
        <v>0</v>
      </c>
      <c r="FTW10" s="154">
        <v>0</v>
      </c>
      <c r="FTX10" s="154">
        <v>0</v>
      </c>
      <c r="FTY10" s="154">
        <v>0</v>
      </c>
      <c r="FTZ10" s="154">
        <v>0</v>
      </c>
      <c r="FUA10" s="154">
        <v>0</v>
      </c>
      <c r="FUB10" s="154">
        <v>0</v>
      </c>
      <c r="FUC10" s="154">
        <v>0</v>
      </c>
      <c r="FUD10" s="154">
        <v>0</v>
      </c>
      <c r="FUE10" s="154">
        <v>0</v>
      </c>
      <c r="FUF10" s="154">
        <v>0</v>
      </c>
      <c r="FUG10" s="154">
        <v>0</v>
      </c>
      <c r="FUH10" s="154">
        <v>0</v>
      </c>
      <c r="FUI10" s="154">
        <v>0</v>
      </c>
      <c r="FUJ10" s="154">
        <v>0</v>
      </c>
      <c r="FUK10" s="154">
        <v>0</v>
      </c>
      <c r="FUL10" s="154">
        <v>0</v>
      </c>
      <c r="FUM10" s="154">
        <v>0</v>
      </c>
      <c r="FUN10" s="154">
        <v>0</v>
      </c>
      <c r="FUO10" s="154">
        <v>0</v>
      </c>
      <c r="FUP10" s="154">
        <v>0</v>
      </c>
      <c r="FUQ10" s="154">
        <v>0</v>
      </c>
      <c r="FUR10" s="154">
        <v>0</v>
      </c>
      <c r="FUS10" s="154">
        <v>0</v>
      </c>
      <c r="FUT10" s="154">
        <v>0</v>
      </c>
      <c r="FUU10" s="154">
        <v>0</v>
      </c>
      <c r="FUV10" s="154">
        <v>0</v>
      </c>
      <c r="FUW10" s="154">
        <v>0</v>
      </c>
      <c r="FUX10" s="154">
        <v>0</v>
      </c>
      <c r="FUY10" s="154">
        <v>0</v>
      </c>
      <c r="FUZ10" s="154">
        <v>0</v>
      </c>
      <c r="FVA10" s="154">
        <v>0</v>
      </c>
      <c r="FVB10" s="154">
        <v>0</v>
      </c>
      <c r="FVC10" s="154">
        <v>0</v>
      </c>
      <c r="FVD10" s="154">
        <v>0</v>
      </c>
      <c r="FVE10" s="154">
        <v>0</v>
      </c>
      <c r="FVF10" s="154">
        <v>0</v>
      </c>
      <c r="FVG10" s="154">
        <v>0</v>
      </c>
      <c r="FVH10" s="154">
        <v>0</v>
      </c>
      <c r="FVI10" s="154">
        <v>0</v>
      </c>
      <c r="FVJ10" s="154">
        <v>0</v>
      </c>
      <c r="FVK10" s="154">
        <v>0</v>
      </c>
      <c r="FVL10" s="154">
        <v>0</v>
      </c>
      <c r="FVM10" s="154">
        <v>0</v>
      </c>
      <c r="FVN10" s="154">
        <v>0</v>
      </c>
      <c r="FVO10" s="154">
        <v>0</v>
      </c>
      <c r="FVP10" s="154">
        <v>0</v>
      </c>
      <c r="FVQ10" s="154">
        <v>0</v>
      </c>
      <c r="FVR10" s="154">
        <v>0</v>
      </c>
      <c r="FVS10" s="154">
        <v>0</v>
      </c>
      <c r="FVT10" s="154">
        <v>0</v>
      </c>
      <c r="FVU10" s="154">
        <v>0</v>
      </c>
      <c r="FVV10" s="154">
        <v>0</v>
      </c>
      <c r="FVW10" s="154">
        <v>0</v>
      </c>
      <c r="FVX10" s="154">
        <v>0</v>
      </c>
      <c r="FVY10" s="154">
        <v>0</v>
      </c>
      <c r="FVZ10" s="154">
        <v>0</v>
      </c>
      <c r="FWA10" s="154">
        <v>0</v>
      </c>
      <c r="FWB10" s="154">
        <v>0</v>
      </c>
      <c r="FWC10" s="154">
        <v>0</v>
      </c>
      <c r="FWD10" s="154">
        <v>0</v>
      </c>
      <c r="FWE10" s="154">
        <v>0</v>
      </c>
      <c r="FWF10" s="154">
        <v>0</v>
      </c>
      <c r="FWG10" s="154">
        <v>0</v>
      </c>
      <c r="FWH10" s="154">
        <v>0</v>
      </c>
      <c r="FWI10" s="154">
        <v>0</v>
      </c>
      <c r="FWJ10" s="154">
        <v>0</v>
      </c>
      <c r="FWK10" s="154">
        <v>0</v>
      </c>
      <c r="FWL10" s="154">
        <v>0</v>
      </c>
      <c r="FWM10" s="154">
        <v>0</v>
      </c>
      <c r="FWN10" s="154">
        <v>0</v>
      </c>
      <c r="FWO10" s="154">
        <v>0</v>
      </c>
      <c r="FWP10" s="154">
        <v>0</v>
      </c>
      <c r="FWQ10" s="154">
        <v>0</v>
      </c>
      <c r="FWR10" s="154">
        <v>0</v>
      </c>
      <c r="FWS10" s="154">
        <v>0</v>
      </c>
      <c r="FWT10" s="154">
        <v>0</v>
      </c>
      <c r="FWU10" s="154">
        <v>0</v>
      </c>
      <c r="FWV10" s="154">
        <v>0</v>
      </c>
      <c r="FWW10" s="154">
        <v>0</v>
      </c>
      <c r="FWX10" s="154">
        <v>0</v>
      </c>
      <c r="FWY10" s="154">
        <v>0</v>
      </c>
      <c r="FWZ10" s="154">
        <v>0</v>
      </c>
      <c r="FXA10" s="154">
        <v>0</v>
      </c>
      <c r="FXB10" s="154">
        <v>0</v>
      </c>
      <c r="FXC10" s="154">
        <v>0</v>
      </c>
      <c r="FXD10" s="154">
        <v>0</v>
      </c>
      <c r="FXE10" s="154">
        <v>0</v>
      </c>
      <c r="FXF10" s="154">
        <v>0</v>
      </c>
      <c r="FXG10" s="154">
        <v>0</v>
      </c>
      <c r="FXH10" s="154">
        <v>0</v>
      </c>
      <c r="FXI10" s="154">
        <v>0</v>
      </c>
      <c r="FXJ10" s="154">
        <v>0</v>
      </c>
      <c r="FXK10" s="154">
        <v>0</v>
      </c>
      <c r="FXL10" s="154">
        <v>0</v>
      </c>
      <c r="FXM10" s="154">
        <v>0</v>
      </c>
      <c r="FXN10" s="154">
        <v>0</v>
      </c>
      <c r="FXO10" s="154">
        <v>0</v>
      </c>
      <c r="FXP10" s="154">
        <v>0</v>
      </c>
      <c r="FXQ10" s="154">
        <v>0</v>
      </c>
      <c r="FXR10" s="154">
        <v>0</v>
      </c>
      <c r="FXS10" s="154">
        <v>0</v>
      </c>
      <c r="FXT10" s="154">
        <v>0</v>
      </c>
      <c r="FXU10" s="154">
        <v>0</v>
      </c>
      <c r="FXV10" s="154">
        <v>0</v>
      </c>
      <c r="FXW10" s="154">
        <v>0</v>
      </c>
      <c r="FXX10" s="154">
        <v>0</v>
      </c>
      <c r="FXY10" s="154">
        <v>0</v>
      </c>
      <c r="FXZ10" s="154">
        <v>0</v>
      </c>
      <c r="FYA10" s="154">
        <v>0</v>
      </c>
      <c r="FYB10" s="154">
        <v>0</v>
      </c>
      <c r="FYC10" s="154">
        <v>0</v>
      </c>
      <c r="FYD10" s="154">
        <v>0</v>
      </c>
      <c r="FYE10" s="154">
        <v>0</v>
      </c>
      <c r="FYF10" s="154">
        <v>0</v>
      </c>
      <c r="FYG10" s="154">
        <v>0</v>
      </c>
      <c r="FYH10" s="154">
        <v>0</v>
      </c>
      <c r="FYI10" s="154">
        <v>0</v>
      </c>
      <c r="FYJ10" s="154">
        <v>0</v>
      </c>
      <c r="FYK10" s="154">
        <v>0</v>
      </c>
      <c r="FYL10" s="154">
        <v>0</v>
      </c>
      <c r="FYM10" s="154">
        <v>0</v>
      </c>
      <c r="FYN10" s="154">
        <v>0</v>
      </c>
      <c r="FYO10" s="154">
        <v>0</v>
      </c>
      <c r="FYP10" s="154">
        <v>0</v>
      </c>
      <c r="FYQ10" s="154">
        <v>0</v>
      </c>
      <c r="FYR10" s="154">
        <v>0</v>
      </c>
      <c r="FYS10" s="154">
        <v>0</v>
      </c>
      <c r="FYT10" s="154">
        <v>0</v>
      </c>
      <c r="FYU10" s="154">
        <v>0</v>
      </c>
      <c r="FYV10" s="154">
        <v>0</v>
      </c>
      <c r="FYW10" s="154">
        <v>0</v>
      </c>
      <c r="FYX10" s="154">
        <v>0</v>
      </c>
      <c r="FYY10" s="154">
        <v>0</v>
      </c>
      <c r="FYZ10" s="154">
        <v>0</v>
      </c>
      <c r="FZA10" s="154">
        <v>0</v>
      </c>
      <c r="FZB10" s="154">
        <v>0</v>
      </c>
      <c r="FZC10" s="154">
        <v>0</v>
      </c>
      <c r="FZD10" s="154">
        <v>0</v>
      </c>
      <c r="FZE10" s="154">
        <v>0</v>
      </c>
      <c r="FZF10" s="154">
        <v>0</v>
      </c>
      <c r="FZG10" s="154">
        <v>0</v>
      </c>
      <c r="FZH10" s="154">
        <v>0</v>
      </c>
      <c r="FZI10" s="154">
        <v>0</v>
      </c>
      <c r="FZJ10" s="154">
        <v>0</v>
      </c>
      <c r="FZK10" s="154">
        <v>0</v>
      </c>
      <c r="FZL10" s="154">
        <v>0</v>
      </c>
      <c r="FZM10" s="154">
        <v>0</v>
      </c>
      <c r="FZN10" s="154">
        <v>0</v>
      </c>
      <c r="FZO10" s="154">
        <v>0</v>
      </c>
      <c r="FZP10" s="154">
        <v>0</v>
      </c>
      <c r="FZQ10" s="154">
        <v>0</v>
      </c>
      <c r="FZR10" s="154">
        <v>0</v>
      </c>
      <c r="FZS10" s="154">
        <v>0</v>
      </c>
      <c r="FZT10" s="154">
        <v>0</v>
      </c>
      <c r="FZU10" s="154">
        <v>0</v>
      </c>
      <c r="FZV10" s="154">
        <v>0</v>
      </c>
      <c r="FZW10" s="154">
        <v>0</v>
      </c>
      <c r="FZX10" s="154">
        <v>0</v>
      </c>
      <c r="FZY10" s="154">
        <v>0</v>
      </c>
      <c r="FZZ10" s="154">
        <v>0</v>
      </c>
      <c r="GAA10" s="154">
        <v>0</v>
      </c>
      <c r="GAB10" s="154">
        <v>0</v>
      </c>
      <c r="GAC10" s="154">
        <v>0</v>
      </c>
      <c r="GAD10" s="154">
        <v>0</v>
      </c>
      <c r="GAE10" s="154">
        <v>0</v>
      </c>
      <c r="GAF10" s="154">
        <v>0</v>
      </c>
      <c r="GAG10" s="154">
        <v>0</v>
      </c>
      <c r="GAH10" s="154">
        <v>0</v>
      </c>
      <c r="GAI10" s="154">
        <v>0</v>
      </c>
      <c r="GAJ10" s="154">
        <v>0</v>
      </c>
      <c r="GAK10" s="154">
        <v>0</v>
      </c>
      <c r="GAL10" s="154">
        <v>0</v>
      </c>
      <c r="GAM10" s="154">
        <v>0</v>
      </c>
      <c r="GAN10" s="154">
        <v>0</v>
      </c>
      <c r="GAO10" s="154">
        <v>0</v>
      </c>
      <c r="GAP10" s="154">
        <v>0</v>
      </c>
      <c r="GAQ10" s="154">
        <v>0</v>
      </c>
      <c r="GAR10" s="154">
        <v>0</v>
      </c>
      <c r="GAS10" s="154">
        <v>0</v>
      </c>
      <c r="GAT10" s="154">
        <v>0</v>
      </c>
      <c r="GAU10" s="154">
        <v>0</v>
      </c>
      <c r="GAV10" s="154">
        <v>0</v>
      </c>
      <c r="GAW10" s="154">
        <v>0</v>
      </c>
      <c r="GAX10" s="154">
        <v>0</v>
      </c>
      <c r="GAY10" s="154">
        <v>0</v>
      </c>
      <c r="GAZ10" s="154">
        <v>0</v>
      </c>
      <c r="GBA10" s="154">
        <v>0</v>
      </c>
      <c r="GBB10" s="154">
        <v>0</v>
      </c>
      <c r="GBC10" s="154">
        <v>0</v>
      </c>
      <c r="GBD10" s="154">
        <v>0</v>
      </c>
      <c r="GBE10" s="154">
        <v>0</v>
      </c>
      <c r="GBF10" s="154">
        <v>0</v>
      </c>
      <c r="GBG10" s="154">
        <v>0</v>
      </c>
      <c r="GBH10" s="154">
        <v>0</v>
      </c>
      <c r="GBI10" s="154">
        <v>0</v>
      </c>
      <c r="GBJ10" s="154">
        <v>0</v>
      </c>
      <c r="GBK10" s="154">
        <v>0</v>
      </c>
      <c r="GBL10" s="154">
        <v>0</v>
      </c>
      <c r="GBM10" s="154">
        <v>0</v>
      </c>
      <c r="GBN10" s="154">
        <v>0</v>
      </c>
      <c r="GBO10" s="154">
        <v>0</v>
      </c>
      <c r="GBP10" s="154">
        <v>0</v>
      </c>
      <c r="GBQ10" s="154">
        <v>0</v>
      </c>
      <c r="GBR10" s="154">
        <v>0</v>
      </c>
      <c r="GBS10" s="154">
        <v>0</v>
      </c>
      <c r="GBT10" s="154">
        <v>0</v>
      </c>
      <c r="GBU10" s="154">
        <v>0</v>
      </c>
      <c r="GBV10" s="154">
        <v>0</v>
      </c>
      <c r="GBW10" s="154">
        <v>0</v>
      </c>
      <c r="GBX10" s="154">
        <v>0</v>
      </c>
      <c r="GBY10" s="154">
        <v>0</v>
      </c>
      <c r="GBZ10" s="154">
        <v>0</v>
      </c>
      <c r="GCA10" s="154">
        <v>0</v>
      </c>
      <c r="GCB10" s="154">
        <v>0</v>
      </c>
      <c r="GCC10" s="154">
        <v>0</v>
      </c>
      <c r="GCD10" s="154">
        <v>0</v>
      </c>
      <c r="GCE10" s="154">
        <v>0</v>
      </c>
      <c r="GCF10" s="154">
        <v>0</v>
      </c>
      <c r="GCG10" s="154">
        <v>0</v>
      </c>
      <c r="GCH10" s="154">
        <v>0</v>
      </c>
      <c r="GCI10" s="154">
        <v>0</v>
      </c>
      <c r="GCJ10" s="154">
        <v>0</v>
      </c>
      <c r="GCK10" s="154">
        <v>0</v>
      </c>
      <c r="GCL10" s="154">
        <v>0</v>
      </c>
      <c r="GCM10" s="154">
        <v>0</v>
      </c>
      <c r="GCN10" s="154">
        <v>0</v>
      </c>
      <c r="GCO10" s="154">
        <v>0</v>
      </c>
      <c r="GCP10" s="154">
        <v>0</v>
      </c>
      <c r="GCQ10" s="154">
        <v>0</v>
      </c>
      <c r="GCR10" s="154">
        <v>0</v>
      </c>
      <c r="GCS10" s="154">
        <v>0</v>
      </c>
      <c r="GCT10" s="154">
        <v>0</v>
      </c>
      <c r="GCU10" s="154">
        <v>0</v>
      </c>
      <c r="GCV10" s="154">
        <v>0</v>
      </c>
      <c r="GCW10" s="154">
        <v>0</v>
      </c>
      <c r="GCX10" s="154">
        <v>0</v>
      </c>
      <c r="GCY10" s="154">
        <v>0</v>
      </c>
      <c r="GCZ10" s="154">
        <v>0</v>
      </c>
      <c r="GDA10" s="154">
        <v>0</v>
      </c>
      <c r="GDB10" s="154">
        <v>0</v>
      </c>
      <c r="GDC10" s="154">
        <v>0</v>
      </c>
      <c r="GDD10" s="154">
        <v>0</v>
      </c>
      <c r="GDE10" s="154">
        <v>0</v>
      </c>
      <c r="GDF10" s="154">
        <v>0</v>
      </c>
      <c r="GDG10" s="154">
        <v>0</v>
      </c>
      <c r="GDH10" s="154">
        <v>0</v>
      </c>
      <c r="GDI10" s="154">
        <v>0</v>
      </c>
      <c r="GDJ10" s="154">
        <v>0</v>
      </c>
      <c r="GDK10" s="154">
        <v>0</v>
      </c>
      <c r="GDL10" s="154">
        <v>0</v>
      </c>
      <c r="GDM10" s="154">
        <v>0</v>
      </c>
      <c r="GDN10" s="154">
        <v>0</v>
      </c>
      <c r="GDO10" s="154">
        <v>0</v>
      </c>
      <c r="GDP10" s="154">
        <v>0</v>
      </c>
      <c r="GDQ10" s="154">
        <v>0</v>
      </c>
      <c r="GDR10" s="154">
        <v>0</v>
      </c>
      <c r="GDS10" s="154">
        <v>0</v>
      </c>
      <c r="GDT10" s="154">
        <v>0</v>
      </c>
      <c r="GDU10" s="154">
        <v>0</v>
      </c>
      <c r="GDV10" s="154">
        <v>0</v>
      </c>
      <c r="GDW10" s="154">
        <v>0</v>
      </c>
      <c r="GDX10" s="154">
        <v>0</v>
      </c>
      <c r="GDY10" s="154">
        <v>0</v>
      </c>
      <c r="GDZ10" s="154">
        <v>0</v>
      </c>
      <c r="GEA10" s="154">
        <v>0</v>
      </c>
      <c r="GEB10" s="154">
        <v>0</v>
      </c>
      <c r="GEC10" s="154">
        <v>0</v>
      </c>
      <c r="GED10" s="154">
        <v>0</v>
      </c>
      <c r="GEE10" s="154">
        <v>0</v>
      </c>
      <c r="GEF10" s="154">
        <v>0</v>
      </c>
      <c r="GEG10" s="154">
        <v>0</v>
      </c>
      <c r="GEH10" s="154">
        <v>0</v>
      </c>
      <c r="GEI10" s="154">
        <v>0</v>
      </c>
      <c r="GEJ10" s="154">
        <v>0</v>
      </c>
      <c r="GEK10" s="154">
        <v>0</v>
      </c>
      <c r="GEL10" s="154">
        <v>0</v>
      </c>
      <c r="GEM10" s="154">
        <v>0</v>
      </c>
      <c r="GEN10" s="154">
        <v>0</v>
      </c>
      <c r="GEO10" s="154">
        <v>0</v>
      </c>
      <c r="GEP10" s="154">
        <v>0</v>
      </c>
      <c r="GEQ10" s="154">
        <v>0</v>
      </c>
      <c r="GER10" s="154">
        <v>0</v>
      </c>
      <c r="GES10" s="154">
        <v>0</v>
      </c>
      <c r="GET10" s="154">
        <v>0</v>
      </c>
      <c r="GEU10" s="154">
        <v>0</v>
      </c>
      <c r="GEV10" s="154">
        <v>0</v>
      </c>
      <c r="GEW10" s="154">
        <v>0</v>
      </c>
      <c r="GEX10" s="154">
        <v>0</v>
      </c>
      <c r="GEY10" s="154">
        <v>0</v>
      </c>
      <c r="GEZ10" s="154">
        <v>0</v>
      </c>
      <c r="GFA10" s="154">
        <v>0</v>
      </c>
      <c r="GFB10" s="154">
        <v>0</v>
      </c>
      <c r="GFC10" s="154">
        <v>0</v>
      </c>
      <c r="GFD10" s="154">
        <v>0</v>
      </c>
      <c r="GFE10" s="154">
        <v>0</v>
      </c>
      <c r="GFF10" s="154">
        <v>0</v>
      </c>
      <c r="GFG10" s="154">
        <v>0</v>
      </c>
      <c r="GFH10" s="154">
        <v>0</v>
      </c>
      <c r="GFI10" s="154">
        <v>0</v>
      </c>
      <c r="GFJ10" s="154">
        <v>0</v>
      </c>
      <c r="GFK10" s="154">
        <v>0</v>
      </c>
      <c r="GFL10" s="154">
        <v>0</v>
      </c>
      <c r="GFM10" s="154">
        <v>0</v>
      </c>
      <c r="GFN10" s="154">
        <v>0</v>
      </c>
      <c r="GFO10" s="154">
        <v>0</v>
      </c>
      <c r="GFP10" s="154">
        <v>0</v>
      </c>
      <c r="GFQ10" s="154">
        <v>0</v>
      </c>
      <c r="GFR10" s="154">
        <v>0</v>
      </c>
      <c r="GFS10" s="154">
        <v>0</v>
      </c>
      <c r="GFT10" s="154">
        <v>0</v>
      </c>
      <c r="GFU10" s="154">
        <v>0</v>
      </c>
      <c r="GFV10" s="154">
        <v>0</v>
      </c>
      <c r="GFW10" s="154">
        <v>0</v>
      </c>
      <c r="GFX10" s="154">
        <v>0</v>
      </c>
      <c r="GFY10" s="154">
        <v>0</v>
      </c>
      <c r="GFZ10" s="154">
        <v>0</v>
      </c>
      <c r="GGA10" s="154">
        <v>0</v>
      </c>
      <c r="GGB10" s="154">
        <v>0</v>
      </c>
      <c r="GGC10" s="154">
        <v>0</v>
      </c>
      <c r="GGD10" s="154">
        <v>0</v>
      </c>
      <c r="GGE10" s="154">
        <v>0</v>
      </c>
      <c r="GGF10" s="154">
        <v>0</v>
      </c>
      <c r="GGG10" s="154">
        <v>0</v>
      </c>
      <c r="GGH10" s="154">
        <v>0</v>
      </c>
      <c r="GGI10" s="154">
        <v>0</v>
      </c>
      <c r="GGJ10" s="154">
        <v>0</v>
      </c>
      <c r="GGK10" s="154">
        <v>0</v>
      </c>
      <c r="GGL10" s="154">
        <v>0</v>
      </c>
      <c r="GGM10" s="154">
        <v>0</v>
      </c>
      <c r="GGN10" s="154">
        <v>0</v>
      </c>
      <c r="GGO10" s="154">
        <v>0</v>
      </c>
      <c r="GGP10" s="154">
        <v>0</v>
      </c>
      <c r="GGQ10" s="154">
        <v>0</v>
      </c>
      <c r="GGR10" s="154">
        <v>0</v>
      </c>
      <c r="GGS10" s="154">
        <v>0</v>
      </c>
      <c r="GGT10" s="154">
        <v>0</v>
      </c>
      <c r="GGU10" s="154">
        <v>0</v>
      </c>
      <c r="GGV10" s="154">
        <v>0</v>
      </c>
      <c r="GGW10" s="154">
        <v>0</v>
      </c>
      <c r="GGX10" s="154">
        <v>0</v>
      </c>
      <c r="GGY10" s="154">
        <v>0</v>
      </c>
      <c r="GGZ10" s="154">
        <v>0</v>
      </c>
      <c r="GHA10" s="154">
        <v>0</v>
      </c>
      <c r="GHB10" s="154">
        <v>0</v>
      </c>
      <c r="GHC10" s="154">
        <v>0</v>
      </c>
      <c r="GHD10" s="154">
        <v>0</v>
      </c>
      <c r="GHE10" s="154">
        <v>0</v>
      </c>
      <c r="GHF10" s="154">
        <v>0</v>
      </c>
      <c r="GHG10" s="154">
        <v>0</v>
      </c>
      <c r="GHH10" s="154">
        <v>0</v>
      </c>
      <c r="GHI10" s="154">
        <v>0</v>
      </c>
      <c r="GHJ10" s="154">
        <v>0</v>
      </c>
      <c r="GHK10" s="154">
        <v>0</v>
      </c>
      <c r="GHL10" s="154">
        <v>0</v>
      </c>
      <c r="GHM10" s="154">
        <v>0</v>
      </c>
      <c r="GHN10" s="154">
        <v>0</v>
      </c>
      <c r="GHO10" s="154">
        <v>0</v>
      </c>
      <c r="GHP10" s="154">
        <v>0</v>
      </c>
      <c r="GHQ10" s="154">
        <v>0</v>
      </c>
      <c r="GHR10" s="154">
        <v>0</v>
      </c>
      <c r="GHS10" s="154">
        <v>0</v>
      </c>
      <c r="GHT10" s="154">
        <v>0</v>
      </c>
      <c r="GHU10" s="154">
        <v>0</v>
      </c>
      <c r="GHV10" s="154">
        <v>0</v>
      </c>
      <c r="GHW10" s="154">
        <v>0</v>
      </c>
      <c r="GHX10" s="154">
        <v>0</v>
      </c>
      <c r="GHY10" s="154">
        <v>0</v>
      </c>
      <c r="GHZ10" s="154">
        <v>0</v>
      </c>
      <c r="GIA10" s="154">
        <v>0</v>
      </c>
      <c r="GIB10" s="154">
        <v>0</v>
      </c>
      <c r="GIC10" s="154">
        <v>0</v>
      </c>
      <c r="GID10" s="154">
        <v>0</v>
      </c>
      <c r="GIE10" s="154">
        <v>0</v>
      </c>
      <c r="GIF10" s="154">
        <v>0</v>
      </c>
      <c r="GIG10" s="154">
        <v>0</v>
      </c>
      <c r="GIH10" s="154">
        <v>0</v>
      </c>
      <c r="GII10" s="154">
        <v>0</v>
      </c>
      <c r="GIJ10" s="154">
        <v>0</v>
      </c>
      <c r="GIK10" s="154">
        <v>0</v>
      </c>
      <c r="GIL10" s="154">
        <v>0</v>
      </c>
      <c r="GIM10" s="154">
        <v>0</v>
      </c>
      <c r="GIN10" s="154">
        <v>0</v>
      </c>
      <c r="GIO10" s="154">
        <v>0</v>
      </c>
      <c r="GIP10" s="154">
        <v>0</v>
      </c>
      <c r="GIQ10" s="154">
        <v>0</v>
      </c>
      <c r="GIR10" s="154">
        <v>0</v>
      </c>
      <c r="GIS10" s="154">
        <v>0</v>
      </c>
      <c r="GIT10" s="154">
        <v>0</v>
      </c>
      <c r="GIU10" s="154">
        <v>0</v>
      </c>
      <c r="GIV10" s="154">
        <v>0</v>
      </c>
      <c r="GIW10" s="154">
        <v>0</v>
      </c>
      <c r="GIX10" s="154">
        <v>0</v>
      </c>
      <c r="GIY10" s="154">
        <v>0</v>
      </c>
      <c r="GIZ10" s="154">
        <v>0</v>
      </c>
      <c r="GJA10" s="154">
        <v>0</v>
      </c>
      <c r="GJB10" s="154">
        <v>0</v>
      </c>
      <c r="GJC10" s="154">
        <v>0</v>
      </c>
      <c r="GJD10" s="154">
        <v>0</v>
      </c>
      <c r="GJE10" s="154">
        <v>0</v>
      </c>
      <c r="GJF10" s="154">
        <v>0</v>
      </c>
      <c r="GJG10" s="154">
        <v>0</v>
      </c>
      <c r="GJH10" s="154">
        <v>0</v>
      </c>
      <c r="GJI10" s="154">
        <v>0</v>
      </c>
      <c r="GJJ10" s="154">
        <v>0</v>
      </c>
      <c r="GJK10" s="154">
        <v>0</v>
      </c>
      <c r="GJL10" s="154">
        <v>0</v>
      </c>
      <c r="GJM10" s="154">
        <v>0</v>
      </c>
      <c r="GJN10" s="154">
        <v>0</v>
      </c>
      <c r="GJO10" s="154">
        <v>0</v>
      </c>
      <c r="GJP10" s="154">
        <v>0</v>
      </c>
      <c r="GJQ10" s="154">
        <v>0</v>
      </c>
      <c r="GJR10" s="154">
        <v>0</v>
      </c>
      <c r="GJS10" s="154">
        <v>0</v>
      </c>
      <c r="GJT10" s="154">
        <v>0</v>
      </c>
      <c r="GJU10" s="154">
        <v>0</v>
      </c>
      <c r="GJV10" s="154">
        <v>0</v>
      </c>
      <c r="GJW10" s="154">
        <v>0</v>
      </c>
      <c r="GJX10" s="154">
        <v>0</v>
      </c>
      <c r="GJY10" s="154">
        <v>0</v>
      </c>
      <c r="GJZ10" s="154">
        <v>0</v>
      </c>
      <c r="GKA10" s="154">
        <v>0</v>
      </c>
      <c r="GKB10" s="154">
        <v>0</v>
      </c>
      <c r="GKC10" s="154">
        <v>0</v>
      </c>
      <c r="GKD10" s="154">
        <v>0</v>
      </c>
      <c r="GKE10" s="154">
        <v>0</v>
      </c>
      <c r="GKF10" s="154">
        <v>0</v>
      </c>
      <c r="GKG10" s="154">
        <v>0</v>
      </c>
      <c r="GKH10" s="154">
        <v>0</v>
      </c>
      <c r="GKI10" s="154">
        <v>0</v>
      </c>
      <c r="GKJ10" s="154">
        <v>0</v>
      </c>
      <c r="GKK10" s="154">
        <v>0</v>
      </c>
      <c r="GKL10" s="154">
        <v>0</v>
      </c>
      <c r="GKM10" s="154">
        <v>0</v>
      </c>
      <c r="GKN10" s="154">
        <v>0</v>
      </c>
      <c r="GKO10" s="154">
        <v>0</v>
      </c>
      <c r="GKP10" s="154">
        <v>0</v>
      </c>
      <c r="GKQ10" s="154">
        <v>0</v>
      </c>
      <c r="GKR10" s="154">
        <v>0</v>
      </c>
      <c r="GKS10" s="154">
        <v>0</v>
      </c>
      <c r="GKT10" s="154">
        <v>0</v>
      </c>
      <c r="GKU10" s="154">
        <v>0</v>
      </c>
      <c r="GKV10" s="154">
        <v>0</v>
      </c>
      <c r="GKW10" s="154">
        <v>0</v>
      </c>
      <c r="GKX10" s="154">
        <v>0</v>
      </c>
      <c r="GKY10" s="154">
        <v>0</v>
      </c>
      <c r="GKZ10" s="154">
        <v>0</v>
      </c>
      <c r="GLA10" s="154">
        <v>0</v>
      </c>
      <c r="GLB10" s="154">
        <v>0</v>
      </c>
      <c r="GLC10" s="154">
        <v>0</v>
      </c>
      <c r="GLD10" s="154">
        <v>0</v>
      </c>
      <c r="GLE10" s="154">
        <v>0</v>
      </c>
      <c r="GLF10" s="154">
        <v>0</v>
      </c>
      <c r="GLG10" s="154">
        <v>0</v>
      </c>
      <c r="GLH10" s="154">
        <v>0</v>
      </c>
      <c r="GLI10" s="154">
        <v>0</v>
      </c>
      <c r="GLJ10" s="154">
        <v>0</v>
      </c>
      <c r="GLK10" s="154">
        <v>0</v>
      </c>
      <c r="GLL10" s="154">
        <v>0</v>
      </c>
      <c r="GLM10" s="154">
        <v>0</v>
      </c>
      <c r="GLN10" s="154">
        <v>0</v>
      </c>
      <c r="GLO10" s="154">
        <v>0</v>
      </c>
      <c r="GLP10" s="154">
        <v>0</v>
      </c>
      <c r="GLQ10" s="154">
        <v>0</v>
      </c>
      <c r="GLR10" s="154">
        <v>0</v>
      </c>
      <c r="GLS10" s="154">
        <v>0</v>
      </c>
      <c r="GLT10" s="154">
        <v>0</v>
      </c>
      <c r="GLU10" s="154">
        <v>0</v>
      </c>
      <c r="GLV10" s="154">
        <v>0</v>
      </c>
      <c r="GLW10" s="154">
        <v>0</v>
      </c>
      <c r="GLX10" s="154">
        <v>0</v>
      </c>
      <c r="GLY10" s="154">
        <v>0</v>
      </c>
      <c r="GLZ10" s="154">
        <v>0</v>
      </c>
      <c r="GMA10" s="154">
        <v>0</v>
      </c>
      <c r="GMB10" s="154">
        <v>0</v>
      </c>
      <c r="GMC10" s="154">
        <v>0</v>
      </c>
      <c r="GMD10" s="154">
        <v>0</v>
      </c>
      <c r="GME10" s="154">
        <v>0</v>
      </c>
      <c r="GMF10" s="154">
        <v>0</v>
      </c>
      <c r="GMG10" s="154">
        <v>0</v>
      </c>
      <c r="GMH10" s="154">
        <v>0</v>
      </c>
      <c r="GMI10" s="154">
        <v>0</v>
      </c>
      <c r="GMJ10" s="154">
        <v>0</v>
      </c>
      <c r="GMK10" s="154">
        <v>0</v>
      </c>
      <c r="GML10" s="154">
        <v>0</v>
      </c>
      <c r="GMM10" s="154">
        <v>0</v>
      </c>
      <c r="GMN10" s="154">
        <v>0</v>
      </c>
      <c r="GMO10" s="154">
        <v>0</v>
      </c>
      <c r="GMP10" s="154">
        <v>0</v>
      </c>
      <c r="GMQ10" s="154">
        <v>0</v>
      </c>
      <c r="GMR10" s="154">
        <v>0</v>
      </c>
      <c r="GMS10" s="154">
        <v>0</v>
      </c>
      <c r="GMT10" s="154">
        <v>0</v>
      </c>
      <c r="GMU10" s="154">
        <v>0</v>
      </c>
      <c r="GMV10" s="154">
        <v>0</v>
      </c>
      <c r="GMW10" s="154">
        <v>0</v>
      </c>
      <c r="GMX10" s="154">
        <v>0</v>
      </c>
      <c r="GMY10" s="154">
        <v>0</v>
      </c>
      <c r="GMZ10" s="154">
        <v>0</v>
      </c>
      <c r="GNA10" s="154">
        <v>0</v>
      </c>
      <c r="GNB10" s="154">
        <v>0</v>
      </c>
      <c r="GNC10" s="154">
        <v>0</v>
      </c>
      <c r="GND10" s="154">
        <v>0</v>
      </c>
      <c r="GNE10" s="154">
        <v>0</v>
      </c>
      <c r="GNF10" s="154">
        <v>0</v>
      </c>
      <c r="GNG10" s="154">
        <v>0</v>
      </c>
      <c r="GNH10" s="154">
        <v>0</v>
      </c>
      <c r="GNI10" s="154">
        <v>0</v>
      </c>
      <c r="GNJ10" s="154">
        <v>0</v>
      </c>
      <c r="GNK10" s="154">
        <v>0</v>
      </c>
      <c r="GNL10" s="154">
        <v>0</v>
      </c>
      <c r="GNM10" s="154">
        <v>0</v>
      </c>
      <c r="GNN10" s="154">
        <v>0</v>
      </c>
      <c r="GNO10" s="154">
        <v>0</v>
      </c>
      <c r="GNP10" s="154">
        <v>0</v>
      </c>
      <c r="GNQ10" s="154">
        <v>0</v>
      </c>
      <c r="GNR10" s="154">
        <v>0</v>
      </c>
      <c r="GNS10" s="154">
        <v>0</v>
      </c>
      <c r="GNT10" s="154">
        <v>0</v>
      </c>
      <c r="GNU10" s="154">
        <v>0</v>
      </c>
      <c r="GNV10" s="154">
        <v>0</v>
      </c>
      <c r="GNW10" s="154">
        <v>0</v>
      </c>
      <c r="GNX10" s="154">
        <v>0</v>
      </c>
      <c r="GNY10" s="154">
        <v>0</v>
      </c>
      <c r="GNZ10" s="154">
        <v>0</v>
      </c>
      <c r="GOA10" s="154">
        <v>0</v>
      </c>
      <c r="GOB10" s="154">
        <v>0</v>
      </c>
      <c r="GOC10" s="154">
        <v>0</v>
      </c>
      <c r="GOD10" s="154">
        <v>0</v>
      </c>
      <c r="GOE10" s="154">
        <v>0</v>
      </c>
      <c r="GOF10" s="154">
        <v>0</v>
      </c>
      <c r="GOG10" s="154">
        <v>0</v>
      </c>
      <c r="GOH10" s="154">
        <v>0</v>
      </c>
      <c r="GOI10" s="154">
        <v>0</v>
      </c>
      <c r="GOJ10" s="154">
        <v>0</v>
      </c>
      <c r="GOK10" s="154">
        <v>0</v>
      </c>
      <c r="GOL10" s="154">
        <v>0</v>
      </c>
      <c r="GOM10" s="154">
        <v>0</v>
      </c>
      <c r="GON10" s="154">
        <v>0</v>
      </c>
      <c r="GOO10" s="154">
        <v>0</v>
      </c>
      <c r="GOP10" s="154">
        <v>0</v>
      </c>
      <c r="GOQ10" s="154">
        <v>0</v>
      </c>
      <c r="GOR10" s="154">
        <v>0</v>
      </c>
      <c r="GOS10" s="154">
        <v>0</v>
      </c>
      <c r="GOT10" s="154">
        <v>0</v>
      </c>
      <c r="GOU10" s="154">
        <v>0</v>
      </c>
      <c r="GOV10" s="154">
        <v>0</v>
      </c>
      <c r="GOW10" s="154">
        <v>0</v>
      </c>
      <c r="GOX10" s="154">
        <v>0</v>
      </c>
      <c r="GOY10" s="154">
        <v>0</v>
      </c>
      <c r="GOZ10" s="154">
        <v>0</v>
      </c>
      <c r="GPA10" s="154">
        <v>0</v>
      </c>
      <c r="GPB10" s="154">
        <v>0</v>
      </c>
      <c r="GPC10" s="154">
        <v>0</v>
      </c>
      <c r="GPD10" s="154">
        <v>0</v>
      </c>
      <c r="GPE10" s="154">
        <v>0</v>
      </c>
      <c r="GPF10" s="154">
        <v>0</v>
      </c>
      <c r="GPG10" s="154">
        <v>0</v>
      </c>
      <c r="GPH10" s="154">
        <v>0</v>
      </c>
      <c r="GPI10" s="154">
        <v>0</v>
      </c>
      <c r="GPJ10" s="154">
        <v>0</v>
      </c>
      <c r="GPK10" s="154">
        <v>0</v>
      </c>
      <c r="GPL10" s="154">
        <v>0</v>
      </c>
      <c r="GPM10" s="154">
        <v>0</v>
      </c>
      <c r="GPN10" s="154">
        <v>0</v>
      </c>
      <c r="GPO10" s="154">
        <v>0</v>
      </c>
      <c r="GPP10" s="154">
        <v>0</v>
      </c>
      <c r="GPQ10" s="154">
        <v>0</v>
      </c>
      <c r="GPR10" s="154">
        <v>0</v>
      </c>
      <c r="GPS10" s="154">
        <v>0</v>
      </c>
      <c r="GPT10" s="154">
        <v>0</v>
      </c>
      <c r="GPU10" s="154">
        <v>0</v>
      </c>
      <c r="GPV10" s="154">
        <v>0</v>
      </c>
      <c r="GPW10" s="154">
        <v>0</v>
      </c>
      <c r="GPX10" s="154">
        <v>0</v>
      </c>
      <c r="GPY10" s="154">
        <v>0</v>
      </c>
      <c r="GPZ10" s="154">
        <v>0</v>
      </c>
      <c r="GQA10" s="154">
        <v>0</v>
      </c>
      <c r="GQB10" s="154">
        <v>0</v>
      </c>
      <c r="GQC10" s="154">
        <v>0</v>
      </c>
      <c r="GQD10" s="154">
        <v>0</v>
      </c>
      <c r="GQE10" s="154">
        <v>0</v>
      </c>
      <c r="GQF10" s="154">
        <v>0</v>
      </c>
      <c r="GQG10" s="154">
        <v>0</v>
      </c>
      <c r="GQH10" s="154">
        <v>0</v>
      </c>
      <c r="GQI10" s="154">
        <v>0</v>
      </c>
      <c r="GQJ10" s="154">
        <v>0</v>
      </c>
      <c r="GQK10" s="154">
        <v>0</v>
      </c>
      <c r="GQL10" s="154">
        <v>0</v>
      </c>
      <c r="GQM10" s="154">
        <v>0</v>
      </c>
      <c r="GQN10" s="154">
        <v>0</v>
      </c>
      <c r="GQO10" s="154">
        <v>0</v>
      </c>
      <c r="GQP10" s="154">
        <v>0</v>
      </c>
      <c r="GQQ10" s="154">
        <v>0</v>
      </c>
      <c r="GQR10" s="154">
        <v>0</v>
      </c>
      <c r="GQS10" s="154">
        <v>0</v>
      </c>
      <c r="GQT10" s="154">
        <v>0</v>
      </c>
      <c r="GQU10" s="154">
        <v>0</v>
      </c>
      <c r="GQV10" s="154">
        <v>0</v>
      </c>
      <c r="GQW10" s="154">
        <v>0</v>
      </c>
      <c r="GQX10" s="154">
        <v>0</v>
      </c>
      <c r="GQY10" s="154">
        <v>0</v>
      </c>
      <c r="GQZ10" s="154">
        <v>0</v>
      </c>
      <c r="GRA10" s="154">
        <v>0</v>
      </c>
      <c r="GRB10" s="154">
        <v>0</v>
      </c>
      <c r="GRC10" s="154">
        <v>0</v>
      </c>
      <c r="GRD10" s="154">
        <v>0</v>
      </c>
      <c r="GRE10" s="154">
        <v>0</v>
      </c>
      <c r="GRF10" s="154">
        <v>0</v>
      </c>
      <c r="GRG10" s="154">
        <v>0</v>
      </c>
      <c r="GRH10" s="154">
        <v>0</v>
      </c>
      <c r="GRI10" s="154">
        <v>0</v>
      </c>
      <c r="GRJ10" s="154">
        <v>0</v>
      </c>
      <c r="GRK10" s="154">
        <v>0</v>
      </c>
      <c r="GRL10" s="154">
        <v>0</v>
      </c>
      <c r="GRM10" s="154">
        <v>0</v>
      </c>
      <c r="GRN10" s="154">
        <v>0</v>
      </c>
      <c r="GRO10" s="154">
        <v>0</v>
      </c>
      <c r="GRP10" s="154">
        <v>0</v>
      </c>
      <c r="GRQ10" s="154">
        <v>0</v>
      </c>
      <c r="GRR10" s="154">
        <v>0</v>
      </c>
      <c r="GRS10" s="154">
        <v>0</v>
      </c>
      <c r="GRT10" s="154">
        <v>0</v>
      </c>
      <c r="GRU10" s="154">
        <v>0</v>
      </c>
      <c r="GRV10" s="154">
        <v>0</v>
      </c>
      <c r="GRW10" s="154">
        <v>0</v>
      </c>
      <c r="GRX10" s="154">
        <v>0</v>
      </c>
      <c r="GRY10" s="154">
        <v>0</v>
      </c>
      <c r="GRZ10" s="154">
        <v>0</v>
      </c>
      <c r="GSA10" s="154">
        <v>0</v>
      </c>
      <c r="GSB10" s="154">
        <v>0</v>
      </c>
      <c r="GSC10" s="154">
        <v>0</v>
      </c>
      <c r="GSD10" s="154">
        <v>0</v>
      </c>
      <c r="GSE10" s="154">
        <v>0</v>
      </c>
      <c r="GSF10" s="154">
        <v>0</v>
      </c>
      <c r="GSG10" s="154">
        <v>0</v>
      </c>
      <c r="GSH10" s="154">
        <v>0</v>
      </c>
      <c r="GSI10" s="154">
        <v>0</v>
      </c>
      <c r="GSJ10" s="154">
        <v>0</v>
      </c>
      <c r="GSK10" s="154">
        <v>0</v>
      </c>
      <c r="GSL10" s="154">
        <v>0</v>
      </c>
      <c r="GSM10" s="154">
        <v>0</v>
      </c>
      <c r="GSN10" s="154">
        <v>0</v>
      </c>
      <c r="GSO10" s="154">
        <v>0</v>
      </c>
      <c r="GSP10" s="154">
        <v>0</v>
      </c>
      <c r="GSQ10" s="154">
        <v>0</v>
      </c>
      <c r="GSR10" s="154">
        <v>0</v>
      </c>
      <c r="GSS10" s="154">
        <v>0</v>
      </c>
      <c r="GST10" s="154">
        <v>0</v>
      </c>
      <c r="GSU10" s="154">
        <v>0</v>
      </c>
      <c r="GSV10" s="154">
        <v>0</v>
      </c>
      <c r="GSW10" s="154">
        <v>0</v>
      </c>
      <c r="GSX10" s="154">
        <v>0</v>
      </c>
      <c r="GSY10" s="154">
        <v>0</v>
      </c>
      <c r="GSZ10" s="154">
        <v>0</v>
      </c>
      <c r="GTA10" s="154">
        <v>0</v>
      </c>
      <c r="GTB10" s="154">
        <v>0</v>
      </c>
      <c r="GTC10" s="154">
        <v>0</v>
      </c>
      <c r="GTD10" s="154">
        <v>0</v>
      </c>
      <c r="GTE10" s="154">
        <v>0</v>
      </c>
      <c r="GTF10" s="154">
        <v>0</v>
      </c>
      <c r="GTG10" s="154">
        <v>0</v>
      </c>
      <c r="GTH10" s="154">
        <v>0</v>
      </c>
      <c r="GTI10" s="154">
        <v>0</v>
      </c>
      <c r="GTJ10" s="154">
        <v>0</v>
      </c>
      <c r="GTK10" s="154">
        <v>0</v>
      </c>
      <c r="GTL10" s="154">
        <v>0</v>
      </c>
      <c r="GTM10" s="154">
        <v>0</v>
      </c>
      <c r="GTN10" s="154">
        <v>0</v>
      </c>
      <c r="GTO10" s="154">
        <v>0</v>
      </c>
      <c r="GTP10" s="154">
        <v>0</v>
      </c>
      <c r="GTQ10" s="154">
        <v>0</v>
      </c>
      <c r="GTR10" s="154">
        <v>0</v>
      </c>
      <c r="GTS10" s="154">
        <v>0</v>
      </c>
      <c r="GTT10" s="154">
        <v>0</v>
      </c>
      <c r="GTU10" s="154">
        <v>0</v>
      </c>
      <c r="GTV10" s="154">
        <v>0</v>
      </c>
      <c r="GTW10" s="154">
        <v>0</v>
      </c>
      <c r="GTX10" s="154">
        <v>0</v>
      </c>
      <c r="GTY10" s="154">
        <v>0</v>
      </c>
      <c r="GTZ10" s="154">
        <v>0</v>
      </c>
      <c r="GUA10" s="154">
        <v>0</v>
      </c>
      <c r="GUB10" s="154">
        <v>0</v>
      </c>
      <c r="GUC10" s="154">
        <v>0</v>
      </c>
      <c r="GUD10" s="154">
        <v>0</v>
      </c>
      <c r="GUE10" s="154">
        <v>0</v>
      </c>
      <c r="GUF10" s="154">
        <v>0</v>
      </c>
      <c r="GUG10" s="154">
        <v>0</v>
      </c>
      <c r="GUH10" s="154">
        <v>0</v>
      </c>
      <c r="GUI10" s="154">
        <v>0</v>
      </c>
      <c r="GUJ10" s="154">
        <v>0</v>
      </c>
      <c r="GUK10" s="154">
        <v>0</v>
      </c>
      <c r="GUL10" s="154">
        <v>0</v>
      </c>
      <c r="GUM10" s="154">
        <v>0</v>
      </c>
      <c r="GUN10" s="154">
        <v>0</v>
      </c>
      <c r="GUO10" s="154">
        <v>0</v>
      </c>
      <c r="GUP10" s="154">
        <v>0</v>
      </c>
      <c r="GUQ10" s="154">
        <v>0</v>
      </c>
      <c r="GUR10" s="154">
        <v>0</v>
      </c>
      <c r="GUS10" s="154">
        <v>0</v>
      </c>
      <c r="GUT10" s="154">
        <v>0</v>
      </c>
      <c r="GUU10" s="154">
        <v>0</v>
      </c>
      <c r="GUV10" s="154">
        <v>0</v>
      </c>
      <c r="GUW10" s="154">
        <v>0</v>
      </c>
      <c r="GUX10" s="154">
        <v>0</v>
      </c>
      <c r="GUY10" s="154">
        <v>0</v>
      </c>
      <c r="GUZ10" s="154">
        <v>0</v>
      </c>
      <c r="GVA10" s="154">
        <v>0</v>
      </c>
      <c r="GVB10" s="154">
        <v>0</v>
      </c>
      <c r="GVC10" s="154">
        <v>0</v>
      </c>
      <c r="GVD10" s="154">
        <v>0</v>
      </c>
      <c r="GVE10" s="154">
        <v>0</v>
      </c>
      <c r="GVF10" s="154">
        <v>0</v>
      </c>
      <c r="GVG10" s="154">
        <v>0</v>
      </c>
      <c r="GVH10" s="154">
        <v>0</v>
      </c>
      <c r="GVI10" s="154">
        <v>0</v>
      </c>
      <c r="GVJ10" s="154">
        <v>0</v>
      </c>
      <c r="GVK10" s="154">
        <v>0</v>
      </c>
      <c r="GVL10" s="154">
        <v>0</v>
      </c>
      <c r="GVM10" s="154">
        <v>0</v>
      </c>
      <c r="GVN10" s="154">
        <v>0</v>
      </c>
      <c r="GVO10" s="154">
        <v>0</v>
      </c>
      <c r="GVP10" s="154">
        <v>0</v>
      </c>
      <c r="GVQ10" s="154">
        <v>0</v>
      </c>
      <c r="GVR10" s="154">
        <v>0</v>
      </c>
      <c r="GVS10" s="154">
        <v>0</v>
      </c>
      <c r="GVT10" s="154">
        <v>0</v>
      </c>
      <c r="GVU10" s="154">
        <v>0</v>
      </c>
      <c r="GVV10" s="154">
        <v>0</v>
      </c>
      <c r="GVW10" s="154">
        <v>0</v>
      </c>
      <c r="GVX10" s="154">
        <v>0</v>
      </c>
      <c r="GVY10" s="154">
        <v>0</v>
      </c>
      <c r="GVZ10" s="154">
        <v>0</v>
      </c>
      <c r="GWA10" s="154">
        <v>0</v>
      </c>
      <c r="GWB10" s="154">
        <v>0</v>
      </c>
      <c r="GWC10" s="154">
        <v>0</v>
      </c>
      <c r="GWD10" s="154">
        <v>0</v>
      </c>
      <c r="GWE10" s="154">
        <v>0</v>
      </c>
      <c r="GWF10" s="154">
        <v>0</v>
      </c>
      <c r="GWG10" s="154">
        <v>0</v>
      </c>
      <c r="GWH10" s="154">
        <v>0</v>
      </c>
      <c r="GWI10" s="154">
        <v>0</v>
      </c>
      <c r="GWJ10" s="154">
        <v>0</v>
      </c>
      <c r="GWK10" s="154">
        <v>0</v>
      </c>
      <c r="GWL10" s="154">
        <v>0</v>
      </c>
      <c r="GWM10" s="154">
        <v>0</v>
      </c>
      <c r="GWN10" s="154">
        <v>0</v>
      </c>
      <c r="GWO10" s="154">
        <v>0</v>
      </c>
      <c r="GWP10" s="154">
        <v>0</v>
      </c>
      <c r="GWQ10" s="154">
        <v>0</v>
      </c>
      <c r="GWR10" s="154">
        <v>0</v>
      </c>
      <c r="GWS10" s="154">
        <v>0</v>
      </c>
      <c r="GWT10" s="154">
        <v>0</v>
      </c>
      <c r="GWU10" s="154">
        <v>0</v>
      </c>
      <c r="GWV10" s="154">
        <v>0</v>
      </c>
      <c r="GWW10" s="154">
        <v>0</v>
      </c>
      <c r="GWX10" s="154">
        <v>0</v>
      </c>
      <c r="GWY10" s="154">
        <v>0</v>
      </c>
      <c r="GWZ10" s="154">
        <v>0</v>
      </c>
      <c r="GXA10" s="154">
        <v>0</v>
      </c>
      <c r="GXB10" s="154">
        <v>0</v>
      </c>
      <c r="GXC10" s="154">
        <v>0</v>
      </c>
      <c r="GXD10" s="154">
        <v>0</v>
      </c>
      <c r="GXE10" s="154">
        <v>0</v>
      </c>
      <c r="GXF10" s="154">
        <v>0</v>
      </c>
      <c r="GXG10" s="154">
        <v>0</v>
      </c>
      <c r="GXH10" s="154">
        <v>0</v>
      </c>
      <c r="GXI10" s="154">
        <v>0</v>
      </c>
      <c r="GXJ10" s="154">
        <v>0</v>
      </c>
      <c r="GXK10" s="154">
        <v>0</v>
      </c>
      <c r="GXL10" s="154">
        <v>0</v>
      </c>
      <c r="GXM10" s="154">
        <v>0</v>
      </c>
      <c r="GXN10" s="154">
        <v>0</v>
      </c>
      <c r="GXO10" s="154">
        <v>0</v>
      </c>
      <c r="GXP10" s="154">
        <v>0</v>
      </c>
      <c r="GXQ10" s="154">
        <v>0</v>
      </c>
      <c r="GXR10" s="154">
        <v>0</v>
      </c>
      <c r="GXS10" s="154">
        <v>0</v>
      </c>
      <c r="GXT10" s="154">
        <v>0</v>
      </c>
      <c r="GXU10" s="154">
        <v>0</v>
      </c>
      <c r="GXV10" s="154">
        <v>0</v>
      </c>
      <c r="GXW10" s="154">
        <v>0</v>
      </c>
      <c r="GXX10" s="154">
        <v>0</v>
      </c>
      <c r="GXY10" s="154">
        <v>0</v>
      </c>
      <c r="GXZ10" s="154">
        <v>0</v>
      </c>
      <c r="GYA10" s="154">
        <v>0</v>
      </c>
      <c r="GYB10" s="154">
        <v>0</v>
      </c>
      <c r="GYC10" s="154">
        <v>0</v>
      </c>
      <c r="GYD10" s="154">
        <v>0</v>
      </c>
      <c r="GYE10" s="154">
        <v>0</v>
      </c>
      <c r="GYF10" s="154">
        <v>0</v>
      </c>
      <c r="GYG10" s="154">
        <v>0</v>
      </c>
      <c r="GYH10" s="154">
        <v>0</v>
      </c>
      <c r="GYI10" s="154">
        <v>0</v>
      </c>
      <c r="GYJ10" s="154">
        <v>0</v>
      </c>
      <c r="GYK10" s="154">
        <v>0</v>
      </c>
      <c r="GYL10" s="154">
        <v>0</v>
      </c>
      <c r="GYM10" s="154">
        <v>0</v>
      </c>
      <c r="GYN10" s="154">
        <v>0</v>
      </c>
      <c r="GYO10" s="154">
        <v>0</v>
      </c>
      <c r="GYP10" s="154">
        <v>0</v>
      </c>
      <c r="GYQ10" s="154">
        <v>0</v>
      </c>
      <c r="GYR10" s="154">
        <v>0</v>
      </c>
      <c r="GYS10" s="154">
        <v>0</v>
      </c>
      <c r="GYT10" s="154">
        <v>0</v>
      </c>
      <c r="GYU10" s="154">
        <v>0</v>
      </c>
      <c r="GYV10" s="154">
        <v>0</v>
      </c>
      <c r="GYW10" s="154">
        <v>0</v>
      </c>
      <c r="GYX10" s="154">
        <v>0</v>
      </c>
      <c r="GYY10" s="154">
        <v>0</v>
      </c>
      <c r="GYZ10" s="154">
        <v>0</v>
      </c>
      <c r="GZA10" s="154">
        <v>0</v>
      </c>
      <c r="GZB10" s="154">
        <v>0</v>
      </c>
      <c r="GZC10" s="154">
        <v>0</v>
      </c>
      <c r="GZD10" s="154">
        <v>0</v>
      </c>
      <c r="GZE10" s="154">
        <v>0</v>
      </c>
      <c r="GZF10" s="154">
        <v>0</v>
      </c>
      <c r="GZG10" s="154">
        <v>0</v>
      </c>
      <c r="GZH10" s="154">
        <v>0</v>
      </c>
      <c r="GZI10" s="154">
        <v>0</v>
      </c>
      <c r="GZJ10" s="154">
        <v>0</v>
      </c>
      <c r="GZK10" s="154">
        <v>0</v>
      </c>
      <c r="GZL10" s="154">
        <v>0</v>
      </c>
      <c r="GZM10" s="154">
        <v>0</v>
      </c>
      <c r="GZN10" s="154">
        <v>0</v>
      </c>
      <c r="GZO10" s="154">
        <v>0</v>
      </c>
      <c r="GZP10" s="154">
        <v>0</v>
      </c>
      <c r="GZQ10" s="154">
        <v>0</v>
      </c>
      <c r="GZR10" s="154">
        <v>0</v>
      </c>
      <c r="GZS10" s="154">
        <v>0</v>
      </c>
      <c r="GZT10" s="154">
        <v>0</v>
      </c>
      <c r="GZU10" s="154">
        <v>0</v>
      </c>
      <c r="GZV10" s="154">
        <v>0</v>
      </c>
      <c r="GZW10" s="154">
        <v>0</v>
      </c>
      <c r="GZX10" s="154">
        <v>0</v>
      </c>
      <c r="GZY10" s="154">
        <v>0</v>
      </c>
      <c r="GZZ10" s="154">
        <v>0</v>
      </c>
      <c r="HAA10" s="154">
        <v>0</v>
      </c>
      <c r="HAB10" s="154">
        <v>0</v>
      </c>
      <c r="HAC10" s="154">
        <v>0</v>
      </c>
      <c r="HAD10" s="154">
        <v>0</v>
      </c>
      <c r="HAE10" s="154">
        <v>0</v>
      </c>
      <c r="HAF10" s="154">
        <v>0</v>
      </c>
      <c r="HAG10" s="154">
        <v>0</v>
      </c>
      <c r="HAH10" s="154">
        <v>0</v>
      </c>
      <c r="HAI10" s="154">
        <v>0</v>
      </c>
      <c r="HAJ10" s="154">
        <v>0</v>
      </c>
      <c r="HAK10" s="154">
        <v>0</v>
      </c>
      <c r="HAL10" s="154">
        <v>0</v>
      </c>
      <c r="HAM10" s="154">
        <v>0</v>
      </c>
      <c r="HAN10" s="154">
        <v>0</v>
      </c>
      <c r="HAO10" s="154">
        <v>0</v>
      </c>
      <c r="HAP10" s="154">
        <v>0</v>
      </c>
      <c r="HAQ10" s="154">
        <v>0</v>
      </c>
      <c r="HAR10" s="154">
        <v>0</v>
      </c>
      <c r="HAS10" s="154">
        <v>0</v>
      </c>
      <c r="HAT10" s="154">
        <v>0</v>
      </c>
      <c r="HAU10" s="154">
        <v>0</v>
      </c>
      <c r="HAV10" s="154">
        <v>0</v>
      </c>
      <c r="HAW10" s="154">
        <v>0</v>
      </c>
      <c r="HAX10" s="154">
        <v>0</v>
      </c>
      <c r="HAY10" s="154">
        <v>0</v>
      </c>
      <c r="HAZ10" s="154">
        <v>0</v>
      </c>
      <c r="HBA10" s="154">
        <v>0</v>
      </c>
      <c r="HBB10" s="154">
        <v>0</v>
      </c>
      <c r="HBC10" s="154">
        <v>0</v>
      </c>
      <c r="HBD10" s="154">
        <v>0</v>
      </c>
      <c r="HBE10" s="154">
        <v>0</v>
      </c>
      <c r="HBF10" s="154">
        <v>0</v>
      </c>
      <c r="HBG10" s="154">
        <v>0</v>
      </c>
      <c r="HBH10" s="154">
        <v>0</v>
      </c>
      <c r="HBI10" s="154">
        <v>0</v>
      </c>
      <c r="HBJ10" s="154">
        <v>0</v>
      </c>
      <c r="HBK10" s="154">
        <v>0</v>
      </c>
      <c r="HBL10" s="154">
        <v>0</v>
      </c>
      <c r="HBM10" s="154">
        <v>0</v>
      </c>
      <c r="HBN10" s="154">
        <v>0</v>
      </c>
      <c r="HBO10" s="154">
        <v>0</v>
      </c>
      <c r="HBP10" s="154">
        <v>0</v>
      </c>
      <c r="HBQ10" s="154">
        <v>0</v>
      </c>
      <c r="HBR10" s="154">
        <v>0</v>
      </c>
      <c r="HBS10" s="154">
        <v>0</v>
      </c>
      <c r="HBT10" s="154">
        <v>0</v>
      </c>
      <c r="HBU10" s="154">
        <v>0</v>
      </c>
      <c r="HBV10" s="154">
        <v>0</v>
      </c>
      <c r="HBW10" s="154">
        <v>0</v>
      </c>
      <c r="HBX10" s="154">
        <v>0</v>
      </c>
      <c r="HBY10" s="154">
        <v>0</v>
      </c>
      <c r="HBZ10" s="154">
        <v>0</v>
      </c>
      <c r="HCA10" s="154">
        <v>0</v>
      </c>
      <c r="HCB10" s="154">
        <v>0</v>
      </c>
      <c r="HCC10" s="154">
        <v>0</v>
      </c>
      <c r="HCD10" s="154">
        <v>0</v>
      </c>
      <c r="HCE10" s="154">
        <v>0</v>
      </c>
      <c r="HCF10" s="154">
        <v>0</v>
      </c>
      <c r="HCG10" s="154">
        <v>0</v>
      </c>
      <c r="HCH10" s="154">
        <v>0</v>
      </c>
      <c r="HCI10" s="154">
        <v>0</v>
      </c>
      <c r="HCJ10" s="154">
        <v>0</v>
      </c>
      <c r="HCK10" s="154">
        <v>0</v>
      </c>
      <c r="HCL10" s="154">
        <v>0</v>
      </c>
      <c r="HCM10" s="154">
        <v>0</v>
      </c>
      <c r="HCN10" s="154">
        <v>0</v>
      </c>
      <c r="HCO10" s="154">
        <v>0</v>
      </c>
      <c r="HCP10" s="154">
        <v>0</v>
      </c>
      <c r="HCQ10" s="154">
        <v>0</v>
      </c>
      <c r="HCR10" s="154">
        <v>0</v>
      </c>
      <c r="HCS10" s="154">
        <v>0</v>
      </c>
      <c r="HCT10" s="154">
        <v>0</v>
      </c>
      <c r="HCU10" s="154">
        <v>0</v>
      </c>
      <c r="HCV10" s="154">
        <v>0</v>
      </c>
      <c r="HCW10" s="154">
        <v>0</v>
      </c>
      <c r="HCX10" s="154">
        <v>0</v>
      </c>
      <c r="HCY10" s="154">
        <v>0</v>
      </c>
      <c r="HCZ10" s="154">
        <v>0</v>
      </c>
      <c r="HDA10" s="154">
        <v>0</v>
      </c>
      <c r="HDB10" s="154">
        <v>0</v>
      </c>
      <c r="HDC10" s="154">
        <v>0</v>
      </c>
      <c r="HDD10" s="154">
        <v>0</v>
      </c>
      <c r="HDE10" s="154">
        <v>0</v>
      </c>
      <c r="HDF10" s="154">
        <v>0</v>
      </c>
      <c r="HDG10" s="154">
        <v>0</v>
      </c>
      <c r="HDH10" s="154">
        <v>0</v>
      </c>
      <c r="HDI10" s="154">
        <v>0</v>
      </c>
      <c r="HDJ10" s="154">
        <v>0</v>
      </c>
      <c r="HDK10" s="154">
        <v>0</v>
      </c>
      <c r="HDL10" s="154">
        <v>0</v>
      </c>
      <c r="HDM10" s="154">
        <v>0</v>
      </c>
      <c r="HDN10" s="154">
        <v>0</v>
      </c>
      <c r="HDO10" s="154">
        <v>0</v>
      </c>
      <c r="HDP10" s="154">
        <v>0</v>
      </c>
      <c r="HDQ10" s="154">
        <v>0</v>
      </c>
      <c r="HDR10" s="154">
        <v>0</v>
      </c>
      <c r="HDS10" s="154">
        <v>0</v>
      </c>
      <c r="HDT10" s="154">
        <v>0</v>
      </c>
      <c r="HDU10" s="154">
        <v>0</v>
      </c>
      <c r="HDV10" s="154">
        <v>0</v>
      </c>
      <c r="HDW10" s="154">
        <v>0</v>
      </c>
      <c r="HDX10" s="154">
        <v>0</v>
      </c>
      <c r="HDY10" s="154">
        <v>0</v>
      </c>
      <c r="HDZ10" s="154">
        <v>0</v>
      </c>
      <c r="HEA10" s="154">
        <v>0</v>
      </c>
      <c r="HEB10" s="154">
        <v>0</v>
      </c>
      <c r="HEC10" s="154">
        <v>0</v>
      </c>
      <c r="HED10" s="154">
        <v>0</v>
      </c>
      <c r="HEE10" s="154">
        <v>0</v>
      </c>
      <c r="HEF10" s="154">
        <v>0</v>
      </c>
      <c r="HEG10" s="154">
        <v>0</v>
      </c>
      <c r="HEH10" s="154">
        <v>0</v>
      </c>
      <c r="HEI10" s="154">
        <v>0</v>
      </c>
      <c r="HEJ10" s="154">
        <v>0</v>
      </c>
      <c r="HEK10" s="154">
        <v>0</v>
      </c>
      <c r="HEL10" s="154">
        <v>0</v>
      </c>
      <c r="HEM10" s="154">
        <v>0</v>
      </c>
      <c r="HEN10" s="154">
        <v>0</v>
      </c>
      <c r="HEO10" s="154">
        <v>0</v>
      </c>
      <c r="HEP10" s="154">
        <v>0</v>
      </c>
      <c r="HEQ10" s="154">
        <v>0</v>
      </c>
      <c r="HER10" s="154">
        <v>0</v>
      </c>
      <c r="HES10" s="154">
        <v>0</v>
      </c>
      <c r="HET10" s="154">
        <v>0</v>
      </c>
      <c r="HEU10" s="154">
        <v>0</v>
      </c>
      <c r="HEV10" s="154">
        <v>0</v>
      </c>
      <c r="HEW10" s="154">
        <v>0</v>
      </c>
      <c r="HEX10" s="154">
        <v>0</v>
      </c>
      <c r="HEY10" s="154">
        <v>0</v>
      </c>
      <c r="HEZ10" s="154">
        <v>0</v>
      </c>
      <c r="HFA10" s="154">
        <v>0</v>
      </c>
      <c r="HFB10" s="154">
        <v>0</v>
      </c>
      <c r="HFC10" s="154">
        <v>0</v>
      </c>
      <c r="HFD10" s="154">
        <v>0</v>
      </c>
      <c r="HFE10" s="154">
        <v>0</v>
      </c>
      <c r="HFF10" s="154">
        <v>0</v>
      </c>
      <c r="HFG10" s="154">
        <v>0</v>
      </c>
      <c r="HFH10" s="154">
        <v>0</v>
      </c>
      <c r="HFI10" s="154">
        <v>0</v>
      </c>
      <c r="HFJ10" s="154">
        <v>0</v>
      </c>
      <c r="HFK10" s="154">
        <v>0</v>
      </c>
      <c r="HFL10" s="154">
        <v>0</v>
      </c>
      <c r="HFM10" s="154">
        <v>0</v>
      </c>
      <c r="HFN10" s="154">
        <v>0</v>
      </c>
      <c r="HFO10" s="154">
        <v>0</v>
      </c>
      <c r="HFP10" s="154">
        <v>0</v>
      </c>
      <c r="HFQ10" s="154">
        <v>0</v>
      </c>
      <c r="HFR10" s="154">
        <v>0</v>
      </c>
      <c r="HFS10" s="154">
        <v>0</v>
      </c>
      <c r="HFT10" s="154">
        <v>0</v>
      </c>
      <c r="HFU10" s="154">
        <v>0</v>
      </c>
      <c r="HFV10" s="154">
        <v>0</v>
      </c>
      <c r="HFW10" s="154">
        <v>0</v>
      </c>
      <c r="HFX10" s="154">
        <v>0</v>
      </c>
      <c r="HFY10" s="154">
        <v>0</v>
      </c>
      <c r="HFZ10" s="154">
        <v>0</v>
      </c>
      <c r="HGA10" s="154">
        <v>0</v>
      </c>
      <c r="HGB10" s="154">
        <v>0</v>
      </c>
      <c r="HGC10" s="154">
        <v>0</v>
      </c>
      <c r="HGD10" s="154">
        <v>0</v>
      </c>
      <c r="HGE10" s="154">
        <v>0</v>
      </c>
      <c r="HGF10" s="154">
        <v>0</v>
      </c>
      <c r="HGG10" s="154">
        <v>0</v>
      </c>
      <c r="HGH10" s="154">
        <v>0</v>
      </c>
      <c r="HGI10" s="154">
        <v>0</v>
      </c>
      <c r="HGJ10" s="154">
        <v>0</v>
      </c>
      <c r="HGK10" s="154">
        <v>0</v>
      </c>
      <c r="HGL10" s="154">
        <v>0</v>
      </c>
      <c r="HGM10" s="154">
        <v>0</v>
      </c>
      <c r="HGN10" s="154">
        <v>0</v>
      </c>
      <c r="HGO10" s="154">
        <v>0</v>
      </c>
      <c r="HGP10" s="154">
        <v>0</v>
      </c>
      <c r="HGQ10" s="154">
        <v>0</v>
      </c>
      <c r="HGR10" s="154">
        <v>0</v>
      </c>
      <c r="HGS10" s="154">
        <v>0</v>
      </c>
      <c r="HGT10" s="154">
        <v>0</v>
      </c>
      <c r="HGU10" s="154">
        <v>0</v>
      </c>
      <c r="HGV10" s="154">
        <v>0</v>
      </c>
      <c r="HGW10" s="154">
        <v>0</v>
      </c>
      <c r="HGX10" s="154">
        <v>0</v>
      </c>
      <c r="HGY10" s="154">
        <v>0</v>
      </c>
      <c r="HGZ10" s="154">
        <v>0</v>
      </c>
      <c r="HHA10" s="154">
        <v>0</v>
      </c>
      <c r="HHB10" s="154">
        <v>0</v>
      </c>
      <c r="HHC10" s="154">
        <v>0</v>
      </c>
      <c r="HHD10" s="154">
        <v>0</v>
      </c>
      <c r="HHE10" s="154">
        <v>0</v>
      </c>
      <c r="HHF10" s="154">
        <v>0</v>
      </c>
      <c r="HHG10" s="154">
        <v>0</v>
      </c>
      <c r="HHH10" s="154">
        <v>0</v>
      </c>
      <c r="HHI10" s="154">
        <v>0</v>
      </c>
      <c r="HHJ10" s="154">
        <v>0</v>
      </c>
      <c r="HHK10" s="154">
        <v>0</v>
      </c>
      <c r="HHL10" s="154">
        <v>0</v>
      </c>
      <c r="HHM10" s="154">
        <v>0</v>
      </c>
      <c r="HHN10" s="154">
        <v>0</v>
      </c>
      <c r="HHO10" s="154">
        <v>0</v>
      </c>
      <c r="HHP10" s="154">
        <v>0</v>
      </c>
      <c r="HHQ10" s="154">
        <v>0</v>
      </c>
      <c r="HHR10" s="154">
        <v>0</v>
      </c>
      <c r="HHS10" s="154">
        <v>0</v>
      </c>
      <c r="HHT10" s="154">
        <v>0</v>
      </c>
      <c r="HHU10" s="154">
        <v>0</v>
      </c>
      <c r="HHV10" s="154">
        <v>0</v>
      </c>
      <c r="HHW10" s="154">
        <v>0</v>
      </c>
      <c r="HHX10" s="154">
        <v>0</v>
      </c>
      <c r="HHY10" s="154">
        <v>0</v>
      </c>
      <c r="HHZ10" s="154">
        <v>0</v>
      </c>
      <c r="HIA10" s="154">
        <v>0</v>
      </c>
      <c r="HIB10" s="154">
        <v>0</v>
      </c>
      <c r="HIC10" s="154">
        <v>0</v>
      </c>
      <c r="HID10" s="154">
        <v>0</v>
      </c>
      <c r="HIE10" s="154">
        <v>0</v>
      </c>
      <c r="HIF10" s="154">
        <v>0</v>
      </c>
      <c r="HIG10" s="154">
        <v>0</v>
      </c>
      <c r="HIH10" s="154">
        <v>0</v>
      </c>
      <c r="HII10" s="154">
        <v>0</v>
      </c>
      <c r="HIJ10" s="154">
        <v>0</v>
      </c>
      <c r="HIK10" s="154">
        <v>0</v>
      </c>
      <c r="HIL10" s="154">
        <v>0</v>
      </c>
      <c r="HIM10" s="154">
        <v>0</v>
      </c>
      <c r="HIN10" s="154">
        <v>0</v>
      </c>
      <c r="HIO10" s="154">
        <v>0</v>
      </c>
      <c r="HIP10" s="154">
        <v>0</v>
      </c>
      <c r="HIQ10" s="154">
        <v>0</v>
      </c>
      <c r="HIR10" s="154">
        <v>0</v>
      </c>
      <c r="HIS10" s="154">
        <v>0</v>
      </c>
      <c r="HIT10" s="154">
        <v>0</v>
      </c>
      <c r="HIU10" s="154">
        <v>0</v>
      </c>
      <c r="HIV10" s="154">
        <v>0</v>
      </c>
      <c r="HIW10" s="154">
        <v>0</v>
      </c>
      <c r="HIX10" s="154">
        <v>0</v>
      </c>
      <c r="HIY10" s="154">
        <v>0</v>
      </c>
      <c r="HIZ10" s="154">
        <v>0</v>
      </c>
      <c r="HJA10" s="154">
        <v>0</v>
      </c>
      <c r="HJB10" s="154">
        <v>0</v>
      </c>
      <c r="HJC10" s="154">
        <v>0</v>
      </c>
      <c r="HJD10" s="154">
        <v>0</v>
      </c>
      <c r="HJE10" s="154">
        <v>0</v>
      </c>
      <c r="HJF10" s="154">
        <v>0</v>
      </c>
      <c r="HJG10" s="154">
        <v>0</v>
      </c>
      <c r="HJH10" s="154">
        <v>0</v>
      </c>
      <c r="HJI10" s="154">
        <v>0</v>
      </c>
      <c r="HJJ10" s="154">
        <v>0</v>
      </c>
      <c r="HJK10" s="154">
        <v>0</v>
      </c>
      <c r="HJL10" s="154">
        <v>0</v>
      </c>
      <c r="HJM10" s="154">
        <v>0</v>
      </c>
      <c r="HJN10" s="154">
        <v>0</v>
      </c>
      <c r="HJO10" s="154">
        <v>0</v>
      </c>
      <c r="HJP10" s="154">
        <v>0</v>
      </c>
      <c r="HJQ10" s="154">
        <v>0</v>
      </c>
      <c r="HJR10" s="154">
        <v>0</v>
      </c>
      <c r="HJS10" s="154">
        <v>0</v>
      </c>
      <c r="HJT10" s="154">
        <v>0</v>
      </c>
      <c r="HJU10" s="154">
        <v>0</v>
      </c>
      <c r="HJV10" s="154">
        <v>0</v>
      </c>
      <c r="HJW10" s="154">
        <v>0</v>
      </c>
      <c r="HJX10" s="154">
        <v>0</v>
      </c>
      <c r="HJY10" s="154">
        <v>0</v>
      </c>
      <c r="HJZ10" s="154">
        <v>0</v>
      </c>
      <c r="HKA10" s="154">
        <v>0</v>
      </c>
      <c r="HKB10" s="154">
        <v>0</v>
      </c>
      <c r="HKC10" s="154">
        <v>0</v>
      </c>
      <c r="HKD10" s="154">
        <v>0</v>
      </c>
      <c r="HKE10" s="154">
        <v>0</v>
      </c>
      <c r="HKF10" s="154">
        <v>0</v>
      </c>
      <c r="HKG10" s="154">
        <v>0</v>
      </c>
      <c r="HKH10" s="154">
        <v>0</v>
      </c>
      <c r="HKI10" s="154">
        <v>0</v>
      </c>
      <c r="HKJ10" s="154">
        <v>0</v>
      </c>
      <c r="HKK10" s="154">
        <v>0</v>
      </c>
      <c r="HKL10" s="154">
        <v>0</v>
      </c>
      <c r="HKM10" s="154">
        <v>0</v>
      </c>
      <c r="HKN10" s="154">
        <v>0</v>
      </c>
      <c r="HKO10" s="154">
        <v>0</v>
      </c>
      <c r="HKP10" s="154">
        <v>0</v>
      </c>
      <c r="HKQ10" s="154">
        <v>0</v>
      </c>
      <c r="HKR10" s="154">
        <v>0</v>
      </c>
      <c r="HKS10" s="154">
        <v>0</v>
      </c>
      <c r="HKT10" s="154">
        <v>0</v>
      </c>
      <c r="HKU10" s="154">
        <v>0</v>
      </c>
      <c r="HKV10" s="154">
        <v>0</v>
      </c>
      <c r="HKW10" s="154">
        <v>0</v>
      </c>
      <c r="HKX10" s="154">
        <v>0</v>
      </c>
      <c r="HKY10" s="154">
        <v>0</v>
      </c>
      <c r="HKZ10" s="154">
        <v>0</v>
      </c>
      <c r="HLA10" s="154">
        <v>0</v>
      </c>
      <c r="HLB10" s="154">
        <v>0</v>
      </c>
      <c r="HLC10" s="154">
        <v>0</v>
      </c>
      <c r="HLD10" s="154">
        <v>0</v>
      </c>
      <c r="HLE10" s="154">
        <v>0</v>
      </c>
      <c r="HLF10" s="154">
        <v>0</v>
      </c>
      <c r="HLG10" s="154">
        <v>0</v>
      </c>
      <c r="HLH10" s="154">
        <v>0</v>
      </c>
      <c r="HLI10" s="154">
        <v>0</v>
      </c>
      <c r="HLJ10" s="154">
        <v>0</v>
      </c>
      <c r="HLK10" s="154">
        <v>0</v>
      </c>
      <c r="HLL10" s="154">
        <v>0</v>
      </c>
      <c r="HLM10" s="154">
        <v>0</v>
      </c>
      <c r="HLN10" s="154">
        <v>0</v>
      </c>
      <c r="HLO10" s="154">
        <v>0</v>
      </c>
      <c r="HLP10" s="154">
        <v>0</v>
      </c>
      <c r="HLQ10" s="154">
        <v>0</v>
      </c>
      <c r="HLR10" s="154">
        <v>0</v>
      </c>
      <c r="HLS10" s="154">
        <v>0</v>
      </c>
      <c r="HLT10" s="154">
        <v>0</v>
      </c>
      <c r="HLU10" s="154">
        <v>0</v>
      </c>
      <c r="HLV10" s="154">
        <v>0</v>
      </c>
      <c r="HLW10" s="154">
        <v>0</v>
      </c>
      <c r="HLX10" s="154">
        <v>0</v>
      </c>
      <c r="HLY10" s="154">
        <v>0</v>
      </c>
      <c r="HLZ10" s="154">
        <v>0</v>
      </c>
      <c r="HMA10" s="154">
        <v>0</v>
      </c>
      <c r="HMB10" s="154">
        <v>0</v>
      </c>
      <c r="HMC10" s="154">
        <v>0</v>
      </c>
      <c r="HMD10" s="154">
        <v>0</v>
      </c>
      <c r="HME10" s="154">
        <v>0</v>
      </c>
      <c r="HMF10" s="154">
        <v>0</v>
      </c>
      <c r="HMG10" s="154">
        <v>0</v>
      </c>
      <c r="HMH10" s="154">
        <v>0</v>
      </c>
      <c r="HMI10" s="154">
        <v>0</v>
      </c>
      <c r="HMJ10" s="154">
        <v>0</v>
      </c>
      <c r="HMK10" s="154">
        <v>0</v>
      </c>
      <c r="HML10" s="154">
        <v>0</v>
      </c>
      <c r="HMM10" s="154">
        <v>0</v>
      </c>
      <c r="HMN10" s="154">
        <v>0</v>
      </c>
      <c r="HMO10" s="154">
        <v>0</v>
      </c>
      <c r="HMP10" s="154">
        <v>0</v>
      </c>
      <c r="HMQ10" s="154">
        <v>0</v>
      </c>
      <c r="HMR10" s="154">
        <v>0</v>
      </c>
      <c r="HMS10" s="154">
        <v>0</v>
      </c>
      <c r="HMT10" s="154">
        <v>0</v>
      </c>
      <c r="HMU10" s="154">
        <v>0</v>
      </c>
      <c r="HMV10" s="154">
        <v>0</v>
      </c>
      <c r="HMW10" s="154">
        <v>0</v>
      </c>
      <c r="HMX10" s="154">
        <v>0</v>
      </c>
      <c r="HMY10" s="154">
        <v>0</v>
      </c>
      <c r="HMZ10" s="154">
        <v>0</v>
      </c>
      <c r="HNA10" s="154">
        <v>0</v>
      </c>
      <c r="HNB10" s="154">
        <v>0</v>
      </c>
      <c r="HNC10" s="154">
        <v>0</v>
      </c>
      <c r="HND10" s="154">
        <v>0</v>
      </c>
      <c r="HNE10" s="154">
        <v>0</v>
      </c>
      <c r="HNF10" s="154">
        <v>0</v>
      </c>
      <c r="HNG10" s="154">
        <v>0</v>
      </c>
      <c r="HNH10" s="154">
        <v>0</v>
      </c>
      <c r="HNI10" s="154">
        <v>0</v>
      </c>
      <c r="HNJ10" s="154">
        <v>0</v>
      </c>
      <c r="HNK10" s="154">
        <v>0</v>
      </c>
      <c r="HNL10" s="154">
        <v>0</v>
      </c>
      <c r="HNM10" s="154">
        <v>0</v>
      </c>
      <c r="HNN10" s="154">
        <v>0</v>
      </c>
      <c r="HNO10" s="154">
        <v>0</v>
      </c>
      <c r="HNP10" s="154">
        <v>0</v>
      </c>
      <c r="HNQ10" s="154">
        <v>0</v>
      </c>
      <c r="HNR10" s="154">
        <v>0</v>
      </c>
      <c r="HNS10" s="154">
        <v>0</v>
      </c>
      <c r="HNT10" s="154">
        <v>0</v>
      </c>
      <c r="HNU10" s="154">
        <v>0</v>
      </c>
      <c r="HNV10" s="154">
        <v>0</v>
      </c>
      <c r="HNW10" s="154">
        <v>0</v>
      </c>
      <c r="HNX10" s="154">
        <v>0</v>
      </c>
      <c r="HNY10" s="154">
        <v>0</v>
      </c>
      <c r="HNZ10" s="154">
        <v>0</v>
      </c>
      <c r="HOA10" s="154">
        <v>0</v>
      </c>
      <c r="HOB10" s="154">
        <v>0</v>
      </c>
      <c r="HOC10" s="154">
        <v>0</v>
      </c>
      <c r="HOD10" s="154">
        <v>0</v>
      </c>
      <c r="HOE10" s="154">
        <v>0</v>
      </c>
      <c r="HOF10" s="154">
        <v>0</v>
      </c>
      <c r="HOG10" s="154">
        <v>0</v>
      </c>
      <c r="HOH10" s="154">
        <v>0</v>
      </c>
      <c r="HOI10" s="154">
        <v>0</v>
      </c>
      <c r="HOJ10" s="154">
        <v>0</v>
      </c>
      <c r="HOK10" s="154">
        <v>0</v>
      </c>
      <c r="HOL10" s="154">
        <v>0</v>
      </c>
      <c r="HOM10" s="154">
        <v>0</v>
      </c>
      <c r="HON10" s="154">
        <v>0</v>
      </c>
      <c r="HOO10" s="154">
        <v>0</v>
      </c>
      <c r="HOP10" s="154">
        <v>0</v>
      </c>
      <c r="HOQ10" s="154">
        <v>0</v>
      </c>
      <c r="HOR10" s="154">
        <v>0</v>
      </c>
      <c r="HOS10" s="154">
        <v>0</v>
      </c>
      <c r="HOT10" s="154">
        <v>0</v>
      </c>
      <c r="HOU10" s="154">
        <v>0</v>
      </c>
      <c r="HOV10" s="154">
        <v>0</v>
      </c>
      <c r="HOW10" s="154">
        <v>0</v>
      </c>
      <c r="HOX10" s="154">
        <v>0</v>
      </c>
      <c r="HOY10" s="154">
        <v>0</v>
      </c>
      <c r="HOZ10" s="154">
        <v>0</v>
      </c>
      <c r="HPA10" s="154">
        <v>0</v>
      </c>
      <c r="HPB10" s="154">
        <v>0</v>
      </c>
      <c r="HPC10" s="154">
        <v>0</v>
      </c>
      <c r="HPD10" s="154">
        <v>0</v>
      </c>
      <c r="HPE10" s="154">
        <v>0</v>
      </c>
      <c r="HPF10" s="154">
        <v>0</v>
      </c>
      <c r="HPG10" s="154">
        <v>0</v>
      </c>
      <c r="HPH10" s="154">
        <v>0</v>
      </c>
      <c r="HPI10" s="154">
        <v>0</v>
      </c>
      <c r="HPJ10" s="154">
        <v>0</v>
      </c>
      <c r="HPK10" s="154">
        <v>0</v>
      </c>
      <c r="HPL10" s="154">
        <v>0</v>
      </c>
      <c r="HPM10" s="154">
        <v>0</v>
      </c>
      <c r="HPN10" s="154">
        <v>0</v>
      </c>
      <c r="HPO10" s="154">
        <v>0</v>
      </c>
      <c r="HPP10" s="154">
        <v>0</v>
      </c>
      <c r="HPQ10" s="154">
        <v>0</v>
      </c>
      <c r="HPR10" s="154">
        <v>0</v>
      </c>
      <c r="HPS10" s="154">
        <v>0</v>
      </c>
      <c r="HPT10" s="154">
        <v>0</v>
      </c>
      <c r="HPU10" s="154">
        <v>0</v>
      </c>
      <c r="HPV10" s="154">
        <v>0</v>
      </c>
      <c r="HPW10" s="154">
        <v>0</v>
      </c>
      <c r="HPX10" s="154">
        <v>0</v>
      </c>
      <c r="HPY10" s="154">
        <v>0</v>
      </c>
      <c r="HPZ10" s="154">
        <v>0</v>
      </c>
      <c r="HQA10" s="154">
        <v>0</v>
      </c>
      <c r="HQB10" s="154">
        <v>0</v>
      </c>
      <c r="HQC10" s="154">
        <v>0</v>
      </c>
      <c r="HQD10" s="154">
        <v>0</v>
      </c>
      <c r="HQE10" s="154">
        <v>0</v>
      </c>
      <c r="HQF10" s="154">
        <v>0</v>
      </c>
      <c r="HQG10" s="154">
        <v>0</v>
      </c>
      <c r="HQH10" s="154">
        <v>0</v>
      </c>
      <c r="HQI10" s="154">
        <v>0</v>
      </c>
      <c r="HQJ10" s="154">
        <v>0</v>
      </c>
      <c r="HQK10" s="154">
        <v>0</v>
      </c>
      <c r="HQL10" s="154">
        <v>0</v>
      </c>
      <c r="HQM10" s="154">
        <v>0</v>
      </c>
      <c r="HQN10" s="154">
        <v>0</v>
      </c>
      <c r="HQO10" s="154">
        <v>0</v>
      </c>
      <c r="HQP10" s="154">
        <v>0</v>
      </c>
      <c r="HQQ10" s="154">
        <v>0</v>
      </c>
      <c r="HQR10" s="154">
        <v>0</v>
      </c>
      <c r="HQS10" s="154">
        <v>0</v>
      </c>
      <c r="HQT10" s="154">
        <v>0</v>
      </c>
      <c r="HQU10" s="154">
        <v>0</v>
      </c>
      <c r="HQV10" s="154">
        <v>0</v>
      </c>
      <c r="HQW10" s="154">
        <v>0</v>
      </c>
      <c r="HQX10" s="154">
        <v>0</v>
      </c>
      <c r="HQY10" s="154">
        <v>0</v>
      </c>
      <c r="HQZ10" s="154">
        <v>0</v>
      </c>
      <c r="HRA10" s="154">
        <v>0</v>
      </c>
      <c r="HRB10" s="154">
        <v>0</v>
      </c>
      <c r="HRC10" s="154">
        <v>0</v>
      </c>
      <c r="HRD10" s="154">
        <v>0</v>
      </c>
      <c r="HRE10" s="154">
        <v>0</v>
      </c>
      <c r="HRF10" s="154">
        <v>0</v>
      </c>
      <c r="HRG10" s="154">
        <v>0</v>
      </c>
      <c r="HRH10" s="154">
        <v>0</v>
      </c>
      <c r="HRI10" s="154">
        <v>0</v>
      </c>
      <c r="HRJ10" s="154">
        <v>0</v>
      </c>
      <c r="HRK10" s="154">
        <v>0</v>
      </c>
      <c r="HRL10" s="154">
        <v>0</v>
      </c>
      <c r="HRM10" s="154">
        <v>0</v>
      </c>
      <c r="HRN10" s="154">
        <v>0</v>
      </c>
      <c r="HRO10" s="154">
        <v>0</v>
      </c>
      <c r="HRP10" s="154">
        <v>0</v>
      </c>
      <c r="HRQ10" s="154">
        <v>0</v>
      </c>
      <c r="HRR10" s="154">
        <v>0</v>
      </c>
      <c r="HRS10" s="154">
        <v>0</v>
      </c>
      <c r="HRT10" s="154">
        <v>0</v>
      </c>
      <c r="HRU10" s="154">
        <v>0</v>
      </c>
      <c r="HRV10" s="154">
        <v>0</v>
      </c>
      <c r="HRW10" s="154">
        <v>0</v>
      </c>
      <c r="HRX10" s="154">
        <v>0</v>
      </c>
      <c r="HRY10" s="154">
        <v>0</v>
      </c>
      <c r="HRZ10" s="154">
        <v>0</v>
      </c>
      <c r="HSA10" s="154">
        <v>0</v>
      </c>
      <c r="HSB10" s="154">
        <v>0</v>
      </c>
      <c r="HSC10" s="154">
        <v>0</v>
      </c>
      <c r="HSD10" s="154">
        <v>0</v>
      </c>
      <c r="HSE10" s="154">
        <v>0</v>
      </c>
      <c r="HSF10" s="154">
        <v>0</v>
      </c>
      <c r="HSG10" s="154">
        <v>0</v>
      </c>
      <c r="HSH10" s="154">
        <v>0</v>
      </c>
      <c r="HSI10" s="154">
        <v>0</v>
      </c>
      <c r="HSJ10" s="154">
        <v>0</v>
      </c>
      <c r="HSK10" s="154">
        <v>0</v>
      </c>
      <c r="HSL10" s="154">
        <v>0</v>
      </c>
      <c r="HSM10" s="154">
        <v>0</v>
      </c>
      <c r="HSN10" s="154">
        <v>0</v>
      </c>
      <c r="HSO10" s="154">
        <v>0</v>
      </c>
      <c r="HSP10" s="154">
        <v>0</v>
      </c>
      <c r="HSQ10" s="154">
        <v>0</v>
      </c>
      <c r="HSR10" s="154">
        <v>0</v>
      </c>
      <c r="HSS10" s="154">
        <v>0</v>
      </c>
      <c r="HST10" s="154">
        <v>0</v>
      </c>
      <c r="HSU10" s="154">
        <v>0</v>
      </c>
      <c r="HSV10" s="154">
        <v>0</v>
      </c>
      <c r="HSW10" s="154">
        <v>0</v>
      </c>
      <c r="HSX10" s="154">
        <v>0</v>
      </c>
      <c r="HSY10" s="154">
        <v>0</v>
      </c>
      <c r="HSZ10" s="154">
        <v>0</v>
      </c>
      <c r="HTA10" s="154">
        <v>0</v>
      </c>
      <c r="HTB10" s="154">
        <v>0</v>
      </c>
      <c r="HTC10" s="154">
        <v>0</v>
      </c>
      <c r="HTD10" s="154">
        <v>0</v>
      </c>
      <c r="HTE10" s="154">
        <v>0</v>
      </c>
      <c r="HTF10" s="154">
        <v>0</v>
      </c>
      <c r="HTG10" s="154">
        <v>0</v>
      </c>
      <c r="HTH10" s="154">
        <v>0</v>
      </c>
      <c r="HTI10" s="154">
        <v>0</v>
      </c>
      <c r="HTJ10" s="154">
        <v>0</v>
      </c>
      <c r="HTK10" s="154">
        <v>0</v>
      </c>
      <c r="HTL10" s="154">
        <v>0</v>
      </c>
      <c r="HTM10" s="154">
        <v>0</v>
      </c>
      <c r="HTN10" s="154">
        <v>0</v>
      </c>
      <c r="HTO10" s="154">
        <v>0</v>
      </c>
      <c r="HTP10" s="154">
        <v>0</v>
      </c>
      <c r="HTQ10" s="154">
        <v>0</v>
      </c>
      <c r="HTR10" s="154">
        <v>0</v>
      </c>
      <c r="HTS10" s="154">
        <v>0</v>
      </c>
      <c r="HTT10" s="154">
        <v>0</v>
      </c>
      <c r="HTU10" s="154">
        <v>0</v>
      </c>
      <c r="HTV10" s="154">
        <v>0</v>
      </c>
      <c r="HTW10" s="154">
        <v>0</v>
      </c>
      <c r="HTX10" s="154">
        <v>0</v>
      </c>
      <c r="HTY10" s="154">
        <v>0</v>
      </c>
      <c r="HTZ10" s="154">
        <v>0</v>
      </c>
      <c r="HUA10" s="154">
        <v>0</v>
      </c>
      <c r="HUB10" s="154">
        <v>0</v>
      </c>
      <c r="HUC10" s="154">
        <v>0</v>
      </c>
      <c r="HUD10" s="154">
        <v>0</v>
      </c>
      <c r="HUE10" s="154">
        <v>0</v>
      </c>
      <c r="HUF10" s="154">
        <v>0</v>
      </c>
      <c r="HUG10" s="154">
        <v>0</v>
      </c>
      <c r="HUH10" s="154">
        <v>0</v>
      </c>
      <c r="HUI10" s="154">
        <v>0</v>
      </c>
      <c r="HUJ10" s="154">
        <v>0</v>
      </c>
      <c r="HUK10" s="154">
        <v>0</v>
      </c>
      <c r="HUL10" s="154">
        <v>0</v>
      </c>
      <c r="HUM10" s="154">
        <v>0</v>
      </c>
      <c r="HUN10" s="154">
        <v>0</v>
      </c>
      <c r="HUO10" s="154">
        <v>0</v>
      </c>
      <c r="HUP10" s="154">
        <v>0</v>
      </c>
      <c r="HUQ10" s="154">
        <v>0</v>
      </c>
      <c r="HUR10" s="154">
        <v>0</v>
      </c>
      <c r="HUS10" s="154">
        <v>0</v>
      </c>
      <c r="HUT10" s="154">
        <v>0</v>
      </c>
      <c r="HUU10" s="154">
        <v>0</v>
      </c>
      <c r="HUV10" s="154">
        <v>0</v>
      </c>
      <c r="HUW10" s="154">
        <v>0</v>
      </c>
      <c r="HUX10" s="154">
        <v>0</v>
      </c>
      <c r="HUY10" s="154">
        <v>0</v>
      </c>
      <c r="HUZ10" s="154">
        <v>0</v>
      </c>
      <c r="HVA10" s="154">
        <v>0</v>
      </c>
      <c r="HVB10" s="154">
        <v>0</v>
      </c>
      <c r="HVC10" s="154">
        <v>0</v>
      </c>
      <c r="HVD10" s="154">
        <v>0</v>
      </c>
      <c r="HVE10" s="154">
        <v>0</v>
      </c>
      <c r="HVF10" s="154">
        <v>0</v>
      </c>
      <c r="HVG10" s="154">
        <v>0</v>
      </c>
      <c r="HVH10" s="154">
        <v>0</v>
      </c>
      <c r="HVI10" s="154">
        <v>0</v>
      </c>
      <c r="HVJ10" s="154">
        <v>0</v>
      </c>
      <c r="HVK10" s="154">
        <v>0</v>
      </c>
      <c r="HVL10" s="154">
        <v>0</v>
      </c>
      <c r="HVM10" s="154">
        <v>0</v>
      </c>
      <c r="HVN10" s="154">
        <v>0</v>
      </c>
      <c r="HVO10" s="154">
        <v>0</v>
      </c>
      <c r="HVP10" s="154">
        <v>0</v>
      </c>
      <c r="HVQ10" s="154">
        <v>0</v>
      </c>
      <c r="HVR10" s="154">
        <v>0</v>
      </c>
      <c r="HVS10" s="154">
        <v>0</v>
      </c>
      <c r="HVT10" s="154">
        <v>0</v>
      </c>
      <c r="HVU10" s="154">
        <v>0</v>
      </c>
      <c r="HVV10" s="154">
        <v>0</v>
      </c>
      <c r="HVW10" s="154">
        <v>0</v>
      </c>
      <c r="HVX10" s="154">
        <v>0</v>
      </c>
      <c r="HVY10" s="154">
        <v>0</v>
      </c>
      <c r="HVZ10" s="154">
        <v>0</v>
      </c>
      <c r="HWA10" s="154">
        <v>0</v>
      </c>
      <c r="HWB10" s="154">
        <v>0</v>
      </c>
      <c r="HWC10" s="154">
        <v>0</v>
      </c>
      <c r="HWD10" s="154">
        <v>0</v>
      </c>
      <c r="HWE10" s="154">
        <v>0</v>
      </c>
      <c r="HWF10" s="154">
        <v>0</v>
      </c>
      <c r="HWG10" s="154">
        <v>0</v>
      </c>
      <c r="HWH10" s="154">
        <v>0</v>
      </c>
      <c r="HWI10" s="154">
        <v>0</v>
      </c>
      <c r="HWJ10" s="154">
        <v>0</v>
      </c>
      <c r="HWK10" s="154">
        <v>0</v>
      </c>
      <c r="HWL10" s="154">
        <v>0</v>
      </c>
      <c r="HWM10" s="154">
        <v>0</v>
      </c>
      <c r="HWN10" s="154">
        <v>0</v>
      </c>
      <c r="HWO10" s="154">
        <v>0</v>
      </c>
      <c r="HWP10" s="154">
        <v>0</v>
      </c>
      <c r="HWQ10" s="154">
        <v>0</v>
      </c>
      <c r="HWR10" s="154">
        <v>0</v>
      </c>
      <c r="HWS10" s="154">
        <v>0</v>
      </c>
      <c r="HWT10" s="154">
        <v>0</v>
      </c>
      <c r="HWU10" s="154">
        <v>0</v>
      </c>
      <c r="HWV10" s="154">
        <v>0</v>
      </c>
      <c r="HWW10" s="154">
        <v>0</v>
      </c>
      <c r="HWX10" s="154">
        <v>0</v>
      </c>
      <c r="HWY10" s="154">
        <v>0</v>
      </c>
      <c r="HWZ10" s="154">
        <v>0</v>
      </c>
      <c r="HXA10" s="154">
        <v>0</v>
      </c>
      <c r="HXB10" s="154">
        <v>0</v>
      </c>
      <c r="HXC10" s="154">
        <v>0</v>
      </c>
      <c r="HXD10" s="154">
        <v>0</v>
      </c>
      <c r="HXE10" s="154">
        <v>0</v>
      </c>
      <c r="HXF10" s="154">
        <v>0</v>
      </c>
      <c r="HXG10" s="154">
        <v>0</v>
      </c>
      <c r="HXH10" s="154">
        <v>0</v>
      </c>
      <c r="HXI10" s="154">
        <v>0</v>
      </c>
      <c r="HXJ10" s="154">
        <v>0</v>
      </c>
      <c r="HXK10" s="154">
        <v>0</v>
      </c>
      <c r="HXL10" s="154">
        <v>0</v>
      </c>
      <c r="HXM10" s="154">
        <v>0</v>
      </c>
      <c r="HXN10" s="154">
        <v>0</v>
      </c>
      <c r="HXO10" s="154">
        <v>0</v>
      </c>
      <c r="HXP10" s="154">
        <v>0</v>
      </c>
      <c r="HXQ10" s="154">
        <v>0</v>
      </c>
      <c r="HXR10" s="154">
        <v>0</v>
      </c>
      <c r="HXS10" s="154">
        <v>0</v>
      </c>
      <c r="HXT10" s="154">
        <v>0</v>
      </c>
      <c r="HXU10" s="154">
        <v>0</v>
      </c>
      <c r="HXV10" s="154">
        <v>0</v>
      </c>
      <c r="HXW10" s="154">
        <v>0</v>
      </c>
      <c r="HXX10" s="154">
        <v>0</v>
      </c>
      <c r="HXY10" s="154">
        <v>0</v>
      </c>
      <c r="HXZ10" s="154">
        <v>0</v>
      </c>
      <c r="HYA10" s="154">
        <v>0</v>
      </c>
      <c r="HYB10" s="154">
        <v>0</v>
      </c>
      <c r="HYC10" s="154">
        <v>0</v>
      </c>
      <c r="HYD10" s="154">
        <v>0</v>
      </c>
      <c r="HYE10" s="154">
        <v>0</v>
      </c>
      <c r="HYF10" s="154">
        <v>0</v>
      </c>
      <c r="HYG10" s="154">
        <v>0</v>
      </c>
      <c r="HYH10" s="154">
        <v>0</v>
      </c>
      <c r="HYI10" s="154">
        <v>0</v>
      </c>
      <c r="HYJ10" s="154">
        <v>0</v>
      </c>
      <c r="HYK10" s="154">
        <v>0</v>
      </c>
      <c r="HYL10" s="154">
        <v>0</v>
      </c>
      <c r="HYM10" s="154">
        <v>0</v>
      </c>
      <c r="HYN10" s="154">
        <v>0</v>
      </c>
      <c r="HYO10" s="154">
        <v>0</v>
      </c>
      <c r="HYP10" s="154">
        <v>0</v>
      </c>
      <c r="HYQ10" s="154">
        <v>0</v>
      </c>
      <c r="HYR10" s="154">
        <v>0</v>
      </c>
      <c r="HYS10" s="154">
        <v>0</v>
      </c>
      <c r="HYT10" s="154">
        <v>0</v>
      </c>
      <c r="HYU10" s="154">
        <v>0</v>
      </c>
      <c r="HYV10" s="154">
        <v>0</v>
      </c>
      <c r="HYW10" s="154">
        <v>0</v>
      </c>
      <c r="HYX10" s="154">
        <v>0</v>
      </c>
      <c r="HYY10" s="154">
        <v>0</v>
      </c>
      <c r="HYZ10" s="154">
        <v>0</v>
      </c>
      <c r="HZA10" s="154">
        <v>0</v>
      </c>
      <c r="HZB10" s="154">
        <v>0</v>
      </c>
      <c r="HZC10" s="154">
        <v>0</v>
      </c>
      <c r="HZD10" s="154">
        <v>0</v>
      </c>
      <c r="HZE10" s="154">
        <v>0</v>
      </c>
      <c r="HZF10" s="154">
        <v>0</v>
      </c>
      <c r="HZG10" s="154">
        <v>0</v>
      </c>
      <c r="HZH10" s="154">
        <v>0</v>
      </c>
      <c r="HZI10" s="154">
        <v>0</v>
      </c>
      <c r="HZJ10" s="154">
        <v>0</v>
      </c>
      <c r="HZK10" s="154">
        <v>0</v>
      </c>
      <c r="HZL10" s="154">
        <v>0</v>
      </c>
      <c r="HZM10" s="154">
        <v>0</v>
      </c>
      <c r="HZN10" s="154">
        <v>0</v>
      </c>
      <c r="HZO10" s="154">
        <v>0</v>
      </c>
      <c r="HZP10" s="154">
        <v>0</v>
      </c>
      <c r="HZQ10" s="154">
        <v>0</v>
      </c>
      <c r="HZR10" s="154">
        <v>0</v>
      </c>
      <c r="HZS10" s="154">
        <v>0</v>
      </c>
      <c r="HZT10" s="154">
        <v>0</v>
      </c>
      <c r="HZU10" s="154">
        <v>0</v>
      </c>
      <c r="HZV10" s="154">
        <v>0</v>
      </c>
      <c r="HZW10" s="154">
        <v>0</v>
      </c>
      <c r="HZX10" s="154">
        <v>0</v>
      </c>
      <c r="HZY10" s="154">
        <v>0</v>
      </c>
      <c r="HZZ10" s="154">
        <v>0</v>
      </c>
      <c r="IAA10" s="154">
        <v>0</v>
      </c>
      <c r="IAB10" s="154">
        <v>0</v>
      </c>
      <c r="IAC10" s="154">
        <v>0</v>
      </c>
      <c r="IAD10" s="154">
        <v>0</v>
      </c>
      <c r="IAE10" s="154">
        <v>0</v>
      </c>
      <c r="IAF10" s="154">
        <v>0</v>
      </c>
      <c r="IAG10" s="154">
        <v>0</v>
      </c>
      <c r="IAH10" s="154">
        <v>0</v>
      </c>
      <c r="IAI10" s="154">
        <v>0</v>
      </c>
      <c r="IAJ10" s="154">
        <v>0</v>
      </c>
      <c r="IAK10" s="154">
        <v>0</v>
      </c>
      <c r="IAL10" s="154">
        <v>0</v>
      </c>
      <c r="IAM10" s="154">
        <v>0</v>
      </c>
      <c r="IAN10" s="154">
        <v>0</v>
      </c>
      <c r="IAO10" s="154">
        <v>0</v>
      </c>
      <c r="IAP10" s="154">
        <v>0</v>
      </c>
      <c r="IAQ10" s="154">
        <v>0</v>
      </c>
      <c r="IAR10" s="154">
        <v>0</v>
      </c>
      <c r="IAS10" s="154">
        <v>0</v>
      </c>
      <c r="IAT10" s="154">
        <v>0</v>
      </c>
      <c r="IAU10" s="154">
        <v>0</v>
      </c>
      <c r="IAV10" s="154">
        <v>0</v>
      </c>
      <c r="IAW10" s="154">
        <v>0</v>
      </c>
      <c r="IAX10" s="154">
        <v>0</v>
      </c>
      <c r="IAY10" s="154">
        <v>0</v>
      </c>
      <c r="IAZ10" s="154">
        <v>0</v>
      </c>
      <c r="IBA10" s="154">
        <v>0</v>
      </c>
      <c r="IBB10" s="154">
        <v>0</v>
      </c>
      <c r="IBC10" s="154">
        <v>0</v>
      </c>
      <c r="IBD10" s="154">
        <v>0</v>
      </c>
      <c r="IBE10" s="154">
        <v>0</v>
      </c>
      <c r="IBF10" s="154">
        <v>0</v>
      </c>
      <c r="IBG10" s="154">
        <v>0</v>
      </c>
      <c r="IBH10" s="154">
        <v>0</v>
      </c>
      <c r="IBI10" s="154">
        <v>0</v>
      </c>
      <c r="IBJ10" s="154">
        <v>0</v>
      </c>
      <c r="IBK10" s="154">
        <v>0</v>
      </c>
      <c r="IBL10" s="154">
        <v>0</v>
      </c>
      <c r="IBM10" s="154">
        <v>0</v>
      </c>
      <c r="IBN10" s="154">
        <v>0</v>
      </c>
      <c r="IBO10" s="154">
        <v>0</v>
      </c>
      <c r="IBP10" s="154">
        <v>0</v>
      </c>
      <c r="IBQ10" s="154">
        <v>0</v>
      </c>
      <c r="IBR10" s="154">
        <v>0</v>
      </c>
      <c r="IBS10" s="154">
        <v>0</v>
      </c>
      <c r="IBT10" s="154">
        <v>0</v>
      </c>
      <c r="IBU10" s="154">
        <v>0</v>
      </c>
      <c r="IBV10" s="154">
        <v>0</v>
      </c>
      <c r="IBW10" s="154">
        <v>0</v>
      </c>
      <c r="IBX10" s="154">
        <v>0</v>
      </c>
      <c r="IBY10" s="154">
        <v>0</v>
      </c>
      <c r="IBZ10" s="154">
        <v>0</v>
      </c>
      <c r="ICA10" s="154">
        <v>0</v>
      </c>
      <c r="ICB10" s="154">
        <v>0</v>
      </c>
      <c r="ICC10" s="154">
        <v>0</v>
      </c>
      <c r="ICD10" s="154">
        <v>0</v>
      </c>
      <c r="ICE10" s="154">
        <v>0</v>
      </c>
      <c r="ICF10" s="154">
        <v>0</v>
      </c>
      <c r="ICG10" s="154">
        <v>0</v>
      </c>
      <c r="ICH10" s="154">
        <v>0</v>
      </c>
      <c r="ICI10" s="154">
        <v>0</v>
      </c>
      <c r="ICJ10" s="154">
        <v>0</v>
      </c>
      <c r="ICK10" s="154">
        <v>0</v>
      </c>
      <c r="ICL10" s="154">
        <v>0</v>
      </c>
      <c r="ICM10" s="154">
        <v>0</v>
      </c>
      <c r="ICN10" s="154">
        <v>0</v>
      </c>
      <c r="ICO10" s="154">
        <v>0</v>
      </c>
      <c r="ICP10" s="154">
        <v>0</v>
      </c>
      <c r="ICQ10" s="154">
        <v>0</v>
      </c>
      <c r="ICR10" s="154">
        <v>0</v>
      </c>
      <c r="ICS10" s="154">
        <v>0</v>
      </c>
      <c r="ICT10" s="154">
        <v>0</v>
      </c>
      <c r="ICU10" s="154">
        <v>0</v>
      </c>
      <c r="ICV10" s="154">
        <v>0</v>
      </c>
      <c r="ICW10" s="154">
        <v>0</v>
      </c>
      <c r="ICX10" s="154">
        <v>0</v>
      </c>
      <c r="ICY10" s="154">
        <v>0</v>
      </c>
      <c r="ICZ10" s="154">
        <v>0</v>
      </c>
      <c r="IDA10" s="154">
        <v>0</v>
      </c>
      <c r="IDB10" s="154">
        <v>0</v>
      </c>
      <c r="IDC10" s="154">
        <v>0</v>
      </c>
      <c r="IDD10" s="154">
        <v>0</v>
      </c>
      <c r="IDE10" s="154">
        <v>0</v>
      </c>
      <c r="IDF10" s="154">
        <v>0</v>
      </c>
      <c r="IDG10" s="154">
        <v>0</v>
      </c>
      <c r="IDH10" s="154">
        <v>0</v>
      </c>
      <c r="IDI10" s="154">
        <v>0</v>
      </c>
      <c r="IDJ10" s="154">
        <v>0</v>
      </c>
      <c r="IDK10" s="154">
        <v>0</v>
      </c>
      <c r="IDL10" s="154">
        <v>0</v>
      </c>
      <c r="IDM10" s="154">
        <v>0</v>
      </c>
      <c r="IDN10" s="154">
        <v>0</v>
      </c>
      <c r="IDO10" s="154">
        <v>0</v>
      </c>
      <c r="IDP10" s="154">
        <v>0</v>
      </c>
      <c r="IDQ10" s="154">
        <v>0</v>
      </c>
      <c r="IDR10" s="154">
        <v>0</v>
      </c>
      <c r="IDS10" s="154">
        <v>0</v>
      </c>
      <c r="IDT10" s="154">
        <v>0</v>
      </c>
      <c r="IDU10" s="154">
        <v>0</v>
      </c>
      <c r="IDV10" s="154">
        <v>0</v>
      </c>
      <c r="IDW10" s="154">
        <v>0</v>
      </c>
      <c r="IDX10" s="154">
        <v>0</v>
      </c>
      <c r="IDY10" s="154">
        <v>0</v>
      </c>
      <c r="IDZ10" s="154">
        <v>0</v>
      </c>
      <c r="IEA10" s="154">
        <v>0</v>
      </c>
      <c r="IEB10" s="154">
        <v>0</v>
      </c>
      <c r="IEC10" s="154">
        <v>0</v>
      </c>
      <c r="IED10" s="154">
        <v>0</v>
      </c>
      <c r="IEE10" s="154">
        <v>0</v>
      </c>
      <c r="IEF10" s="154">
        <v>0</v>
      </c>
      <c r="IEG10" s="154">
        <v>0</v>
      </c>
      <c r="IEH10" s="154">
        <v>0</v>
      </c>
      <c r="IEI10" s="154">
        <v>0</v>
      </c>
      <c r="IEJ10" s="154">
        <v>0</v>
      </c>
      <c r="IEK10" s="154">
        <v>0</v>
      </c>
      <c r="IEL10" s="154">
        <v>0</v>
      </c>
      <c r="IEM10" s="154">
        <v>0</v>
      </c>
      <c r="IEN10" s="154">
        <v>0</v>
      </c>
      <c r="IEO10" s="154">
        <v>0</v>
      </c>
      <c r="IEP10" s="154">
        <v>0</v>
      </c>
      <c r="IEQ10" s="154">
        <v>0</v>
      </c>
      <c r="IER10" s="154">
        <v>0</v>
      </c>
      <c r="IES10" s="154">
        <v>0</v>
      </c>
      <c r="IET10" s="154">
        <v>0</v>
      </c>
      <c r="IEU10" s="154">
        <v>0</v>
      </c>
      <c r="IEV10" s="154">
        <v>0</v>
      </c>
      <c r="IEW10" s="154">
        <v>0</v>
      </c>
      <c r="IEX10" s="154">
        <v>0</v>
      </c>
      <c r="IEY10" s="154">
        <v>0</v>
      </c>
      <c r="IEZ10" s="154">
        <v>0</v>
      </c>
      <c r="IFA10" s="154">
        <v>0</v>
      </c>
      <c r="IFB10" s="154">
        <v>0</v>
      </c>
      <c r="IFC10" s="154">
        <v>0</v>
      </c>
      <c r="IFD10" s="154">
        <v>0</v>
      </c>
      <c r="IFE10" s="154">
        <v>0</v>
      </c>
      <c r="IFF10" s="154">
        <v>0</v>
      </c>
      <c r="IFG10" s="154">
        <v>0</v>
      </c>
      <c r="IFH10" s="154">
        <v>0</v>
      </c>
      <c r="IFI10" s="154">
        <v>0</v>
      </c>
      <c r="IFJ10" s="154">
        <v>0</v>
      </c>
      <c r="IFK10" s="154">
        <v>0</v>
      </c>
      <c r="IFL10" s="154">
        <v>0</v>
      </c>
      <c r="IFM10" s="154">
        <v>0</v>
      </c>
      <c r="IFN10" s="154">
        <v>0</v>
      </c>
      <c r="IFO10" s="154">
        <v>0</v>
      </c>
      <c r="IFP10" s="154">
        <v>0</v>
      </c>
      <c r="IFQ10" s="154">
        <v>0</v>
      </c>
      <c r="IFR10" s="154">
        <v>0</v>
      </c>
      <c r="IFS10" s="154">
        <v>0</v>
      </c>
      <c r="IFT10" s="154">
        <v>0</v>
      </c>
      <c r="IFU10" s="154">
        <v>0</v>
      </c>
      <c r="IFV10" s="154">
        <v>0</v>
      </c>
      <c r="IFW10" s="154">
        <v>0</v>
      </c>
      <c r="IFX10" s="154">
        <v>0</v>
      </c>
      <c r="IFY10" s="154">
        <v>0</v>
      </c>
      <c r="IFZ10" s="154">
        <v>0</v>
      </c>
      <c r="IGA10" s="154">
        <v>0</v>
      </c>
      <c r="IGB10" s="154">
        <v>0</v>
      </c>
      <c r="IGC10" s="154">
        <v>0</v>
      </c>
      <c r="IGD10" s="154">
        <v>0</v>
      </c>
      <c r="IGE10" s="154">
        <v>0</v>
      </c>
      <c r="IGF10" s="154">
        <v>0</v>
      </c>
      <c r="IGG10" s="154">
        <v>0</v>
      </c>
      <c r="IGH10" s="154">
        <v>0</v>
      </c>
      <c r="IGI10" s="154">
        <v>0</v>
      </c>
      <c r="IGJ10" s="154">
        <v>0</v>
      </c>
      <c r="IGK10" s="154">
        <v>0</v>
      </c>
      <c r="IGL10" s="154">
        <v>0</v>
      </c>
      <c r="IGM10" s="154">
        <v>0</v>
      </c>
      <c r="IGN10" s="154">
        <v>0</v>
      </c>
      <c r="IGO10" s="154">
        <v>0</v>
      </c>
      <c r="IGP10" s="154">
        <v>0</v>
      </c>
      <c r="IGQ10" s="154">
        <v>0</v>
      </c>
      <c r="IGR10" s="154">
        <v>0</v>
      </c>
      <c r="IGS10" s="154">
        <v>0</v>
      </c>
      <c r="IGT10" s="154">
        <v>0</v>
      </c>
      <c r="IGU10" s="154">
        <v>0</v>
      </c>
      <c r="IGV10" s="154">
        <v>0</v>
      </c>
      <c r="IGW10" s="154">
        <v>0</v>
      </c>
      <c r="IGX10" s="154">
        <v>0</v>
      </c>
      <c r="IGY10" s="154">
        <v>0</v>
      </c>
      <c r="IGZ10" s="154">
        <v>0</v>
      </c>
      <c r="IHA10" s="154">
        <v>0</v>
      </c>
      <c r="IHB10" s="154">
        <v>0</v>
      </c>
      <c r="IHC10" s="154">
        <v>0</v>
      </c>
      <c r="IHD10" s="154">
        <v>0</v>
      </c>
      <c r="IHE10" s="154">
        <v>0</v>
      </c>
      <c r="IHF10" s="154">
        <v>0</v>
      </c>
      <c r="IHG10" s="154">
        <v>0</v>
      </c>
      <c r="IHH10" s="154">
        <v>0</v>
      </c>
      <c r="IHI10" s="154">
        <v>0</v>
      </c>
      <c r="IHJ10" s="154">
        <v>0</v>
      </c>
      <c r="IHK10" s="154">
        <v>0</v>
      </c>
      <c r="IHL10" s="154">
        <v>0</v>
      </c>
      <c r="IHM10" s="154">
        <v>0</v>
      </c>
      <c r="IHN10" s="154">
        <v>0</v>
      </c>
      <c r="IHO10" s="154">
        <v>0</v>
      </c>
      <c r="IHP10" s="154">
        <v>0</v>
      </c>
      <c r="IHQ10" s="154">
        <v>0</v>
      </c>
      <c r="IHR10" s="154">
        <v>0</v>
      </c>
      <c r="IHS10" s="154">
        <v>0</v>
      </c>
      <c r="IHT10" s="154">
        <v>0</v>
      </c>
      <c r="IHU10" s="154">
        <v>0</v>
      </c>
      <c r="IHV10" s="154">
        <v>0</v>
      </c>
      <c r="IHW10" s="154">
        <v>0</v>
      </c>
      <c r="IHX10" s="154">
        <v>0</v>
      </c>
      <c r="IHY10" s="154">
        <v>0</v>
      </c>
      <c r="IHZ10" s="154">
        <v>0</v>
      </c>
      <c r="IIA10" s="154">
        <v>0</v>
      </c>
      <c r="IIB10" s="154">
        <v>0</v>
      </c>
      <c r="IIC10" s="154">
        <v>0</v>
      </c>
      <c r="IID10" s="154">
        <v>0</v>
      </c>
      <c r="IIE10" s="154">
        <v>0</v>
      </c>
      <c r="IIF10" s="154">
        <v>0</v>
      </c>
      <c r="IIG10" s="154">
        <v>0</v>
      </c>
      <c r="IIH10" s="154">
        <v>0</v>
      </c>
      <c r="III10" s="154">
        <v>0</v>
      </c>
      <c r="IIJ10" s="154">
        <v>0</v>
      </c>
      <c r="IIK10" s="154">
        <v>0</v>
      </c>
      <c r="IIL10" s="154">
        <v>0</v>
      </c>
      <c r="IIM10" s="154">
        <v>0</v>
      </c>
      <c r="IIN10" s="154">
        <v>0</v>
      </c>
      <c r="IIO10" s="154">
        <v>0</v>
      </c>
      <c r="IIP10" s="154">
        <v>0</v>
      </c>
      <c r="IIQ10" s="154">
        <v>0</v>
      </c>
      <c r="IIR10" s="154">
        <v>0</v>
      </c>
      <c r="IIS10" s="154">
        <v>0</v>
      </c>
      <c r="IIT10" s="154">
        <v>0</v>
      </c>
      <c r="IIU10" s="154">
        <v>0</v>
      </c>
      <c r="IIV10" s="154">
        <v>0</v>
      </c>
      <c r="IIW10" s="154">
        <v>0</v>
      </c>
      <c r="IIX10" s="154">
        <v>0</v>
      </c>
      <c r="IIY10" s="154">
        <v>0</v>
      </c>
      <c r="IIZ10" s="154">
        <v>0</v>
      </c>
      <c r="IJA10" s="154">
        <v>0</v>
      </c>
      <c r="IJB10" s="154">
        <v>0</v>
      </c>
      <c r="IJC10" s="154">
        <v>0</v>
      </c>
      <c r="IJD10" s="154">
        <v>0</v>
      </c>
      <c r="IJE10" s="154">
        <v>0</v>
      </c>
      <c r="IJF10" s="154">
        <v>0</v>
      </c>
      <c r="IJG10" s="154">
        <v>0</v>
      </c>
      <c r="IJH10" s="154">
        <v>0</v>
      </c>
      <c r="IJI10" s="154">
        <v>0</v>
      </c>
      <c r="IJJ10" s="154">
        <v>0</v>
      </c>
      <c r="IJK10" s="154">
        <v>0</v>
      </c>
      <c r="IJL10" s="154">
        <v>0</v>
      </c>
      <c r="IJM10" s="154">
        <v>0</v>
      </c>
      <c r="IJN10" s="154">
        <v>0</v>
      </c>
      <c r="IJO10" s="154">
        <v>0</v>
      </c>
      <c r="IJP10" s="154">
        <v>0</v>
      </c>
      <c r="IJQ10" s="154">
        <v>0</v>
      </c>
      <c r="IJR10" s="154">
        <v>0</v>
      </c>
      <c r="IJS10" s="154">
        <v>0</v>
      </c>
      <c r="IJT10" s="154">
        <v>0</v>
      </c>
      <c r="IJU10" s="154">
        <v>0</v>
      </c>
      <c r="IJV10" s="154">
        <v>0</v>
      </c>
      <c r="IJW10" s="154">
        <v>0</v>
      </c>
      <c r="IJX10" s="154">
        <v>0</v>
      </c>
      <c r="IJY10" s="154">
        <v>0</v>
      </c>
      <c r="IJZ10" s="154">
        <v>0</v>
      </c>
      <c r="IKA10" s="154">
        <v>0</v>
      </c>
      <c r="IKB10" s="154">
        <v>0</v>
      </c>
      <c r="IKC10" s="154">
        <v>0</v>
      </c>
      <c r="IKD10" s="154">
        <v>0</v>
      </c>
      <c r="IKE10" s="154">
        <v>0</v>
      </c>
      <c r="IKF10" s="154">
        <v>0</v>
      </c>
      <c r="IKG10" s="154">
        <v>0</v>
      </c>
      <c r="IKH10" s="154">
        <v>0</v>
      </c>
      <c r="IKI10" s="154">
        <v>0</v>
      </c>
      <c r="IKJ10" s="154">
        <v>0</v>
      </c>
      <c r="IKK10" s="154">
        <v>0</v>
      </c>
      <c r="IKL10" s="154">
        <v>0</v>
      </c>
      <c r="IKM10" s="154">
        <v>0</v>
      </c>
      <c r="IKN10" s="154">
        <v>0</v>
      </c>
      <c r="IKO10" s="154">
        <v>0</v>
      </c>
      <c r="IKP10" s="154">
        <v>0</v>
      </c>
      <c r="IKQ10" s="154">
        <v>0</v>
      </c>
      <c r="IKR10" s="154">
        <v>0</v>
      </c>
      <c r="IKS10" s="154">
        <v>0</v>
      </c>
      <c r="IKT10" s="154">
        <v>0</v>
      </c>
      <c r="IKU10" s="154">
        <v>0</v>
      </c>
      <c r="IKV10" s="154">
        <v>0</v>
      </c>
      <c r="IKW10" s="154">
        <v>0</v>
      </c>
      <c r="IKX10" s="154">
        <v>0</v>
      </c>
      <c r="IKY10" s="154">
        <v>0</v>
      </c>
      <c r="IKZ10" s="154">
        <v>0</v>
      </c>
      <c r="ILA10" s="154">
        <v>0</v>
      </c>
      <c r="ILB10" s="154">
        <v>0</v>
      </c>
      <c r="ILC10" s="154">
        <v>0</v>
      </c>
      <c r="ILD10" s="154">
        <v>0</v>
      </c>
      <c r="ILE10" s="154">
        <v>0</v>
      </c>
      <c r="ILF10" s="154">
        <v>0</v>
      </c>
      <c r="ILG10" s="154">
        <v>0</v>
      </c>
      <c r="ILH10" s="154">
        <v>0</v>
      </c>
      <c r="ILI10" s="154">
        <v>0</v>
      </c>
      <c r="ILJ10" s="154">
        <v>0</v>
      </c>
      <c r="ILK10" s="154">
        <v>0</v>
      </c>
      <c r="ILL10" s="154">
        <v>0</v>
      </c>
      <c r="ILM10" s="154">
        <v>0</v>
      </c>
      <c r="ILN10" s="154">
        <v>0</v>
      </c>
      <c r="ILO10" s="154">
        <v>0</v>
      </c>
      <c r="ILP10" s="154">
        <v>0</v>
      </c>
      <c r="ILQ10" s="154">
        <v>0</v>
      </c>
      <c r="ILR10" s="154">
        <v>0</v>
      </c>
      <c r="ILS10" s="154">
        <v>0</v>
      </c>
      <c r="ILT10" s="154">
        <v>0</v>
      </c>
      <c r="ILU10" s="154">
        <v>0</v>
      </c>
      <c r="ILV10" s="154">
        <v>0</v>
      </c>
      <c r="ILW10" s="154">
        <v>0</v>
      </c>
      <c r="ILX10" s="154">
        <v>0</v>
      </c>
      <c r="ILY10" s="154">
        <v>0</v>
      </c>
      <c r="ILZ10" s="154">
        <v>0</v>
      </c>
      <c r="IMA10" s="154">
        <v>0</v>
      </c>
      <c r="IMB10" s="154">
        <v>0</v>
      </c>
      <c r="IMC10" s="154">
        <v>0</v>
      </c>
      <c r="IMD10" s="154">
        <v>0</v>
      </c>
      <c r="IME10" s="154">
        <v>0</v>
      </c>
      <c r="IMF10" s="154">
        <v>0</v>
      </c>
      <c r="IMG10" s="154">
        <v>0</v>
      </c>
      <c r="IMH10" s="154">
        <v>0</v>
      </c>
      <c r="IMI10" s="154">
        <v>0</v>
      </c>
      <c r="IMJ10" s="154">
        <v>0</v>
      </c>
      <c r="IMK10" s="154">
        <v>0</v>
      </c>
      <c r="IML10" s="154">
        <v>0</v>
      </c>
      <c r="IMM10" s="154">
        <v>0</v>
      </c>
      <c r="IMN10" s="154">
        <v>0</v>
      </c>
      <c r="IMO10" s="154">
        <v>0</v>
      </c>
      <c r="IMP10" s="154">
        <v>0</v>
      </c>
      <c r="IMQ10" s="154">
        <v>0</v>
      </c>
      <c r="IMR10" s="154">
        <v>0</v>
      </c>
      <c r="IMS10" s="154">
        <v>0</v>
      </c>
      <c r="IMT10" s="154">
        <v>0</v>
      </c>
      <c r="IMU10" s="154">
        <v>0</v>
      </c>
      <c r="IMV10" s="154">
        <v>0</v>
      </c>
      <c r="IMW10" s="154">
        <v>0</v>
      </c>
      <c r="IMX10" s="154">
        <v>0</v>
      </c>
      <c r="IMY10" s="154">
        <v>0</v>
      </c>
      <c r="IMZ10" s="154">
        <v>0</v>
      </c>
      <c r="INA10" s="154">
        <v>0</v>
      </c>
      <c r="INB10" s="154">
        <v>0</v>
      </c>
      <c r="INC10" s="154">
        <v>0</v>
      </c>
      <c r="IND10" s="154">
        <v>0</v>
      </c>
      <c r="INE10" s="154">
        <v>0</v>
      </c>
      <c r="INF10" s="154">
        <v>0</v>
      </c>
      <c r="ING10" s="154">
        <v>0</v>
      </c>
      <c r="INH10" s="154">
        <v>0</v>
      </c>
      <c r="INI10" s="154">
        <v>0</v>
      </c>
      <c r="INJ10" s="154">
        <v>0</v>
      </c>
      <c r="INK10" s="154">
        <v>0</v>
      </c>
      <c r="INL10" s="154">
        <v>0</v>
      </c>
      <c r="INM10" s="154">
        <v>0</v>
      </c>
      <c r="INN10" s="154">
        <v>0</v>
      </c>
      <c r="INO10" s="154">
        <v>0</v>
      </c>
      <c r="INP10" s="154">
        <v>0</v>
      </c>
      <c r="INQ10" s="154">
        <v>0</v>
      </c>
      <c r="INR10" s="154">
        <v>0</v>
      </c>
      <c r="INS10" s="154">
        <v>0</v>
      </c>
      <c r="INT10" s="154">
        <v>0</v>
      </c>
      <c r="INU10" s="154">
        <v>0</v>
      </c>
      <c r="INV10" s="154">
        <v>0</v>
      </c>
      <c r="INW10" s="154">
        <v>0</v>
      </c>
      <c r="INX10" s="154">
        <v>0</v>
      </c>
      <c r="INY10" s="154">
        <v>0</v>
      </c>
      <c r="INZ10" s="154">
        <v>0</v>
      </c>
      <c r="IOA10" s="154">
        <v>0</v>
      </c>
      <c r="IOB10" s="154">
        <v>0</v>
      </c>
      <c r="IOC10" s="154">
        <v>0</v>
      </c>
      <c r="IOD10" s="154">
        <v>0</v>
      </c>
      <c r="IOE10" s="154">
        <v>0</v>
      </c>
      <c r="IOF10" s="154">
        <v>0</v>
      </c>
      <c r="IOG10" s="154">
        <v>0</v>
      </c>
      <c r="IOH10" s="154">
        <v>0</v>
      </c>
      <c r="IOI10" s="154">
        <v>0</v>
      </c>
      <c r="IOJ10" s="154">
        <v>0</v>
      </c>
      <c r="IOK10" s="154">
        <v>0</v>
      </c>
      <c r="IOL10" s="154">
        <v>0</v>
      </c>
      <c r="IOM10" s="154">
        <v>0</v>
      </c>
      <c r="ION10" s="154">
        <v>0</v>
      </c>
      <c r="IOO10" s="154">
        <v>0</v>
      </c>
      <c r="IOP10" s="154">
        <v>0</v>
      </c>
      <c r="IOQ10" s="154">
        <v>0</v>
      </c>
      <c r="IOR10" s="154">
        <v>0</v>
      </c>
      <c r="IOS10" s="154">
        <v>0</v>
      </c>
      <c r="IOT10" s="154">
        <v>0</v>
      </c>
      <c r="IOU10" s="154">
        <v>0</v>
      </c>
      <c r="IOV10" s="154">
        <v>0</v>
      </c>
      <c r="IOW10" s="154">
        <v>0</v>
      </c>
      <c r="IOX10" s="154">
        <v>0</v>
      </c>
      <c r="IOY10" s="154">
        <v>0</v>
      </c>
      <c r="IOZ10" s="154">
        <v>0</v>
      </c>
      <c r="IPA10" s="154">
        <v>0</v>
      </c>
      <c r="IPB10" s="154">
        <v>0</v>
      </c>
      <c r="IPC10" s="154">
        <v>0</v>
      </c>
      <c r="IPD10" s="154">
        <v>0</v>
      </c>
      <c r="IPE10" s="154">
        <v>0</v>
      </c>
      <c r="IPF10" s="154">
        <v>0</v>
      </c>
      <c r="IPG10" s="154">
        <v>0</v>
      </c>
      <c r="IPH10" s="154">
        <v>0</v>
      </c>
      <c r="IPI10" s="154">
        <v>0</v>
      </c>
      <c r="IPJ10" s="154">
        <v>0</v>
      </c>
      <c r="IPK10" s="154">
        <v>0</v>
      </c>
      <c r="IPL10" s="154">
        <v>0</v>
      </c>
      <c r="IPM10" s="154">
        <v>0</v>
      </c>
      <c r="IPN10" s="154">
        <v>0</v>
      </c>
      <c r="IPO10" s="154">
        <v>0</v>
      </c>
      <c r="IPP10" s="154">
        <v>0</v>
      </c>
      <c r="IPQ10" s="154">
        <v>0</v>
      </c>
      <c r="IPR10" s="154">
        <v>0</v>
      </c>
      <c r="IPS10" s="154">
        <v>0</v>
      </c>
      <c r="IPT10" s="154">
        <v>0</v>
      </c>
      <c r="IPU10" s="154">
        <v>0</v>
      </c>
      <c r="IPV10" s="154">
        <v>0</v>
      </c>
      <c r="IPW10" s="154">
        <v>0</v>
      </c>
      <c r="IPX10" s="154">
        <v>0</v>
      </c>
      <c r="IPY10" s="154">
        <v>0</v>
      </c>
      <c r="IPZ10" s="154">
        <v>0</v>
      </c>
      <c r="IQA10" s="154">
        <v>0</v>
      </c>
      <c r="IQB10" s="154">
        <v>0</v>
      </c>
      <c r="IQC10" s="154">
        <v>0</v>
      </c>
      <c r="IQD10" s="154">
        <v>0</v>
      </c>
      <c r="IQE10" s="154">
        <v>0</v>
      </c>
      <c r="IQF10" s="154">
        <v>0</v>
      </c>
      <c r="IQG10" s="154">
        <v>0</v>
      </c>
      <c r="IQH10" s="154">
        <v>0</v>
      </c>
      <c r="IQI10" s="154">
        <v>0</v>
      </c>
      <c r="IQJ10" s="154">
        <v>0</v>
      </c>
      <c r="IQK10" s="154">
        <v>0</v>
      </c>
      <c r="IQL10" s="154">
        <v>0</v>
      </c>
      <c r="IQM10" s="154">
        <v>0</v>
      </c>
      <c r="IQN10" s="154">
        <v>0</v>
      </c>
      <c r="IQO10" s="154">
        <v>0</v>
      </c>
      <c r="IQP10" s="154">
        <v>0</v>
      </c>
      <c r="IQQ10" s="154">
        <v>0</v>
      </c>
      <c r="IQR10" s="154">
        <v>0</v>
      </c>
      <c r="IQS10" s="154">
        <v>0</v>
      </c>
      <c r="IQT10" s="154">
        <v>0</v>
      </c>
      <c r="IQU10" s="154">
        <v>0</v>
      </c>
      <c r="IQV10" s="154">
        <v>0</v>
      </c>
      <c r="IQW10" s="154">
        <v>0</v>
      </c>
      <c r="IQX10" s="154">
        <v>0</v>
      </c>
      <c r="IQY10" s="154">
        <v>0</v>
      </c>
      <c r="IQZ10" s="154">
        <v>0</v>
      </c>
      <c r="IRA10" s="154">
        <v>0</v>
      </c>
      <c r="IRB10" s="154">
        <v>0</v>
      </c>
      <c r="IRC10" s="154">
        <v>0</v>
      </c>
      <c r="IRD10" s="154">
        <v>0</v>
      </c>
      <c r="IRE10" s="154">
        <v>0</v>
      </c>
      <c r="IRF10" s="154">
        <v>0</v>
      </c>
      <c r="IRG10" s="154">
        <v>0</v>
      </c>
      <c r="IRH10" s="154">
        <v>0</v>
      </c>
      <c r="IRI10" s="154">
        <v>0</v>
      </c>
      <c r="IRJ10" s="154">
        <v>0</v>
      </c>
      <c r="IRK10" s="154">
        <v>0</v>
      </c>
      <c r="IRL10" s="154">
        <v>0</v>
      </c>
      <c r="IRM10" s="154">
        <v>0</v>
      </c>
      <c r="IRN10" s="154">
        <v>0</v>
      </c>
      <c r="IRO10" s="154">
        <v>0</v>
      </c>
      <c r="IRP10" s="154">
        <v>0</v>
      </c>
      <c r="IRQ10" s="154">
        <v>0</v>
      </c>
      <c r="IRR10" s="154">
        <v>0</v>
      </c>
      <c r="IRS10" s="154">
        <v>0</v>
      </c>
      <c r="IRT10" s="154">
        <v>0</v>
      </c>
      <c r="IRU10" s="154">
        <v>0</v>
      </c>
      <c r="IRV10" s="154">
        <v>0</v>
      </c>
      <c r="IRW10" s="154">
        <v>0</v>
      </c>
      <c r="IRX10" s="154">
        <v>0</v>
      </c>
      <c r="IRY10" s="154">
        <v>0</v>
      </c>
      <c r="IRZ10" s="154">
        <v>0</v>
      </c>
      <c r="ISA10" s="154">
        <v>0</v>
      </c>
      <c r="ISB10" s="154">
        <v>0</v>
      </c>
      <c r="ISC10" s="154">
        <v>0</v>
      </c>
      <c r="ISD10" s="154">
        <v>0</v>
      </c>
      <c r="ISE10" s="154">
        <v>0</v>
      </c>
      <c r="ISF10" s="154">
        <v>0</v>
      </c>
      <c r="ISG10" s="154">
        <v>0</v>
      </c>
      <c r="ISH10" s="154">
        <v>0</v>
      </c>
      <c r="ISI10" s="154">
        <v>0</v>
      </c>
      <c r="ISJ10" s="154">
        <v>0</v>
      </c>
      <c r="ISK10" s="154">
        <v>0</v>
      </c>
      <c r="ISL10" s="154">
        <v>0</v>
      </c>
      <c r="ISM10" s="154">
        <v>0</v>
      </c>
      <c r="ISN10" s="154">
        <v>0</v>
      </c>
      <c r="ISO10" s="154">
        <v>0</v>
      </c>
      <c r="ISP10" s="154">
        <v>0</v>
      </c>
      <c r="ISQ10" s="154">
        <v>0</v>
      </c>
      <c r="ISR10" s="154">
        <v>0</v>
      </c>
      <c r="ISS10" s="154">
        <v>0</v>
      </c>
      <c r="IST10" s="154">
        <v>0</v>
      </c>
      <c r="ISU10" s="154">
        <v>0</v>
      </c>
      <c r="ISV10" s="154">
        <v>0</v>
      </c>
      <c r="ISW10" s="154">
        <v>0</v>
      </c>
      <c r="ISX10" s="154">
        <v>0</v>
      </c>
      <c r="ISY10" s="154">
        <v>0</v>
      </c>
      <c r="ISZ10" s="154">
        <v>0</v>
      </c>
      <c r="ITA10" s="154">
        <v>0</v>
      </c>
      <c r="ITB10" s="154">
        <v>0</v>
      </c>
      <c r="ITC10" s="154">
        <v>0</v>
      </c>
      <c r="ITD10" s="154">
        <v>0</v>
      </c>
      <c r="ITE10" s="154">
        <v>0</v>
      </c>
      <c r="ITF10" s="154">
        <v>0</v>
      </c>
      <c r="ITG10" s="154">
        <v>0</v>
      </c>
      <c r="ITH10" s="154">
        <v>0</v>
      </c>
      <c r="ITI10" s="154">
        <v>0</v>
      </c>
      <c r="ITJ10" s="154">
        <v>0</v>
      </c>
      <c r="ITK10" s="154">
        <v>0</v>
      </c>
      <c r="ITL10" s="154">
        <v>0</v>
      </c>
      <c r="ITM10" s="154">
        <v>0</v>
      </c>
      <c r="ITN10" s="154">
        <v>0</v>
      </c>
      <c r="ITO10" s="154">
        <v>0</v>
      </c>
      <c r="ITP10" s="154">
        <v>0</v>
      </c>
      <c r="ITQ10" s="154">
        <v>0</v>
      </c>
      <c r="ITR10" s="154">
        <v>0</v>
      </c>
      <c r="ITS10" s="154">
        <v>0</v>
      </c>
      <c r="ITT10" s="154">
        <v>0</v>
      </c>
      <c r="ITU10" s="154">
        <v>0</v>
      </c>
      <c r="ITV10" s="154">
        <v>0</v>
      </c>
      <c r="ITW10" s="154">
        <v>0</v>
      </c>
      <c r="ITX10" s="154">
        <v>0</v>
      </c>
      <c r="ITY10" s="154">
        <v>0</v>
      </c>
      <c r="ITZ10" s="154">
        <v>0</v>
      </c>
      <c r="IUA10" s="154">
        <v>0</v>
      </c>
      <c r="IUB10" s="154">
        <v>0</v>
      </c>
      <c r="IUC10" s="154">
        <v>0</v>
      </c>
      <c r="IUD10" s="154">
        <v>0</v>
      </c>
      <c r="IUE10" s="154">
        <v>0</v>
      </c>
      <c r="IUF10" s="154">
        <v>0</v>
      </c>
      <c r="IUG10" s="154">
        <v>0</v>
      </c>
      <c r="IUH10" s="154">
        <v>0</v>
      </c>
      <c r="IUI10" s="154">
        <v>0</v>
      </c>
      <c r="IUJ10" s="154">
        <v>0</v>
      </c>
      <c r="IUK10" s="154">
        <v>0</v>
      </c>
      <c r="IUL10" s="154">
        <v>0</v>
      </c>
      <c r="IUM10" s="154">
        <v>0</v>
      </c>
      <c r="IUN10" s="154">
        <v>0</v>
      </c>
      <c r="IUO10" s="154">
        <v>0</v>
      </c>
      <c r="IUP10" s="154">
        <v>0</v>
      </c>
      <c r="IUQ10" s="154">
        <v>0</v>
      </c>
      <c r="IUR10" s="154">
        <v>0</v>
      </c>
      <c r="IUS10" s="154">
        <v>0</v>
      </c>
      <c r="IUT10" s="154">
        <v>0</v>
      </c>
      <c r="IUU10" s="154">
        <v>0</v>
      </c>
      <c r="IUV10" s="154">
        <v>0</v>
      </c>
      <c r="IUW10" s="154">
        <v>0</v>
      </c>
      <c r="IUX10" s="154">
        <v>0</v>
      </c>
      <c r="IUY10" s="154">
        <v>0</v>
      </c>
      <c r="IUZ10" s="154">
        <v>0</v>
      </c>
      <c r="IVA10" s="154">
        <v>0</v>
      </c>
      <c r="IVB10" s="154">
        <v>0</v>
      </c>
      <c r="IVC10" s="154">
        <v>0</v>
      </c>
      <c r="IVD10" s="154">
        <v>0</v>
      </c>
      <c r="IVE10" s="154">
        <v>0</v>
      </c>
      <c r="IVF10" s="154">
        <v>0</v>
      </c>
      <c r="IVG10" s="154">
        <v>0</v>
      </c>
      <c r="IVH10" s="154">
        <v>0</v>
      </c>
      <c r="IVI10" s="154">
        <v>0</v>
      </c>
      <c r="IVJ10" s="154">
        <v>0</v>
      </c>
      <c r="IVK10" s="154">
        <v>0</v>
      </c>
      <c r="IVL10" s="154">
        <v>0</v>
      </c>
      <c r="IVM10" s="154">
        <v>0</v>
      </c>
      <c r="IVN10" s="154">
        <v>0</v>
      </c>
      <c r="IVO10" s="154">
        <v>0</v>
      </c>
      <c r="IVP10" s="154">
        <v>0</v>
      </c>
      <c r="IVQ10" s="154">
        <v>0</v>
      </c>
      <c r="IVR10" s="154">
        <v>0</v>
      </c>
      <c r="IVS10" s="154">
        <v>0</v>
      </c>
      <c r="IVT10" s="154">
        <v>0</v>
      </c>
      <c r="IVU10" s="154">
        <v>0</v>
      </c>
      <c r="IVV10" s="154">
        <v>0</v>
      </c>
      <c r="IVW10" s="154">
        <v>0</v>
      </c>
      <c r="IVX10" s="154">
        <v>0</v>
      </c>
      <c r="IVY10" s="154">
        <v>0</v>
      </c>
      <c r="IVZ10" s="154">
        <v>0</v>
      </c>
      <c r="IWA10" s="154">
        <v>0</v>
      </c>
      <c r="IWB10" s="154">
        <v>0</v>
      </c>
      <c r="IWC10" s="154">
        <v>0</v>
      </c>
      <c r="IWD10" s="154">
        <v>0</v>
      </c>
      <c r="IWE10" s="154">
        <v>0</v>
      </c>
      <c r="IWF10" s="154">
        <v>0</v>
      </c>
      <c r="IWG10" s="154">
        <v>0</v>
      </c>
      <c r="IWH10" s="154">
        <v>0</v>
      </c>
      <c r="IWI10" s="154">
        <v>0</v>
      </c>
      <c r="IWJ10" s="154">
        <v>0</v>
      </c>
      <c r="IWK10" s="154">
        <v>0</v>
      </c>
      <c r="IWL10" s="154">
        <v>0</v>
      </c>
      <c r="IWM10" s="154">
        <v>0</v>
      </c>
      <c r="IWN10" s="154">
        <v>0</v>
      </c>
      <c r="IWO10" s="154">
        <v>0</v>
      </c>
      <c r="IWP10" s="154">
        <v>0</v>
      </c>
      <c r="IWQ10" s="154">
        <v>0</v>
      </c>
      <c r="IWR10" s="154">
        <v>0</v>
      </c>
      <c r="IWS10" s="154">
        <v>0</v>
      </c>
      <c r="IWT10" s="154">
        <v>0</v>
      </c>
      <c r="IWU10" s="154">
        <v>0</v>
      </c>
      <c r="IWV10" s="154">
        <v>0</v>
      </c>
      <c r="IWW10" s="154">
        <v>0</v>
      </c>
      <c r="IWX10" s="154">
        <v>0</v>
      </c>
      <c r="IWY10" s="154">
        <v>0</v>
      </c>
      <c r="IWZ10" s="154">
        <v>0</v>
      </c>
      <c r="IXA10" s="154">
        <v>0</v>
      </c>
      <c r="IXB10" s="154">
        <v>0</v>
      </c>
      <c r="IXC10" s="154">
        <v>0</v>
      </c>
      <c r="IXD10" s="154">
        <v>0</v>
      </c>
      <c r="IXE10" s="154">
        <v>0</v>
      </c>
      <c r="IXF10" s="154">
        <v>0</v>
      </c>
      <c r="IXG10" s="154">
        <v>0</v>
      </c>
      <c r="IXH10" s="154">
        <v>0</v>
      </c>
      <c r="IXI10" s="154">
        <v>0</v>
      </c>
      <c r="IXJ10" s="154">
        <v>0</v>
      </c>
      <c r="IXK10" s="154">
        <v>0</v>
      </c>
      <c r="IXL10" s="154">
        <v>0</v>
      </c>
      <c r="IXM10" s="154">
        <v>0</v>
      </c>
      <c r="IXN10" s="154">
        <v>0</v>
      </c>
      <c r="IXO10" s="154">
        <v>0</v>
      </c>
      <c r="IXP10" s="154">
        <v>0</v>
      </c>
      <c r="IXQ10" s="154">
        <v>0</v>
      </c>
      <c r="IXR10" s="154">
        <v>0</v>
      </c>
      <c r="IXS10" s="154">
        <v>0</v>
      </c>
      <c r="IXT10" s="154">
        <v>0</v>
      </c>
      <c r="IXU10" s="154">
        <v>0</v>
      </c>
      <c r="IXV10" s="154">
        <v>0</v>
      </c>
      <c r="IXW10" s="154">
        <v>0</v>
      </c>
      <c r="IXX10" s="154">
        <v>0</v>
      </c>
      <c r="IXY10" s="154">
        <v>0</v>
      </c>
      <c r="IXZ10" s="154">
        <v>0</v>
      </c>
      <c r="IYA10" s="154">
        <v>0</v>
      </c>
      <c r="IYB10" s="154">
        <v>0</v>
      </c>
      <c r="IYC10" s="154">
        <v>0</v>
      </c>
      <c r="IYD10" s="154">
        <v>0</v>
      </c>
      <c r="IYE10" s="154">
        <v>0</v>
      </c>
      <c r="IYF10" s="154">
        <v>0</v>
      </c>
      <c r="IYG10" s="154">
        <v>0</v>
      </c>
      <c r="IYH10" s="154">
        <v>0</v>
      </c>
      <c r="IYI10" s="154">
        <v>0</v>
      </c>
      <c r="IYJ10" s="154">
        <v>0</v>
      </c>
      <c r="IYK10" s="154">
        <v>0</v>
      </c>
      <c r="IYL10" s="154">
        <v>0</v>
      </c>
      <c r="IYM10" s="154">
        <v>0</v>
      </c>
      <c r="IYN10" s="154">
        <v>0</v>
      </c>
      <c r="IYO10" s="154">
        <v>0</v>
      </c>
      <c r="IYP10" s="154">
        <v>0</v>
      </c>
      <c r="IYQ10" s="154">
        <v>0</v>
      </c>
      <c r="IYR10" s="154">
        <v>0</v>
      </c>
      <c r="IYS10" s="154">
        <v>0</v>
      </c>
      <c r="IYT10" s="154">
        <v>0</v>
      </c>
      <c r="IYU10" s="154">
        <v>0</v>
      </c>
      <c r="IYV10" s="154">
        <v>0</v>
      </c>
      <c r="IYW10" s="154">
        <v>0</v>
      </c>
      <c r="IYX10" s="154">
        <v>0</v>
      </c>
      <c r="IYY10" s="154">
        <v>0</v>
      </c>
      <c r="IYZ10" s="154">
        <v>0</v>
      </c>
      <c r="IZA10" s="154">
        <v>0</v>
      </c>
      <c r="IZB10" s="154">
        <v>0</v>
      </c>
      <c r="IZC10" s="154">
        <v>0</v>
      </c>
      <c r="IZD10" s="154">
        <v>0</v>
      </c>
      <c r="IZE10" s="154">
        <v>0</v>
      </c>
      <c r="IZF10" s="154">
        <v>0</v>
      </c>
      <c r="IZG10" s="154">
        <v>0</v>
      </c>
      <c r="IZH10" s="154">
        <v>0</v>
      </c>
      <c r="IZI10" s="154">
        <v>0</v>
      </c>
      <c r="IZJ10" s="154">
        <v>0</v>
      </c>
      <c r="IZK10" s="154">
        <v>0</v>
      </c>
      <c r="IZL10" s="154">
        <v>0</v>
      </c>
      <c r="IZM10" s="154">
        <v>0</v>
      </c>
      <c r="IZN10" s="154">
        <v>0</v>
      </c>
      <c r="IZO10" s="154">
        <v>0</v>
      </c>
      <c r="IZP10" s="154">
        <v>0</v>
      </c>
      <c r="IZQ10" s="154">
        <v>0</v>
      </c>
      <c r="IZR10" s="154">
        <v>0</v>
      </c>
      <c r="IZS10" s="154">
        <v>0</v>
      </c>
      <c r="IZT10" s="154">
        <v>0</v>
      </c>
      <c r="IZU10" s="154">
        <v>0</v>
      </c>
      <c r="IZV10" s="154">
        <v>0</v>
      </c>
      <c r="IZW10" s="154">
        <v>0</v>
      </c>
      <c r="IZX10" s="154">
        <v>0</v>
      </c>
      <c r="IZY10" s="154">
        <v>0</v>
      </c>
      <c r="IZZ10" s="154">
        <v>0</v>
      </c>
      <c r="JAA10" s="154">
        <v>0</v>
      </c>
      <c r="JAB10" s="154">
        <v>0</v>
      </c>
      <c r="JAC10" s="154">
        <v>0</v>
      </c>
      <c r="JAD10" s="154">
        <v>0</v>
      </c>
      <c r="JAE10" s="154">
        <v>0</v>
      </c>
      <c r="JAF10" s="154">
        <v>0</v>
      </c>
      <c r="JAG10" s="154">
        <v>0</v>
      </c>
      <c r="JAH10" s="154">
        <v>0</v>
      </c>
      <c r="JAI10" s="154">
        <v>0</v>
      </c>
      <c r="JAJ10" s="154">
        <v>0</v>
      </c>
      <c r="JAK10" s="154">
        <v>0</v>
      </c>
      <c r="JAL10" s="154">
        <v>0</v>
      </c>
      <c r="JAM10" s="154">
        <v>0</v>
      </c>
      <c r="JAN10" s="154">
        <v>0</v>
      </c>
      <c r="JAO10" s="154">
        <v>0</v>
      </c>
      <c r="JAP10" s="154">
        <v>0</v>
      </c>
      <c r="JAQ10" s="154">
        <v>0</v>
      </c>
      <c r="JAR10" s="154">
        <v>0</v>
      </c>
      <c r="JAS10" s="154">
        <v>0</v>
      </c>
      <c r="JAT10" s="154">
        <v>0</v>
      </c>
      <c r="JAU10" s="154">
        <v>0</v>
      </c>
      <c r="JAV10" s="154">
        <v>0</v>
      </c>
      <c r="JAW10" s="154">
        <v>0</v>
      </c>
      <c r="JAX10" s="154">
        <v>0</v>
      </c>
      <c r="JAY10" s="154">
        <v>0</v>
      </c>
      <c r="JAZ10" s="154">
        <v>0</v>
      </c>
      <c r="JBA10" s="154">
        <v>0</v>
      </c>
      <c r="JBB10" s="154">
        <v>0</v>
      </c>
      <c r="JBC10" s="154">
        <v>0</v>
      </c>
      <c r="JBD10" s="154">
        <v>0</v>
      </c>
      <c r="JBE10" s="154">
        <v>0</v>
      </c>
      <c r="JBF10" s="154">
        <v>0</v>
      </c>
      <c r="JBG10" s="154">
        <v>0</v>
      </c>
      <c r="JBH10" s="154">
        <v>0</v>
      </c>
      <c r="JBI10" s="154">
        <v>0</v>
      </c>
      <c r="JBJ10" s="154">
        <v>0</v>
      </c>
      <c r="JBK10" s="154">
        <v>0</v>
      </c>
      <c r="JBL10" s="154">
        <v>0</v>
      </c>
      <c r="JBM10" s="154">
        <v>0</v>
      </c>
      <c r="JBN10" s="154">
        <v>0</v>
      </c>
      <c r="JBO10" s="154">
        <v>0</v>
      </c>
      <c r="JBP10" s="154">
        <v>0</v>
      </c>
      <c r="JBQ10" s="154">
        <v>0</v>
      </c>
      <c r="JBR10" s="154">
        <v>0</v>
      </c>
      <c r="JBS10" s="154">
        <v>0</v>
      </c>
      <c r="JBT10" s="154">
        <v>0</v>
      </c>
      <c r="JBU10" s="154">
        <v>0</v>
      </c>
      <c r="JBV10" s="154">
        <v>0</v>
      </c>
      <c r="JBW10" s="154">
        <v>0</v>
      </c>
      <c r="JBX10" s="154">
        <v>0</v>
      </c>
      <c r="JBY10" s="154">
        <v>0</v>
      </c>
      <c r="JBZ10" s="154">
        <v>0</v>
      </c>
      <c r="JCA10" s="154">
        <v>0</v>
      </c>
      <c r="JCB10" s="154">
        <v>0</v>
      </c>
      <c r="JCC10" s="154">
        <v>0</v>
      </c>
      <c r="JCD10" s="154">
        <v>0</v>
      </c>
      <c r="JCE10" s="154">
        <v>0</v>
      </c>
      <c r="JCF10" s="154">
        <v>0</v>
      </c>
      <c r="JCG10" s="154">
        <v>0</v>
      </c>
      <c r="JCH10" s="154">
        <v>0</v>
      </c>
      <c r="JCI10" s="154">
        <v>0</v>
      </c>
      <c r="JCJ10" s="154">
        <v>0</v>
      </c>
      <c r="JCK10" s="154">
        <v>0</v>
      </c>
      <c r="JCL10" s="154">
        <v>0</v>
      </c>
      <c r="JCM10" s="154">
        <v>0</v>
      </c>
      <c r="JCN10" s="154">
        <v>0</v>
      </c>
      <c r="JCO10" s="154">
        <v>0</v>
      </c>
      <c r="JCP10" s="154">
        <v>0</v>
      </c>
      <c r="JCQ10" s="154">
        <v>0</v>
      </c>
      <c r="JCR10" s="154">
        <v>0</v>
      </c>
      <c r="JCS10" s="154">
        <v>0</v>
      </c>
      <c r="JCT10" s="154">
        <v>0</v>
      </c>
      <c r="JCU10" s="154">
        <v>0</v>
      </c>
      <c r="JCV10" s="154">
        <v>0</v>
      </c>
      <c r="JCW10" s="154">
        <v>0</v>
      </c>
      <c r="JCX10" s="154">
        <v>0</v>
      </c>
      <c r="JCY10" s="154">
        <v>0</v>
      </c>
      <c r="JCZ10" s="154">
        <v>0</v>
      </c>
      <c r="JDA10" s="154">
        <v>0</v>
      </c>
      <c r="JDB10" s="154">
        <v>0</v>
      </c>
      <c r="JDC10" s="154">
        <v>0</v>
      </c>
      <c r="JDD10" s="154">
        <v>0</v>
      </c>
      <c r="JDE10" s="154">
        <v>0</v>
      </c>
      <c r="JDF10" s="154">
        <v>0</v>
      </c>
      <c r="JDG10" s="154">
        <v>0</v>
      </c>
      <c r="JDH10" s="154">
        <v>0</v>
      </c>
      <c r="JDI10" s="154">
        <v>0</v>
      </c>
      <c r="JDJ10" s="154">
        <v>0</v>
      </c>
      <c r="JDK10" s="154">
        <v>0</v>
      </c>
      <c r="JDL10" s="154">
        <v>0</v>
      </c>
      <c r="JDM10" s="154">
        <v>0</v>
      </c>
      <c r="JDN10" s="154">
        <v>0</v>
      </c>
      <c r="JDO10" s="154">
        <v>0</v>
      </c>
      <c r="JDP10" s="154">
        <v>0</v>
      </c>
      <c r="JDQ10" s="154">
        <v>0</v>
      </c>
      <c r="JDR10" s="154">
        <v>0</v>
      </c>
      <c r="JDS10" s="154">
        <v>0</v>
      </c>
      <c r="JDT10" s="154">
        <v>0</v>
      </c>
      <c r="JDU10" s="154">
        <v>0</v>
      </c>
      <c r="JDV10" s="154">
        <v>0</v>
      </c>
      <c r="JDW10" s="154">
        <v>0</v>
      </c>
      <c r="JDX10" s="154">
        <v>0</v>
      </c>
      <c r="JDY10" s="154">
        <v>0</v>
      </c>
      <c r="JDZ10" s="154">
        <v>0</v>
      </c>
      <c r="JEA10" s="154">
        <v>0</v>
      </c>
      <c r="JEB10" s="154">
        <v>0</v>
      </c>
      <c r="JEC10" s="154">
        <v>0</v>
      </c>
      <c r="JED10" s="154">
        <v>0</v>
      </c>
      <c r="JEE10" s="154">
        <v>0</v>
      </c>
      <c r="JEF10" s="154">
        <v>0</v>
      </c>
      <c r="JEG10" s="154">
        <v>0</v>
      </c>
      <c r="JEH10" s="154">
        <v>0</v>
      </c>
      <c r="JEI10" s="154">
        <v>0</v>
      </c>
      <c r="JEJ10" s="154">
        <v>0</v>
      </c>
      <c r="JEK10" s="154">
        <v>0</v>
      </c>
      <c r="JEL10" s="154">
        <v>0</v>
      </c>
      <c r="JEM10" s="154">
        <v>0</v>
      </c>
      <c r="JEN10" s="154">
        <v>0</v>
      </c>
      <c r="JEO10" s="154">
        <v>0</v>
      </c>
      <c r="JEP10" s="154">
        <v>0</v>
      </c>
      <c r="JEQ10" s="154">
        <v>0</v>
      </c>
      <c r="JER10" s="154">
        <v>0</v>
      </c>
      <c r="JES10" s="154">
        <v>0</v>
      </c>
      <c r="JET10" s="154">
        <v>0</v>
      </c>
      <c r="JEU10" s="154">
        <v>0</v>
      </c>
      <c r="JEV10" s="154">
        <v>0</v>
      </c>
      <c r="JEW10" s="154">
        <v>0</v>
      </c>
      <c r="JEX10" s="154">
        <v>0</v>
      </c>
      <c r="JEY10" s="154">
        <v>0</v>
      </c>
      <c r="JEZ10" s="154">
        <v>0</v>
      </c>
      <c r="JFA10" s="154">
        <v>0</v>
      </c>
      <c r="JFB10" s="154">
        <v>0</v>
      </c>
      <c r="JFC10" s="154">
        <v>0</v>
      </c>
      <c r="JFD10" s="154">
        <v>0</v>
      </c>
      <c r="JFE10" s="154">
        <v>0</v>
      </c>
      <c r="JFF10" s="154">
        <v>0</v>
      </c>
      <c r="JFG10" s="154">
        <v>0</v>
      </c>
      <c r="JFH10" s="154">
        <v>0</v>
      </c>
      <c r="JFI10" s="154">
        <v>0</v>
      </c>
      <c r="JFJ10" s="154">
        <v>0</v>
      </c>
      <c r="JFK10" s="154">
        <v>0</v>
      </c>
      <c r="JFL10" s="154">
        <v>0</v>
      </c>
      <c r="JFM10" s="154">
        <v>0</v>
      </c>
      <c r="JFN10" s="154">
        <v>0</v>
      </c>
      <c r="JFO10" s="154">
        <v>0</v>
      </c>
      <c r="JFP10" s="154">
        <v>0</v>
      </c>
      <c r="JFQ10" s="154">
        <v>0</v>
      </c>
      <c r="JFR10" s="154">
        <v>0</v>
      </c>
      <c r="JFS10" s="154">
        <v>0</v>
      </c>
      <c r="JFT10" s="154">
        <v>0</v>
      </c>
      <c r="JFU10" s="154">
        <v>0</v>
      </c>
      <c r="JFV10" s="154">
        <v>0</v>
      </c>
      <c r="JFW10" s="154">
        <v>0</v>
      </c>
      <c r="JFX10" s="154">
        <v>0</v>
      </c>
      <c r="JFY10" s="154">
        <v>0</v>
      </c>
      <c r="JFZ10" s="154">
        <v>0</v>
      </c>
      <c r="JGA10" s="154">
        <v>0</v>
      </c>
      <c r="JGB10" s="154">
        <v>0</v>
      </c>
      <c r="JGC10" s="154">
        <v>0</v>
      </c>
      <c r="JGD10" s="154">
        <v>0</v>
      </c>
      <c r="JGE10" s="154">
        <v>0</v>
      </c>
      <c r="JGF10" s="154">
        <v>0</v>
      </c>
      <c r="JGG10" s="154">
        <v>0</v>
      </c>
      <c r="JGH10" s="154">
        <v>0</v>
      </c>
      <c r="JGI10" s="154">
        <v>0</v>
      </c>
      <c r="JGJ10" s="154">
        <v>0</v>
      </c>
      <c r="JGK10" s="154">
        <v>0</v>
      </c>
      <c r="JGL10" s="154">
        <v>0</v>
      </c>
      <c r="JGM10" s="154">
        <v>0</v>
      </c>
      <c r="JGN10" s="154">
        <v>0</v>
      </c>
      <c r="JGO10" s="154">
        <v>0</v>
      </c>
      <c r="JGP10" s="154">
        <v>0</v>
      </c>
      <c r="JGQ10" s="154">
        <v>0</v>
      </c>
      <c r="JGR10" s="154">
        <v>0</v>
      </c>
      <c r="JGS10" s="154">
        <v>0</v>
      </c>
      <c r="JGT10" s="154">
        <v>0</v>
      </c>
      <c r="JGU10" s="154">
        <v>0</v>
      </c>
      <c r="JGV10" s="154">
        <v>0</v>
      </c>
      <c r="JGW10" s="154">
        <v>0</v>
      </c>
      <c r="JGX10" s="154">
        <v>0</v>
      </c>
      <c r="JGY10" s="154">
        <v>0</v>
      </c>
      <c r="JGZ10" s="154">
        <v>0</v>
      </c>
      <c r="JHA10" s="154">
        <v>0</v>
      </c>
      <c r="JHB10" s="154">
        <v>0</v>
      </c>
      <c r="JHC10" s="154">
        <v>0</v>
      </c>
      <c r="JHD10" s="154">
        <v>0</v>
      </c>
      <c r="JHE10" s="154">
        <v>0</v>
      </c>
      <c r="JHF10" s="154">
        <v>0</v>
      </c>
      <c r="JHG10" s="154">
        <v>0</v>
      </c>
      <c r="JHH10" s="154">
        <v>0</v>
      </c>
      <c r="JHI10" s="154">
        <v>0</v>
      </c>
      <c r="JHJ10" s="154">
        <v>0</v>
      </c>
      <c r="JHK10" s="154">
        <v>0</v>
      </c>
      <c r="JHL10" s="154">
        <v>0</v>
      </c>
      <c r="JHM10" s="154">
        <v>0</v>
      </c>
      <c r="JHN10" s="154">
        <v>0</v>
      </c>
      <c r="JHO10" s="154">
        <v>0</v>
      </c>
      <c r="JHP10" s="154">
        <v>0</v>
      </c>
      <c r="JHQ10" s="154">
        <v>0</v>
      </c>
      <c r="JHR10" s="154">
        <v>0</v>
      </c>
      <c r="JHS10" s="154">
        <v>0</v>
      </c>
      <c r="JHT10" s="154">
        <v>0</v>
      </c>
      <c r="JHU10" s="154">
        <v>0</v>
      </c>
      <c r="JHV10" s="154">
        <v>0</v>
      </c>
      <c r="JHW10" s="154">
        <v>0</v>
      </c>
      <c r="JHX10" s="154">
        <v>0</v>
      </c>
      <c r="JHY10" s="154">
        <v>0</v>
      </c>
      <c r="JHZ10" s="154">
        <v>0</v>
      </c>
      <c r="JIA10" s="154">
        <v>0</v>
      </c>
      <c r="JIB10" s="154">
        <v>0</v>
      </c>
      <c r="JIC10" s="154">
        <v>0</v>
      </c>
      <c r="JID10" s="154">
        <v>0</v>
      </c>
      <c r="JIE10" s="154">
        <v>0</v>
      </c>
      <c r="JIF10" s="154">
        <v>0</v>
      </c>
      <c r="JIG10" s="154">
        <v>0</v>
      </c>
      <c r="JIH10" s="154">
        <v>0</v>
      </c>
      <c r="JII10" s="154">
        <v>0</v>
      </c>
      <c r="JIJ10" s="154">
        <v>0</v>
      </c>
      <c r="JIK10" s="154">
        <v>0</v>
      </c>
      <c r="JIL10" s="154">
        <v>0</v>
      </c>
      <c r="JIM10" s="154">
        <v>0</v>
      </c>
      <c r="JIN10" s="154">
        <v>0</v>
      </c>
      <c r="JIO10" s="154">
        <v>0</v>
      </c>
      <c r="JIP10" s="154">
        <v>0</v>
      </c>
      <c r="JIQ10" s="154">
        <v>0</v>
      </c>
      <c r="JIR10" s="154">
        <v>0</v>
      </c>
      <c r="JIS10" s="154">
        <v>0</v>
      </c>
      <c r="JIT10" s="154">
        <v>0</v>
      </c>
      <c r="JIU10" s="154">
        <v>0</v>
      </c>
      <c r="JIV10" s="154">
        <v>0</v>
      </c>
      <c r="JIW10" s="154">
        <v>0</v>
      </c>
      <c r="JIX10" s="154">
        <v>0</v>
      </c>
      <c r="JIY10" s="154">
        <v>0</v>
      </c>
      <c r="JIZ10" s="154">
        <v>0</v>
      </c>
      <c r="JJA10" s="154">
        <v>0</v>
      </c>
      <c r="JJB10" s="154">
        <v>0</v>
      </c>
      <c r="JJC10" s="154">
        <v>0</v>
      </c>
      <c r="JJD10" s="154">
        <v>0</v>
      </c>
      <c r="JJE10" s="154">
        <v>0</v>
      </c>
      <c r="JJF10" s="154">
        <v>0</v>
      </c>
      <c r="JJG10" s="154">
        <v>0</v>
      </c>
      <c r="JJH10" s="154">
        <v>0</v>
      </c>
      <c r="JJI10" s="154">
        <v>0</v>
      </c>
      <c r="JJJ10" s="154">
        <v>0</v>
      </c>
      <c r="JJK10" s="154">
        <v>0</v>
      </c>
      <c r="JJL10" s="154">
        <v>0</v>
      </c>
      <c r="JJM10" s="154">
        <v>0</v>
      </c>
      <c r="JJN10" s="154">
        <v>0</v>
      </c>
      <c r="JJO10" s="154">
        <v>0</v>
      </c>
      <c r="JJP10" s="154">
        <v>0</v>
      </c>
      <c r="JJQ10" s="154">
        <v>0</v>
      </c>
      <c r="JJR10" s="154">
        <v>0</v>
      </c>
      <c r="JJS10" s="154">
        <v>0</v>
      </c>
      <c r="JJT10" s="154">
        <v>0</v>
      </c>
      <c r="JJU10" s="154">
        <v>0</v>
      </c>
      <c r="JJV10" s="154">
        <v>0</v>
      </c>
      <c r="JJW10" s="154">
        <v>0</v>
      </c>
      <c r="JJX10" s="154">
        <v>0</v>
      </c>
      <c r="JJY10" s="154">
        <v>0</v>
      </c>
      <c r="JJZ10" s="154">
        <v>0</v>
      </c>
      <c r="JKA10" s="154">
        <v>0</v>
      </c>
      <c r="JKB10" s="154">
        <v>0</v>
      </c>
      <c r="JKC10" s="154">
        <v>0</v>
      </c>
      <c r="JKD10" s="154">
        <v>0</v>
      </c>
      <c r="JKE10" s="154">
        <v>0</v>
      </c>
      <c r="JKF10" s="154">
        <v>0</v>
      </c>
      <c r="JKG10" s="154">
        <v>0</v>
      </c>
      <c r="JKH10" s="154">
        <v>0</v>
      </c>
      <c r="JKI10" s="154">
        <v>0</v>
      </c>
      <c r="JKJ10" s="154">
        <v>0</v>
      </c>
      <c r="JKK10" s="154">
        <v>0</v>
      </c>
      <c r="JKL10" s="154">
        <v>0</v>
      </c>
      <c r="JKM10" s="154">
        <v>0</v>
      </c>
      <c r="JKN10" s="154">
        <v>0</v>
      </c>
      <c r="JKO10" s="154">
        <v>0</v>
      </c>
      <c r="JKP10" s="154">
        <v>0</v>
      </c>
      <c r="JKQ10" s="154">
        <v>0</v>
      </c>
      <c r="JKR10" s="154">
        <v>0</v>
      </c>
      <c r="JKS10" s="154">
        <v>0</v>
      </c>
      <c r="JKT10" s="154">
        <v>0</v>
      </c>
      <c r="JKU10" s="154">
        <v>0</v>
      </c>
      <c r="JKV10" s="154">
        <v>0</v>
      </c>
      <c r="JKW10" s="154">
        <v>0</v>
      </c>
      <c r="JKX10" s="154">
        <v>0</v>
      </c>
      <c r="JKY10" s="154">
        <v>0</v>
      </c>
      <c r="JKZ10" s="154">
        <v>0</v>
      </c>
      <c r="JLA10" s="154">
        <v>0</v>
      </c>
      <c r="JLB10" s="154">
        <v>0</v>
      </c>
      <c r="JLC10" s="154">
        <v>0</v>
      </c>
      <c r="JLD10" s="154">
        <v>0</v>
      </c>
      <c r="JLE10" s="154">
        <v>0</v>
      </c>
      <c r="JLF10" s="154">
        <v>0</v>
      </c>
      <c r="JLG10" s="154">
        <v>0</v>
      </c>
      <c r="JLH10" s="154">
        <v>0</v>
      </c>
      <c r="JLI10" s="154">
        <v>0</v>
      </c>
      <c r="JLJ10" s="154">
        <v>0</v>
      </c>
      <c r="JLK10" s="154">
        <v>0</v>
      </c>
      <c r="JLL10" s="154">
        <v>0</v>
      </c>
      <c r="JLM10" s="154">
        <v>0</v>
      </c>
      <c r="JLN10" s="154">
        <v>0</v>
      </c>
      <c r="JLO10" s="154">
        <v>0</v>
      </c>
      <c r="JLP10" s="154">
        <v>0</v>
      </c>
      <c r="JLQ10" s="154">
        <v>0</v>
      </c>
      <c r="JLR10" s="154">
        <v>0</v>
      </c>
      <c r="JLS10" s="154">
        <v>0</v>
      </c>
      <c r="JLT10" s="154">
        <v>0</v>
      </c>
      <c r="JLU10" s="154">
        <v>0</v>
      </c>
      <c r="JLV10" s="154">
        <v>0</v>
      </c>
      <c r="JLW10" s="154">
        <v>0</v>
      </c>
      <c r="JLX10" s="154">
        <v>0</v>
      </c>
      <c r="JLY10" s="154">
        <v>0</v>
      </c>
      <c r="JLZ10" s="154">
        <v>0</v>
      </c>
      <c r="JMA10" s="154">
        <v>0</v>
      </c>
      <c r="JMB10" s="154">
        <v>0</v>
      </c>
      <c r="JMC10" s="154">
        <v>0</v>
      </c>
      <c r="JMD10" s="154">
        <v>0</v>
      </c>
      <c r="JME10" s="154">
        <v>0</v>
      </c>
      <c r="JMF10" s="154">
        <v>0</v>
      </c>
      <c r="JMG10" s="154">
        <v>0</v>
      </c>
      <c r="JMH10" s="154">
        <v>0</v>
      </c>
      <c r="JMI10" s="154">
        <v>0</v>
      </c>
      <c r="JMJ10" s="154">
        <v>0</v>
      </c>
      <c r="JMK10" s="154">
        <v>0</v>
      </c>
      <c r="JML10" s="154">
        <v>0</v>
      </c>
      <c r="JMM10" s="154">
        <v>0</v>
      </c>
      <c r="JMN10" s="154">
        <v>0</v>
      </c>
      <c r="JMO10" s="154">
        <v>0</v>
      </c>
      <c r="JMP10" s="154">
        <v>0</v>
      </c>
      <c r="JMQ10" s="154">
        <v>0</v>
      </c>
      <c r="JMR10" s="154">
        <v>0</v>
      </c>
      <c r="JMS10" s="154">
        <v>0</v>
      </c>
      <c r="JMT10" s="154">
        <v>0</v>
      </c>
      <c r="JMU10" s="154">
        <v>0</v>
      </c>
      <c r="JMV10" s="154">
        <v>0</v>
      </c>
      <c r="JMW10" s="154">
        <v>0</v>
      </c>
      <c r="JMX10" s="154">
        <v>0</v>
      </c>
      <c r="JMY10" s="154">
        <v>0</v>
      </c>
      <c r="JMZ10" s="154">
        <v>0</v>
      </c>
      <c r="JNA10" s="154">
        <v>0</v>
      </c>
      <c r="JNB10" s="154">
        <v>0</v>
      </c>
      <c r="JNC10" s="154">
        <v>0</v>
      </c>
      <c r="JND10" s="154">
        <v>0</v>
      </c>
      <c r="JNE10" s="154">
        <v>0</v>
      </c>
      <c r="JNF10" s="154">
        <v>0</v>
      </c>
      <c r="JNG10" s="154">
        <v>0</v>
      </c>
      <c r="JNH10" s="154">
        <v>0</v>
      </c>
      <c r="JNI10" s="154">
        <v>0</v>
      </c>
      <c r="JNJ10" s="154">
        <v>0</v>
      </c>
      <c r="JNK10" s="154">
        <v>0</v>
      </c>
      <c r="JNL10" s="154">
        <v>0</v>
      </c>
      <c r="JNM10" s="154">
        <v>0</v>
      </c>
      <c r="JNN10" s="154">
        <v>0</v>
      </c>
      <c r="JNO10" s="154">
        <v>0</v>
      </c>
      <c r="JNP10" s="154">
        <v>0</v>
      </c>
      <c r="JNQ10" s="154">
        <v>0</v>
      </c>
      <c r="JNR10" s="154">
        <v>0</v>
      </c>
      <c r="JNS10" s="154">
        <v>0</v>
      </c>
      <c r="JNT10" s="154">
        <v>0</v>
      </c>
      <c r="JNU10" s="154">
        <v>0</v>
      </c>
      <c r="JNV10" s="154">
        <v>0</v>
      </c>
      <c r="JNW10" s="154">
        <v>0</v>
      </c>
      <c r="JNX10" s="154">
        <v>0</v>
      </c>
      <c r="JNY10" s="154">
        <v>0</v>
      </c>
      <c r="JNZ10" s="154">
        <v>0</v>
      </c>
      <c r="JOA10" s="154">
        <v>0</v>
      </c>
      <c r="JOB10" s="154">
        <v>0</v>
      </c>
      <c r="JOC10" s="154">
        <v>0</v>
      </c>
      <c r="JOD10" s="154">
        <v>0</v>
      </c>
      <c r="JOE10" s="154">
        <v>0</v>
      </c>
      <c r="JOF10" s="154">
        <v>0</v>
      </c>
      <c r="JOG10" s="154">
        <v>0</v>
      </c>
      <c r="JOH10" s="154">
        <v>0</v>
      </c>
      <c r="JOI10" s="154">
        <v>0</v>
      </c>
      <c r="JOJ10" s="154">
        <v>0</v>
      </c>
      <c r="JOK10" s="154">
        <v>0</v>
      </c>
      <c r="JOL10" s="154">
        <v>0</v>
      </c>
      <c r="JOM10" s="154">
        <v>0</v>
      </c>
      <c r="JON10" s="154">
        <v>0</v>
      </c>
      <c r="JOO10" s="154">
        <v>0</v>
      </c>
      <c r="JOP10" s="154">
        <v>0</v>
      </c>
      <c r="JOQ10" s="154">
        <v>0</v>
      </c>
      <c r="JOR10" s="154">
        <v>0</v>
      </c>
      <c r="JOS10" s="154">
        <v>0</v>
      </c>
      <c r="JOT10" s="154">
        <v>0</v>
      </c>
      <c r="JOU10" s="154">
        <v>0</v>
      </c>
      <c r="JOV10" s="154">
        <v>0</v>
      </c>
      <c r="JOW10" s="154">
        <v>0</v>
      </c>
      <c r="JOX10" s="154">
        <v>0</v>
      </c>
      <c r="JOY10" s="154">
        <v>0</v>
      </c>
      <c r="JOZ10" s="154">
        <v>0</v>
      </c>
      <c r="JPA10" s="154">
        <v>0</v>
      </c>
      <c r="JPB10" s="154">
        <v>0</v>
      </c>
      <c r="JPC10" s="154">
        <v>0</v>
      </c>
      <c r="JPD10" s="154">
        <v>0</v>
      </c>
      <c r="JPE10" s="154">
        <v>0</v>
      </c>
      <c r="JPF10" s="154">
        <v>0</v>
      </c>
      <c r="JPG10" s="154">
        <v>0</v>
      </c>
      <c r="JPH10" s="154">
        <v>0</v>
      </c>
      <c r="JPI10" s="154">
        <v>0</v>
      </c>
      <c r="JPJ10" s="154">
        <v>0</v>
      </c>
      <c r="JPK10" s="154">
        <v>0</v>
      </c>
      <c r="JPL10" s="154">
        <v>0</v>
      </c>
      <c r="JPM10" s="154">
        <v>0</v>
      </c>
      <c r="JPN10" s="154">
        <v>0</v>
      </c>
      <c r="JPO10" s="154">
        <v>0</v>
      </c>
      <c r="JPP10" s="154">
        <v>0</v>
      </c>
      <c r="JPQ10" s="154">
        <v>0</v>
      </c>
      <c r="JPR10" s="154">
        <v>0</v>
      </c>
      <c r="JPS10" s="154">
        <v>0</v>
      </c>
      <c r="JPT10" s="154">
        <v>0</v>
      </c>
      <c r="JPU10" s="154">
        <v>0</v>
      </c>
      <c r="JPV10" s="154">
        <v>0</v>
      </c>
      <c r="JPW10" s="154">
        <v>0</v>
      </c>
      <c r="JPX10" s="154">
        <v>0</v>
      </c>
      <c r="JPY10" s="154">
        <v>0</v>
      </c>
      <c r="JPZ10" s="154">
        <v>0</v>
      </c>
      <c r="JQA10" s="154">
        <v>0</v>
      </c>
      <c r="JQB10" s="154">
        <v>0</v>
      </c>
      <c r="JQC10" s="154">
        <v>0</v>
      </c>
      <c r="JQD10" s="154">
        <v>0</v>
      </c>
      <c r="JQE10" s="154">
        <v>0</v>
      </c>
      <c r="JQF10" s="154">
        <v>0</v>
      </c>
      <c r="JQG10" s="154">
        <v>0</v>
      </c>
      <c r="JQH10" s="154">
        <v>0</v>
      </c>
      <c r="JQI10" s="154">
        <v>0</v>
      </c>
      <c r="JQJ10" s="154">
        <v>0</v>
      </c>
      <c r="JQK10" s="154">
        <v>0</v>
      </c>
      <c r="JQL10" s="154">
        <v>0</v>
      </c>
      <c r="JQM10" s="154">
        <v>0</v>
      </c>
      <c r="JQN10" s="154">
        <v>0</v>
      </c>
      <c r="JQO10" s="154">
        <v>0</v>
      </c>
      <c r="JQP10" s="154">
        <v>0</v>
      </c>
      <c r="JQQ10" s="154">
        <v>0</v>
      </c>
      <c r="JQR10" s="154">
        <v>0</v>
      </c>
      <c r="JQS10" s="154">
        <v>0</v>
      </c>
      <c r="JQT10" s="154">
        <v>0</v>
      </c>
      <c r="JQU10" s="154">
        <v>0</v>
      </c>
      <c r="JQV10" s="154">
        <v>0</v>
      </c>
      <c r="JQW10" s="154">
        <v>0</v>
      </c>
      <c r="JQX10" s="154">
        <v>0</v>
      </c>
      <c r="JQY10" s="154">
        <v>0</v>
      </c>
      <c r="JQZ10" s="154">
        <v>0</v>
      </c>
      <c r="JRA10" s="154">
        <v>0</v>
      </c>
      <c r="JRB10" s="154">
        <v>0</v>
      </c>
      <c r="JRC10" s="154">
        <v>0</v>
      </c>
      <c r="JRD10" s="154">
        <v>0</v>
      </c>
      <c r="JRE10" s="154">
        <v>0</v>
      </c>
      <c r="JRF10" s="154">
        <v>0</v>
      </c>
      <c r="JRG10" s="154">
        <v>0</v>
      </c>
      <c r="JRH10" s="154">
        <v>0</v>
      </c>
      <c r="JRI10" s="154">
        <v>0</v>
      </c>
      <c r="JRJ10" s="154">
        <v>0</v>
      </c>
      <c r="JRK10" s="154">
        <v>0</v>
      </c>
      <c r="JRL10" s="154">
        <v>0</v>
      </c>
      <c r="JRM10" s="154">
        <v>0</v>
      </c>
      <c r="JRN10" s="154">
        <v>0</v>
      </c>
      <c r="JRO10" s="154">
        <v>0</v>
      </c>
      <c r="JRP10" s="154">
        <v>0</v>
      </c>
      <c r="JRQ10" s="154">
        <v>0</v>
      </c>
      <c r="JRR10" s="154">
        <v>0</v>
      </c>
      <c r="JRS10" s="154">
        <v>0</v>
      </c>
      <c r="JRT10" s="154">
        <v>0</v>
      </c>
      <c r="JRU10" s="154">
        <v>0</v>
      </c>
      <c r="JRV10" s="154">
        <v>0</v>
      </c>
      <c r="JRW10" s="154">
        <v>0</v>
      </c>
      <c r="JRX10" s="154">
        <v>0</v>
      </c>
      <c r="JRY10" s="154">
        <v>0</v>
      </c>
      <c r="JRZ10" s="154">
        <v>0</v>
      </c>
      <c r="JSA10" s="154">
        <v>0</v>
      </c>
      <c r="JSB10" s="154">
        <v>0</v>
      </c>
      <c r="JSC10" s="154">
        <v>0</v>
      </c>
      <c r="JSD10" s="154">
        <v>0</v>
      </c>
      <c r="JSE10" s="154">
        <v>0</v>
      </c>
      <c r="JSF10" s="154">
        <v>0</v>
      </c>
      <c r="JSG10" s="154">
        <v>0</v>
      </c>
      <c r="JSH10" s="154">
        <v>0</v>
      </c>
      <c r="JSI10" s="154">
        <v>0</v>
      </c>
      <c r="JSJ10" s="154">
        <v>0</v>
      </c>
      <c r="JSK10" s="154">
        <v>0</v>
      </c>
      <c r="JSL10" s="154">
        <v>0</v>
      </c>
      <c r="JSM10" s="154">
        <v>0</v>
      </c>
      <c r="JSN10" s="154">
        <v>0</v>
      </c>
      <c r="JSO10" s="154">
        <v>0</v>
      </c>
      <c r="JSP10" s="154">
        <v>0</v>
      </c>
      <c r="JSQ10" s="154">
        <v>0</v>
      </c>
      <c r="JSR10" s="154">
        <v>0</v>
      </c>
      <c r="JSS10" s="154">
        <v>0</v>
      </c>
      <c r="JST10" s="154">
        <v>0</v>
      </c>
      <c r="JSU10" s="154">
        <v>0</v>
      </c>
      <c r="JSV10" s="154">
        <v>0</v>
      </c>
      <c r="JSW10" s="154">
        <v>0</v>
      </c>
      <c r="JSX10" s="154">
        <v>0</v>
      </c>
      <c r="JSY10" s="154">
        <v>0</v>
      </c>
      <c r="JSZ10" s="154">
        <v>0</v>
      </c>
      <c r="JTA10" s="154">
        <v>0</v>
      </c>
      <c r="JTB10" s="154">
        <v>0</v>
      </c>
      <c r="JTC10" s="154">
        <v>0</v>
      </c>
      <c r="JTD10" s="154">
        <v>0</v>
      </c>
      <c r="JTE10" s="154">
        <v>0</v>
      </c>
      <c r="JTF10" s="154">
        <v>0</v>
      </c>
      <c r="JTG10" s="154">
        <v>0</v>
      </c>
      <c r="JTH10" s="154">
        <v>0</v>
      </c>
      <c r="JTI10" s="154">
        <v>0</v>
      </c>
      <c r="JTJ10" s="154">
        <v>0</v>
      </c>
      <c r="JTK10" s="154">
        <v>0</v>
      </c>
      <c r="JTL10" s="154">
        <v>0</v>
      </c>
      <c r="JTM10" s="154">
        <v>0</v>
      </c>
      <c r="JTN10" s="154">
        <v>0</v>
      </c>
      <c r="JTO10" s="154">
        <v>0</v>
      </c>
      <c r="JTP10" s="154">
        <v>0</v>
      </c>
      <c r="JTQ10" s="154">
        <v>0</v>
      </c>
      <c r="JTR10" s="154">
        <v>0</v>
      </c>
      <c r="JTS10" s="154">
        <v>0</v>
      </c>
      <c r="JTT10" s="154">
        <v>0</v>
      </c>
      <c r="JTU10" s="154">
        <v>0</v>
      </c>
      <c r="JTV10" s="154">
        <v>0</v>
      </c>
      <c r="JTW10" s="154">
        <v>0</v>
      </c>
      <c r="JTX10" s="154">
        <v>0</v>
      </c>
      <c r="JTY10" s="154">
        <v>0</v>
      </c>
      <c r="JTZ10" s="154">
        <v>0</v>
      </c>
      <c r="JUA10" s="154">
        <v>0</v>
      </c>
      <c r="JUB10" s="154">
        <v>0</v>
      </c>
      <c r="JUC10" s="154">
        <v>0</v>
      </c>
      <c r="JUD10" s="154">
        <v>0</v>
      </c>
      <c r="JUE10" s="154">
        <v>0</v>
      </c>
      <c r="JUF10" s="154">
        <v>0</v>
      </c>
      <c r="JUG10" s="154">
        <v>0</v>
      </c>
      <c r="JUH10" s="154">
        <v>0</v>
      </c>
      <c r="JUI10" s="154">
        <v>0</v>
      </c>
      <c r="JUJ10" s="154">
        <v>0</v>
      </c>
      <c r="JUK10" s="154">
        <v>0</v>
      </c>
      <c r="JUL10" s="154">
        <v>0</v>
      </c>
      <c r="JUM10" s="154">
        <v>0</v>
      </c>
      <c r="JUN10" s="154">
        <v>0</v>
      </c>
      <c r="JUO10" s="154">
        <v>0</v>
      </c>
      <c r="JUP10" s="154">
        <v>0</v>
      </c>
      <c r="JUQ10" s="154">
        <v>0</v>
      </c>
      <c r="JUR10" s="154">
        <v>0</v>
      </c>
      <c r="JUS10" s="154">
        <v>0</v>
      </c>
      <c r="JUT10" s="154">
        <v>0</v>
      </c>
      <c r="JUU10" s="154">
        <v>0</v>
      </c>
      <c r="JUV10" s="154">
        <v>0</v>
      </c>
      <c r="JUW10" s="154">
        <v>0</v>
      </c>
      <c r="JUX10" s="154">
        <v>0</v>
      </c>
      <c r="JUY10" s="154">
        <v>0</v>
      </c>
      <c r="JUZ10" s="154">
        <v>0</v>
      </c>
      <c r="JVA10" s="154">
        <v>0</v>
      </c>
      <c r="JVB10" s="154">
        <v>0</v>
      </c>
      <c r="JVC10" s="154">
        <v>0</v>
      </c>
      <c r="JVD10" s="154">
        <v>0</v>
      </c>
      <c r="JVE10" s="154">
        <v>0</v>
      </c>
      <c r="JVF10" s="154">
        <v>0</v>
      </c>
      <c r="JVG10" s="154">
        <v>0</v>
      </c>
      <c r="JVH10" s="154">
        <v>0</v>
      </c>
      <c r="JVI10" s="154">
        <v>0</v>
      </c>
      <c r="JVJ10" s="154">
        <v>0</v>
      </c>
      <c r="JVK10" s="154">
        <v>0</v>
      </c>
      <c r="JVL10" s="154">
        <v>0</v>
      </c>
      <c r="JVM10" s="154">
        <v>0</v>
      </c>
      <c r="JVN10" s="154">
        <v>0</v>
      </c>
      <c r="JVO10" s="154">
        <v>0</v>
      </c>
      <c r="JVP10" s="154">
        <v>0</v>
      </c>
      <c r="JVQ10" s="154">
        <v>0</v>
      </c>
      <c r="JVR10" s="154">
        <v>0</v>
      </c>
      <c r="JVS10" s="154">
        <v>0</v>
      </c>
      <c r="JVT10" s="154">
        <v>0</v>
      </c>
      <c r="JVU10" s="154">
        <v>0</v>
      </c>
      <c r="JVV10" s="154">
        <v>0</v>
      </c>
      <c r="JVW10" s="154">
        <v>0</v>
      </c>
      <c r="JVX10" s="154">
        <v>0</v>
      </c>
      <c r="JVY10" s="154">
        <v>0</v>
      </c>
      <c r="JVZ10" s="154">
        <v>0</v>
      </c>
      <c r="JWA10" s="154">
        <v>0</v>
      </c>
      <c r="JWB10" s="154">
        <v>0</v>
      </c>
      <c r="JWC10" s="154">
        <v>0</v>
      </c>
      <c r="JWD10" s="154">
        <v>0</v>
      </c>
      <c r="JWE10" s="154">
        <v>0</v>
      </c>
      <c r="JWF10" s="154">
        <v>0</v>
      </c>
      <c r="JWG10" s="154">
        <v>0</v>
      </c>
      <c r="JWH10" s="154">
        <v>0</v>
      </c>
      <c r="JWI10" s="154">
        <v>0</v>
      </c>
      <c r="JWJ10" s="154">
        <v>0</v>
      </c>
      <c r="JWK10" s="154">
        <v>0</v>
      </c>
      <c r="JWL10" s="154">
        <v>0</v>
      </c>
      <c r="JWM10" s="154">
        <v>0</v>
      </c>
      <c r="JWN10" s="154">
        <v>0</v>
      </c>
      <c r="JWO10" s="154">
        <v>0</v>
      </c>
      <c r="JWP10" s="154">
        <v>0</v>
      </c>
      <c r="JWQ10" s="154">
        <v>0</v>
      </c>
      <c r="JWR10" s="154">
        <v>0</v>
      </c>
      <c r="JWS10" s="154">
        <v>0</v>
      </c>
      <c r="JWT10" s="154">
        <v>0</v>
      </c>
      <c r="JWU10" s="154">
        <v>0</v>
      </c>
      <c r="JWV10" s="154">
        <v>0</v>
      </c>
      <c r="JWW10" s="154">
        <v>0</v>
      </c>
      <c r="JWX10" s="154">
        <v>0</v>
      </c>
      <c r="JWY10" s="154">
        <v>0</v>
      </c>
      <c r="JWZ10" s="154">
        <v>0</v>
      </c>
      <c r="JXA10" s="154">
        <v>0</v>
      </c>
      <c r="JXB10" s="154">
        <v>0</v>
      </c>
      <c r="JXC10" s="154">
        <v>0</v>
      </c>
      <c r="JXD10" s="154">
        <v>0</v>
      </c>
      <c r="JXE10" s="154">
        <v>0</v>
      </c>
      <c r="JXF10" s="154">
        <v>0</v>
      </c>
      <c r="JXG10" s="154">
        <v>0</v>
      </c>
      <c r="JXH10" s="154">
        <v>0</v>
      </c>
      <c r="JXI10" s="154">
        <v>0</v>
      </c>
      <c r="JXJ10" s="154">
        <v>0</v>
      </c>
      <c r="JXK10" s="154">
        <v>0</v>
      </c>
      <c r="JXL10" s="154">
        <v>0</v>
      </c>
      <c r="JXM10" s="154">
        <v>0</v>
      </c>
      <c r="JXN10" s="154">
        <v>0</v>
      </c>
      <c r="JXO10" s="154">
        <v>0</v>
      </c>
      <c r="JXP10" s="154">
        <v>0</v>
      </c>
      <c r="JXQ10" s="154">
        <v>0</v>
      </c>
      <c r="JXR10" s="154">
        <v>0</v>
      </c>
      <c r="JXS10" s="154">
        <v>0</v>
      </c>
      <c r="JXT10" s="154">
        <v>0</v>
      </c>
      <c r="JXU10" s="154">
        <v>0</v>
      </c>
      <c r="JXV10" s="154">
        <v>0</v>
      </c>
      <c r="JXW10" s="154">
        <v>0</v>
      </c>
      <c r="JXX10" s="154">
        <v>0</v>
      </c>
      <c r="JXY10" s="154">
        <v>0</v>
      </c>
      <c r="JXZ10" s="154">
        <v>0</v>
      </c>
      <c r="JYA10" s="154">
        <v>0</v>
      </c>
      <c r="JYB10" s="154">
        <v>0</v>
      </c>
      <c r="JYC10" s="154">
        <v>0</v>
      </c>
      <c r="JYD10" s="154">
        <v>0</v>
      </c>
      <c r="JYE10" s="154">
        <v>0</v>
      </c>
      <c r="JYF10" s="154">
        <v>0</v>
      </c>
      <c r="JYG10" s="154">
        <v>0</v>
      </c>
      <c r="JYH10" s="154">
        <v>0</v>
      </c>
      <c r="JYI10" s="154">
        <v>0</v>
      </c>
      <c r="JYJ10" s="154">
        <v>0</v>
      </c>
      <c r="JYK10" s="154">
        <v>0</v>
      </c>
      <c r="JYL10" s="154">
        <v>0</v>
      </c>
      <c r="JYM10" s="154">
        <v>0</v>
      </c>
      <c r="JYN10" s="154">
        <v>0</v>
      </c>
      <c r="JYO10" s="154">
        <v>0</v>
      </c>
      <c r="JYP10" s="154">
        <v>0</v>
      </c>
      <c r="JYQ10" s="154">
        <v>0</v>
      </c>
      <c r="JYR10" s="154">
        <v>0</v>
      </c>
      <c r="JYS10" s="154">
        <v>0</v>
      </c>
      <c r="JYT10" s="154">
        <v>0</v>
      </c>
      <c r="JYU10" s="154">
        <v>0</v>
      </c>
      <c r="JYV10" s="154">
        <v>0</v>
      </c>
      <c r="JYW10" s="154">
        <v>0</v>
      </c>
      <c r="JYX10" s="154">
        <v>0</v>
      </c>
      <c r="JYY10" s="154">
        <v>0</v>
      </c>
      <c r="JYZ10" s="154">
        <v>0</v>
      </c>
      <c r="JZA10" s="154">
        <v>0</v>
      </c>
      <c r="JZB10" s="154">
        <v>0</v>
      </c>
      <c r="JZC10" s="154">
        <v>0</v>
      </c>
      <c r="JZD10" s="154">
        <v>0</v>
      </c>
      <c r="JZE10" s="154">
        <v>0</v>
      </c>
      <c r="JZF10" s="154">
        <v>0</v>
      </c>
      <c r="JZG10" s="154">
        <v>0</v>
      </c>
      <c r="JZH10" s="154">
        <v>0</v>
      </c>
      <c r="JZI10" s="154">
        <v>0</v>
      </c>
      <c r="JZJ10" s="154">
        <v>0</v>
      </c>
      <c r="JZK10" s="154">
        <v>0</v>
      </c>
      <c r="JZL10" s="154">
        <v>0</v>
      </c>
      <c r="JZM10" s="154">
        <v>0</v>
      </c>
      <c r="JZN10" s="154">
        <v>0</v>
      </c>
      <c r="JZO10" s="154">
        <v>0</v>
      </c>
      <c r="JZP10" s="154">
        <v>0</v>
      </c>
      <c r="JZQ10" s="154">
        <v>0</v>
      </c>
      <c r="JZR10" s="154">
        <v>0</v>
      </c>
      <c r="JZS10" s="154">
        <v>0</v>
      </c>
      <c r="JZT10" s="154">
        <v>0</v>
      </c>
      <c r="JZU10" s="154">
        <v>0</v>
      </c>
      <c r="JZV10" s="154">
        <v>0</v>
      </c>
      <c r="JZW10" s="154">
        <v>0</v>
      </c>
      <c r="JZX10" s="154">
        <v>0</v>
      </c>
      <c r="JZY10" s="154">
        <v>0</v>
      </c>
      <c r="JZZ10" s="154">
        <v>0</v>
      </c>
      <c r="KAA10" s="154">
        <v>0</v>
      </c>
      <c r="KAB10" s="154">
        <v>0</v>
      </c>
      <c r="KAC10" s="154">
        <v>0</v>
      </c>
      <c r="KAD10" s="154">
        <v>0</v>
      </c>
      <c r="KAE10" s="154">
        <v>0</v>
      </c>
      <c r="KAF10" s="154">
        <v>0</v>
      </c>
      <c r="KAG10" s="154">
        <v>0</v>
      </c>
      <c r="KAH10" s="154">
        <v>0</v>
      </c>
      <c r="KAI10" s="154">
        <v>0</v>
      </c>
      <c r="KAJ10" s="154">
        <v>0</v>
      </c>
      <c r="KAK10" s="154">
        <v>0</v>
      </c>
      <c r="KAL10" s="154">
        <v>0</v>
      </c>
      <c r="KAM10" s="154">
        <v>0</v>
      </c>
      <c r="KAN10" s="154">
        <v>0</v>
      </c>
      <c r="KAO10" s="154">
        <v>0</v>
      </c>
      <c r="KAP10" s="154">
        <v>0</v>
      </c>
      <c r="KAQ10" s="154">
        <v>0</v>
      </c>
      <c r="KAR10" s="154">
        <v>0</v>
      </c>
      <c r="KAS10" s="154">
        <v>0</v>
      </c>
      <c r="KAT10" s="154">
        <v>0</v>
      </c>
      <c r="KAU10" s="154">
        <v>0</v>
      </c>
      <c r="KAV10" s="154">
        <v>0</v>
      </c>
      <c r="KAW10" s="154">
        <v>0</v>
      </c>
      <c r="KAX10" s="154">
        <v>0</v>
      </c>
      <c r="KAY10" s="154">
        <v>0</v>
      </c>
      <c r="KAZ10" s="154">
        <v>0</v>
      </c>
      <c r="KBA10" s="154">
        <v>0</v>
      </c>
      <c r="KBB10" s="154">
        <v>0</v>
      </c>
      <c r="KBC10" s="154">
        <v>0</v>
      </c>
      <c r="KBD10" s="154">
        <v>0</v>
      </c>
      <c r="KBE10" s="154">
        <v>0</v>
      </c>
      <c r="KBF10" s="154">
        <v>0</v>
      </c>
      <c r="KBG10" s="154">
        <v>0</v>
      </c>
      <c r="KBH10" s="154">
        <v>0</v>
      </c>
      <c r="KBI10" s="154">
        <v>0</v>
      </c>
      <c r="KBJ10" s="154">
        <v>0</v>
      </c>
      <c r="KBK10" s="154">
        <v>0</v>
      </c>
      <c r="KBL10" s="154">
        <v>0</v>
      </c>
      <c r="KBM10" s="154">
        <v>0</v>
      </c>
      <c r="KBN10" s="154">
        <v>0</v>
      </c>
      <c r="KBO10" s="154">
        <v>0</v>
      </c>
      <c r="KBP10" s="154">
        <v>0</v>
      </c>
      <c r="KBQ10" s="154">
        <v>0</v>
      </c>
      <c r="KBR10" s="154">
        <v>0</v>
      </c>
      <c r="KBS10" s="154">
        <v>0</v>
      </c>
      <c r="KBT10" s="154">
        <v>0</v>
      </c>
      <c r="KBU10" s="154">
        <v>0</v>
      </c>
      <c r="KBV10" s="154">
        <v>0</v>
      </c>
      <c r="KBW10" s="154">
        <v>0</v>
      </c>
      <c r="KBX10" s="154">
        <v>0</v>
      </c>
      <c r="KBY10" s="154">
        <v>0</v>
      </c>
      <c r="KBZ10" s="154">
        <v>0</v>
      </c>
      <c r="KCA10" s="154">
        <v>0</v>
      </c>
      <c r="KCB10" s="154">
        <v>0</v>
      </c>
      <c r="KCC10" s="154">
        <v>0</v>
      </c>
      <c r="KCD10" s="154">
        <v>0</v>
      </c>
      <c r="KCE10" s="154">
        <v>0</v>
      </c>
      <c r="KCF10" s="154">
        <v>0</v>
      </c>
      <c r="KCG10" s="154">
        <v>0</v>
      </c>
      <c r="KCH10" s="154">
        <v>0</v>
      </c>
      <c r="KCI10" s="154">
        <v>0</v>
      </c>
      <c r="KCJ10" s="154">
        <v>0</v>
      </c>
      <c r="KCK10" s="154">
        <v>0</v>
      </c>
      <c r="KCL10" s="154">
        <v>0</v>
      </c>
      <c r="KCM10" s="154">
        <v>0</v>
      </c>
      <c r="KCN10" s="154">
        <v>0</v>
      </c>
      <c r="KCO10" s="154">
        <v>0</v>
      </c>
      <c r="KCP10" s="154">
        <v>0</v>
      </c>
      <c r="KCQ10" s="154">
        <v>0</v>
      </c>
      <c r="KCR10" s="154">
        <v>0</v>
      </c>
      <c r="KCS10" s="154">
        <v>0</v>
      </c>
      <c r="KCT10" s="154">
        <v>0</v>
      </c>
      <c r="KCU10" s="154">
        <v>0</v>
      </c>
      <c r="KCV10" s="154">
        <v>0</v>
      </c>
      <c r="KCW10" s="154">
        <v>0</v>
      </c>
      <c r="KCX10" s="154">
        <v>0</v>
      </c>
      <c r="KCY10" s="154">
        <v>0</v>
      </c>
      <c r="KCZ10" s="154">
        <v>0</v>
      </c>
      <c r="KDA10" s="154">
        <v>0</v>
      </c>
      <c r="KDB10" s="154">
        <v>0</v>
      </c>
      <c r="KDC10" s="154">
        <v>0</v>
      </c>
      <c r="KDD10" s="154">
        <v>0</v>
      </c>
      <c r="KDE10" s="154">
        <v>0</v>
      </c>
      <c r="KDF10" s="154">
        <v>0</v>
      </c>
      <c r="KDG10" s="154">
        <v>0</v>
      </c>
      <c r="KDH10" s="154">
        <v>0</v>
      </c>
      <c r="KDI10" s="154">
        <v>0</v>
      </c>
      <c r="KDJ10" s="154">
        <v>0</v>
      </c>
      <c r="KDK10" s="154">
        <v>0</v>
      </c>
      <c r="KDL10" s="154">
        <v>0</v>
      </c>
      <c r="KDM10" s="154">
        <v>0</v>
      </c>
      <c r="KDN10" s="154">
        <v>0</v>
      </c>
      <c r="KDO10" s="154">
        <v>0</v>
      </c>
      <c r="KDP10" s="154">
        <v>0</v>
      </c>
      <c r="KDQ10" s="154">
        <v>0</v>
      </c>
      <c r="KDR10" s="154">
        <v>0</v>
      </c>
      <c r="KDS10" s="154">
        <v>0</v>
      </c>
      <c r="KDT10" s="154">
        <v>0</v>
      </c>
      <c r="KDU10" s="154">
        <v>0</v>
      </c>
      <c r="KDV10" s="154">
        <v>0</v>
      </c>
      <c r="KDW10" s="154">
        <v>0</v>
      </c>
      <c r="KDX10" s="154">
        <v>0</v>
      </c>
      <c r="KDY10" s="154">
        <v>0</v>
      </c>
      <c r="KDZ10" s="154">
        <v>0</v>
      </c>
      <c r="KEA10" s="154">
        <v>0</v>
      </c>
      <c r="KEB10" s="154">
        <v>0</v>
      </c>
      <c r="KEC10" s="154">
        <v>0</v>
      </c>
      <c r="KED10" s="154">
        <v>0</v>
      </c>
      <c r="KEE10" s="154">
        <v>0</v>
      </c>
      <c r="KEF10" s="154">
        <v>0</v>
      </c>
      <c r="KEG10" s="154">
        <v>0</v>
      </c>
      <c r="KEH10" s="154">
        <v>0</v>
      </c>
      <c r="KEI10" s="154">
        <v>0</v>
      </c>
      <c r="KEJ10" s="154">
        <v>0</v>
      </c>
      <c r="KEK10" s="154">
        <v>0</v>
      </c>
      <c r="KEL10" s="154">
        <v>0</v>
      </c>
      <c r="KEM10" s="154">
        <v>0</v>
      </c>
      <c r="KEN10" s="154">
        <v>0</v>
      </c>
      <c r="KEO10" s="154">
        <v>0</v>
      </c>
      <c r="KEP10" s="154">
        <v>0</v>
      </c>
      <c r="KEQ10" s="154">
        <v>0</v>
      </c>
      <c r="KER10" s="154">
        <v>0</v>
      </c>
      <c r="KES10" s="154">
        <v>0</v>
      </c>
      <c r="KET10" s="154">
        <v>0</v>
      </c>
      <c r="KEU10" s="154">
        <v>0</v>
      </c>
      <c r="KEV10" s="154">
        <v>0</v>
      </c>
      <c r="KEW10" s="154">
        <v>0</v>
      </c>
      <c r="KEX10" s="154">
        <v>0</v>
      </c>
      <c r="KEY10" s="154">
        <v>0</v>
      </c>
      <c r="KEZ10" s="154">
        <v>0</v>
      </c>
      <c r="KFA10" s="154">
        <v>0</v>
      </c>
      <c r="KFB10" s="154">
        <v>0</v>
      </c>
      <c r="KFC10" s="154">
        <v>0</v>
      </c>
      <c r="KFD10" s="154">
        <v>0</v>
      </c>
      <c r="KFE10" s="154">
        <v>0</v>
      </c>
      <c r="KFF10" s="154">
        <v>0</v>
      </c>
      <c r="KFG10" s="154">
        <v>0</v>
      </c>
      <c r="KFH10" s="154">
        <v>0</v>
      </c>
      <c r="KFI10" s="154">
        <v>0</v>
      </c>
      <c r="KFJ10" s="154">
        <v>0</v>
      </c>
      <c r="KFK10" s="154">
        <v>0</v>
      </c>
      <c r="KFL10" s="154">
        <v>0</v>
      </c>
      <c r="KFM10" s="154">
        <v>0</v>
      </c>
      <c r="KFN10" s="154">
        <v>0</v>
      </c>
      <c r="KFO10" s="154">
        <v>0</v>
      </c>
      <c r="KFP10" s="154">
        <v>0</v>
      </c>
      <c r="KFQ10" s="154">
        <v>0</v>
      </c>
      <c r="KFR10" s="154">
        <v>0</v>
      </c>
      <c r="KFS10" s="154">
        <v>0</v>
      </c>
      <c r="KFT10" s="154">
        <v>0</v>
      </c>
      <c r="KFU10" s="154">
        <v>0</v>
      </c>
      <c r="KFV10" s="154">
        <v>0</v>
      </c>
      <c r="KFW10" s="154">
        <v>0</v>
      </c>
      <c r="KFX10" s="154">
        <v>0</v>
      </c>
      <c r="KFY10" s="154">
        <v>0</v>
      </c>
      <c r="KFZ10" s="154">
        <v>0</v>
      </c>
      <c r="KGA10" s="154">
        <v>0</v>
      </c>
      <c r="KGB10" s="154">
        <v>0</v>
      </c>
      <c r="KGC10" s="154">
        <v>0</v>
      </c>
      <c r="KGD10" s="154">
        <v>0</v>
      </c>
      <c r="KGE10" s="154">
        <v>0</v>
      </c>
      <c r="KGF10" s="154">
        <v>0</v>
      </c>
      <c r="KGG10" s="154">
        <v>0</v>
      </c>
      <c r="KGH10" s="154">
        <v>0</v>
      </c>
      <c r="KGI10" s="154">
        <v>0</v>
      </c>
      <c r="KGJ10" s="154">
        <v>0</v>
      </c>
      <c r="KGK10" s="154">
        <v>0</v>
      </c>
      <c r="KGL10" s="154">
        <v>0</v>
      </c>
      <c r="KGM10" s="154">
        <v>0</v>
      </c>
      <c r="KGN10" s="154">
        <v>0</v>
      </c>
      <c r="KGO10" s="154">
        <v>0</v>
      </c>
      <c r="KGP10" s="154">
        <v>0</v>
      </c>
      <c r="KGQ10" s="154">
        <v>0</v>
      </c>
      <c r="KGR10" s="154">
        <v>0</v>
      </c>
      <c r="KGS10" s="154">
        <v>0</v>
      </c>
      <c r="KGT10" s="154">
        <v>0</v>
      </c>
      <c r="KGU10" s="154">
        <v>0</v>
      </c>
      <c r="KGV10" s="154">
        <v>0</v>
      </c>
      <c r="KGW10" s="154">
        <v>0</v>
      </c>
      <c r="KGX10" s="154">
        <v>0</v>
      </c>
      <c r="KGY10" s="154">
        <v>0</v>
      </c>
      <c r="KGZ10" s="154">
        <v>0</v>
      </c>
      <c r="KHA10" s="154">
        <v>0</v>
      </c>
      <c r="KHB10" s="154">
        <v>0</v>
      </c>
      <c r="KHC10" s="154">
        <v>0</v>
      </c>
      <c r="KHD10" s="154">
        <v>0</v>
      </c>
      <c r="KHE10" s="154">
        <v>0</v>
      </c>
      <c r="KHF10" s="154">
        <v>0</v>
      </c>
      <c r="KHG10" s="154">
        <v>0</v>
      </c>
      <c r="KHH10" s="154">
        <v>0</v>
      </c>
      <c r="KHI10" s="154">
        <v>0</v>
      </c>
      <c r="KHJ10" s="154">
        <v>0</v>
      </c>
      <c r="KHK10" s="154">
        <v>0</v>
      </c>
      <c r="KHL10" s="154">
        <v>0</v>
      </c>
      <c r="KHM10" s="154">
        <v>0</v>
      </c>
      <c r="KHN10" s="154">
        <v>0</v>
      </c>
      <c r="KHO10" s="154">
        <v>0</v>
      </c>
      <c r="KHP10" s="154">
        <v>0</v>
      </c>
      <c r="KHQ10" s="154">
        <v>0</v>
      </c>
      <c r="KHR10" s="154">
        <v>0</v>
      </c>
      <c r="KHS10" s="154">
        <v>0</v>
      </c>
      <c r="KHT10" s="154">
        <v>0</v>
      </c>
      <c r="KHU10" s="154">
        <v>0</v>
      </c>
      <c r="KHV10" s="154">
        <v>0</v>
      </c>
      <c r="KHW10" s="154">
        <v>0</v>
      </c>
      <c r="KHX10" s="154">
        <v>0</v>
      </c>
      <c r="KHY10" s="154">
        <v>0</v>
      </c>
      <c r="KHZ10" s="154">
        <v>0</v>
      </c>
      <c r="KIA10" s="154">
        <v>0</v>
      </c>
      <c r="KIB10" s="154">
        <v>0</v>
      </c>
      <c r="KIC10" s="154">
        <v>0</v>
      </c>
      <c r="KID10" s="154">
        <v>0</v>
      </c>
      <c r="KIE10" s="154">
        <v>0</v>
      </c>
      <c r="KIF10" s="154">
        <v>0</v>
      </c>
      <c r="KIG10" s="154">
        <v>0</v>
      </c>
      <c r="KIH10" s="154">
        <v>0</v>
      </c>
      <c r="KII10" s="154">
        <v>0</v>
      </c>
      <c r="KIJ10" s="154">
        <v>0</v>
      </c>
      <c r="KIK10" s="154">
        <v>0</v>
      </c>
      <c r="KIL10" s="154">
        <v>0</v>
      </c>
      <c r="KIM10" s="154">
        <v>0</v>
      </c>
      <c r="KIN10" s="154">
        <v>0</v>
      </c>
      <c r="KIO10" s="154">
        <v>0</v>
      </c>
      <c r="KIP10" s="154">
        <v>0</v>
      </c>
      <c r="KIQ10" s="154">
        <v>0</v>
      </c>
      <c r="KIR10" s="154">
        <v>0</v>
      </c>
      <c r="KIS10" s="154">
        <v>0</v>
      </c>
      <c r="KIT10" s="154">
        <v>0</v>
      </c>
      <c r="KIU10" s="154">
        <v>0</v>
      </c>
      <c r="KIV10" s="154">
        <v>0</v>
      </c>
      <c r="KIW10" s="154">
        <v>0</v>
      </c>
      <c r="KIX10" s="154">
        <v>0</v>
      </c>
      <c r="KIY10" s="154">
        <v>0</v>
      </c>
      <c r="KIZ10" s="154">
        <v>0</v>
      </c>
      <c r="KJA10" s="154">
        <v>0</v>
      </c>
      <c r="KJB10" s="154">
        <v>0</v>
      </c>
      <c r="KJC10" s="154">
        <v>0</v>
      </c>
      <c r="KJD10" s="154">
        <v>0</v>
      </c>
      <c r="KJE10" s="154">
        <v>0</v>
      </c>
      <c r="KJF10" s="154">
        <v>0</v>
      </c>
      <c r="KJG10" s="154">
        <v>0</v>
      </c>
      <c r="KJH10" s="154">
        <v>0</v>
      </c>
      <c r="KJI10" s="154">
        <v>0</v>
      </c>
      <c r="KJJ10" s="154">
        <v>0</v>
      </c>
      <c r="KJK10" s="154">
        <v>0</v>
      </c>
      <c r="KJL10" s="154">
        <v>0</v>
      </c>
      <c r="KJM10" s="154">
        <v>0</v>
      </c>
      <c r="KJN10" s="154">
        <v>0</v>
      </c>
      <c r="KJO10" s="154">
        <v>0</v>
      </c>
      <c r="KJP10" s="154">
        <v>0</v>
      </c>
      <c r="KJQ10" s="154">
        <v>0</v>
      </c>
      <c r="KJR10" s="154">
        <v>0</v>
      </c>
      <c r="KJS10" s="154">
        <v>0</v>
      </c>
      <c r="KJT10" s="154">
        <v>0</v>
      </c>
      <c r="KJU10" s="154">
        <v>0</v>
      </c>
      <c r="KJV10" s="154">
        <v>0</v>
      </c>
      <c r="KJW10" s="154">
        <v>0</v>
      </c>
      <c r="KJX10" s="154">
        <v>0</v>
      </c>
      <c r="KJY10" s="154">
        <v>0</v>
      </c>
      <c r="KJZ10" s="154">
        <v>0</v>
      </c>
      <c r="KKA10" s="154">
        <v>0</v>
      </c>
      <c r="KKB10" s="154">
        <v>0</v>
      </c>
      <c r="KKC10" s="154">
        <v>0</v>
      </c>
      <c r="KKD10" s="154">
        <v>0</v>
      </c>
      <c r="KKE10" s="154">
        <v>0</v>
      </c>
      <c r="KKF10" s="154">
        <v>0</v>
      </c>
      <c r="KKG10" s="154">
        <v>0</v>
      </c>
      <c r="KKH10" s="154">
        <v>0</v>
      </c>
      <c r="KKI10" s="154">
        <v>0</v>
      </c>
      <c r="KKJ10" s="154">
        <v>0</v>
      </c>
      <c r="KKK10" s="154">
        <v>0</v>
      </c>
      <c r="KKL10" s="154">
        <v>0</v>
      </c>
      <c r="KKM10" s="154">
        <v>0</v>
      </c>
      <c r="KKN10" s="154">
        <v>0</v>
      </c>
      <c r="KKO10" s="154">
        <v>0</v>
      </c>
      <c r="KKP10" s="154">
        <v>0</v>
      </c>
      <c r="KKQ10" s="154">
        <v>0</v>
      </c>
      <c r="KKR10" s="154">
        <v>0</v>
      </c>
      <c r="KKS10" s="154">
        <v>0</v>
      </c>
      <c r="KKT10" s="154">
        <v>0</v>
      </c>
      <c r="KKU10" s="154">
        <v>0</v>
      </c>
      <c r="KKV10" s="154">
        <v>0</v>
      </c>
      <c r="KKW10" s="154">
        <v>0</v>
      </c>
      <c r="KKX10" s="154">
        <v>0</v>
      </c>
      <c r="KKY10" s="154">
        <v>0</v>
      </c>
      <c r="KKZ10" s="154">
        <v>0</v>
      </c>
      <c r="KLA10" s="154">
        <v>0</v>
      </c>
      <c r="KLB10" s="154">
        <v>0</v>
      </c>
      <c r="KLC10" s="154">
        <v>0</v>
      </c>
      <c r="KLD10" s="154">
        <v>0</v>
      </c>
      <c r="KLE10" s="154">
        <v>0</v>
      </c>
      <c r="KLF10" s="154">
        <v>0</v>
      </c>
      <c r="KLG10" s="154">
        <v>0</v>
      </c>
      <c r="KLH10" s="154">
        <v>0</v>
      </c>
      <c r="KLI10" s="154">
        <v>0</v>
      </c>
      <c r="KLJ10" s="154">
        <v>0</v>
      </c>
      <c r="KLK10" s="154">
        <v>0</v>
      </c>
      <c r="KLL10" s="154">
        <v>0</v>
      </c>
      <c r="KLM10" s="154">
        <v>0</v>
      </c>
      <c r="KLN10" s="154">
        <v>0</v>
      </c>
      <c r="KLO10" s="154">
        <v>0</v>
      </c>
      <c r="KLP10" s="154">
        <v>0</v>
      </c>
      <c r="KLQ10" s="154">
        <v>0</v>
      </c>
      <c r="KLR10" s="154">
        <v>0</v>
      </c>
      <c r="KLS10" s="154">
        <v>0</v>
      </c>
      <c r="KLT10" s="154">
        <v>0</v>
      </c>
      <c r="KLU10" s="154">
        <v>0</v>
      </c>
      <c r="KLV10" s="154">
        <v>0</v>
      </c>
      <c r="KLW10" s="154">
        <v>0</v>
      </c>
      <c r="KLX10" s="154">
        <v>0</v>
      </c>
      <c r="KLY10" s="154">
        <v>0</v>
      </c>
      <c r="KLZ10" s="154">
        <v>0</v>
      </c>
      <c r="KMA10" s="154">
        <v>0</v>
      </c>
      <c r="KMB10" s="154">
        <v>0</v>
      </c>
      <c r="KMC10" s="154">
        <v>0</v>
      </c>
      <c r="KMD10" s="154">
        <v>0</v>
      </c>
      <c r="KME10" s="154">
        <v>0</v>
      </c>
      <c r="KMF10" s="154">
        <v>0</v>
      </c>
      <c r="KMG10" s="154">
        <v>0</v>
      </c>
      <c r="KMH10" s="154">
        <v>0</v>
      </c>
      <c r="KMI10" s="154">
        <v>0</v>
      </c>
      <c r="KMJ10" s="154">
        <v>0</v>
      </c>
      <c r="KMK10" s="154">
        <v>0</v>
      </c>
      <c r="KML10" s="154">
        <v>0</v>
      </c>
      <c r="KMM10" s="154">
        <v>0</v>
      </c>
      <c r="KMN10" s="154">
        <v>0</v>
      </c>
      <c r="KMO10" s="154">
        <v>0</v>
      </c>
      <c r="KMP10" s="154">
        <v>0</v>
      </c>
      <c r="KMQ10" s="154">
        <v>0</v>
      </c>
      <c r="KMR10" s="154">
        <v>0</v>
      </c>
      <c r="KMS10" s="154">
        <v>0</v>
      </c>
      <c r="KMT10" s="154">
        <v>0</v>
      </c>
      <c r="KMU10" s="154">
        <v>0</v>
      </c>
      <c r="KMV10" s="154">
        <v>0</v>
      </c>
      <c r="KMW10" s="154">
        <v>0</v>
      </c>
      <c r="KMX10" s="154">
        <v>0</v>
      </c>
      <c r="KMY10" s="154">
        <v>0</v>
      </c>
      <c r="KMZ10" s="154">
        <v>0</v>
      </c>
      <c r="KNA10" s="154">
        <v>0</v>
      </c>
      <c r="KNB10" s="154">
        <v>0</v>
      </c>
      <c r="KNC10" s="154">
        <v>0</v>
      </c>
      <c r="KND10" s="154">
        <v>0</v>
      </c>
      <c r="KNE10" s="154">
        <v>0</v>
      </c>
      <c r="KNF10" s="154">
        <v>0</v>
      </c>
      <c r="KNG10" s="154">
        <v>0</v>
      </c>
      <c r="KNH10" s="154">
        <v>0</v>
      </c>
      <c r="KNI10" s="154">
        <v>0</v>
      </c>
      <c r="KNJ10" s="154">
        <v>0</v>
      </c>
      <c r="KNK10" s="154">
        <v>0</v>
      </c>
      <c r="KNL10" s="154">
        <v>0</v>
      </c>
      <c r="KNM10" s="154">
        <v>0</v>
      </c>
      <c r="KNN10" s="154">
        <v>0</v>
      </c>
      <c r="KNO10" s="154">
        <v>0</v>
      </c>
      <c r="KNP10" s="154">
        <v>0</v>
      </c>
      <c r="KNQ10" s="154">
        <v>0</v>
      </c>
      <c r="KNR10" s="154">
        <v>0</v>
      </c>
      <c r="KNS10" s="154">
        <v>0</v>
      </c>
      <c r="KNT10" s="154">
        <v>0</v>
      </c>
      <c r="KNU10" s="154">
        <v>0</v>
      </c>
      <c r="KNV10" s="154">
        <v>0</v>
      </c>
      <c r="KNW10" s="154">
        <v>0</v>
      </c>
      <c r="KNX10" s="154">
        <v>0</v>
      </c>
      <c r="KNY10" s="154">
        <v>0</v>
      </c>
      <c r="KNZ10" s="154">
        <v>0</v>
      </c>
      <c r="KOA10" s="154">
        <v>0</v>
      </c>
      <c r="KOB10" s="154">
        <v>0</v>
      </c>
      <c r="KOC10" s="154">
        <v>0</v>
      </c>
      <c r="KOD10" s="154">
        <v>0</v>
      </c>
      <c r="KOE10" s="154">
        <v>0</v>
      </c>
      <c r="KOF10" s="154">
        <v>0</v>
      </c>
      <c r="KOG10" s="154">
        <v>0</v>
      </c>
      <c r="KOH10" s="154">
        <v>0</v>
      </c>
      <c r="KOI10" s="154">
        <v>0</v>
      </c>
      <c r="KOJ10" s="154">
        <v>0</v>
      </c>
      <c r="KOK10" s="154">
        <v>0</v>
      </c>
      <c r="KOL10" s="154">
        <v>0</v>
      </c>
      <c r="KOM10" s="154">
        <v>0</v>
      </c>
      <c r="KON10" s="154">
        <v>0</v>
      </c>
      <c r="KOO10" s="154">
        <v>0</v>
      </c>
      <c r="KOP10" s="154">
        <v>0</v>
      </c>
      <c r="KOQ10" s="154">
        <v>0</v>
      </c>
      <c r="KOR10" s="154">
        <v>0</v>
      </c>
      <c r="KOS10" s="154">
        <v>0</v>
      </c>
      <c r="KOT10" s="154">
        <v>0</v>
      </c>
      <c r="KOU10" s="154">
        <v>0</v>
      </c>
      <c r="KOV10" s="154">
        <v>0</v>
      </c>
      <c r="KOW10" s="154">
        <v>0</v>
      </c>
      <c r="KOX10" s="154">
        <v>0</v>
      </c>
      <c r="KOY10" s="154">
        <v>0</v>
      </c>
      <c r="KOZ10" s="154">
        <v>0</v>
      </c>
      <c r="KPA10" s="154">
        <v>0</v>
      </c>
      <c r="KPB10" s="154">
        <v>0</v>
      </c>
      <c r="KPC10" s="154">
        <v>0</v>
      </c>
      <c r="KPD10" s="154">
        <v>0</v>
      </c>
      <c r="KPE10" s="154">
        <v>0</v>
      </c>
      <c r="KPF10" s="154">
        <v>0</v>
      </c>
      <c r="KPG10" s="154">
        <v>0</v>
      </c>
      <c r="KPH10" s="154">
        <v>0</v>
      </c>
      <c r="KPI10" s="154">
        <v>0</v>
      </c>
      <c r="KPJ10" s="154">
        <v>0</v>
      </c>
      <c r="KPK10" s="154">
        <v>0</v>
      </c>
      <c r="KPL10" s="154">
        <v>0</v>
      </c>
      <c r="KPM10" s="154">
        <v>0</v>
      </c>
      <c r="KPN10" s="154">
        <v>0</v>
      </c>
      <c r="KPO10" s="154">
        <v>0</v>
      </c>
      <c r="KPP10" s="154">
        <v>0</v>
      </c>
      <c r="KPQ10" s="154">
        <v>0</v>
      </c>
      <c r="KPR10" s="154">
        <v>0</v>
      </c>
      <c r="KPS10" s="154">
        <v>0</v>
      </c>
      <c r="KPT10" s="154">
        <v>0</v>
      </c>
      <c r="KPU10" s="154">
        <v>0</v>
      </c>
      <c r="KPV10" s="154">
        <v>0</v>
      </c>
      <c r="KPW10" s="154">
        <v>0</v>
      </c>
      <c r="KPX10" s="154">
        <v>0</v>
      </c>
      <c r="KPY10" s="154">
        <v>0</v>
      </c>
      <c r="KPZ10" s="154">
        <v>0</v>
      </c>
      <c r="KQA10" s="154">
        <v>0</v>
      </c>
      <c r="KQB10" s="154">
        <v>0</v>
      </c>
      <c r="KQC10" s="154">
        <v>0</v>
      </c>
      <c r="KQD10" s="154">
        <v>0</v>
      </c>
      <c r="KQE10" s="154">
        <v>0</v>
      </c>
      <c r="KQF10" s="154">
        <v>0</v>
      </c>
      <c r="KQG10" s="154">
        <v>0</v>
      </c>
      <c r="KQH10" s="154">
        <v>0</v>
      </c>
      <c r="KQI10" s="154">
        <v>0</v>
      </c>
      <c r="KQJ10" s="154">
        <v>0</v>
      </c>
      <c r="KQK10" s="154">
        <v>0</v>
      </c>
      <c r="KQL10" s="154">
        <v>0</v>
      </c>
      <c r="KQM10" s="154">
        <v>0</v>
      </c>
      <c r="KQN10" s="154">
        <v>0</v>
      </c>
      <c r="KQO10" s="154">
        <v>0</v>
      </c>
      <c r="KQP10" s="154">
        <v>0</v>
      </c>
      <c r="KQQ10" s="154">
        <v>0</v>
      </c>
      <c r="KQR10" s="154">
        <v>0</v>
      </c>
      <c r="KQS10" s="154">
        <v>0</v>
      </c>
      <c r="KQT10" s="154">
        <v>0</v>
      </c>
      <c r="KQU10" s="154">
        <v>0</v>
      </c>
      <c r="KQV10" s="154">
        <v>0</v>
      </c>
      <c r="KQW10" s="154">
        <v>0</v>
      </c>
      <c r="KQX10" s="154">
        <v>0</v>
      </c>
      <c r="KQY10" s="154">
        <v>0</v>
      </c>
      <c r="KQZ10" s="154">
        <v>0</v>
      </c>
      <c r="KRA10" s="154">
        <v>0</v>
      </c>
      <c r="KRB10" s="154">
        <v>0</v>
      </c>
      <c r="KRC10" s="154">
        <v>0</v>
      </c>
      <c r="KRD10" s="154">
        <v>0</v>
      </c>
      <c r="KRE10" s="154">
        <v>0</v>
      </c>
      <c r="KRF10" s="154">
        <v>0</v>
      </c>
      <c r="KRG10" s="154">
        <v>0</v>
      </c>
      <c r="KRH10" s="154">
        <v>0</v>
      </c>
      <c r="KRI10" s="154">
        <v>0</v>
      </c>
      <c r="KRJ10" s="154">
        <v>0</v>
      </c>
      <c r="KRK10" s="154">
        <v>0</v>
      </c>
      <c r="KRL10" s="154">
        <v>0</v>
      </c>
      <c r="KRM10" s="154">
        <v>0</v>
      </c>
      <c r="KRN10" s="154">
        <v>0</v>
      </c>
      <c r="KRO10" s="154">
        <v>0</v>
      </c>
      <c r="KRP10" s="154">
        <v>0</v>
      </c>
      <c r="KRQ10" s="154">
        <v>0</v>
      </c>
      <c r="KRR10" s="154">
        <v>0</v>
      </c>
      <c r="KRS10" s="154">
        <v>0</v>
      </c>
      <c r="KRT10" s="154">
        <v>0</v>
      </c>
      <c r="KRU10" s="154">
        <v>0</v>
      </c>
      <c r="KRV10" s="154">
        <v>0</v>
      </c>
      <c r="KRW10" s="154">
        <v>0</v>
      </c>
      <c r="KRX10" s="154">
        <v>0</v>
      </c>
      <c r="KRY10" s="154">
        <v>0</v>
      </c>
      <c r="KRZ10" s="154">
        <v>0</v>
      </c>
      <c r="KSA10" s="154">
        <v>0</v>
      </c>
      <c r="KSB10" s="154">
        <v>0</v>
      </c>
      <c r="KSC10" s="154">
        <v>0</v>
      </c>
      <c r="KSD10" s="154">
        <v>0</v>
      </c>
      <c r="KSE10" s="154">
        <v>0</v>
      </c>
      <c r="KSF10" s="154">
        <v>0</v>
      </c>
      <c r="KSG10" s="154">
        <v>0</v>
      </c>
      <c r="KSH10" s="154">
        <v>0</v>
      </c>
      <c r="KSI10" s="154">
        <v>0</v>
      </c>
      <c r="KSJ10" s="154">
        <v>0</v>
      </c>
      <c r="KSK10" s="154">
        <v>0</v>
      </c>
      <c r="KSL10" s="154">
        <v>0</v>
      </c>
      <c r="KSM10" s="154">
        <v>0</v>
      </c>
      <c r="KSN10" s="154">
        <v>0</v>
      </c>
      <c r="KSO10" s="154">
        <v>0</v>
      </c>
      <c r="KSP10" s="154">
        <v>0</v>
      </c>
      <c r="KSQ10" s="154">
        <v>0</v>
      </c>
      <c r="KSR10" s="154">
        <v>0</v>
      </c>
      <c r="KSS10" s="154">
        <v>0</v>
      </c>
      <c r="KST10" s="154">
        <v>0</v>
      </c>
      <c r="KSU10" s="154">
        <v>0</v>
      </c>
      <c r="KSV10" s="154">
        <v>0</v>
      </c>
      <c r="KSW10" s="154">
        <v>0</v>
      </c>
      <c r="KSX10" s="154">
        <v>0</v>
      </c>
      <c r="KSY10" s="154">
        <v>0</v>
      </c>
      <c r="KSZ10" s="154">
        <v>0</v>
      </c>
      <c r="KTA10" s="154">
        <v>0</v>
      </c>
      <c r="KTB10" s="154">
        <v>0</v>
      </c>
      <c r="KTC10" s="154">
        <v>0</v>
      </c>
      <c r="KTD10" s="154">
        <v>0</v>
      </c>
      <c r="KTE10" s="154">
        <v>0</v>
      </c>
      <c r="KTF10" s="154">
        <v>0</v>
      </c>
      <c r="KTG10" s="154">
        <v>0</v>
      </c>
      <c r="KTH10" s="154">
        <v>0</v>
      </c>
      <c r="KTI10" s="154">
        <v>0</v>
      </c>
      <c r="KTJ10" s="154">
        <v>0</v>
      </c>
      <c r="KTK10" s="154">
        <v>0</v>
      </c>
      <c r="KTL10" s="154">
        <v>0</v>
      </c>
      <c r="KTM10" s="154">
        <v>0</v>
      </c>
      <c r="KTN10" s="154">
        <v>0</v>
      </c>
      <c r="KTO10" s="154">
        <v>0</v>
      </c>
      <c r="KTP10" s="154">
        <v>0</v>
      </c>
      <c r="KTQ10" s="154">
        <v>0</v>
      </c>
      <c r="KTR10" s="154">
        <v>0</v>
      </c>
      <c r="KTS10" s="154">
        <v>0</v>
      </c>
      <c r="KTT10" s="154">
        <v>0</v>
      </c>
      <c r="KTU10" s="154">
        <v>0</v>
      </c>
      <c r="KTV10" s="154">
        <v>0</v>
      </c>
      <c r="KTW10" s="154">
        <v>0</v>
      </c>
      <c r="KTX10" s="154">
        <v>0</v>
      </c>
      <c r="KTY10" s="154">
        <v>0</v>
      </c>
      <c r="KTZ10" s="154">
        <v>0</v>
      </c>
      <c r="KUA10" s="154">
        <v>0</v>
      </c>
      <c r="KUB10" s="154">
        <v>0</v>
      </c>
      <c r="KUC10" s="154">
        <v>0</v>
      </c>
      <c r="KUD10" s="154">
        <v>0</v>
      </c>
      <c r="KUE10" s="154">
        <v>0</v>
      </c>
      <c r="KUF10" s="154">
        <v>0</v>
      </c>
      <c r="KUG10" s="154">
        <v>0</v>
      </c>
      <c r="KUH10" s="154">
        <v>0</v>
      </c>
      <c r="KUI10" s="154">
        <v>0</v>
      </c>
      <c r="KUJ10" s="154">
        <v>0</v>
      </c>
      <c r="KUK10" s="154">
        <v>0</v>
      </c>
      <c r="KUL10" s="154">
        <v>0</v>
      </c>
      <c r="KUM10" s="154">
        <v>0</v>
      </c>
      <c r="KUN10" s="154">
        <v>0</v>
      </c>
      <c r="KUO10" s="154">
        <v>0</v>
      </c>
      <c r="KUP10" s="154">
        <v>0</v>
      </c>
      <c r="KUQ10" s="154">
        <v>0</v>
      </c>
      <c r="KUR10" s="154">
        <v>0</v>
      </c>
      <c r="KUS10" s="154">
        <v>0</v>
      </c>
      <c r="KUT10" s="154">
        <v>0</v>
      </c>
      <c r="KUU10" s="154">
        <v>0</v>
      </c>
      <c r="KUV10" s="154">
        <v>0</v>
      </c>
      <c r="KUW10" s="154">
        <v>0</v>
      </c>
      <c r="KUX10" s="154">
        <v>0</v>
      </c>
      <c r="KUY10" s="154">
        <v>0</v>
      </c>
      <c r="KUZ10" s="154">
        <v>0</v>
      </c>
      <c r="KVA10" s="154">
        <v>0</v>
      </c>
      <c r="KVB10" s="154">
        <v>0</v>
      </c>
      <c r="KVC10" s="154">
        <v>0</v>
      </c>
      <c r="KVD10" s="154">
        <v>0</v>
      </c>
      <c r="KVE10" s="154">
        <v>0</v>
      </c>
      <c r="KVF10" s="154">
        <v>0</v>
      </c>
      <c r="KVG10" s="154">
        <v>0</v>
      </c>
      <c r="KVH10" s="154">
        <v>0</v>
      </c>
      <c r="KVI10" s="154">
        <v>0</v>
      </c>
      <c r="KVJ10" s="154">
        <v>0</v>
      </c>
      <c r="KVK10" s="154">
        <v>0</v>
      </c>
      <c r="KVL10" s="154">
        <v>0</v>
      </c>
      <c r="KVM10" s="154">
        <v>0</v>
      </c>
      <c r="KVN10" s="154">
        <v>0</v>
      </c>
      <c r="KVO10" s="154">
        <v>0</v>
      </c>
      <c r="KVP10" s="154">
        <v>0</v>
      </c>
      <c r="KVQ10" s="154">
        <v>0</v>
      </c>
      <c r="KVR10" s="154">
        <v>0</v>
      </c>
      <c r="KVS10" s="154">
        <v>0</v>
      </c>
      <c r="KVT10" s="154">
        <v>0</v>
      </c>
      <c r="KVU10" s="154">
        <v>0</v>
      </c>
      <c r="KVV10" s="154">
        <v>0</v>
      </c>
      <c r="KVW10" s="154">
        <v>0</v>
      </c>
      <c r="KVX10" s="154">
        <v>0</v>
      </c>
      <c r="KVY10" s="154">
        <v>0</v>
      </c>
      <c r="KVZ10" s="154">
        <v>0</v>
      </c>
      <c r="KWA10" s="154">
        <v>0</v>
      </c>
      <c r="KWB10" s="154">
        <v>0</v>
      </c>
      <c r="KWC10" s="154">
        <v>0</v>
      </c>
      <c r="KWD10" s="154">
        <v>0</v>
      </c>
      <c r="KWE10" s="154">
        <v>0</v>
      </c>
      <c r="KWF10" s="154">
        <v>0</v>
      </c>
      <c r="KWG10" s="154">
        <v>0</v>
      </c>
      <c r="KWH10" s="154">
        <v>0</v>
      </c>
      <c r="KWI10" s="154">
        <v>0</v>
      </c>
      <c r="KWJ10" s="154">
        <v>0</v>
      </c>
      <c r="KWK10" s="154">
        <v>0</v>
      </c>
      <c r="KWL10" s="154">
        <v>0</v>
      </c>
      <c r="KWM10" s="154">
        <v>0</v>
      </c>
      <c r="KWN10" s="154">
        <v>0</v>
      </c>
      <c r="KWO10" s="154">
        <v>0</v>
      </c>
      <c r="KWP10" s="154">
        <v>0</v>
      </c>
      <c r="KWQ10" s="154">
        <v>0</v>
      </c>
      <c r="KWR10" s="154">
        <v>0</v>
      </c>
      <c r="KWS10" s="154">
        <v>0</v>
      </c>
      <c r="KWT10" s="154">
        <v>0</v>
      </c>
      <c r="KWU10" s="154">
        <v>0</v>
      </c>
      <c r="KWV10" s="154">
        <v>0</v>
      </c>
      <c r="KWW10" s="154">
        <v>0</v>
      </c>
      <c r="KWX10" s="154">
        <v>0</v>
      </c>
      <c r="KWY10" s="154">
        <v>0</v>
      </c>
      <c r="KWZ10" s="154">
        <v>0</v>
      </c>
      <c r="KXA10" s="154">
        <v>0</v>
      </c>
      <c r="KXB10" s="154">
        <v>0</v>
      </c>
      <c r="KXC10" s="154">
        <v>0</v>
      </c>
      <c r="KXD10" s="154">
        <v>0</v>
      </c>
      <c r="KXE10" s="154">
        <v>0</v>
      </c>
      <c r="KXF10" s="154">
        <v>0</v>
      </c>
      <c r="KXG10" s="154">
        <v>0</v>
      </c>
      <c r="KXH10" s="154">
        <v>0</v>
      </c>
      <c r="KXI10" s="154">
        <v>0</v>
      </c>
      <c r="KXJ10" s="154">
        <v>0</v>
      </c>
      <c r="KXK10" s="154">
        <v>0</v>
      </c>
      <c r="KXL10" s="154">
        <v>0</v>
      </c>
      <c r="KXM10" s="154">
        <v>0</v>
      </c>
      <c r="KXN10" s="154">
        <v>0</v>
      </c>
      <c r="KXO10" s="154">
        <v>0</v>
      </c>
      <c r="KXP10" s="154">
        <v>0</v>
      </c>
      <c r="KXQ10" s="154">
        <v>0</v>
      </c>
      <c r="KXR10" s="154">
        <v>0</v>
      </c>
      <c r="KXS10" s="154">
        <v>0</v>
      </c>
      <c r="KXT10" s="154">
        <v>0</v>
      </c>
      <c r="KXU10" s="154">
        <v>0</v>
      </c>
      <c r="KXV10" s="154">
        <v>0</v>
      </c>
      <c r="KXW10" s="154">
        <v>0</v>
      </c>
      <c r="KXX10" s="154">
        <v>0</v>
      </c>
      <c r="KXY10" s="154">
        <v>0</v>
      </c>
      <c r="KXZ10" s="154">
        <v>0</v>
      </c>
      <c r="KYA10" s="154">
        <v>0</v>
      </c>
      <c r="KYB10" s="154">
        <v>0</v>
      </c>
      <c r="KYC10" s="154">
        <v>0</v>
      </c>
      <c r="KYD10" s="154">
        <v>0</v>
      </c>
      <c r="KYE10" s="154">
        <v>0</v>
      </c>
      <c r="KYF10" s="154">
        <v>0</v>
      </c>
      <c r="KYG10" s="154">
        <v>0</v>
      </c>
      <c r="KYH10" s="154">
        <v>0</v>
      </c>
      <c r="KYI10" s="154">
        <v>0</v>
      </c>
      <c r="KYJ10" s="154">
        <v>0</v>
      </c>
      <c r="KYK10" s="154">
        <v>0</v>
      </c>
      <c r="KYL10" s="154">
        <v>0</v>
      </c>
      <c r="KYM10" s="154">
        <v>0</v>
      </c>
      <c r="KYN10" s="154">
        <v>0</v>
      </c>
      <c r="KYO10" s="154">
        <v>0</v>
      </c>
      <c r="KYP10" s="154">
        <v>0</v>
      </c>
      <c r="KYQ10" s="154">
        <v>0</v>
      </c>
      <c r="KYR10" s="154">
        <v>0</v>
      </c>
      <c r="KYS10" s="154">
        <v>0</v>
      </c>
      <c r="KYT10" s="154">
        <v>0</v>
      </c>
      <c r="KYU10" s="154">
        <v>0</v>
      </c>
      <c r="KYV10" s="154">
        <v>0</v>
      </c>
      <c r="KYW10" s="154">
        <v>0</v>
      </c>
      <c r="KYX10" s="154">
        <v>0</v>
      </c>
      <c r="KYY10" s="154">
        <v>0</v>
      </c>
      <c r="KYZ10" s="154">
        <v>0</v>
      </c>
      <c r="KZA10" s="154">
        <v>0</v>
      </c>
      <c r="KZB10" s="154">
        <v>0</v>
      </c>
      <c r="KZC10" s="154">
        <v>0</v>
      </c>
      <c r="KZD10" s="154">
        <v>0</v>
      </c>
      <c r="KZE10" s="154">
        <v>0</v>
      </c>
      <c r="KZF10" s="154">
        <v>0</v>
      </c>
      <c r="KZG10" s="154">
        <v>0</v>
      </c>
      <c r="KZH10" s="154">
        <v>0</v>
      </c>
      <c r="KZI10" s="154">
        <v>0</v>
      </c>
      <c r="KZJ10" s="154">
        <v>0</v>
      </c>
      <c r="KZK10" s="154">
        <v>0</v>
      </c>
      <c r="KZL10" s="154">
        <v>0</v>
      </c>
      <c r="KZM10" s="154">
        <v>0</v>
      </c>
      <c r="KZN10" s="154">
        <v>0</v>
      </c>
      <c r="KZO10" s="154">
        <v>0</v>
      </c>
      <c r="KZP10" s="154">
        <v>0</v>
      </c>
      <c r="KZQ10" s="154">
        <v>0</v>
      </c>
      <c r="KZR10" s="154">
        <v>0</v>
      </c>
      <c r="KZS10" s="154">
        <v>0</v>
      </c>
      <c r="KZT10" s="154">
        <v>0</v>
      </c>
      <c r="KZU10" s="154">
        <v>0</v>
      </c>
      <c r="KZV10" s="154">
        <v>0</v>
      </c>
      <c r="KZW10" s="154">
        <v>0</v>
      </c>
      <c r="KZX10" s="154">
        <v>0</v>
      </c>
      <c r="KZY10" s="154">
        <v>0</v>
      </c>
      <c r="KZZ10" s="154">
        <v>0</v>
      </c>
      <c r="LAA10" s="154">
        <v>0</v>
      </c>
      <c r="LAB10" s="154">
        <v>0</v>
      </c>
      <c r="LAC10" s="154">
        <v>0</v>
      </c>
      <c r="LAD10" s="154">
        <v>0</v>
      </c>
      <c r="LAE10" s="154">
        <v>0</v>
      </c>
      <c r="LAF10" s="154">
        <v>0</v>
      </c>
      <c r="LAG10" s="154">
        <v>0</v>
      </c>
      <c r="LAH10" s="154">
        <v>0</v>
      </c>
      <c r="LAI10" s="154">
        <v>0</v>
      </c>
      <c r="LAJ10" s="154">
        <v>0</v>
      </c>
      <c r="LAK10" s="154">
        <v>0</v>
      </c>
      <c r="LAL10" s="154">
        <v>0</v>
      </c>
      <c r="LAM10" s="154">
        <v>0</v>
      </c>
      <c r="LAN10" s="154">
        <v>0</v>
      </c>
      <c r="LAO10" s="154">
        <v>0</v>
      </c>
      <c r="LAP10" s="154">
        <v>0</v>
      </c>
      <c r="LAQ10" s="154">
        <v>0</v>
      </c>
      <c r="LAR10" s="154">
        <v>0</v>
      </c>
      <c r="LAS10" s="154">
        <v>0</v>
      </c>
      <c r="LAT10" s="154">
        <v>0</v>
      </c>
      <c r="LAU10" s="154">
        <v>0</v>
      </c>
      <c r="LAV10" s="154">
        <v>0</v>
      </c>
      <c r="LAW10" s="154">
        <v>0</v>
      </c>
      <c r="LAX10" s="154">
        <v>0</v>
      </c>
      <c r="LAY10" s="154">
        <v>0</v>
      </c>
      <c r="LAZ10" s="154">
        <v>0</v>
      </c>
      <c r="LBA10" s="154">
        <v>0</v>
      </c>
      <c r="LBB10" s="154">
        <v>0</v>
      </c>
      <c r="LBC10" s="154">
        <v>0</v>
      </c>
      <c r="LBD10" s="154">
        <v>0</v>
      </c>
      <c r="LBE10" s="154">
        <v>0</v>
      </c>
      <c r="LBF10" s="154">
        <v>0</v>
      </c>
      <c r="LBG10" s="154">
        <v>0</v>
      </c>
      <c r="LBH10" s="154">
        <v>0</v>
      </c>
      <c r="LBI10" s="154">
        <v>0</v>
      </c>
      <c r="LBJ10" s="154">
        <v>0</v>
      </c>
      <c r="LBK10" s="154">
        <v>0</v>
      </c>
      <c r="LBL10" s="154">
        <v>0</v>
      </c>
      <c r="LBM10" s="154">
        <v>0</v>
      </c>
      <c r="LBN10" s="154">
        <v>0</v>
      </c>
      <c r="LBO10" s="154">
        <v>0</v>
      </c>
      <c r="LBP10" s="154">
        <v>0</v>
      </c>
      <c r="LBQ10" s="154">
        <v>0</v>
      </c>
      <c r="LBR10" s="154">
        <v>0</v>
      </c>
      <c r="LBS10" s="154">
        <v>0</v>
      </c>
      <c r="LBT10" s="154">
        <v>0</v>
      </c>
      <c r="LBU10" s="154">
        <v>0</v>
      </c>
      <c r="LBV10" s="154">
        <v>0</v>
      </c>
      <c r="LBW10" s="154">
        <v>0</v>
      </c>
      <c r="LBX10" s="154">
        <v>0</v>
      </c>
      <c r="LBY10" s="154">
        <v>0</v>
      </c>
      <c r="LBZ10" s="154">
        <v>0</v>
      </c>
      <c r="LCA10" s="154">
        <v>0</v>
      </c>
      <c r="LCB10" s="154">
        <v>0</v>
      </c>
      <c r="LCC10" s="154">
        <v>0</v>
      </c>
      <c r="LCD10" s="154">
        <v>0</v>
      </c>
      <c r="LCE10" s="154">
        <v>0</v>
      </c>
      <c r="LCF10" s="154">
        <v>0</v>
      </c>
      <c r="LCG10" s="154">
        <v>0</v>
      </c>
      <c r="LCH10" s="154">
        <v>0</v>
      </c>
      <c r="LCI10" s="154">
        <v>0</v>
      </c>
      <c r="LCJ10" s="154">
        <v>0</v>
      </c>
      <c r="LCK10" s="154">
        <v>0</v>
      </c>
      <c r="LCL10" s="154">
        <v>0</v>
      </c>
      <c r="LCM10" s="154">
        <v>0</v>
      </c>
      <c r="LCN10" s="154">
        <v>0</v>
      </c>
      <c r="LCO10" s="154">
        <v>0</v>
      </c>
      <c r="LCP10" s="154">
        <v>0</v>
      </c>
      <c r="LCQ10" s="154">
        <v>0</v>
      </c>
      <c r="LCR10" s="154">
        <v>0</v>
      </c>
      <c r="LCS10" s="154">
        <v>0</v>
      </c>
      <c r="LCT10" s="154">
        <v>0</v>
      </c>
      <c r="LCU10" s="154">
        <v>0</v>
      </c>
      <c r="LCV10" s="154">
        <v>0</v>
      </c>
      <c r="LCW10" s="154">
        <v>0</v>
      </c>
      <c r="LCX10" s="154">
        <v>0</v>
      </c>
      <c r="LCY10" s="154">
        <v>0</v>
      </c>
      <c r="LCZ10" s="154">
        <v>0</v>
      </c>
      <c r="LDA10" s="154">
        <v>0</v>
      </c>
      <c r="LDB10" s="154">
        <v>0</v>
      </c>
      <c r="LDC10" s="154">
        <v>0</v>
      </c>
      <c r="LDD10" s="154">
        <v>0</v>
      </c>
      <c r="LDE10" s="154">
        <v>0</v>
      </c>
      <c r="LDF10" s="154">
        <v>0</v>
      </c>
      <c r="LDG10" s="154">
        <v>0</v>
      </c>
      <c r="LDH10" s="154">
        <v>0</v>
      </c>
      <c r="LDI10" s="154">
        <v>0</v>
      </c>
      <c r="LDJ10" s="154">
        <v>0</v>
      </c>
      <c r="LDK10" s="154">
        <v>0</v>
      </c>
      <c r="LDL10" s="154">
        <v>0</v>
      </c>
      <c r="LDM10" s="154">
        <v>0</v>
      </c>
      <c r="LDN10" s="154">
        <v>0</v>
      </c>
      <c r="LDO10" s="154">
        <v>0</v>
      </c>
      <c r="LDP10" s="154">
        <v>0</v>
      </c>
      <c r="LDQ10" s="154">
        <v>0</v>
      </c>
      <c r="LDR10" s="154">
        <v>0</v>
      </c>
      <c r="LDS10" s="154">
        <v>0</v>
      </c>
      <c r="LDT10" s="154">
        <v>0</v>
      </c>
      <c r="LDU10" s="154">
        <v>0</v>
      </c>
      <c r="LDV10" s="154">
        <v>0</v>
      </c>
      <c r="LDW10" s="154">
        <v>0</v>
      </c>
      <c r="LDX10" s="154">
        <v>0</v>
      </c>
      <c r="LDY10" s="154">
        <v>0</v>
      </c>
      <c r="LDZ10" s="154">
        <v>0</v>
      </c>
      <c r="LEA10" s="154">
        <v>0</v>
      </c>
      <c r="LEB10" s="154">
        <v>0</v>
      </c>
      <c r="LEC10" s="154">
        <v>0</v>
      </c>
      <c r="LED10" s="154">
        <v>0</v>
      </c>
      <c r="LEE10" s="154">
        <v>0</v>
      </c>
      <c r="LEF10" s="154">
        <v>0</v>
      </c>
      <c r="LEG10" s="154">
        <v>0</v>
      </c>
      <c r="LEH10" s="154">
        <v>0</v>
      </c>
      <c r="LEI10" s="154">
        <v>0</v>
      </c>
      <c r="LEJ10" s="154">
        <v>0</v>
      </c>
      <c r="LEK10" s="154">
        <v>0</v>
      </c>
      <c r="LEL10" s="154">
        <v>0</v>
      </c>
      <c r="LEM10" s="154">
        <v>0</v>
      </c>
      <c r="LEN10" s="154">
        <v>0</v>
      </c>
      <c r="LEO10" s="154">
        <v>0</v>
      </c>
      <c r="LEP10" s="154">
        <v>0</v>
      </c>
      <c r="LEQ10" s="154">
        <v>0</v>
      </c>
      <c r="LER10" s="154">
        <v>0</v>
      </c>
      <c r="LES10" s="154">
        <v>0</v>
      </c>
      <c r="LET10" s="154">
        <v>0</v>
      </c>
      <c r="LEU10" s="154">
        <v>0</v>
      </c>
      <c r="LEV10" s="154">
        <v>0</v>
      </c>
      <c r="LEW10" s="154">
        <v>0</v>
      </c>
      <c r="LEX10" s="154">
        <v>0</v>
      </c>
      <c r="LEY10" s="154">
        <v>0</v>
      </c>
      <c r="LEZ10" s="154">
        <v>0</v>
      </c>
      <c r="LFA10" s="154">
        <v>0</v>
      </c>
      <c r="LFB10" s="154">
        <v>0</v>
      </c>
      <c r="LFC10" s="154">
        <v>0</v>
      </c>
      <c r="LFD10" s="154">
        <v>0</v>
      </c>
      <c r="LFE10" s="154">
        <v>0</v>
      </c>
      <c r="LFF10" s="154">
        <v>0</v>
      </c>
      <c r="LFG10" s="154">
        <v>0</v>
      </c>
      <c r="LFH10" s="154">
        <v>0</v>
      </c>
      <c r="LFI10" s="154">
        <v>0</v>
      </c>
      <c r="LFJ10" s="154">
        <v>0</v>
      </c>
      <c r="LFK10" s="154">
        <v>0</v>
      </c>
      <c r="LFL10" s="154">
        <v>0</v>
      </c>
      <c r="LFM10" s="154">
        <v>0</v>
      </c>
      <c r="LFN10" s="154">
        <v>0</v>
      </c>
      <c r="LFO10" s="154">
        <v>0</v>
      </c>
      <c r="LFP10" s="154">
        <v>0</v>
      </c>
      <c r="LFQ10" s="154">
        <v>0</v>
      </c>
      <c r="LFR10" s="154">
        <v>0</v>
      </c>
      <c r="LFS10" s="154">
        <v>0</v>
      </c>
      <c r="LFT10" s="154">
        <v>0</v>
      </c>
      <c r="LFU10" s="154">
        <v>0</v>
      </c>
      <c r="LFV10" s="154">
        <v>0</v>
      </c>
      <c r="LFW10" s="154">
        <v>0</v>
      </c>
      <c r="LFX10" s="154">
        <v>0</v>
      </c>
      <c r="LFY10" s="154">
        <v>0</v>
      </c>
      <c r="LFZ10" s="154">
        <v>0</v>
      </c>
      <c r="LGA10" s="154">
        <v>0</v>
      </c>
      <c r="LGB10" s="154">
        <v>0</v>
      </c>
      <c r="LGC10" s="154">
        <v>0</v>
      </c>
      <c r="LGD10" s="154">
        <v>0</v>
      </c>
      <c r="LGE10" s="154">
        <v>0</v>
      </c>
      <c r="LGF10" s="154">
        <v>0</v>
      </c>
      <c r="LGG10" s="154">
        <v>0</v>
      </c>
      <c r="LGH10" s="154">
        <v>0</v>
      </c>
      <c r="LGI10" s="154">
        <v>0</v>
      </c>
      <c r="LGJ10" s="154">
        <v>0</v>
      </c>
      <c r="LGK10" s="154">
        <v>0</v>
      </c>
      <c r="LGL10" s="154">
        <v>0</v>
      </c>
      <c r="LGM10" s="154">
        <v>0</v>
      </c>
      <c r="LGN10" s="154">
        <v>0</v>
      </c>
      <c r="LGO10" s="154">
        <v>0</v>
      </c>
      <c r="LGP10" s="154">
        <v>0</v>
      </c>
      <c r="LGQ10" s="154">
        <v>0</v>
      </c>
      <c r="LGR10" s="154">
        <v>0</v>
      </c>
      <c r="LGS10" s="154">
        <v>0</v>
      </c>
      <c r="LGT10" s="154">
        <v>0</v>
      </c>
      <c r="LGU10" s="154">
        <v>0</v>
      </c>
      <c r="LGV10" s="154">
        <v>0</v>
      </c>
      <c r="LGW10" s="154">
        <v>0</v>
      </c>
      <c r="LGX10" s="154">
        <v>0</v>
      </c>
      <c r="LGY10" s="154">
        <v>0</v>
      </c>
      <c r="LGZ10" s="154">
        <v>0</v>
      </c>
      <c r="LHA10" s="154">
        <v>0</v>
      </c>
      <c r="LHB10" s="154">
        <v>0</v>
      </c>
      <c r="LHC10" s="154">
        <v>0</v>
      </c>
      <c r="LHD10" s="154">
        <v>0</v>
      </c>
      <c r="LHE10" s="154">
        <v>0</v>
      </c>
      <c r="LHF10" s="154">
        <v>0</v>
      </c>
      <c r="LHG10" s="154">
        <v>0</v>
      </c>
      <c r="LHH10" s="154">
        <v>0</v>
      </c>
      <c r="LHI10" s="154">
        <v>0</v>
      </c>
      <c r="LHJ10" s="154">
        <v>0</v>
      </c>
      <c r="LHK10" s="154">
        <v>0</v>
      </c>
      <c r="LHL10" s="154">
        <v>0</v>
      </c>
      <c r="LHM10" s="154">
        <v>0</v>
      </c>
      <c r="LHN10" s="154">
        <v>0</v>
      </c>
      <c r="LHO10" s="154">
        <v>0</v>
      </c>
      <c r="LHP10" s="154">
        <v>0</v>
      </c>
      <c r="LHQ10" s="154">
        <v>0</v>
      </c>
      <c r="LHR10" s="154">
        <v>0</v>
      </c>
      <c r="LHS10" s="154">
        <v>0</v>
      </c>
      <c r="LHT10" s="154">
        <v>0</v>
      </c>
      <c r="LHU10" s="154">
        <v>0</v>
      </c>
      <c r="LHV10" s="154">
        <v>0</v>
      </c>
      <c r="LHW10" s="154">
        <v>0</v>
      </c>
      <c r="LHX10" s="154">
        <v>0</v>
      </c>
      <c r="LHY10" s="154">
        <v>0</v>
      </c>
      <c r="LHZ10" s="154">
        <v>0</v>
      </c>
      <c r="LIA10" s="154">
        <v>0</v>
      </c>
      <c r="LIB10" s="154">
        <v>0</v>
      </c>
      <c r="LIC10" s="154">
        <v>0</v>
      </c>
      <c r="LID10" s="154">
        <v>0</v>
      </c>
      <c r="LIE10" s="154">
        <v>0</v>
      </c>
      <c r="LIF10" s="154">
        <v>0</v>
      </c>
      <c r="LIG10" s="154">
        <v>0</v>
      </c>
      <c r="LIH10" s="154">
        <v>0</v>
      </c>
      <c r="LII10" s="154">
        <v>0</v>
      </c>
      <c r="LIJ10" s="154">
        <v>0</v>
      </c>
      <c r="LIK10" s="154">
        <v>0</v>
      </c>
      <c r="LIL10" s="154">
        <v>0</v>
      </c>
      <c r="LIM10" s="154">
        <v>0</v>
      </c>
      <c r="LIN10" s="154">
        <v>0</v>
      </c>
      <c r="LIO10" s="154">
        <v>0</v>
      </c>
      <c r="LIP10" s="154">
        <v>0</v>
      </c>
      <c r="LIQ10" s="154">
        <v>0</v>
      </c>
      <c r="LIR10" s="154">
        <v>0</v>
      </c>
      <c r="LIS10" s="154">
        <v>0</v>
      </c>
      <c r="LIT10" s="154">
        <v>0</v>
      </c>
      <c r="LIU10" s="154">
        <v>0</v>
      </c>
      <c r="LIV10" s="154">
        <v>0</v>
      </c>
      <c r="LIW10" s="154">
        <v>0</v>
      </c>
      <c r="LIX10" s="154">
        <v>0</v>
      </c>
      <c r="LIY10" s="154">
        <v>0</v>
      </c>
      <c r="LIZ10" s="154">
        <v>0</v>
      </c>
      <c r="LJA10" s="154">
        <v>0</v>
      </c>
      <c r="LJB10" s="154">
        <v>0</v>
      </c>
      <c r="LJC10" s="154">
        <v>0</v>
      </c>
      <c r="LJD10" s="154">
        <v>0</v>
      </c>
      <c r="LJE10" s="154">
        <v>0</v>
      </c>
      <c r="LJF10" s="154">
        <v>0</v>
      </c>
      <c r="LJG10" s="154">
        <v>0</v>
      </c>
      <c r="LJH10" s="154">
        <v>0</v>
      </c>
      <c r="LJI10" s="154">
        <v>0</v>
      </c>
      <c r="LJJ10" s="154">
        <v>0</v>
      </c>
      <c r="LJK10" s="154">
        <v>0</v>
      </c>
      <c r="LJL10" s="154">
        <v>0</v>
      </c>
      <c r="LJM10" s="154">
        <v>0</v>
      </c>
      <c r="LJN10" s="154">
        <v>0</v>
      </c>
      <c r="LJO10" s="154">
        <v>0</v>
      </c>
      <c r="LJP10" s="154">
        <v>0</v>
      </c>
      <c r="LJQ10" s="154">
        <v>0</v>
      </c>
      <c r="LJR10" s="154">
        <v>0</v>
      </c>
      <c r="LJS10" s="154">
        <v>0</v>
      </c>
      <c r="LJT10" s="154">
        <v>0</v>
      </c>
      <c r="LJU10" s="154">
        <v>0</v>
      </c>
      <c r="LJV10" s="154">
        <v>0</v>
      </c>
      <c r="LJW10" s="154">
        <v>0</v>
      </c>
      <c r="LJX10" s="154">
        <v>0</v>
      </c>
      <c r="LJY10" s="154">
        <v>0</v>
      </c>
      <c r="LJZ10" s="154">
        <v>0</v>
      </c>
      <c r="LKA10" s="154">
        <v>0</v>
      </c>
      <c r="LKB10" s="154">
        <v>0</v>
      </c>
      <c r="LKC10" s="154">
        <v>0</v>
      </c>
      <c r="LKD10" s="154">
        <v>0</v>
      </c>
      <c r="LKE10" s="154">
        <v>0</v>
      </c>
      <c r="LKF10" s="154">
        <v>0</v>
      </c>
      <c r="LKG10" s="154">
        <v>0</v>
      </c>
      <c r="LKH10" s="154">
        <v>0</v>
      </c>
      <c r="LKI10" s="154">
        <v>0</v>
      </c>
      <c r="LKJ10" s="154">
        <v>0</v>
      </c>
      <c r="LKK10" s="154">
        <v>0</v>
      </c>
      <c r="LKL10" s="154">
        <v>0</v>
      </c>
      <c r="LKM10" s="154">
        <v>0</v>
      </c>
      <c r="LKN10" s="154">
        <v>0</v>
      </c>
      <c r="LKO10" s="154">
        <v>0</v>
      </c>
      <c r="LKP10" s="154">
        <v>0</v>
      </c>
      <c r="LKQ10" s="154">
        <v>0</v>
      </c>
      <c r="LKR10" s="154">
        <v>0</v>
      </c>
      <c r="LKS10" s="154">
        <v>0</v>
      </c>
      <c r="LKT10" s="154">
        <v>0</v>
      </c>
      <c r="LKU10" s="154">
        <v>0</v>
      </c>
      <c r="LKV10" s="154">
        <v>0</v>
      </c>
      <c r="LKW10" s="154">
        <v>0</v>
      </c>
      <c r="LKX10" s="154">
        <v>0</v>
      </c>
      <c r="LKY10" s="154">
        <v>0</v>
      </c>
      <c r="LKZ10" s="154">
        <v>0</v>
      </c>
      <c r="LLA10" s="154">
        <v>0</v>
      </c>
      <c r="LLB10" s="154">
        <v>0</v>
      </c>
      <c r="LLC10" s="154">
        <v>0</v>
      </c>
      <c r="LLD10" s="154">
        <v>0</v>
      </c>
      <c r="LLE10" s="154">
        <v>0</v>
      </c>
      <c r="LLF10" s="154">
        <v>0</v>
      </c>
      <c r="LLG10" s="154">
        <v>0</v>
      </c>
      <c r="LLH10" s="154">
        <v>0</v>
      </c>
      <c r="LLI10" s="154">
        <v>0</v>
      </c>
      <c r="LLJ10" s="154">
        <v>0</v>
      </c>
      <c r="LLK10" s="154">
        <v>0</v>
      </c>
      <c r="LLL10" s="154">
        <v>0</v>
      </c>
      <c r="LLM10" s="154">
        <v>0</v>
      </c>
      <c r="LLN10" s="154">
        <v>0</v>
      </c>
      <c r="LLO10" s="154">
        <v>0</v>
      </c>
      <c r="LLP10" s="154">
        <v>0</v>
      </c>
      <c r="LLQ10" s="154">
        <v>0</v>
      </c>
      <c r="LLR10" s="154">
        <v>0</v>
      </c>
      <c r="LLS10" s="154">
        <v>0</v>
      </c>
      <c r="LLT10" s="154">
        <v>0</v>
      </c>
      <c r="LLU10" s="154">
        <v>0</v>
      </c>
      <c r="LLV10" s="154">
        <v>0</v>
      </c>
      <c r="LLW10" s="154">
        <v>0</v>
      </c>
      <c r="LLX10" s="154">
        <v>0</v>
      </c>
      <c r="LLY10" s="154">
        <v>0</v>
      </c>
      <c r="LLZ10" s="154">
        <v>0</v>
      </c>
      <c r="LMA10" s="154">
        <v>0</v>
      </c>
      <c r="LMB10" s="154">
        <v>0</v>
      </c>
      <c r="LMC10" s="154">
        <v>0</v>
      </c>
      <c r="LMD10" s="154">
        <v>0</v>
      </c>
      <c r="LME10" s="154">
        <v>0</v>
      </c>
      <c r="LMF10" s="154">
        <v>0</v>
      </c>
      <c r="LMG10" s="154">
        <v>0</v>
      </c>
      <c r="LMH10" s="154">
        <v>0</v>
      </c>
      <c r="LMI10" s="154">
        <v>0</v>
      </c>
      <c r="LMJ10" s="154">
        <v>0</v>
      </c>
      <c r="LMK10" s="154">
        <v>0</v>
      </c>
      <c r="LML10" s="154">
        <v>0</v>
      </c>
      <c r="LMM10" s="154">
        <v>0</v>
      </c>
      <c r="LMN10" s="154">
        <v>0</v>
      </c>
      <c r="LMO10" s="154">
        <v>0</v>
      </c>
      <c r="LMP10" s="154">
        <v>0</v>
      </c>
      <c r="LMQ10" s="154">
        <v>0</v>
      </c>
      <c r="LMR10" s="154">
        <v>0</v>
      </c>
      <c r="LMS10" s="154">
        <v>0</v>
      </c>
      <c r="LMT10" s="154">
        <v>0</v>
      </c>
      <c r="LMU10" s="154">
        <v>0</v>
      </c>
      <c r="LMV10" s="154">
        <v>0</v>
      </c>
      <c r="LMW10" s="154">
        <v>0</v>
      </c>
      <c r="LMX10" s="154">
        <v>0</v>
      </c>
      <c r="LMY10" s="154">
        <v>0</v>
      </c>
      <c r="LMZ10" s="154">
        <v>0</v>
      </c>
      <c r="LNA10" s="154">
        <v>0</v>
      </c>
      <c r="LNB10" s="154">
        <v>0</v>
      </c>
      <c r="LNC10" s="154">
        <v>0</v>
      </c>
      <c r="LND10" s="154">
        <v>0</v>
      </c>
      <c r="LNE10" s="154">
        <v>0</v>
      </c>
      <c r="LNF10" s="154">
        <v>0</v>
      </c>
      <c r="LNG10" s="154">
        <v>0</v>
      </c>
      <c r="LNH10" s="154">
        <v>0</v>
      </c>
      <c r="LNI10" s="154">
        <v>0</v>
      </c>
      <c r="LNJ10" s="154">
        <v>0</v>
      </c>
      <c r="LNK10" s="154">
        <v>0</v>
      </c>
      <c r="LNL10" s="154">
        <v>0</v>
      </c>
      <c r="LNM10" s="154">
        <v>0</v>
      </c>
      <c r="LNN10" s="154">
        <v>0</v>
      </c>
      <c r="LNO10" s="154">
        <v>0</v>
      </c>
      <c r="LNP10" s="154">
        <v>0</v>
      </c>
      <c r="LNQ10" s="154">
        <v>0</v>
      </c>
      <c r="LNR10" s="154">
        <v>0</v>
      </c>
      <c r="LNS10" s="154">
        <v>0</v>
      </c>
      <c r="LNT10" s="154">
        <v>0</v>
      </c>
      <c r="LNU10" s="154">
        <v>0</v>
      </c>
      <c r="LNV10" s="154">
        <v>0</v>
      </c>
      <c r="LNW10" s="154">
        <v>0</v>
      </c>
      <c r="LNX10" s="154">
        <v>0</v>
      </c>
      <c r="LNY10" s="154">
        <v>0</v>
      </c>
      <c r="LNZ10" s="154">
        <v>0</v>
      </c>
      <c r="LOA10" s="154">
        <v>0</v>
      </c>
      <c r="LOB10" s="154">
        <v>0</v>
      </c>
      <c r="LOC10" s="154">
        <v>0</v>
      </c>
      <c r="LOD10" s="154">
        <v>0</v>
      </c>
      <c r="LOE10" s="154">
        <v>0</v>
      </c>
      <c r="LOF10" s="154">
        <v>0</v>
      </c>
      <c r="LOG10" s="154">
        <v>0</v>
      </c>
      <c r="LOH10" s="154">
        <v>0</v>
      </c>
      <c r="LOI10" s="154">
        <v>0</v>
      </c>
      <c r="LOJ10" s="154">
        <v>0</v>
      </c>
      <c r="LOK10" s="154">
        <v>0</v>
      </c>
      <c r="LOL10" s="154">
        <v>0</v>
      </c>
      <c r="LOM10" s="154">
        <v>0</v>
      </c>
      <c r="LON10" s="154">
        <v>0</v>
      </c>
      <c r="LOO10" s="154">
        <v>0</v>
      </c>
      <c r="LOP10" s="154">
        <v>0</v>
      </c>
      <c r="LOQ10" s="154">
        <v>0</v>
      </c>
      <c r="LOR10" s="154">
        <v>0</v>
      </c>
      <c r="LOS10" s="154">
        <v>0</v>
      </c>
      <c r="LOT10" s="154">
        <v>0</v>
      </c>
      <c r="LOU10" s="154">
        <v>0</v>
      </c>
      <c r="LOV10" s="154">
        <v>0</v>
      </c>
      <c r="LOW10" s="154">
        <v>0</v>
      </c>
      <c r="LOX10" s="154">
        <v>0</v>
      </c>
      <c r="LOY10" s="154">
        <v>0</v>
      </c>
      <c r="LOZ10" s="154">
        <v>0</v>
      </c>
      <c r="LPA10" s="154">
        <v>0</v>
      </c>
      <c r="LPB10" s="154">
        <v>0</v>
      </c>
      <c r="LPC10" s="154">
        <v>0</v>
      </c>
      <c r="LPD10" s="154">
        <v>0</v>
      </c>
      <c r="LPE10" s="154">
        <v>0</v>
      </c>
      <c r="LPF10" s="154">
        <v>0</v>
      </c>
      <c r="LPG10" s="154">
        <v>0</v>
      </c>
      <c r="LPH10" s="154">
        <v>0</v>
      </c>
      <c r="LPI10" s="154">
        <v>0</v>
      </c>
      <c r="LPJ10" s="154">
        <v>0</v>
      </c>
      <c r="LPK10" s="154">
        <v>0</v>
      </c>
      <c r="LPL10" s="154">
        <v>0</v>
      </c>
      <c r="LPM10" s="154">
        <v>0</v>
      </c>
      <c r="LPN10" s="154">
        <v>0</v>
      </c>
      <c r="LPO10" s="154">
        <v>0</v>
      </c>
      <c r="LPP10" s="154">
        <v>0</v>
      </c>
      <c r="LPQ10" s="154">
        <v>0</v>
      </c>
      <c r="LPR10" s="154">
        <v>0</v>
      </c>
      <c r="LPS10" s="154">
        <v>0</v>
      </c>
      <c r="LPT10" s="154">
        <v>0</v>
      </c>
      <c r="LPU10" s="154">
        <v>0</v>
      </c>
      <c r="LPV10" s="154">
        <v>0</v>
      </c>
      <c r="LPW10" s="154">
        <v>0</v>
      </c>
      <c r="LPX10" s="154">
        <v>0</v>
      </c>
      <c r="LPY10" s="154">
        <v>0</v>
      </c>
      <c r="LPZ10" s="154">
        <v>0</v>
      </c>
      <c r="LQA10" s="154">
        <v>0</v>
      </c>
      <c r="LQB10" s="154">
        <v>0</v>
      </c>
      <c r="LQC10" s="154">
        <v>0</v>
      </c>
      <c r="LQD10" s="154">
        <v>0</v>
      </c>
      <c r="LQE10" s="154">
        <v>0</v>
      </c>
      <c r="LQF10" s="154">
        <v>0</v>
      </c>
      <c r="LQG10" s="154">
        <v>0</v>
      </c>
      <c r="LQH10" s="154">
        <v>0</v>
      </c>
      <c r="LQI10" s="154">
        <v>0</v>
      </c>
      <c r="LQJ10" s="154">
        <v>0</v>
      </c>
      <c r="LQK10" s="154">
        <v>0</v>
      </c>
      <c r="LQL10" s="154">
        <v>0</v>
      </c>
      <c r="LQM10" s="154">
        <v>0</v>
      </c>
      <c r="LQN10" s="154">
        <v>0</v>
      </c>
      <c r="LQO10" s="154">
        <v>0</v>
      </c>
      <c r="LQP10" s="154">
        <v>0</v>
      </c>
      <c r="LQQ10" s="154">
        <v>0</v>
      </c>
      <c r="LQR10" s="154">
        <v>0</v>
      </c>
      <c r="LQS10" s="154">
        <v>0</v>
      </c>
      <c r="LQT10" s="154">
        <v>0</v>
      </c>
      <c r="LQU10" s="154">
        <v>0</v>
      </c>
      <c r="LQV10" s="154">
        <v>0</v>
      </c>
      <c r="LQW10" s="154">
        <v>0</v>
      </c>
      <c r="LQX10" s="154">
        <v>0</v>
      </c>
      <c r="LQY10" s="154">
        <v>0</v>
      </c>
      <c r="LQZ10" s="154">
        <v>0</v>
      </c>
      <c r="LRA10" s="154">
        <v>0</v>
      </c>
      <c r="LRB10" s="154">
        <v>0</v>
      </c>
      <c r="LRC10" s="154">
        <v>0</v>
      </c>
      <c r="LRD10" s="154">
        <v>0</v>
      </c>
      <c r="LRE10" s="154">
        <v>0</v>
      </c>
      <c r="LRF10" s="154">
        <v>0</v>
      </c>
      <c r="LRG10" s="154">
        <v>0</v>
      </c>
      <c r="LRH10" s="154">
        <v>0</v>
      </c>
      <c r="LRI10" s="154">
        <v>0</v>
      </c>
      <c r="LRJ10" s="154">
        <v>0</v>
      </c>
      <c r="LRK10" s="154">
        <v>0</v>
      </c>
      <c r="LRL10" s="154">
        <v>0</v>
      </c>
      <c r="LRM10" s="154">
        <v>0</v>
      </c>
      <c r="LRN10" s="154">
        <v>0</v>
      </c>
      <c r="LRO10" s="154">
        <v>0</v>
      </c>
      <c r="LRP10" s="154">
        <v>0</v>
      </c>
      <c r="LRQ10" s="154">
        <v>0</v>
      </c>
      <c r="LRR10" s="154">
        <v>0</v>
      </c>
      <c r="LRS10" s="154">
        <v>0</v>
      </c>
      <c r="LRT10" s="154">
        <v>0</v>
      </c>
      <c r="LRU10" s="154">
        <v>0</v>
      </c>
      <c r="LRV10" s="154">
        <v>0</v>
      </c>
      <c r="LRW10" s="154">
        <v>0</v>
      </c>
      <c r="LRX10" s="154">
        <v>0</v>
      </c>
      <c r="LRY10" s="154">
        <v>0</v>
      </c>
      <c r="LRZ10" s="154">
        <v>0</v>
      </c>
      <c r="LSA10" s="154">
        <v>0</v>
      </c>
      <c r="LSB10" s="154">
        <v>0</v>
      </c>
      <c r="LSC10" s="154">
        <v>0</v>
      </c>
      <c r="LSD10" s="154">
        <v>0</v>
      </c>
      <c r="LSE10" s="154">
        <v>0</v>
      </c>
      <c r="LSF10" s="154">
        <v>0</v>
      </c>
      <c r="LSG10" s="154">
        <v>0</v>
      </c>
      <c r="LSH10" s="154">
        <v>0</v>
      </c>
      <c r="LSI10" s="154">
        <v>0</v>
      </c>
      <c r="LSJ10" s="154">
        <v>0</v>
      </c>
      <c r="LSK10" s="154">
        <v>0</v>
      </c>
      <c r="LSL10" s="154">
        <v>0</v>
      </c>
      <c r="LSM10" s="154">
        <v>0</v>
      </c>
      <c r="LSN10" s="154">
        <v>0</v>
      </c>
      <c r="LSO10" s="154">
        <v>0</v>
      </c>
      <c r="LSP10" s="154">
        <v>0</v>
      </c>
      <c r="LSQ10" s="154">
        <v>0</v>
      </c>
      <c r="LSR10" s="154">
        <v>0</v>
      </c>
      <c r="LSS10" s="154">
        <v>0</v>
      </c>
      <c r="LST10" s="154">
        <v>0</v>
      </c>
      <c r="LSU10" s="154">
        <v>0</v>
      </c>
      <c r="LSV10" s="154">
        <v>0</v>
      </c>
      <c r="LSW10" s="154">
        <v>0</v>
      </c>
      <c r="LSX10" s="154">
        <v>0</v>
      </c>
      <c r="LSY10" s="154">
        <v>0</v>
      </c>
      <c r="LSZ10" s="154">
        <v>0</v>
      </c>
      <c r="LTA10" s="154">
        <v>0</v>
      </c>
      <c r="LTB10" s="154">
        <v>0</v>
      </c>
      <c r="LTC10" s="154">
        <v>0</v>
      </c>
      <c r="LTD10" s="154">
        <v>0</v>
      </c>
      <c r="LTE10" s="154">
        <v>0</v>
      </c>
      <c r="LTF10" s="154">
        <v>0</v>
      </c>
      <c r="LTG10" s="154">
        <v>0</v>
      </c>
      <c r="LTH10" s="154">
        <v>0</v>
      </c>
      <c r="LTI10" s="154">
        <v>0</v>
      </c>
      <c r="LTJ10" s="154">
        <v>0</v>
      </c>
      <c r="LTK10" s="154">
        <v>0</v>
      </c>
      <c r="LTL10" s="154">
        <v>0</v>
      </c>
      <c r="LTM10" s="154">
        <v>0</v>
      </c>
      <c r="LTN10" s="154">
        <v>0</v>
      </c>
      <c r="LTO10" s="154">
        <v>0</v>
      </c>
      <c r="LTP10" s="154">
        <v>0</v>
      </c>
      <c r="LTQ10" s="154">
        <v>0</v>
      </c>
      <c r="LTR10" s="154">
        <v>0</v>
      </c>
      <c r="LTS10" s="154">
        <v>0</v>
      </c>
      <c r="LTT10" s="154">
        <v>0</v>
      </c>
      <c r="LTU10" s="154">
        <v>0</v>
      </c>
      <c r="LTV10" s="154">
        <v>0</v>
      </c>
      <c r="LTW10" s="154">
        <v>0</v>
      </c>
      <c r="LTX10" s="154">
        <v>0</v>
      </c>
      <c r="LTY10" s="154">
        <v>0</v>
      </c>
      <c r="LTZ10" s="154">
        <v>0</v>
      </c>
      <c r="LUA10" s="154">
        <v>0</v>
      </c>
      <c r="LUB10" s="154">
        <v>0</v>
      </c>
      <c r="LUC10" s="154">
        <v>0</v>
      </c>
      <c r="LUD10" s="154">
        <v>0</v>
      </c>
      <c r="LUE10" s="154">
        <v>0</v>
      </c>
      <c r="LUF10" s="154">
        <v>0</v>
      </c>
      <c r="LUG10" s="154">
        <v>0</v>
      </c>
      <c r="LUH10" s="154">
        <v>0</v>
      </c>
      <c r="LUI10" s="154">
        <v>0</v>
      </c>
      <c r="LUJ10" s="154">
        <v>0</v>
      </c>
      <c r="LUK10" s="154">
        <v>0</v>
      </c>
      <c r="LUL10" s="154">
        <v>0</v>
      </c>
      <c r="LUM10" s="154">
        <v>0</v>
      </c>
      <c r="LUN10" s="154">
        <v>0</v>
      </c>
      <c r="LUO10" s="154">
        <v>0</v>
      </c>
      <c r="LUP10" s="154">
        <v>0</v>
      </c>
      <c r="LUQ10" s="154">
        <v>0</v>
      </c>
      <c r="LUR10" s="154">
        <v>0</v>
      </c>
      <c r="LUS10" s="154">
        <v>0</v>
      </c>
      <c r="LUT10" s="154">
        <v>0</v>
      </c>
      <c r="LUU10" s="154">
        <v>0</v>
      </c>
      <c r="LUV10" s="154">
        <v>0</v>
      </c>
      <c r="LUW10" s="154">
        <v>0</v>
      </c>
      <c r="LUX10" s="154">
        <v>0</v>
      </c>
      <c r="LUY10" s="154">
        <v>0</v>
      </c>
      <c r="LUZ10" s="154">
        <v>0</v>
      </c>
      <c r="LVA10" s="154">
        <v>0</v>
      </c>
      <c r="LVB10" s="154">
        <v>0</v>
      </c>
      <c r="LVC10" s="154">
        <v>0</v>
      </c>
      <c r="LVD10" s="154">
        <v>0</v>
      </c>
      <c r="LVE10" s="154">
        <v>0</v>
      </c>
      <c r="LVF10" s="154">
        <v>0</v>
      </c>
      <c r="LVG10" s="154">
        <v>0</v>
      </c>
      <c r="LVH10" s="154">
        <v>0</v>
      </c>
      <c r="LVI10" s="154">
        <v>0</v>
      </c>
      <c r="LVJ10" s="154">
        <v>0</v>
      </c>
      <c r="LVK10" s="154">
        <v>0</v>
      </c>
      <c r="LVL10" s="154">
        <v>0</v>
      </c>
      <c r="LVM10" s="154">
        <v>0</v>
      </c>
      <c r="LVN10" s="154">
        <v>0</v>
      </c>
      <c r="LVO10" s="154">
        <v>0</v>
      </c>
      <c r="LVP10" s="154">
        <v>0</v>
      </c>
      <c r="LVQ10" s="154">
        <v>0</v>
      </c>
      <c r="LVR10" s="154">
        <v>0</v>
      </c>
      <c r="LVS10" s="154">
        <v>0</v>
      </c>
      <c r="LVT10" s="154">
        <v>0</v>
      </c>
      <c r="LVU10" s="154">
        <v>0</v>
      </c>
      <c r="LVV10" s="154">
        <v>0</v>
      </c>
      <c r="LVW10" s="154">
        <v>0</v>
      </c>
      <c r="LVX10" s="154">
        <v>0</v>
      </c>
      <c r="LVY10" s="154">
        <v>0</v>
      </c>
      <c r="LVZ10" s="154">
        <v>0</v>
      </c>
      <c r="LWA10" s="154">
        <v>0</v>
      </c>
      <c r="LWB10" s="154">
        <v>0</v>
      </c>
      <c r="LWC10" s="154">
        <v>0</v>
      </c>
      <c r="LWD10" s="154">
        <v>0</v>
      </c>
      <c r="LWE10" s="154">
        <v>0</v>
      </c>
      <c r="LWF10" s="154">
        <v>0</v>
      </c>
      <c r="LWG10" s="154">
        <v>0</v>
      </c>
      <c r="LWH10" s="154">
        <v>0</v>
      </c>
      <c r="LWI10" s="154">
        <v>0</v>
      </c>
      <c r="LWJ10" s="154">
        <v>0</v>
      </c>
      <c r="LWK10" s="154">
        <v>0</v>
      </c>
      <c r="LWL10" s="154">
        <v>0</v>
      </c>
      <c r="LWM10" s="154">
        <v>0</v>
      </c>
      <c r="LWN10" s="154">
        <v>0</v>
      </c>
      <c r="LWO10" s="154">
        <v>0</v>
      </c>
      <c r="LWP10" s="154">
        <v>0</v>
      </c>
      <c r="LWQ10" s="154">
        <v>0</v>
      </c>
      <c r="LWR10" s="154">
        <v>0</v>
      </c>
      <c r="LWS10" s="154">
        <v>0</v>
      </c>
      <c r="LWT10" s="154">
        <v>0</v>
      </c>
      <c r="LWU10" s="154">
        <v>0</v>
      </c>
      <c r="LWV10" s="154">
        <v>0</v>
      </c>
      <c r="LWW10" s="154">
        <v>0</v>
      </c>
      <c r="LWX10" s="154">
        <v>0</v>
      </c>
      <c r="LWY10" s="154">
        <v>0</v>
      </c>
      <c r="LWZ10" s="154">
        <v>0</v>
      </c>
      <c r="LXA10" s="154">
        <v>0</v>
      </c>
      <c r="LXB10" s="154">
        <v>0</v>
      </c>
      <c r="LXC10" s="154">
        <v>0</v>
      </c>
      <c r="LXD10" s="154">
        <v>0</v>
      </c>
      <c r="LXE10" s="154">
        <v>0</v>
      </c>
      <c r="LXF10" s="154">
        <v>0</v>
      </c>
      <c r="LXG10" s="154">
        <v>0</v>
      </c>
      <c r="LXH10" s="154">
        <v>0</v>
      </c>
      <c r="LXI10" s="154">
        <v>0</v>
      </c>
      <c r="LXJ10" s="154">
        <v>0</v>
      </c>
      <c r="LXK10" s="154">
        <v>0</v>
      </c>
      <c r="LXL10" s="154">
        <v>0</v>
      </c>
      <c r="LXM10" s="154">
        <v>0</v>
      </c>
      <c r="LXN10" s="154">
        <v>0</v>
      </c>
      <c r="LXO10" s="154">
        <v>0</v>
      </c>
      <c r="LXP10" s="154">
        <v>0</v>
      </c>
      <c r="LXQ10" s="154">
        <v>0</v>
      </c>
      <c r="LXR10" s="154">
        <v>0</v>
      </c>
      <c r="LXS10" s="154">
        <v>0</v>
      </c>
      <c r="LXT10" s="154">
        <v>0</v>
      </c>
      <c r="LXU10" s="154">
        <v>0</v>
      </c>
      <c r="LXV10" s="154">
        <v>0</v>
      </c>
      <c r="LXW10" s="154">
        <v>0</v>
      </c>
      <c r="LXX10" s="154">
        <v>0</v>
      </c>
      <c r="LXY10" s="154">
        <v>0</v>
      </c>
      <c r="LXZ10" s="154">
        <v>0</v>
      </c>
      <c r="LYA10" s="154">
        <v>0</v>
      </c>
      <c r="LYB10" s="154">
        <v>0</v>
      </c>
      <c r="LYC10" s="154">
        <v>0</v>
      </c>
      <c r="LYD10" s="154">
        <v>0</v>
      </c>
      <c r="LYE10" s="154">
        <v>0</v>
      </c>
      <c r="LYF10" s="154">
        <v>0</v>
      </c>
      <c r="LYG10" s="154">
        <v>0</v>
      </c>
      <c r="LYH10" s="154">
        <v>0</v>
      </c>
      <c r="LYI10" s="154">
        <v>0</v>
      </c>
      <c r="LYJ10" s="154">
        <v>0</v>
      </c>
      <c r="LYK10" s="154">
        <v>0</v>
      </c>
      <c r="LYL10" s="154">
        <v>0</v>
      </c>
      <c r="LYM10" s="154">
        <v>0</v>
      </c>
      <c r="LYN10" s="154">
        <v>0</v>
      </c>
      <c r="LYO10" s="154">
        <v>0</v>
      </c>
      <c r="LYP10" s="154">
        <v>0</v>
      </c>
      <c r="LYQ10" s="154">
        <v>0</v>
      </c>
      <c r="LYR10" s="154">
        <v>0</v>
      </c>
      <c r="LYS10" s="154">
        <v>0</v>
      </c>
      <c r="LYT10" s="154">
        <v>0</v>
      </c>
      <c r="LYU10" s="154">
        <v>0</v>
      </c>
      <c r="LYV10" s="154">
        <v>0</v>
      </c>
      <c r="LYW10" s="154">
        <v>0</v>
      </c>
      <c r="LYX10" s="154">
        <v>0</v>
      </c>
      <c r="LYY10" s="154">
        <v>0</v>
      </c>
      <c r="LYZ10" s="154">
        <v>0</v>
      </c>
      <c r="LZA10" s="154">
        <v>0</v>
      </c>
      <c r="LZB10" s="154">
        <v>0</v>
      </c>
      <c r="LZC10" s="154">
        <v>0</v>
      </c>
      <c r="LZD10" s="154">
        <v>0</v>
      </c>
      <c r="LZE10" s="154">
        <v>0</v>
      </c>
      <c r="LZF10" s="154">
        <v>0</v>
      </c>
      <c r="LZG10" s="154">
        <v>0</v>
      </c>
      <c r="LZH10" s="154">
        <v>0</v>
      </c>
      <c r="LZI10" s="154">
        <v>0</v>
      </c>
      <c r="LZJ10" s="154">
        <v>0</v>
      </c>
      <c r="LZK10" s="154">
        <v>0</v>
      </c>
      <c r="LZL10" s="154">
        <v>0</v>
      </c>
      <c r="LZM10" s="154">
        <v>0</v>
      </c>
      <c r="LZN10" s="154">
        <v>0</v>
      </c>
      <c r="LZO10" s="154">
        <v>0</v>
      </c>
      <c r="LZP10" s="154">
        <v>0</v>
      </c>
      <c r="LZQ10" s="154">
        <v>0</v>
      </c>
      <c r="LZR10" s="154">
        <v>0</v>
      </c>
      <c r="LZS10" s="154">
        <v>0</v>
      </c>
      <c r="LZT10" s="154">
        <v>0</v>
      </c>
      <c r="LZU10" s="154">
        <v>0</v>
      </c>
      <c r="LZV10" s="154">
        <v>0</v>
      </c>
      <c r="LZW10" s="154">
        <v>0</v>
      </c>
      <c r="LZX10" s="154">
        <v>0</v>
      </c>
      <c r="LZY10" s="154">
        <v>0</v>
      </c>
      <c r="LZZ10" s="154">
        <v>0</v>
      </c>
      <c r="MAA10" s="154">
        <v>0</v>
      </c>
      <c r="MAB10" s="154">
        <v>0</v>
      </c>
      <c r="MAC10" s="154">
        <v>0</v>
      </c>
      <c r="MAD10" s="154">
        <v>0</v>
      </c>
      <c r="MAE10" s="154">
        <v>0</v>
      </c>
      <c r="MAF10" s="154">
        <v>0</v>
      </c>
      <c r="MAG10" s="154">
        <v>0</v>
      </c>
      <c r="MAH10" s="154">
        <v>0</v>
      </c>
      <c r="MAI10" s="154">
        <v>0</v>
      </c>
      <c r="MAJ10" s="154">
        <v>0</v>
      </c>
      <c r="MAK10" s="154">
        <v>0</v>
      </c>
      <c r="MAL10" s="154">
        <v>0</v>
      </c>
      <c r="MAM10" s="154">
        <v>0</v>
      </c>
      <c r="MAN10" s="154">
        <v>0</v>
      </c>
      <c r="MAO10" s="154">
        <v>0</v>
      </c>
      <c r="MAP10" s="154">
        <v>0</v>
      </c>
      <c r="MAQ10" s="154">
        <v>0</v>
      </c>
      <c r="MAR10" s="154">
        <v>0</v>
      </c>
      <c r="MAS10" s="154">
        <v>0</v>
      </c>
      <c r="MAT10" s="154">
        <v>0</v>
      </c>
      <c r="MAU10" s="154">
        <v>0</v>
      </c>
      <c r="MAV10" s="154">
        <v>0</v>
      </c>
      <c r="MAW10" s="154">
        <v>0</v>
      </c>
      <c r="MAX10" s="154">
        <v>0</v>
      </c>
      <c r="MAY10" s="154">
        <v>0</v>
      </c>
      <c r="MAZ10" s="154">
        <v>0</v>
      </c>
      <c r="MBA10" s="154">
        <v>0</v>
      </c>
      <c r="MBB10" s="154">
        <v>0</v>
      </c>
      <c r="MBC10" s="154">
        <v>0</v>
      </c>
      <c r="MBD10" s="154">
        <v>0</v>
      </c>
      <c r="MBE10" s="154">
        <v>0</v>
      </c>
      <c r="MBF10" s="154">
        <v>0</v>
      </c>
      <c r="MBG10" s="154">
        <v>0</v>
      </c>
      <c r="MBH10" s="154">
        <v>0</v>
      </c>
      <c r="MBI10" s="154">
        <v>0</v>
      </c>
      <c r="MBJ10" s="154">
        <v>0</v>
      </c>
      <c r="MBK10" s="154">
        <v>0</v>
      </c>
      <c r="MBL10" s="154">
        <v>0</v>
      </c>
      <c r="MBM10" s="154">
        <v>0</v>
      </c>
      <c r="MBN10" s="154">
        <v>0</v>
      </c>
      <c r="MBO10" s="154">
        <v>0</v>
      </c>
      <c r="MBP10" s="154">
        <v>0</v>
      </c>
      <c r="MBQ10" s="154">
        <v>0</v>
      </c>
      <c r="MBR10" s="154">
        <v>0</v>
      </c>
      <c r="MBS10" s="154">
        <v>0</v>
      </c>
      <c r="MBT10" s="154">
        <v>0</v>
      </c>
      <c r="MBU10" s="154">
        <v>0</v>
      </c>
      <c r="MBV10" s="154">
        <v>0</v>
      </c>
      <c r="MBW10" s="154">
        <v>0</v>
      </c>
      <c r="MBX10" s="154">
        <v>0</v>
      </c>
      <c r="MBY10" s="154">
        <v>0</v>
      </c>
      <c r="MBZ10" s="154">
        <v>0</v>
      </c>
      <c r="MCA10" s="154">
        <v>0</v>
      </c>
      <c r="MCB10" s="154">
        <v>0</v>
      </c>
      <c r="MCC10" s="154">
        <v>0</v>
      </c>
      <c r="MCD10" s="154">
        <v>0</v>
      </c>
      <c r="MCE10" s="154">
        <v>0</v>
      </c>
      <c r="MCF10" s="154">
        <v>0</v>
      </c>
      <c r="MCG10" s="154">
        <v>0</v>
      </c>
      <c r="MCH10" s="154">
        <v>0</v>
      </c>
      <c r="MCI10" s="154">
        <v>0</v>
      </c>
      <c r="MCJ10" s="154">
        <v>0</v>
      </c>
      <c r="MCK10" s="154">
        <v>0</v>
      </c>
      <c r="MCL10" s="154">
        <v>0</v>
      </c>
      <c r="MCM10" s="154">
        <v>0</v>
      </c>
      <c r="MCN10" s="154">
        <v>0</v>
      </c>
      <c r="MCO10" s="154">
        <v>0</v>
      </c>
      <c r="MCP10" s="154">
        <v>0</v>
      </c>
      <c r="MCQ10" s="154">
        <v>0</v>
      </c>
      <c r="MCR10" s="154">
        <v>0</v>
      </c>
      <c r="MCS10" s="154">
        <v>0</v>
      </c>
      <c r="MCT10" s="154">
        <v>0</v>
      </c>
      <c r="MCU10" s="154">
        <v>0</v>
      </c>
      <c r="MCV10" s="154">
        <v>0</v>
      </c>
      <c r="MCW10" s="154">
        <v>0</v>
      </c>
      <c r="MCX10" s="154">
        <v>0</v>
      </c>
      <c r="MCY10" s="154">
        <v>0</v>
      </c>
      <c r="MCZ10" s="154">
        <v>0</v>
      </c>
      <c r="MDA10" s="154">
        <v>0</v>
      </c>
      <c r="MDB10" s="154">
        <v>0</v>
      </c>
      <c r="MDC10" s="154">
        <v>0</v>
      </c>
      <c r="MDD10" s="154">
        <v>0</v>
      </c>
      <c r="MDE10" s="154">
        <v>0</v>
      </c>
      <c r="MDF10" s="154">
        <v>0</v>
      </c>
      <c r="MDG10" s="154">
        <v>0</v>
      </c>
      <c r="MDH10" s="154">
        <v>0</v>
      </c>
      <c r="MDI10" s="154">
        <v>0</v>
      </c>
      <c r="MDJ10" s="154">
        <v>0</v>
      </c>
      <c r="MDK10" s="154">
        <v>0</v>
      </c>
      <c r="MDL10" s="154">
        <v>0</v>
      </c>
      <c r="MDM10" s="154">
        <v>0</v>
      </c>
      <c r="MDN10" s="154">
        <v>0</v>
      </c>
      <c r="MDO10" s="154">
        <v>0</v>
      </c>
      <c r="MDP10" s="154">
        <v>0</v>
      </c>
      <c r="MDQ10" s="154">
        <v>0</v>
      </c>
      <c r="MDR10" s="154">
        <v>0</v>
      </c>
      <c r="MDS10" s="154">
        <v>0</v>
      </c>
      <c r="MDT10" s="154">
        <v>0</v>
      </c>
      <c r="MDU10" s="154">
        <v>0</v>
      </c>
      <c r="MDV10" s="154">
        <v>0</v>
      </c>
      <c r="MDW10" s="154">
        <v>0</v>
      </c>
      <c r="MDX10" s="154">
        <v>0</v>
      </c>
      <c r="MDY10" s="154">
        <v>0</v>
      </c>
      <c r="MDZ10" s="154">
        <v>0</v>
      </c>
      <c r="MEA10" s="154">
        <v>0</v>
      </c>
      <c r="MEB10" s="154">
        <v>0</v>
      </c>
      <c r="MEC10" s="154">
        <v>0</v>
      </c>
      <c r="MED10" s="154">
        <v>0</v>
      </c>
      <c r="MEE10" s="154">
        <v>0</v>
      </c>
      <c r="MEF10" s="154">
        <v>0</v>
      </c>
      <c r="MEG10" s="154">
        <v>0</v>
      </c>
      <c r="MEH10" s="154">
        <v>0</v>
      </c>
      <c r="MEI10" s="154">
        <v>0</v>
      </c>
      <c r="MEJ10" s="154">
        <v>0</v>
      </c>
      <c r="MEK10" s="154">
        <v>0</v>
      </c>
      <c r="MEL10" s="154">
        <v>0</v>
      </c>
      <c r="MEM10" s="154">
        <v>0</v>
      </c>
      <c r="MEN10" s="154">
        <v>0</v>
      </c>
      <c r="MEO10" s="154">
        <v>0</v>
      </c>
      <c r="MEP10" s="154">
        <v>0</v>
      </c>
      <c r="MEQ10" s="154">
        <v>0</v>
      </c>
      <c r="MER10" s="154">
        <v>0</v>
      </c>
      <c r="MES10" s="154">
        <v>0</v>
      </c>
      <c r="MET10" s="154">
        <v>0</v>
      </c>
      <c r="MEU10" s="154">
        <v>0</v>
      </c>
      <c r="MEV10" s="154">
        <v>0</v>
      </c>
      <c r="MEW10" s="154">
        <v>0</v>
      </c>
      <c r="MEX10" s="154">
        <v>0</v>
      </c>
      <c r="MEY10" s="154">
        <v>0</v>
      </c>
      <c r="MEZ10" s="154">
        <v>0</v>
      </c>
      <c r="MFA10" s="154">
        <v>0</v>
      </c>
      <c r="MFB10" s="154">
        <v>0</v>
      </c>
      <c r="MFC10" s="154">
        <v>0</v>
      </c>
      <c r="MFD10" s="154">
        <v>0</v>
      </c>
      <c r="MFE10" s="154">
        <v>0</v>
      </c>
      <c r="MFF10" s="154">
        <v>0</v>
      </c>
      <c r="MFG10" s="154">
        <v>0</v>
      </c>
      <c r="MFH10" s="154">
        <v>0</v>
      </c>
      <c r="MFI10" s="154">
        <v>0</v>
      </c>
      <c r="MFJ10" s="154">
        <v>0</v>
      </c>
      <c r="MFK10" s="154">
        <v>0</v>
      </c>
      <c r="MFL10" s="154">
        <v>0</v>
      </c>
      <c r="MFM10" s="154">
        <v>0</v>
      </c>
      <c r="MFN10" s="154">
        <v>0</v>
      </c>
      <c r="MFO10" s="154">
        <v>0</v>
      </c>
      <c r="MFP10" s="154">
        <v>0</v>
      </c>
      <c r="MFQ10" s="154">
        <v>0</v>
      </c>
      <c r="MFR10" s="154">
        <v>0</v>
      </c>
      <c r="MFS10" s="154">
        <v>0</v>
      </c>
      <c r="MFT10" s="154">
        <v>0</v>
      </c>
      <c r="MFU10" s="154">
        <v>0</v>
      </c>
      <c r="MFV10" s="154">
        <v>0</v>
      </c>
      <c r="MFW10" s="154">
        <v>0</v>
      </c>
      <c r="MFX10" s="154">
        <v>0</v>
      </c>
      <c r="MFY10" s="154">
        <v>0</v>
      </c>
      <c r="MFZ10" s="154">
        <v>0</v>
      </c>
      <c r="MGA10" s="154">
        <v>0</v>
      </c>
      <c r="MGB10" s="154">
        <v>0</v>
      </c>
      <c r="MGC10" s="154">
        <v>0</v>
      </c>
      <c r="MGD10" s="154">
        <v>0</v>
      </c>
      <c r="MGE10" s="154">
        <v>0</v>
      </c>
      <c r="MGF10" s="154">
        <v>0</v>
      </c>
      <c r="MGG10" s="154">
        <v>0</v>
      </c>
      <c r="MGH10" s="154">
        <v>0</v>
      </c>
      <c r="MGI10" s="154">
        <v>0</v>
      </c>
      <c r="MGJ10" s="154">
        <v>0</v>
      </c>
      <c r="MGK10" s="154">
        <v>0</v>
      </c>
      <c r="MGL10" s="154">
        <v>0</v>
      </c>
      <c r="MGM10" s="154">
        <v>0</v>
      </c>
      <c r="MGN10" s="154">
        <v>0</v>
      </c>
      <c r="MGO10" s="154">
        <v>0</v>
      </c>
      <c r="MGP10" s="154">
        <v>0</v>
      </c>
      <c r="MGQ10" s="154">
        <v>0</v>
      </c>
      <c r="MGR10" s="154">
        <v>0</v>
      </c>
      <c r="MGS10" s="154">
        <v>0</v>
      </c>
      <c r="MGT10" s="154">
        <v>0</v>
      </c>
      <c r="MGU10" s="154">
        <v>0</v>
      </c>
      <c r="MGV10" s="154">
        <v>0</v>
      </c>
      <c r="MGW10" s="154">
        <v>0</v>
      </c>
      <c r="MGX10" s="154">
        <v>0</v>
      </c>
      <c r="MGY10" s="154">
        <v>0</v>
      </c>
      <c r="MGZ10" s="154">
        <v>0</v>
      </c>
      <c r="MHA10" s="154">
        <v>0</v>
      </c>
      <c r="MHB10" s="154">
        <v>0</v>
      </c>
      <c r="MHC10" s="154">
        <v>0</v>
      </c>
      <c r="MHD10" s="154">
        <v>0</v>
      </c>
      <c r="MHE10" s="154">
        <v>0</v>
      </c>
      <c r="MHF10" s="154">
        <v>0</v>
      </c>
      <c r="MHG10" s="154">
        <v>0</v>
      </c>
      <c r="MHH10" s="154">
        <v>0</v>
      </c>
      <c r="MHI10" s="154">
        <v>0</v>
      </c>
      <c r="MHJ10" s="154">
        <v>0</v>
      </c>
      <c r="MHK10" s="154">
        <v>0</v>
      </c>
      <c r="MHL10" s="154">
        <v>0</v>
      </c>
      <c r="MHM10" s="154">
        <v>0</v>
      </c>
      <c r="MHN10" s="154">
        <v>0</v>
      </c>
      <c r="MHO10" s="154">
        <v>0</v>
      </c>
      <c r="MHP10" s="154">
        <v>0</v>
      </c>
      <c r="MHQ10" s="154">
        <v>0</v>
      </c>
      <c r="MHR10" s="154">
        <v>0</v>
      </c>
      <c r="MHS10" s="154">
        <v>0</v>
      </c>
      <c r="MHT10" s="154">
        <v>0</v>
      </c>
      <c r="MHU10" s="154">
        <v>0</v>
      </c>
      <c r="MHV10" s="154">
        <v>0</v>
      </c>
      <c r="MHW10" s="154">
        <v>0</v>
      </c>
      <c r="MHX10" s="154">
        <v>0</v>
      </c>
      <c r="MHY10" s="154">
        <v>0</v>
      </c>
      <c r="MHZ10" s="154">
        <v>0</v>
      </c>
      <c r="MIA10" s="154">
        <v>0</v>
      </c>
      <c r="MIB10" s="154">
        <v>0</v>
      </c>
      <c r="MIC10" s="154">
        <v>0</v>
      </c>
      <c r="MID10" s="154">
        <v>0</v>
      </c>
      <c r="MIE10" s="154">
        <v>0</v>
      </c>
      <c r="MIF10" s="154">
        <v>0</v>
      </c>
      <c r="MIG10" s="154">
        <v>0</v>
      </c>
      <c r="MIH10" s="154">
        <v>0</v>
      </c>
      <c r="MII10" s="154">
        <v>0</v>
      </c>
      <c r="MIJ10" s="154">
        <v>0</v>
      </c>
      <c r="MIK10" s="154">
        <v>0</v>
      </c>
      <c r="MIL10" s="154">
        <v>0</v>
      </c>
      <c r="MIM10" s="154">
        <v>0</v>
      </c>
      <c r="MIN10" s="154">
        <v>0</v>
      </c>
      <c r="MIO10" s="154">
        <v>0</v>
      </c>
      <c r="MIP10" s="154">
        <v>0</v>
      </c>
      <c r="MIQ10" s="154">
        <v>0</v>
      </c>
      <c r="MIR10" s="154">
        <v>0</v>
      </c>
      <c r="MIS10" s="154">
        <v>0</v>
      </c>
      <c r="MIT10" s="154">
        <v>0</v>
      </c>
      <c r="MIU10" s="154">
        <v>0</v>
      </c>
      <c r="MIV10" s="154">
        <v>0</v>
      </c>
      <c r="MIW10" s="154">
        <v>0</v>
      </c>
      <c r="MIX10" s="154">
        <v>0</v>
      </c>
      <c r="MIY10" s="154">
        <v>0</v>
      </c>
      <c r="MIZ10" s="154">
        <v>0</v>
      </c>
      <c r="MJA10" s="154">
        <v>0</v>
      </c>
      <c r="MJB10" s="154">
        <v>0</v>
      </c>
      <c r="MJC10" s="154">
        <v>0</v>
      </c>
      <c r="MJD10" s="154">
        <v>0</v>
      </c>
      <c r="MJE10" s="154">
        <v>0</v>
      </c>
      <c r="MJF10" s="154">
        <v>0</v>
      </c>
      <c r="MJG10" s="154">
        <v>0</v>
      </c>
      <c r="MJH10" s="154">
        <v>0</v>
      </c>
      <c r="MJI10" s="154">
        <v>0</v>
      </c>
      <c r="MJJ10" s="154">
        <v>0</v>
      </c>
      <c r="MJK10" s="154">
        <v>0</v>
      </c>
      <c r="MJL10" s="154">
        <v>0</v>
      </c>
      <c r="MJM10" s="154">
        <v>0</v>
      </c>
      <c r="MJN10" s="154">
        <v>0</v>
      </c>
      <c r="MJO10" s="154">
        <v>0</v>
      </c>
      <c r="MJP10" s="154">
        <v>0</v>
      </c>
      <c r="MJQ10" s="154">
        <v>0</v>
      </c>
      <c r="MJR10" s="154">
        <v>0</v>
      </c>
      <c r="MJS10" s="154">
        <v>0</v>
      </c>
      <c r="MJT10" s="154">
        <v>0</v>
      </c>
      <c r="MJU10" s="154">
        <v>0</v>
      </c>
      <c r="MJV10" s="154">
        <v>0</v>
      </c>
      <c r="MJW10" s="154">
        <v>0</v>
      </c>
      <c r="MJX10" s="154">
        <v>0</v>
      </c>
      <c r="MJY10" s="154">
        <v>0</v>
      </c>
      <c r="MJZ10" s="154">
        <v>0</v>
      </c>
      <c r="MKA10" s="154">
        <v>0</v>
      </c>
      <c r="MKB10" s="154">
        <v>0</v>
      </c>
      <c r="MKC10" s="154">
        <v>0</v>
      </c>
      <c r="MKD10" s="154">
        <v>0</v>
      </c>
      <c r="MKE10" s="154">
        <v>0</v>
      </c>
      <c r="MKF10" s="154">
        <v>0</v>
      </c>
      <c r="MKG10" s="154">
        <v>0</v>
      </c>
      <c r="MKH10" s="154">
        <v>0</v>
      </c>
      <c r="MKI10" s="154">
        <v>0</v>
      </c>
      <c r="MKJ10" s="154">
        <v>0</v>
      </c>
      <c r="MKK10" s="154">
        <v>0</v>
      </c>
      <c r="MKL10" s="154">
        <v>0</v>
      </c>
      <c r="MKM10" s="154">
        <v>0</v>
      </c>
      <c r="MKN10" s="154">
        <v>0</v>
      </c>
      <c r="MKO10" s="154">
        <v>0</v>
      </c>
      <c r="MKP10" s="154">
        <v>0</v>
      </c>
      <c r="MKQ10" s="154">
        <v>0</v>
      </c>
      <c r="MKR10" s="154">
        <v>0</v>
      </c>
      <c r="MKS10" s="154">
        <v>0</v>
      </c>
      <c r="MKT10" s="154">
        <v>0</v>
      </c>
      <c r="MKU10" s="154">
        <v>0</v>
      </c>
      <c r="MKV10" s="154">
        <v>0</v>
      </c>
      <c r="MKW10" s="154">
        <v>0</v>
      </c>
      <c r="MKX10" s="154">
        <v>0</v>
      </c>
      <c r="MKY10" s="154">
        <v>0</v>
      </c>
      <c r="MKZ10" s="154">
        <v>0</v>
      </c>
      <c r="MLA10" s="154">
        <v>0</v>
      </c>
      <c r="MLB10" s="154">
        <v>0</v>
      </c>
      <c r="MLC10" s="154">
        <v>0</v>
      </c>
      <c r="MLD10" s="154">
        <v>0</v>
      </c>
      <c r="MLE10" s="154">
        <v>0</v>
      </c>
      <c r="MLF10" s="154">
        <v>0</v>
      </c>
      <c r="MLG10" s="154">
        <v>0</v>
      </c>
      <c r="MLH10" s="154">
        <v>0</v>
      </c>
      <c r="MLI10" s="154">
        <v>0</v>
      </c>
      <c r="MLJ10" s="154">
        <v>0</v>
      </c>
      <c r="MLK10" s="154">
        <v>0</v>
      </c>
      <c r="MLL10" s="154">
        <v>0</v>
      </c>
      <c r="MLM10" s="154">
        <v>0</v>
      </c>
      <c r="MLN10" s="154">
        <v>0</v>
      </c>
      <c r="MLO10" s="154">
        <v>0</v>
      </c>
      <c r="MLP10" s="154">
        <v>0</v>
      </c>
      <c r="MLQ10" s="154">
        <v>0</v>
      </c>
      <c r="MLR10" s="154">
        <v>0</v>
      </c>
      <c r="MLS10" s="154">
        <v>0</v>
      </c>
      <c r="MLT10" s="154">
        <v>0</v>
      </c>
      <c r="MLU10" s="154">
        <v>0</v>
      </c>
      <c r="MLV10" s="154">
        <v>0</v>
      </c>
      <c r="MLW10" s="154">
        <v>0</v>
      </c>
      <c r="MLX10" s="154">
        <v>0</v>
      </c>
      <c r="MLY10" s="154">
        <v>0</v>
      </c>
      <c r="MLZ10" s="154">
        <v>0</v>
      </c>
      <c r="MMA10" s="154">
        <v>0</v>
      </c>
      <c r="MMB10" s="154">
        <v>0</v>
      </c>
      <c r="MMC10" s="154">
        <v>0</v>
      </c>
      <c r="MMD10" s="154">
        <v>0</v>
      </c>
      <c r="MME10" s="154">
        <v>0</v>
      </c>
      <c r="MMF10" s="154">
        <v>0</v>
      </c>
      <c r="MMG10" s="154">
        <v>0</v>
      </c>
      <c r="MMH10" s="154">
        <v>0</v>
      </c>
      <c r="MMI10" s="154">
        <v>0</v>
      </c>
      <c r="MMJ10" s="154">
        <v>0</v>
      </c>
      <c r="MMK10" s="154">
        <v>0</v>
      </c>
      <c r="MML10" s="154">
        <v>0</v>
      </c>
      <c r="MMM10" s="154">
        <v>0</v>
      </c>
      <c r="MMN10" s="154">
        <v>0</v>
      </c>
      <c r="MMO10" s="154">
        <v>0</v>
      </c>
      <c r="MMP10" s="154">
        <v>0</v>
      </c>
      <c r="MMQ10" s="154">
        <v>0</v>
      </c>
      <c r="MMR10" s="154">
        <v>0</v>
      </c>
      <c r="MMS10" s="154">
        <v>0</v>
      </c>
      <c r="MMT10" s="154">
        <v>0</v>
      </c>
      <c r="MMU10" s="154">
        <v>0</v>
      </c>
      <c r="MMV10" s="154">
        <v>0</v>
      </c>
      <c r="MMW10" s="154">
        <v>0</v>
      </c>
      <c r="MMX10" s="154">
        <v>0</v>
      </c>
      <c r="MMY10" s="154">
        <v>0</v>
      </c>
      <c r="MMZ10" s="154">
        <v>0</v>
      </c>
      <c r="MNA10" s="154">
        <v>0</v>
      </c>
      <c r="MNB10" s="154">
        <v>0</v>
      </c>
      <c r="MNC10" s="154">
        <v>0</v>
      </c>
      <c r="MND10" s="154">
        <v>0</v>
      </c>
      <c r="MNE10" s="154">
        <v>0</v>
      </c>
      <c r="MNF10" s="154">
        <v>0</v>
      </c>
      <c r="MNG10" s="154">
        <v>0</v>
      </c>
      <c r="MNH10" s="154">
        <v>0</v>
      </c>
      <c r="MNI10" s="154">
        <v>0</v>
      </c>
      <c r="MNJ10" s="154">
        <v>0</v>
      </c>
      <c r="MNK10" s="154">
        <v>0</v>
      </c>
      <c r="MNL10" s="154">
        <v>0</v>
      </c>
      <c r="MNM10" s="154">
        <v>0</v>
      </c>
      <c r="MNN10" s="154">
        <v>0</v>
      </c>
      <c r="MNO10" s="154">
        <v>0</v>
      </c>
      <c r="MNP10" s="154">
        <v>0</v>
      </c>
      <c r="MNQ10" s="154">
        <v>0</v>
      </c>
      <c r="MNR10" s="154">
        <v>0</v>
      </c>
      <c r="MNS10" s="154">
        <v>0</v>
      </c>
      <c r="MNT10" s="154">
        <v>0</v>
      </c>
      <c r="MNU10" s="154">
        <v>0</v>
      </c>
      <c r="MNV10" s="154">
        <v>0</v>
      </c>
      <c r="MNW10" s="154">
        <v>0</v>
      </c>
      <c r="MNX10" s="154">
        <v>0</v>
      </c>
      <c r="MNY10" s="154">
        <v>0</v>
      </c>
      <c r="MNZ10" s="154">
        <v>0</v>
      </c>
      <c r="MOA10" s="154">
        <v>0</v>
      </c>
      <c r="MOB10" s="154">
        <v>0</v>
      </c>
      <c r="MOC10" s="154">
        <v>0</v>
      </c>
      <c r="MOD10" s="154">
        <v>0</v>
      </c>
      <c r="MOE10" s="154">
        <v>0</v>
      </c>
      <c r="MOF10" s="154">
        <v>0</v>
      </c>
      <c r="MOG10" s="154">
        <v>0</v>
      </c>
      <c r="MOH10" s="154">
        <v>0</v>
      </c>
      <c r="MOI10" s="154">
        <v>0</v>
      </c>
      <c r="MOJ10" s="154">
        <v>0</v>
      </c>
      <c r="MOK10" s="154">
        <v>0</v>
      </c>
      <c r="MOL10" s="154">
        <v>0</v>
      </c>
      <c r="MOM10" s="154">
        <v>0</v>
      </c>
      <c r="MON10" s="154">
        <v>0</v>
      </c>
      <c r="MOO10" s="154">
        <v>0</v>
      </c>
      <c r="MOP10" s="154">
        <v>0</v>
      </c>
      <c r="MOQ10" s="154">
        <v>0</v>
      </c>
      <c r="MOR10" s="154">
        <v>0</v>
      </c>
      <c r="MOS10" s="154">
        <v>0</v>
      </c>
      <c r="MOT10" s="154">
        <v>0</v>
      </c>
      <c r="MOU10" s="154">
        <v>0</v>
      </c>
      <c r="MOV10" s="154">
        <v>0</v>
      </c>
      <c r="MOW10" s="154">
        <v>0</v>
      </c>
      <c r="MOX10" s="154">
        <v>0</v>
      </c>
      <c r="MOY10" s="154">
        <v>0</v>
      </c>
      <c r="MOZ10" s="154">
        <v>0</v>
      </c>
      <c r="MPA10" s="154">
        <v>0</v>
      </c>
      <c r="MPB10" s="154">
        <v>0</v>
      </c>
      <c r="MPC10" s="154">
        <v>0</v>
      </c>
      <c r="MPD10" s="154">
        <v>0</v>
      </c>
      <c r="MPE10" s="154">
        <v>0</v>
      </c>
      <c r="MPF10" s="154">
        <v>0</v>
      </c>
      <c r="MPG10" s="154">
        <v>0</v>
      </c>
      <c r="MPH10" s="154">
        <v>0</v>
      </c>
      <c r="MPI10" s="154">
        <v>0</v>
      </c>
      <c r="MPJ10" s="154">
        <v>0</v>
      </c>
      <c r="MPK10" s="154">
        <v>0</v>
      </c>
      <c r="MPL10" s="154">
        <v>0</v>
      </c>
      <c r="MPM10" s="154">
        <v>0</v>
      </c>
      <c r="MPN10" s="154">
        <v>0</v>
      </c>
      <c r="MPO10" s="154">
        <v>0</v>
      </c>
      <c r="MPP10" s="154">
        <v>0</v>
      </c>
      <c r="MPQ10" s="154">
        <v>0</v>
      </c>
      <c r="MPR10" s="154">
        <v>0</v>
      </c>
      <c r="MPS10" s="154">
        <v>0</v>
      </c>
      <c r="MPT10" s="154">
        <v>0</v>
      </c>
      <c r="MPU10" s="154">
        <v>0</v>
      </c>
      <c r="MPV10" s="154">
        <v>0</v>
      </c>
      <c r="MPW10" s="154">
        <v>0</v>
      </c>
      <c r="MPX10" s="154">
        <v>0</v>
      </c>
      <c r="MPY10" s="154">
        <v>0</v>
      </c>
      <c r="MPZ10" s="154">
        <v>0</v>
      </c>
      <c r="MQA10" s="154">
        <v>0</v>
      </c>
      <c r="MQB10" s="154">
        <v>0</v>
      </c>
      <c r="MQC10" s="154">
        <v>0</v>
      </c>
      <c r="MQD10" s="154">
        <v>0</v>
      </c>
      <c r="MQE10" s="154">
        <v>0</v>
      </c>
      <c r="MQF10" s="154">
        <v>0</v>
      </c>
      <c r="MQG10" s="154">
        <v>0</v>
      </c>
      <c r="MQH10" s="154">
        <v>0</v>
      </c>
      <c r="MQI10" s="154">
        <v>0</v>
      </c>
      <c r="MQJ10" s="154">
        <v>0</v>
      </c>
      <c r="MQK10" s="154">
        <v>0</v>
      </c>
      <c r="MQL10" s="154">
        <v>0</v>
      </c>
      <c r="MQM10" s="154">
        <v>0</v>
      </c>
      <c r="MQN10" s="154">
        <v>0</v>
      </c>
      <c r="MQO10" s="154">
        <v>0</v>
      </c>
      <c r="MQP10" s="154">
        <v>0</v>
      </c>
      <c r="MQQ10" s="154">
        <v>0</v>
      </c>
      <c r="MQR10" s="154">
        <v>0</v>
      </c>
      <c r="MQS10" s="154">
        <v>0</v>
      </c>
      <c r="MQT10" s="154">
        <v>0</v>
      </c>
      <c r="MQU10" s="154">
        <v>0</v>
      </c>
      <c r="MQV10" s="154">
        <v>0</v>
      </c>
      <c r="MQW10" s="154">
        <v>0</v>
      </c>
      <c r="MQX10" s="154">
        <v>0</v>
      </c>
      <c r="MQY10" s="154">
        <v>0</v>
      </c>
      <c r="MQZ10" s="154">
        <v>0</v>
      </c>
      <c r="MRA10" s="154">
        <v>0</v>
      </c>
      <c r="MRB10" s="154">
        <v>0</v>
      </c>
      <c r="MRC10" s="154">
        <v>0</v>
      </c>
      <c r="MRD10" s="154">
        <v>0</v>
      </c>
      <c r="MRE10" s="154">
        <v>0</v>
      </c>
      <c r="MRF10" s="154">
        <v>0</v>
      </c>
      <c r="MRG10" s="154">
        <v>0</v>
      </c>
      <c r="MRH10" s="154">
        <v>0</v>
      </c>
      <c r="MRI10" s="154">
        <v>0</v>
      </c>
      <c r="MRJ10" s="154">
        <v>0</v>
      </c>
      <c r="MRK10" s="154">
        <v>0</v>
      </c>
      <c r="MRL10" s="154">
        <v>0</v>
      </c>
      <c r="MRM10" s="154">
        <v>0</v>
      </c>
      <c r="MRN10" s="154">
        <v>0</v>
      </c>
      <c r="MRO10" s="154">
        <v>0</v>
      </c>
      <c r="MRP10" s="154">
        <v>0</v>
      </c>
      <c r="MRQ10" s="154">
        <v>0</v>
      </c>
      <c r="MRR10" s="154">
        <v>0</v>
      </c>
      <c r="MRS10" s="154">
        <v>0</v>
      </c>
      <c r="MRT10" s="154">
        <v>0</v>
      </c>
      <c r="MRU10" s="154">
        <v>0</v>
      </c>
      <c r="MRV10" s="154">
        <v>0</v>
      </c>
      <c r="MRW10" s="154">
        <v>0</v>
      </c>
      <c r="MRX10" s="154">
        <v>0</v>
      </c>
      <c r="MRY10" s="154">
        <v>0</v>
      </c>
      <c r="MRZ10" s="154">
        <v>0</v>
      </c>
      <c r="MSA10" s="154">
        <v>0</v>
      </c>
      <c r="MSB10" s="154">
        <v>0</v>
      </c>
      <c r="MSC10" s="154">
        <v>0</v>
      </c>
      <c r="MSD10" s="154">
        <v>0</v>
      </c>
      <c r="MSE10" s="154">
        <v>0</v>
      </c>
      <c r="MSF10" s="154">
        <v>0</v>
      </c>
      <c r="MSG10" s="154">
        <v>0</v>
      </c>
      <c r="MSH10" s="154">
        <v>0</v>
      </c>
      <c r="MSI10" s="154">
        <v>0</v>
      </c>
      <c r="MSJ10" s="154">
        <v>0</v>
      </c>
      <c r="MSK10" s="154">
        <v>0</v>
      </c>
      <c r="MSL10" s="154">
        <v>0</v>
      </c>
      <c r="MSM10" s="154">
        <v>0</v>
      </c>
      <c r="MSN10" s="154">
        <v>0</v>
      </c>
      <c r="MSO10" s="154">
        <v>0</v>
      </c>
      <c r="MSP10" s="154">
        <v>0</v>
      </c>
      <c r="MSQ10" s="154">
        <v>0</v>
      </c>
      <c r="MSR10" s="154">
        <v>0</v>
      </c>
      <c r="MSS10" s="154">
        <v>0</v>
      </c>
      <c r="MST10" s="154">
        <v>0</v>
      </c>
      <c r="MSU10" s="154">
        <v>0</v>
      </c>
      <c r="MSV10" s="154">
        <v>0</v>
      </c>
      <c r="MSW10" s="154">
        <v>0</v>
      </c>
      <c r="MSX10" s="154">
        <v>0</v>
      </c>
      <c r="MSY10" s="154">
        <v>0</v>
      </c>
      <c r="MSZ10" s="154">
        <v>0</v>
      </c>
      <c r="MTA10" s="154">
        <v>0</v>
      </c>
      <c r="MTB10" s="154">
        <v>0</v>
      </c>
      <c r="MTC10" s="154">
        <v>0</v>
      </c>
      <c r="MTD10" s="154">
        <v>0</v>
      </c>
      <c r="MTE10" s="154">
        <v>0</v>
      </c>
      <c r="MTF10" s="154">
        <v>0</v>
      </c>
      <c r="MTG10" s="154">
        <v>0</v>
      </c>
      <c r="MTH10" s="154">
        <v>0</v>
      </c>
      <c r="MTI10" s="154">
        <v>0</v>
      </c>
      <c r="MTJ10" s="154">
        <v>0</v>
      </c>
      <c r="MTK10" s="154">
        <v>0</v>
      </c>
      <c r="MTL10" s="154">
        <v>0</v>
      </c>
      <c r="MTM10" s="154">
        <v>0</v>
      </c>
      <c r="MTN10" s="154">
        <v>0</v>
      </c>
      <c r="MTO10" s="154">
        <v>0</v>
      </c>
      <c r="MTP10" s="154">
        <v>0</v>
      </c>
      <c r="MTQ10" s="154">
        <v>0</v>
      </c>
      <c r="MTR10" s="154">
        <v>0</v>
      </c>
      <c r="MTS10" s="154">
        <v>0</v>
      </c>
      <c r="MTT10" s="154">
        <v>0</v>
      </c>
      <c r="MTU10" s="154">
        <v>0</v>
      </c>
      <c r="MTV10" s="154">
        <v>0</v>
      </c>
      <c r="MTW10" s="154">
        <v>0</v>
      </c>
      <c r="MTX10" s="154">
        <v>0</v>
      </c>
      <c r="MTY10" s="154">
        <v>0</v>
      </c>
      <c r="MTZ10" s="154">
        <v>0</v>
      </c>
      <c r="MUA10" s="154">
        <v>0</v>
      </c>
      <c r="MUB10" s="154">
        <v>0</v>
      </c>
      <c r="MUC10" s="154">
        <v>0</v>
      </c>
      <c r="MUD10" s="154">
        <v>0</v>
      </c>
      <c r="MUE10" s="154">
        <v>0</v>
      </c>
      <c r="MUF10" s="154">
        <v>0</v>
      </c>
      <c r="MUG10" s="154">
        <v>0</v>
      </c>
      <c r="MUH10" s="154">
        <v>0</v>
      </c>
      <c r="MUI10" s="154">
        <v>0</v>
      </c>
      <c r="MUJ10" s="154">
        <v>0</v>
      </c>
      <c r="MUK10" s="154">
        <v>0</v>
      </c>
      <c r="MUL10" s="154">
        <v>0</v>
      </c>
      <c r="MUM10" s="154">
        <v>0</v>
      </c>
      <c r="MUN10" s="154">
        <v>0</v>
      </c>
      <c r="MUO10" s="154">
        <v>0</v>
      </c>
      <c r="MUP10" s="154">
        <v>0</v>
      </c>
      <c r="MUQ10" s="154">
        <v>0</v>
      </c>
      <c r="MUR10" s="154">
        <v>0</v>
      </c>
      <c r="MUS10" s="154">
        <v>0</v>
      </c>
      <c r="MUT10" s="154">
        <v>0</v>
      </c>
      <c r="MUU10" s="154">
        <v>0</v>
      </c>
      <c r="MUV10" s="154">
        <v>0</v>
      </c>
      <c r="MUW10" s="154">
        <v>0</v>
      </c>
      <c r="MUX10" s="154">
        <v>0</v>
      </c>
      <c r="MUY10" s="154">
        <v>0</v>
      </c>
      <c r="MUZ10" s="154">
        <v>0</v>
      </c>
      <c r="MVA10" s="154">
        <v>0</v>
      </c>
      <c r="MVB10" s="154">
        <v>0</v>
      </c>
      <c r="MVC10" s="154">
        <v>0</v>
      </c>
      <c r="MVD10" s="154">
        <v>0</v>
      </c>
      <c r="MVE10" s="154">
        <v>0</v>
      </c>
      <c r="MVF10" s="154">
        <v>0</v>
      </c>
      <c r="MVG10" s="154">
        <v>0</v>
      </c>
      <c r="MVH10" s="154">
        <v>0</v>
      </c>
      <c r="MVI10" s="154">
        <v>0</v>
      </c>
      <c r="MVJ10" s="154">
        <v>0</v>
      </c>
      <c r="MVK10" s="154">
        <v>0</v>
      </c>
      <c r="MVL10" s="154">
        <v>0</v>
      </c>
      <c r="MVM10" s="154">
        <v>0</v>
      </c>
      <c r="MVN10" s="154">
        <v>0</v>
      </c>
      <c r="MVO10" s="154">
        <v>0</v>
      </c>
      <c r="MVP10" s="154">
        <v>0</v>
      </c>
      <c r="MVQ10" s="154">
        <v>0</v>
      </c>
      <c r="MVR10" s="154">
        <v>0</v>
      </c>
      <c r="MVS10" s="154">
        <v>0</v>
      </c>
      <c r="MVT10" s="154">
        <v>0</v>
      </c>
      <c r="MVU10" s="154">
        <v>0</v>
      </c>
      <c r="MVV10" s="154">
        <v>0</v>
      </c>
      <c r="MVW10" s="154">
        <v>0</v>
      </c>
      <c r="MVX10" s="154">
        <v>0</v>
      </c>
      <c r="MVY10" s="154">
        <v>0</v>
      </c>
      <c r="MVZ10" s="154">
        <v>0</v>
      </c>
      <c r="MWA10" s="154">
        <v>0</v>
      </c>
      <c r="MWB10" s="154">
        <v>0</v>
      </c>
      <c r="MWC10" s="154">
        <v>0</v>
      </c>
      <c r="MWD10" s="154">
        <v>0</v>
      </c>
      <c r="MWE10" s="154">
        <v>0</v>
      </c>
      <c r="MWF10" s="154">
        <v>0</v>
      </c>
      <c r="MWG10" s="154">
        <v>0</v>
      </c>
      <c r="MWH10" s="154">
        <v>0</v>
      </c>
      <c r="MWI10" s="154">
        <v>0</v>
      </c>
      <c r="MWJ10" s="154">
        <v>0</v>
      </c>
      <c r="MWK10" s="154">
        <v>0</v>
      </c>
      <c r="MWL10" s="154">
        <v>0</v>
      </c>
      <c r="MWM10" s="154">
        <v>0</v>
      </c>
      <c r="MWN10" s="154">
        <v>0</v>
      </c>
      <c r="MWO10" s="154">
        <v>0</v>
      </c>
      <c r="MWP10" s="154">
        <v>0</v>
      </c>
      <c r="MWQ10" s="154">
        <v>0</v>
      </c>
      <c r="MWR10" s="154">
        <v>0</v>
      </c>
      <c r="MWS10" s="154">
        <v>0</v>
      </c>
      <c r="MWT10" s="154">
        <v>0</v>
      </c>
      <c r="MWU10" s="154">
        <v>0</v>
      </c>
      <c r="MWV10" s="154">
        <v>0</v>
      </c>
      <c r="MWW10" s="154">
        <v>0</v>
      </c>
      <c r="MWX10" s="154">
        <v>0</v>
      </c>
      <c r="MWY10" s="154">
        <v>0</v>
      </c>
      <c r="MWZ10" s="154">
        <v>0</v>
      </c>
      <c r="MXA10" s="154">
        <v>0</v>
      </c>
      <c r="MXB10" s="154">
        <v>0</v>
      </c>
      <c r="MXC10" s="154">
        <v>0</v>
      </c>
      <c r="MXD10" s="154">
        <v>0</v>
      </c>
      <c r="MXE10" s="154">
        <v>0</v>
      </c>
      <c r="MXF10" s="154">
        <v>0</v>
      </c>
      <c r="MXG10" s="154">
        <v>0</v>
      </c>
      <c r="MXH10" s="154">
        <v>0</v>
      </c>
      <c r="MXI10" s="154">
        <v>0</v>
      </c>
      <c r="MXJ10" s="154">
        <v>0</v>
      </c>
      <c r="MXK10" s="154">
        <v>0</v>
      </c>
      <c r="MXL10" s="154">
        <v>0</v>
      </c>
      <c r="MXM10" s="154">
        <v>0</v>
      </c>
      <c r="MXN10" s="154">
        <v>0</v>
      </c>
      <c r="MXO10" s="154">
        <v>0</v>
      </c>
      <c r="MXP10" s="154">
        <v>0</v>
      </c>
      <c r="MXQ10" s="154">
        <v>0</v>
      </c>
      <c r="MXR10" s="154">
        <v>0</v>
      </c>
      <c r="MXS10" s="154">
        <v>0</v>
      </c>
      <c r="MXT10" s="154">
        <v>0</v>
      </c>
      <c r="MXU10" s="154">
        <v>0</v>
      </c>
      <c r="MXV10" s="154">
        <v>0</v>
      </c>
      <c r="MXW10" s="154">
        <v>0</v>
      </c>
      <c r="MXX10" s="154">
        <v>0</v>
      </c>
      <c r="MXY10" s="154">
        <v>0</v>
      </c>
      <c r="MXZ10" s="154">
        <v>0</v>
      </c>
      <c r="MYA10" s="154">
        <v>0</v>
      </c>
      <c r="MYB10" s="154">
        <v>0</v>
      </c>
      <c r="MYC10" s="154">
        <v>0</v>
      </c>
      <c r="MYD10" s="154">
        <v>0</v>
      </c>
      <c r="MYE10" s="154">
        <v>0</v>
      </c>
      <c r="MYF10" s="154">
        <v>0</v>
      </c>
      <c r="MYG10" s="154">
        <v>0</v>
      </c>
      <c r="MYH10" s="154">
        <v>0</v>
      </c>
      <c r="MYI10" s="154">
        <v>0</v>
      </c>
      <c r="MYJ10" s="154">
        <v>0</v>
      </c>
      <c r="MYK10" s="154">
        <v>0</v>
      </c>
      <c r="MYL10" s="154">
        <v>0</v>
      </c>
      <c r="MYM10" s="154">
        <v>0</v>
      </c>
      <c r="MYN10" s="154">
        <v>0</v>
      </c>
      <c r="MYO10" s="154">
        <v>0</v>
      </c>
      <c r="MYP10" s="154">
        <v>0</v>
      </c>
      <c r="MYQ10" s="154">
        <v>0</v>
      </c>
      <c r="MYR10" s="154">
        <v>0</v>
      </c>
      <c r="MYS10" s="154">
        <v>0</v>
      </c>
      <c r="MYT10" s="154">
        <v>0</v>
      </c>
      <c r="MYU10" s="154">
        <v>0</v>
      </c>
      <c r="MYV10" s="154">
        <v>0</v>
      </c>
      <c r="MYW10" s="154">
        <v>0</v>
      </c>
      <c r="MYX10" s="154">
        <v>0</v>
      </c>
      <c r="MYY10" s="154">
        <v>0</v>
      </c>
      <c r="MYZ10" s="154">
        <v>0</v>
      </c>
      <c r="MZA10" s="154">
        <v>0</v>
      </c>
      <c r="MZB10" s="154">
        <v>0</v>
      </c>
      <c r="MZC10" s="154">
        <v>0</v>
      </c>
      <c r="MZD10" s="154">
        <v>0</v>
      </c>
      <c r="MZE10" s="154">
        <v>0</v>
      </c>
      <c r="MZF10" s="154">
        <v>0</v>
      </c>
      <c r="MZG10" s="154">
        <v>0</v>
      </c>
      <c r="MZH10" s="154">
        <v>0</v>
      </c>
      <c r="MZI10" s="154">
        <v>0</v>
      </c>
      <c r="MZJ10" s="154">
        <v>0</v>
      </c>
      <c r="MZK10" s="154">
        <v>0</v>
      </c>
      <c r="MZL10" s="154">
        <v>0</v>
      </c>
      <c r="MZM10" s="154">
        <v>0</v>
      </c>
      <c r="MZN10" s="154">
        <v>0</v>
      </c>
      <c r="MZO10" s="154">
        <v>0</v>
      </c>
      <c r="MZP10" s="154">
        <v>0</v>
      </c>
      <c r="MZQ10" s="154">
        <v>0</v>
      </c>
      <c r="MZR10" s="154">
        <v>0</v>
      </c>
      <c r="MZS10" s="154">
        <v>0</v>
      </c>
      <c r="MZT10" s="154">
        <v>0</v>
      </c>
      <c r="MZU10" s="154">
        <v>0</v>
      </c>
      <c r="MZV10" s="154">
        <v>0</v>
      </c>
      <c r="MZW10" s="154">
        <v>0</v>
      </c>
      <c r="MZX10" s="154">
        <v>0</v>
      </c>
      <c r="MZY10" s="154">
        <v>0</v>
      </c>
      <c r="MZZ10" s="154">
        <v>0</v>
      </c>
      <c r="NAA10" s="154">
        <v>0</v>
      </c>
      <c r="NAB10" s="154">
        <v>0</v>
      </c>
      <c r="NAC10" s="154">
        <v>0</v>
      </c>
      <c r="NAD10" s="154">
        <v>0</v>
      </c>
      <c r="NAE10" s="154">
        <v>0</v>
      </c>
      <c r="NAF10" s="154">
        <v>0</v>
      </c>
      <c r="NAG10" s="154">
        <v>0</v>
      </c>
      <c r="NAH10" s="154">
        <v>0</v>
      </c>
      <c r="NAI10" s="154">
        <v>0</v>
      </c>
      <c r="NAJ10" s="154">
        <v>0</v>
      </c>
      <c r="NAK10" s="154">
        <v>0</v>
      </c>
      <c r="NAL10" s="154">
        <v>0</v>
      </c>
      <c r="NAM10" s="154">
        <v>0</v>
      </c>
      <c r="NAN10" s="154">
        <v>0</v>
      </c>
      <c r="NAO10" s="154">
        <v>0</v>
      </c>
      <c r="NAP10" s="154">
        <v>0</v>
      </c>
      <c r="NAQ10" s="154">
        <v>0</v>
      </c>
      <c r="NAR10" s="154">
        <v>0</v>
      </c>
      <c r="NAS10" s="154">
        <v>0</v>
      </c>
      <c r="NAT10" s="154">
        <v>0</v>
      </c>
      <c r="NAU10" s="154">
        <v>0</v>
      </c>
      <c r="NAV10" s="154">
        <v>0</v>
      </c>
      <c r="NAW10" s="154">
        <v>0</v>
      </c>
      <c r="NAX10" s="154">
        <v>0</v>
      </c>
      <c r="NAY10" s="154">
        <v>0</v>
      </c>
      <c r="NAZ10" s="154">
        <v>0</v>
      </c>
      <c r="NBA10" s="154">
        <v>0</v>
      </c>
      <c r="NBB10" s="154">
        <v>0</v>
      </c>
      <c r="NBC10" s="154">
        <v>0</v>
      </c>
      <c r="NBD10" s="154">
        <v>0</v>
      </c>
      <c r="NBE10" s="154">
        <v>0</v>
      </c>
      <c r="NBF10" s="154">
        <v>0</v>
      </c>
      <c r="NBG10" s="154">
        <v>0</v>
      </c>
      <c r="NBH10" s="154">
        <v>0</v>
      </c>
      <c r="NBI10" s="154">
        <v>0</v>
      </c>
      <c r="NBJ10" s="154">
        <v>0</v>
      </c>
      <c r="NBK10" s="154">
        <v>0</v>
      </c>
      <c r="NBL10" s="154">
        <v>0</v>
      </c>
      <c r="NBM10" s="154">
        <v>0</v>
      </c>
      <c r="NBN10" s="154">
        <v>0</v>
      </c>
      <c r="NBO10" s="154">
        <v>0</v>
      </c>
      <c r="NBP10" s="154">
        <v>0</v>
      </c>
      <c r="NBQ10" s="154">
        <v>0</v>
      </c>
      <c r="NBR10" s="154">
        <v>0</v>
      </c>
      <c r="NBS10" s="154">
        <v>0</v>
      </c>
      <c r="NBT10" s="154">
        <v>0</v>
      </c>
      <c r="NBU10" s="154">
        <v>0</v>
      </c>
      <c r="NBV10" s="154">
        <v>0</v>
      </c>
      <c r="NBW10" s="154">
        <v>0</v>
      </c>
      <c r="NBX10" s="154">
        <v>0</v>
      </c>
      <c r="NBY10" s="154">
        <v>0</v>
      </c>
      <c r="NBZ10" s="154">
        <v>0</v>
      </c>
      <c r="NCA10" s="154">
        <v>0</v>
      </c>
      <c r="NCB10" s="154">
        <v>0</v>
      </c>
      <c r="NCC10" s="154">
        <v>0</v>
      </c>
      <c r="NCD10" s="154">
        <v>0</v>
      </c>
      <c r="NCE10" s="154">
        <v>0</v>
      </c>
      <c r="NCF10" s="154">
        <v>0</v>
      </c>
      <c r="NCG10" s="154">
        <v>0</v>
      </c>
      <c r="NCH10" s="154">
        <v>0</v>
      </c>
      <c r="NCI10" s="154">
        <v>0</v>
      </c>
      <c r="NCJ10" s="154">
        <v>0</v>
      </c>
      <c r="NCK10" s="154">
        <v>0</v>
      </c>
      <c r="NCL10" s="154">
        <v>0</v>
      </c>
      <c r="NCM10" s="154">
        <v>0</v>
      </c>
      <c r="NCN10" s="154">
        <v>0</v>
      </c>
      <c r="NCO10" s="154">
        <v>0</v>
      </c>
      <c r="NCP10" s="154">
        <v>0</v>
      </c>
      <c r="NCQ10" s="154">
        <v>0</v>
      </c>
      <c r="NCR10" s="154">
        <v>0</v>
      </c>
      <c r="NCS10" s="154">
        <v>0</v>
      </c>
      <c r="NCT10" s="154">
        <v>0</v>
      </c>
      <c r="NCU10" s="154">
        <v>0</v>
      </c>
      <c r="NCV10" s="154">
        <v>0</v>
      </c>
      <c r="NCW10" s="154">
        <v>0</v>
      </c>
      <c r="NCX10" s="154">
        <v>0</v>
      </c>
      <c r="NCY10" s="154">
        <v>0</v>
      </c>
      <c r="NCZ10" s="154">
        <v>0</v>
      </c>
      <c r="NDA10" s="154">
        <v>0</v>
      </c>
      <c r="NDB10" s="154">
        <v>0</v>
      </c>
      <c r="NDC10" s="154">
        <v>0</v>
      </c>
      <c r="NDD10" s="154">
        <v>0</v>
      </c>
      <c r="NDE10" s="154">
        <v>0</v>
      </c>
      <c r="NDF10" s="154">
        <v>0</v>
      </c>
      <c r="NDG10" s="154">
        <v>0</v>
      </c>
      <c r="NDH10" s="154">
        <v>0</v>
      </c>
      <c r="NDI10" s="154">
        <v>0</v>
      </c>
      <c r="NDJ10" s="154">
        <v>0</v>
      </c>
      <c r="NDK10" s="154">
        <v>0</v>
      </c>
      <c r="NDL10" s="154">
        <v>0</v>
      </c>
      <c r="NDM10" s="154">
        <v>0</v>
      </c>
      <c r="NDN10" s="154">
        <v>0</v>
      </c>
      <c r="NDO10" s="154">
        <v>0</v>
      </c>
      <c r="NDP10" s="154">
        <v>0</v>
      </c>
      <c r="NDQ10" s="154">
        <v>0</v>
      </c>
      <c r="NDR10" s="154">
        <v>0</v>
      </c>
      <c r="NDS10" s="154">
        <v>0</v>
      </c>
      <c r="NDT10" s="154">
        <v>0</v>
      </c>
      <c r="NDU10" s="154">
        <v>0</v>
      </c>
      <c r="NDV10" s="154">
        <v>0</v>
      </c>
      <c r="NDW10" s="154">
        <v>0</v>
      </c>
      <c r="NDX10" s="154">
        <v>0</v>
      </c>
      <c r="NDY10" s="154">
        <v>0</v>
      </c>
      <c r="NDZ10" s="154">
        <v>0</v>
      </c>
      <c r="NEA10" s="154">
        <v>0</v>
      </c>
      <c r="NEB10" s="154">
        <v>0</v>
      </c>
      <c r="NEC10" s="154">
        <v>0</v>
      </c>
      <c r="NED10" s="154">
        <v>0</v>
      </c>
      <c r="NEE10" s="154">
        <v>0</v>
      </c>
      <c r="NEF10" s="154">
        <v>0</v>
      </c>
      <c r="NEG10" s="154">
        <v>0</v>
      </c>
      <c r="NEH10" s="154">
        <v>0</v>
      </c>
      <c r="NEI10" s="154">
        <v>0</v>
      </c>
      <c r="NEJ10" s="154">
        <v>0</v>
      </c>
      <c r="NEK10" s="154">
        <v>0</v>
      </c>
      <c r="NEL10" s="154">
        <v>0</v>
      </c>
      <c r="NEM10" s="154">
        <v>0</v>
      </c>
      <c r="NEN10" s="154">
        <v>0</v>
      </c>
      <c r="NEO10" s="154">
        <v>0</v>
      </c>
      <c r="NEP10" s="154">
        <v>0</v>
      </c>
      <c r="NEQ10" s="154">
        <v>0</v>
      </c>
      <c r="NER10" s="154">
        <v>0</v>
      </c>
      <c r="NES10" s="154">
        <v>0</v>
      </c>
      <c r="NET10" s="154">
        <v>0</v>
      </c>
      <c r="NEU10" s="154">
        <v>0</v>
      </c>
      <c r="NEV10" s="154">
        <v>0</v>
      </c>
      <c r="NEW10" s="154">
        <v>0</v>
      </c>
      <c r="NEX10" s="154">
        <v>0</v>
      </c>
      <c r="NEY10" s="154">
        <v>0</v>
      </c>
      <c r="NEZ10" s="154">
        <v>0</v>
      </c>
      <c r="NFA10" s="154">
        <v>0</v>
      </c>
      <c r="NFB10" s="154">
        <v>0</v>
      </c>
      <c r="NFC10" s="154">
        <v>0</v>
      </c>
      <c r="NFD10" s="154">
        <v>0</v>
      </c>
      <c r="NFE10" s="154">
        <v>0</v>
      </c>
      <c r="NFF10" s="154">
        <v>0</v>
      </c>
      <c r="NFG10" s="154">
        <v>0</v>
      </c>
      <c r="NFH10" s="154">
        <v>0</v>
      </c>
      <c r="NFI10" s="154">
        <v>0</v>
      </c>
      <c r="NFJ10" s="154">
        <v>0</v>
      </c>
      <c r="NFK10" s="154">
        <v>0</v>
      </c>
      <c r="NFL10" s="154">
        <v>0</v>
      </c>
      <c r="NFM10" s="154">
        <v>0</v>
      </c>
      <c r="NFN10" s="154">
        <v>0</v>
      </c>
      <c r="NFO10" s="154">
        <v>0</v>
      </c>
      <c r="NFP10" s="154">
        <v>0</v>
      </c>
      <c r="NFQ10" s="154">
        <v>0</v>
      </c>
      <c r="NFR10" s="154">
        <v>0</v>
      </c>
      <c r="NFS10" s="154">
        <v>0</v>
      </c>
      <c r="NFT10" s="154">
        <v>0</v>
      </c>
      <c r="NFU10" s="154">
        <v>0</v>
      </c>
      <c r="NFV10" s="154">
        <v>0</v>
      </c>
      <c r="NFW10" s="154">
        <v>0</v>
      </c>
      <c r="NFX10" s="154">
        <v>0</v>
      </c>
      <c r="NFY10" s="154">
        <v>0</v>
      </c>
      <c r="NFZ10" s="154">
        <v>0</v>
      </c>
      <c r="NGA10" s="154">
        <v>0</v>
      </c>
      <c r="NGB10" s="154">
        <v>0</v>
      </c>
      <c r="NGC10" s="154">
        <v>0</v>
      </c>
      <c r="NGD10" s="154">
        <v>0</v>
      </c>
      <c r="NGE10" s="154">
        <v>0</v>
      </c>
      <c r="NGF10" s="154">
        <v>0</v>
      </c>
      <c r="NGG10" s="154">
        <v>0</v>
      </c>
      <c r="NGH10" s="154">
        <v>0</v>
      </c>
      <c r="NGI10" s="154">
        <v>0</v>
      </c>
      <c r="NGJ10" s="154">
        <v>0</v>
      </c>
      <c r="NGK10" s="154">
        <v>0</v>
      </c>
      <c r="NGL10" s="154">
        <v>0</v>
      </c>
      <c r="NGM10" s="154">
        <v>0</v>
      </c>
      <c r="NGN10" s="154">
        <v>0</v>
      </c>
      <c r="NGO10" s="154">
        <v>0</v>
      </c>
      <c r="NGP10" s="154">
        <v>0</v>
      </c>
      <c r="NGQ10" s="154">
        <v>0</v>
      </c>
      <c r="NGR10" s="154">
        <v>0</v>
      </c>
      <c r="NGS10" s="154">
        <v>0</v>
      </c>
      <c r="NGT10" s="154">
        <v>0</v>
      </c>
      <c r="NGU10" s="154">
        <v>0</v>
      </c>
      <c r="NGV10" s="154">
        <v>0</v>
      </c>
      <c r="NGW10" s="154">
        <v>0</v>
      </c>
      <c r="NGX10" s="154">
        <v>0</v>
      </c>
      <c r="NGY10" s="154">
        <v>0</v>
      </c>
      <c r="NGZ10" s="154">
        <v>0</v>
      </c>
      <c r="NHA10" s="154">
        <v>0</v>
      </c>
      <c r="NHB10" s="154">
        <v>0</v>
      </c>
      <c r="NHC10" s="154">
        <v>0</v>
      </c>
      <c r="NHD10" s="154">
        <v>0</v>
      </c>
      <c r="NHE10" s="154">
        <v>0</v>
      </c>
      <c r="NHF10" s="154">
        <v>0</v>
      </c>
      <c r="NHG10" s="154">
        <v>0</v>
      </c>
      <c r="NHH10" s="154">
        <v>0</v>
      </c>
      <c r="NHI10" s="154">
        <v>0</v>
      </c>
      <c r="NHJ10" s="154">
        <v>0</v>
      </c>
      <c r="NHK10" s="154">
        <v>0</v>
      </c>
      <c r="NHL10" s="154">
        <v>0</v>
      </c>
      <c r="NHM10" s="154">
        <v>0</v>
      </c>
      <c r="NHN10" s="154">
        <v>0</v>
      </c>
      <c r="NHO10" s="154">
        <v>0</v>
      </c>
      <c r="NHP10" s="154">
        <v>0</v>
      </c>
      <c r="NHQ10" s="154">
        <v>0</v>
      </c>
      <c r="NHR10" s="154">
        <v>0</v>
      </c>
      <c r="NHS10" s="154">
        <v>0</v>
      </c>
      <c r="NHT10" s="154">
        <v>0</v>
      </c>
      <c r="NHU10" s="154">
        <v>0</v>
      </c>
      <c r="NHV10" s="154">
        <v>0</v>
      </c>
      <c r="NHW10" s="154">
        <v>0</v>
      </c>
      <c r="NHX10" s="154">
        <v>0</v>
      </c>
      <c r="NHY10" s="154">
        <v>0</v>
      </c>
      <c r="NHZ10" s="154">
        <v>0</v>
      </c>
      <c r="NIA10" s="154">
        <v>0</v>
      </c>
      <c r="NIB10" s="154">
        <v>0</v>
      </c>
      <c r="NIC10" s="154">
        <v>0</v>
      </c>
      <c r="NID10" s="154">
        <v>0</v>
      </c>
      <c r="NIE10" s="154">
        <v>0</v>
      </c>
      <c r="NIF10" s="154">
        <v>0</v>
      </c>
      <c r="NIG10" s="154">
        <v>0</v>
      </c>
      <c r="NIH10" s="154">
        <v>0</v>
      </c>
      <c r="NII10" s="154">
        <v>0</v>
      </c>
      <c r="NIJ10" s="154">
        <v>0</v>
      </c>
      <c r="NIK10" s="154">
        <v>0</v>
      </c>
      <c r="NIL10" s="154">
        <v>0</v>
      </c>
      <c r="NIM10" s="154">
        <v>0</v>
      </c>
      <c r="NIN10" s="154">
        <v>0</v>
      </c>
      <c r="NIO10" s="154">
        <v>0</v>
      </c>
      <c r="NIP10" s="154">
        <v>0</v>
      </c>
      <c r="NIQ10" s="154">
        <v>0</v>
      </c>
      <c r="NIR10" s="154">
        <v>0</v>
      </c>
      <c r="NIS10" s="154">
        <v>0</v>
      </c>
      <c r="NIT10" s="154">
        <v>0</v>
      </c>
      <c r="NIU10" s="154">
        <v>0</v>
      </c>
      <c r="NIV10" s="154">
        <v>0</v>
      </c>
      <c r="NIW10" s="154">
        <v>0</v>
      </c>
      <c r="NIX10" s="154">
        <v>0</v>
      </c>
      <c r="NIY10" s="154">
        <v>0</v>
      </c>
      <c r="NIZ10" s="154">
        <v>0</v>
      </c>
      <c r="NJA10" s="154">
        <v>0</v>
      </c>
      <c r="NJB10" s="154">
        <v>0</v>
      </c>
      <c r="NJC10" s="154">
        <v>0</v>
      </c>
      <c r="NJD10" s="154">
        <v>0</v>
      </c>
      <c r="NJE10" s="154">
        <v>0</v>
      </c>
      <c r="NJF10" s="154">
        <v>0</v>
      </c>
      <c r="NJG10" s="154">
        <v>0</v>
      </c>
      <c r="NJH10" s="154">
        <v>0</v>
      </c>
      <c r="NJI10" s="154">
        <v>0</v>
      </c>
      <c r="NJJ10" s="154">
        <v>0</v>
      </c>
      <c r="NJK10" s="154">
        <v>0</v>
      </c>
      <c r="NJL10" s="154">
        <v>0</v>
      </c>
      <c r="NJM10" s="154">
        <v>0</v>
      </c>
      <c r="NJN10" s="154">
        <v>0</v>
      </c>
      <c r="NJO10" s="154">
        <v>0</v>
      </c>
      <c r="NJP10" s="154">
        <v>0</v>
      </c>
      <c r="NJQ10" s="154">
        <v>0</v>
      </c>
      <c r="NJR10" s="154">
        <v>0</v>
      </c>
      <c r="NJS10" s="154">
        <v>0</v>
      </c>
      <c r="NJT10" s="154">
        <v>0</v>
      </c>
      <c r="NJU10" s="154">
        <v>0</v>
      </c>
      <c r="NJV10" s="154">
        <v>0</v>
      </c>
      <c r="NJW10" s="154">
        <v>0</v>
      </c>
      <c r="NJX10" s="154">
        <v>0</v>
      </c>
      <c r="NJY10" s="154">
        <v>0</v>
      </c>
      <c r="NJZ10" s="154">
        <v>0</v>
      </c>
      <c r="NKA10" s="154">
        <v>0</v>
      </c>
      <c r="NKB10" s="154">
        <v>0</v>
      </c>
      <c r="NKC10" s="154">
        <v>0</v>
      </c>
      <c r="NKD10" s="154">
        <v>0</v>
      </c>
      <c r="NKE10" s="154">
        <v>0</v>
      </c>
      <c r="NKF10" s="154">
        <v>0</v>
      </c>
      <c r="NKG10" s="154">
        <v>0</v>
      </c>
      <c r="NKH10" s="154">
        <v>0</v>
      </c>
      <c r="NKI10" s="154">
        <v>0</v>
      </c>
      <c r="NKJ10" s="154">
        <v>0</v>
      </c>
      <c r="NKK10" s="154">
        <v>0</v>
      </c>
      <c r="NKL10" s="154">
        <v>0</v>
      </c>
      <c r="NKM10" s="154">
        <v>0</v>
      </c>
      <c r="NKN10" s="154">
        <v>0</v>
      </c>
      <c r="NKO10" s="154">
        <v>0</v>
      </c>
      <c r="NKP10" s="154">
        <v>0</v>
      </c>
      <c r="NKQ10" s="154">
        <v>0</v>
      </c>
      <c r="NKR10" s="154">
        <v>0</v>
      </c>
      <c r="NKS10" s="154">
        <v>0</v>
      </c>
      <c r="NKT10" s="154">
        <v>0</v>
      </c>
      <c r="NKU10" s="154">
        <v>0</v>
      </c>
      <c r="NKV10" s="154">
        <v>0</v>
      </c>
      <c r="NKW10" s="154">
        <v>0</v>
      </c>
      <c r="NKX10" s="154">
        <v>0</v>
      </c>
      <c r="NKY10" s="154">
        <v>0</v>
      </c>
      <c r="NKZ10" s="154">
        <v>0</v>
      </c>
      <c r="NLA10" s="154">
        <v>0</v>
      </c>
      <c r="NLB10" s="154">
        <v>0</v>
      </c>
      <c r="NLC10" s="154">
        <v>0</v>
      </c>
      <c r="NLD10" s="154">
        <v>0</v>
      </c>
      <c r="NLE10" s="154">
        <v>0</v>
      </c>
      <c r="NLF10" s="154">
        <v>0</v>
      </c>
      <c r="NLG10" s="154">
        <v>0</v>
      </c>
      <c r="NLH10" s="154">
        <v>0</v>
      </c>
      <c r="NLI10" s="154">
        <v>0</v>
      </c>
      <c r="NLJ10" s="154">
        <v>0</v>
      </c>
      <c r="NLK10" s="154">
        <v>0</v>
      </c>
      <c r="NLL10" s="154">
        <v>0</v>
      </c>
      <c r="NLM10" s="154">
        <v>0</v>
      </c>
      <c r="NLN10" s="154">
        <v>0</v>
      </c>
      <c r="NLO10" s="154">
        <v>0</v>
      </c>
      <c r="NLP10" s="154">
        <v>0</v>
      </c>
      <c r="NLQ10" s="154">
        <v>0</v>
      </c>
      <c r="NLR10" s="154">
        <v>0</v>
      </c>
      <c r="NLS10" s="154">
        <v>0</v>
      </c>
      <c r="NLT10" s="154">
        <v>0</v>
      </c>
      <c r="NLU10" s="154">
        <v>0</v>
      </c>
      <c r="NLV10" s="154">
        <v>0</v>
      </c>
      <c r="NLW10" s="154">
        <v>0</v>
      </c>
      <c r="NLX10" s="154">
        <v>0</v>
      </c>
      <c r="NLY10" s="154">
        <v>0</v>
      </c>
      <c r="NLZ10" s="154">
        <v>0</v>
      </c>
      <c r="NMA10" s="154">
        <v>0</v>
      </c>
      <c r="NMB10" s="154">
        <v>0</v>
      </c>
      <c r="NMC10" s="154">
        <v>0</v>
      </c>
      <c r="NMD10" s="154">
        <v>0</v>
      </c>
      <c r="NME10" s="154">
        <v>0</v>
      </c>
      <c r="NMF10" s="154">
        <v>0</v>
      </c>
      <c r="NMG10" s="154">
        <v>0</v>
      </c>
      <c r="NMH10" s="154">
        <v>0</v>
      </c>
      <c r="NMI10" s="154">
        <v>0</v>
      </c>
      <c r="NMJ10" s="154">
        <v>0</v>
      </c>
      <c r="NMK10" s="154">
        <v>0</v>
      </c>
      <c r="NML10" s="154">
        <v>0</v>
      </c>
      <c r="NMM10" s="154">
        <v>0</v>
      </c>
      <c r="NMN10" s="154">
        <v>0</v>
      </c>
      <c r="NMO10" s="154">
        <v>0</v>
      </c>
      <c r="NMP10" s="154">
        <v>0</v>
      </c>
      <c r="NMQ10" s="154">
        <v>0</v>
      </c>
      <c r="NMR10" s="154">
        <v>0</v>
      </c>
      <c r="NMS10" s="154">
        <v>0</v>
      </c>
      <c r="NMT10" s="154">
        <v>0</v>
      </c>
      <c r="NMU10" s="154">
        <v>0</v>
      </c>
      <c r="NMV10" s="154">
        <v>0</v>
      </c>
      <c r="NMW10" s="154">
        <v>0</v>
      </c>
      <c r="NMX10" s="154">
        <v>0</v>
      </c>
      <c r="NMY10" s="154">
        <v>0</v>
      </c>
      <c r="NMZ10" s="154">
        <v>0</v>
      </c>
      <c r="NNA10" s="154">
        <v>0</v>
      </c>
      <c r="NNB10" s="154">
        <v>0</v>
      </c>
      <c r="NNC10" s="154">
        <v>0</v>
      </c>
      <c r="NND10" s="154">
        <v>0</v>
      </c>
      <c r="NNE10" s="154">
        <v>0</v>
      </c>
      <c r="NNF10" s="154">
        <v>0</v>
      </c>
      <c r="NNG10" s="154">
        <v>0</v>
      </c>
      <c r="NNH10" s="154">
        <v>0</v>
      </c>
      <c r="NNI10" s="154">
        <v>0</v>
      </c>
      <c r="NNJ10" s="154">
        <v>0</v>
      </c>
      <c r="NNK10" s="154">
        <v>0</v>
      </c>
      <c r="NNL10" s="154">
        <v>0</v>
      </c>
      <c r="NNM10" s="154">
        <v>0</v>
      </c>
      <c r="NNN10" s="154">
        <v>0</v>
      </c>
      <c r="NNO10" s="154">
        <v>0</v>
      </c>
      <c r="NNP10" s="154">
        <v>0</v>
      </c>
      <c r="NNQ10" s="154">
        <v>0</v>
      </c>
      <c r="NNR10" s="154">
        <v>0</v>
      </c>
      <c r="NNS10" s="154">
        <v>0</v>
      </c>
      <c r="NNT10" s="154">
        <v>0</v>
      </c>
      <c r="NNU10" s="154">
        <v>0</v>
      </c>
      <c r="NNV10" s="154">
        <v>0</v>
      </c>
      <c r="NNW10" s="154">
        <v>0</v>
      </c>
      <c r="NNX10" s="154">
        <v>0</v>
      </c>
      <c r="NNY10" s="154">
        <v>0</v>
      </c>
      <c r="NNZ10" s="154">
        <v>0</v>
      </c>
      <c r="NOA10" s="154">
        <v>0</v>
      </c>
      <c r="NOB10" s="154">
        <v>0</v>
      </c>
      <c r="NOC10" s="154">
        <v>0</v>
      </c>
      <c r="NOD10" s="154">
        <v>0</v>
      </c>
      <c r="NOE10" s="154">
        <v>0</v>
      </c>
      <c r="NOF10" s="154">
        <v>0</v>
      </c>
      <c r="NOG10" s="154">
        <v>0</v>
      </c>
      <c r="NOH10" s="154">
        <v>0</v>
      </c>
      <c r="NOI10" s="154">
        <v>0</v>
      </c>
      <c r="NOJ10" s="154">
        <v>0</v>
      </c>
      <c r="NOK10" s="154">
        <v>0</v>
      </c>
      <c r="NOL10" s="154">
        <v>0</v>
      </c>
      <c r="NOM10" s="154">
        <v>0</v>
      </c>
      <c r="NON10" s="154">
        <v>0</v>
      </c>
      <c r="NOO10" s="154">
        <v>0</v>
      </c>
      <c r="NOP10" s="154">
        <v>0</v>
      </c>
      <c r="NOQ10" s="154">
        <v>0</v>
      </c>
      <c r="NOR10" s="154">
        <v>0</v>
      </c>
      <c r="NOS10" s="154">
        <v>0</v>
      </c>
      <c r="NOT10" s="154">
        <v>0</v>
      </c>
      <c r="NOU10" s="154">
        <v>0</v>
      </c>
      <c r="NOV10" s="154">
        <v>0</v>
      </c>
      <c r="NOW10" s="154">
        <v>0</v>
      </c>
      <c r="NOX10" s="154">
        <v>0</v>
      </c>
      <c r="NOY10" s="154">
        <v>0</v>
      </c>
      <c r="NOZ10" s="154">
        <v>0</v>
      </c>
      <c r="NPA10" s="154">
        <v>0</v>
      </c>
      <c r="NPB10" s="154">
        <v>0</v>
      </c>
      <c r="NPC10" s="154">
        <v>0</v>
      </c>
      <c r="NPD10" s="154">
        <v>0</v>
      </c>
      <c r="NPE10" s="154">
        <v>0</v>
      </c>
      <c r="NPF10" s="154">
        <v>0</v>
      </c>
      <c r="NPG10" s="154">
        <v>0</v>
      </c>
      <c r="NPH10" s="154">
        <v>0</v>
      </c>
      <c r="NPI10" s="154">
        <v>0</v>
      </c>
      <c r="NPJ10" s="154">
        <v>0</v>
      </c>
      <c r="NPK10" s="154">
        <v>0</v>
      </c>
      <c r="NPL10" s="154">
        <v>0</v>
      </c>
      <c r="NPM10" s="154">
        <v>0</v>
      </c>
      <c r="NPN10" s="154">
        <v>0</v>
      </c>
      <c r="NPO10" s="154">
        <v>0</v>
      </c>
      <c r="NPP10" s="154">
        <v>0</v>
      </c>
      <c r="NPQ10" s="154">
        <v>0</v>
      </c>
      <c r="NPR10" s="154">
        <v>0</v>
      </c>
      <c r="NPS10" s="154">
        <v>0</v>
      </c>
      <c r="NPT10" s="154">
        <v>0</v>
      </c>
      <c r="NPU10" s="154">
        <v>0</v>
      </c>
      <c r="NPV10" s="154">
        <v>0</v>
      </c>
      <c r="NPW10" s="154">
        <v>0</v>
      </c>
      <c r="NPX10" s="154">
        <v>0</v>
      </c>
      <c r="NPY10" s="154">
        <v>0</v>
      </c>
      <c r="NPZ10" s="154">
        <v>0</v>
      </c>
      <c r="NQA10" s="154">
        <v>0</v>
      </c>
      <c r="NQB10" s="154">
        <v>0</v>
      </c>
      <c r="NQC10" s="154">
        <v>0</v>
      </c>
      <c r="NQD10" s="154">
        <v>0</v>
      </c>
      <c r="NQE10" s="154">
        <v>0</v>
      </c>
      <c r="NQF10" s="154">
        <v>0</v>
      </c>
      <c r="NQG10" s="154">
        <v>0</v>
      </c>
      <c r="NQH10" s="154">
        <v>0</v>
      </c>
      <c r="NQI10" s="154">
        <v>0</v>
      </c>
      <c r="NQJ10" s="154">
        <v>0</v>
      </c>
      <c r="NQK10" s="154">
        <v>0</v>
      </c>
      <c r="NQL10" s="154">
        <v>0</v>
      </c>
      <c r="NQM10" s="154">
        <v>0</v>
      </c>
      <c r="NQN10" s="154">
        <v>0</v>
      </c>
      <c r="NQO10" s="154">
        <v>0</v>
      </c>
      <c r="NQP10" s="154">
        <v>0</v>
      </c>
      <c r="NQQ10" s="154">
        <v>0</v>
      </c>
      <c r="NQR10" s="154">
        <v>0</v>
      </c>
      <c r="NQS10" s="154">
        <v>0</v>
      </c>
      <c r="NQT10" s="154">
        <v>0</v>
      </c>
      <c r="NQU10" s="154">
        <v>0</v>
      </c>
      <c r="NQV10" s="154">
        <v>0</v>
      </c>
      <c r="NQW10" s="154">
        <v>0</v>
      </c>
      <c r="NQX10" s="154">
        <v>0</v>
      </c>
      <c r="NQY10" s="154">
        <v>0</v>
      </c>
      <c r="NQZ10" s="154">
        <v>0</v>
      </c>
      <c r="NRA10" s="154">
        <v>0</v>
      </c>
      <c r="NRB10" s="154">
        <v>0</v>
      </c>
      <c r="NRC10" s="154">
        <v>0</v>
      </c>
      <c r="NRD10" s="154">
        <v>0</v>
      </c>
      <c r="NRE10" s="154">
        <v>0</v>
      </c>
      <c r="NRF10" s="154">
        <v>0</v>
      </c>
      <c r="NRG10" s="154">
        <v>0</v>
      </c>
      <c r="NRH10" s="154">
        <v>0</v>
      </c>
      <c r="NRI10" s="154">
        <v>0</v>
      </c>
      <c r="NRJ10" s="154">
        <v>0</v>
      </c>
      <c r="NRK10" s="154">
        <v>0</v>
      </c>
      <c r="NRL10" s="154">
        <v>0</v>
      </c>
      <c r="NRM10" s="154">
        <v>0</v>
      </c>
      <c r="NRN10" s="154">
        <v>0</v>
      </c>
      <c r="NRO10" s="154">
        <v>0</v>
      </c>
      <c r="NRP10" s="154">
        <v>0</v>
      </c>
      <c r="NRQ10" s="154">
        <v>0</v>
      </c>
      <c r="NRR10" s="154">
        <v>0</v>
      </c>
      <c r="NRS10" s="154">
        <v>0</v>
      </c>
      <c r="NRT10" s="154">
        <v>0</v>
      </c>
      <c r="NRU10" s="154">
        <v>0</v>
      </c>
      <c r="NRV10" s="154">
        <v>0</v>
      </c>
      <c r="NRW10" s="154">
        <v>0</v>
      </c>
      <c r="NRX10" s="154">
        <v>0</v>
      </c>
      <c r="NRY10" s="154">
        <v>0</v>
      </c>
      <c r="NRZ10" s="154">
        <v>0</v>
      </c>
      <c r="NSA10" s="154">
        <v>0</v>
      </c>
      <c r="NSB10" s="154">
        <v>0</v>
      </c>
      <c r="NSC10" s="154">
        <v>0</v>
      </c>
      <c r="NSD10" s="154">
        <v>0</v>
      </c>
      <c r="NSE10" s="154">
        <v>0</v>
      </c>
      <c r="NSF10" s="154">
        <v>0</v>
      </c>
      <c r="NSG10" s="154">
        <v>0</v>
      </c>
      <c r="NSH10" s="154">
        <v>0</v>
      </c>
      <c r="NSI10" s="154">
        <v>0</v>
      </c>
      <c r="NSJ10" s="154">
        <v>0</v>
      </c>
      <c r="NSK10" s="154">
        <v>0</v>
      </c>
      <c r="NSL10" s="154">
        <v>0</v>
      </c>
      <c r="NSM10" s="154">
        <v>0</v>
      </c>
      <c r="NSN10" s="154">
        <v>0</v>
      </c>
      <c r="NSO10" s="154">
        <v>0</v>
      </c>
      <c r="NSP10" s="154">
        <v>0</v>
      </c>
      <c r="NSQ10" s="154">
        <v>0</v>
      </c>
      <c r="NSR10" s="154">
        <v>0</v>
      </c>
      <c r="NSS10" s="154">
        <v>0</v>
      </c>
      <c r="NST10" s="154">
        <v>0</v>
      </c>
      <c r="NSU10" s="154">
        <v>0</v>
      </c>
      <c r="NSV10" s="154">
        <v>0</v>
      </c>
      <c r="NSW10" s="154">
        <v>0</v>
      </c>
      <c r="NSX10" s="154">
        <v>0</v>
      </c>
      <c r="NSY10" s="154">
        <v>0</v>
      </c>
      <c r="NSZ10" s="154">
        <v>0</v>
      </c>
      <c r="NTA10" s="154">
        <v>0</v>
      </c>
      <c r="NTB10" s="154">
        <v>0</v>
      </c>
      <c r="NTC10" s="154">
        <v>0</v>
      </c>
      <c r="NTD10" s="154">
        <v>0</v>
      </c>
      <c r="NTE10" s="154">
        <v>0</v>
      </c>
      <c r="NTF10" s="154">
        <v>0</v>
      </c>
      <c r="NTG10" s="154">
        <v>0</v>
      </c>
      <c r="NTH10" s="154">
        <v>0</v>
      </c>
      <c r="NTI10" s="154">
        <v>0</v>
      </c>
      <c r="NTJ10" s="154">
        <v>0</v>
      </c>
      <c r="NTK10" s="154">
        <v>0</v>
      </c>
      <c r="NTL10" s="154">
        <v>0</v>
      </c>
      <c r="NTM10" s="154">
        <v>0</v>
      </c>
      <c r="NTN10" s="154">
        <v>0</v>
      </c>
      <c r="NTO10" s="154">
        <v>0</v>
      </c>
      <c r="NTP10" s="154">
        <v>0</v>
      </c>
      <c r="NTQ10" s="154">
        <v>0</v>
      </c>
      <c r="NTR10" s="154">
        <v>0</v>
      </c>
      <c r="NTS10" s="154">
        <v>0</v>
      </c>
      <c r="NTT10" s="154">
        <v>0</v>
      </c>
      <c r="NTU10" s="154">
        <v>0</v>
      </c>
      <c r="NTV10" s="154">
        <v>0</v>
      </c>
      <c r="NTW10" s="154">
        <v>0</v>
      </c>
      <c r="NTX10" s="154">
        <v>0</v>
      </c>
      <c r="NTY10" s="154">
        <v>0</v>
      </c>
      <c r="NTZ10" s="154">
        <v>0</v>
      </c>
      <c r="NUA10" s="154">
        <v>0</v>
      </c>
      <c r="NUB10" s="154">
        <v>0</v>
      </c>
      <c r="NUC10" s="154">
        <v>0</v>
      </c>
      <c r="NUD10" s="154">
        <v>0</v>
      </c>
      <c r="NUE10" s="154">
        <v>0</v>
      </c>
      <c r="NUF10" s="154">
        <v>0</v>
      </c>
      <c r="NUG10" s="154">
        <v>0</v>
      </c>
      <c r="NUH10" s="154">
        <v>0</v>
      </c>
      <c r="NUI10" s="154">
        <v>0</v>
      </c>
      <c r="NUJ10" s="154">
        <v>0</v>
      </c>
      <c r="NUK10" s="154">
        <v>0</v>
      </c>
      <c r="NUL10" s="154">
        <v>0</v>
      </c>
      <c r="NUM10" s="154">
        <v>0</v>
      </c>
      <c r="NUN10" s="154">
        <v>0</v>
      </c>
      <c r="NUO10" s="154">
        <v>0</v>
      </c>
      <c r="NUP10" s="154">
        <v>0</v>
      </c>
      <c r="NUQ10" s="154">
        <v>0</v>
      </c>
      <c r="NUR10" s="154">
        <v>0</v>
      </c>
      <c r="NUS10" s="154">
        <v>0</v>
      </c>
      <c r="NUT10" s="154">
        <v>0</v>
      </c>
      <c r="NUU10" s="154">
        <v>0</v>
      </c>
      <c r="NUV10" s="154">
        <v>0</v>
      </c>
      <c r="NUW10" s="154">
        <v>0</v>
      </c>
      <c r="NUX10" s="154">
        <v>0</v>
      </c>
      <c r="NUY10" s="154">
        <v>0</v>
      </c>
      <c r="NUZ10" s="154">
        <v>0</v>
      </c>
      <c r="NVA10" s="154">
        <v>0</v>
      </c>
      <c r="NVB10" s="154">
        <v>0</v>
      </c>
      <c r="NVC10" s="154">
        <v>0</v>
      </c>
      <c r="NVD10" s="154">
        <v>0</v>
      </c>
      <c r="NVE10" s="154">
        <v>0</v>
      </c>
      <c r="NVF10" s="154">
        <v>0</v>
      </c>
      <c r="NVG10" s="154">
        <v>0</v>
      </c>
      <c r="NVH10" s="154">
        <v>0</v>
      </c>
      <c r="NVI10" s="154">
        <v>0</v>
      </c>
      <c r="NVJ10" s="154">
        <v>0</v>
      </c>
      <c r="NVK10" s="154">
        <v>0</v>
      </c>
      <c r="NVL10" s="154">
        <v>0</v>
      </c>
      <c r="NVM10" s="154">
        <v>0</v>
      </c>
      <c r="NVN10" s="154">
        <v>0</v>
      </c>
      <c r="NVO10" s="154">
        <v>0</v>
      </c>
      <c r="NVP10" s="154">
        <v>0</v>
      </c>
      <c r="NVQ10" s="154">
        <v>0</v>
      </c>
      <c r="NVR10" s="154">
        <v>0</v>
      </c>
      <c r="NVS10" s="154">
        <v>0</v>
      </c>
      <c r="NVT10" s="154">
        <v>0</v>
      </c>
      <c r="NVU10" s="154">
        <v>0</v>
      </c>
      <c r="NVV10" s="154">
        <v>0</v>
      </c>
      <c r="NVW10" s="154">
        <v>0</v>
      </c>
      <c r="NVX10" s="154">
        <v>0</v>
      </c>
      <c r="NVY10" s="154">
        <v>0</v>
      </c>
      <c r="NVZ10" s="154">
        <v>0</v>
      </c>
      <c r="NWA10" s="154">
        <v>0</v>
      </c>
      <c r="NWB10" s="154">
        <v>0</v>
      </c>
      <c r="NWC10" s="154">
        <v>0</v>
      </c>
      <c r="NWD10" s="154">
        <v>0</v>
      </c>
      <c r="NWE10" s="154">
        <v>0</v>
      </c>
      <c r="NWF10" s="154">
        <v>0</v>
      </c>
      <c r="NWG10" s="154">
        <v>0</v>
      </c>
      <c r="NWH10" s="154">
        <v>0</v>
      </c>
      <c r="NWI10" s="154">
        <v>0</v>
      </c>
      <c r="NWJ10" s="154">
        <v>0</v>
      </c>
      <c r="NWK10" s="154">
        <v>0</v>
      </c>
      <c r="NWL10" s="154">
        <v>0</v>
      </c>
      <c r="NWM10" s="154">
        <v>0</v>
      </c>
      <c r="NWN10" s="154">
        <v>0</v>
      </c>
      <c r="NWO10" s="154">
        <v>0</v>
      </c>
      <c r="NWP10" s="154">
        <v>0</v>
      </c>
      <c r="NWQ10" s="154">
        <v>0</v>
      </c>
      <c r="NWR10" s="154">
        <v>0</v>
      </c>
      <c r="NWS10" s="154">
        <v>0</v>
      </c>
      <c r="NWT10" s="154">
        <v>0</v>
      </c>
      <c r="NWU10" s="154">
        <v>0</v>
      </c>
      <c r="NWV10" s="154">
        <v>0</v>
      </c>
      <c r="NWW10" s="154">
        <v>0</v>
      </c>
      <c r="NWX10" s="154">
        <v>0</v>
      </c>
      <c r="NWY10" s="154">
        <v>0</v>
      </c>
      <c r="NWZ10" s="154">
        <v>0</v>
      </c>
      <c r="NXA10" s="154">
        <v>0</v>
      </c>
      <c r="NXB10" s="154">
        <v>0</v>
      </c>
      <c r="NXC10" s="154">
        <v>0</v>
      </c>
      <c r="NXD10" s="154">
        <v>0</v>
      </c>
      <c r="NXE10" s="154">
        <v>0</v>
      </c>
      <c r="NXF10" s="154">
        <v>0</v>
      </c>
      <c r="NXG10" s="154">
        <v>0</v>
      </c>
      <c r="NXH10" s="154">
        <v>0</v>
      </c>
      <c r="NXI10" s="154">
        <v>0</v>
      </c>
      <c r="NXJ10" s="154">
        <v>0</v>
      </c>
      <c r="NXK10" s="154">
        <v>0</v>
      </c>
      <c r="NXL10" s="154">
        <v>0</v>
      </c>
      <c r="NXM10" s="154">
        <v>0</v>
      </c>
      <c r="NXN10" s="154">
        <v>0</v>
      </c>
      <c r="NXO10" s="154">
        <v>0</v>
      </c>
      <c r="NXP10" s="154">
        <v>0</v>
      </c>
      <c r="NXQ10" s="154">
        <v>0</v>
      </c>
      <c r="NXR10" s="154">
        <v>0</v>
      </c>
      <c r="NXS10" s="154">
        <v>0</v>
      </c>
      <c r="NXT10" s="154">
        <v>0</v>
      </c>
      <c r="NXU10" s="154">
        <v>0</v>
      </c>
      <c r="NXV10" s="154">
        <v>0</v>
      </c>
      <c r="NXW10" s="154">
        <v>0</v>
      </c>
      <c r="NXX10" s="154">
        <v>0</v>
      </c>
      <c r="NXY10" s="154">
        <v>0</v>
      </c>
      <c r="NXZ10" s="154">
        <v>0</v>
      </c>
      <c r="NYA10" s="154">
        <v>0</v>
      </c>
      <c r="NYB10" s="154">
        <v>0</v>
      </c>
      <c r="NYC10" s="154">
        <v>0</v>
      </c>
      <c r="NYD10" s="154">
        <v>0</v>
      </c>
      <c r="NYE10" s="154">
        <v>0</v>
      </c>
      <c r="NYF10" s="154">
        <v>0</v>
      </c>
      <c r="NYG10" s="154">
        <v>0</v>
      </c>
      <c r="NYH10" s="154">
        <v>0</v>
      </c>
      <c r="NYI10" s="154">
        <v>0</v>
      </c>
      <c r="NYJ10" s="154">
        <v>0</v>
      </c>
      <c r="NYK10" s="154">
        <v>0</v>
      </c>
      <c r="NYL10" s="154">
        <v>0</v>
      </c>
      <c r="NYM10" s="154">
        <v>0</v>
      </c>
      <c r="NYN10" s="154">
        <v>0</v>
      </c>
      <c r="NYO10" s="154">
        <v>0</v>
      </c>
      <c r="NYP10" s="154">
        <v>0</v>
      </c>
      <c r="NYQ10" s="154">
        <v>0</v>
      </c>
      <c r="NYR10" s="154">
        <v>0</v>
      </c>
      <c r="NYS10" s="154">
        <v>0</v>
      </c>
      <c r="NYT10" s="154">
        <v>0</v>
      </c>
      <c r="NYU10" s="154">
        <v>0</v>
      </c>
      <c r="NYV10" s="154">
        <v>0</v>
      </c>
      <c r="NYW10" s="154">
        <v>0</v>
      </c>
      <c r="NYX10" s="154">
        <v>0</v>
      </c>
      <c r="NYY10" s="154">
        <v>0</v>
      </c>
      <c r="NYZ10" s="154">
        <v>0</v>
      </c>
      <c r="NZA10" s="154">
        <v>0</v>
      </c>
      <c r="NZB10" s="154">
        <v>0</v>
      </c>
      <c r="NZC10" s="154">
        <v>0</v>
      </c>
      <c r="NZD10" s="154">
        <v>0</v>
      </c>
      <c r="NZE10" s="154">
        <v>0</v>
      </c>
      <c r="NZF10" s="154">
        <v>0</v>
      </c>
      <c r="NZG10" s="154">
        <v>0</v>
      </c>
      <c r="NZH10" s="154">
        <v>0</v>
      </c>
      <c r="NZI10" s="154">
        <v>0</v>
      </c>
      <c r="NZJ10" s="154">
        <v>0</v>
      </c>
      <c r="NZK10" s="154">
        <v>0</v>
      </c>
      <c r="NZL10" s="154">
        <v>0</v>
      </c>
      <c r="NZM10" s="154">
        <v>0</v>
      </c>
      <c r="NZN10" s="154">
        <v>0</v>
      </c>
      <c r="NZO10" s="154">
        <v>0</v>
      </c>
      <c r="NZP10" s="154">
        <v>0</v>
      </c>
      <c r="NZQ10" s="154">
        <v>0</v>
      </c>
      <c r="NZR10" s="154">
        <v>0</v>
      </c>
      <c r="NZS10" s="154">
        <v>0</v>
      </c>
      <c r="NZT10" s="154">
        <v>0</v>
      </c>
      <c r="NZU10" s="154">
        <v>0</v>
      </c>
      <c r="NZV10" s="154">
        <v>0</v>
      </c>
      <c r="NZW10" s="154">
        <v>0</v>
      </c>
      <c r="NZX10" s="154">
        <v>0</v>
      </c>
      <c r="NZY10" s="154">
        <v>0</v>
      </c>
      <c r="NZZ10" s="154">
        <v>0</v>
      </c>
      <c r="OAA10" s="154">
        <v>0</v>
      </c>
      <c r="OAB10" s="154">
        <v>0</v>
      </c>
      <c r="OAC10" s="154">
        <v>0</v>
      </c>
      <c r="OAD10" s="154">
        <v>0</v>
      </c>
      <c r="OAE10" s="154">
        <v>0</v>
      </c>
      <c r="OAF10" s="154">
        <v>0</v>
      </c>
      <c r="OAG10" s="154">
        <v>0</v>
      </c>
      <c r="OAH10" s="154">
        <v>0</v>
      </c>
      <c r="OAI10" s="154">
        <v>0</v>
      </c>
      <c r="OAJ10" s="154">
        <v>0</v>
      </c>
      <c r="OAK10" s="154">
        <v>0</v>
      </c>
      <c r="OAL10" s="154">
        <v>0</v>
      </c>
      <c r="OAM10" s="154">
        <v>0</v>
      </c>
      <c r="OAN10" s="154">
        <v>0</v>
      </c>
      <c r="OAO10" s="154">
        <v>0</v>
      </c>
      <c r="OAP10" s="154">
        <v>0</v>
      </c>
      <c r="OAQ10" s="154">
        <v>0</v>
      </c>
      <c r="OAR10" s="154">
        <v>0</v>
      </c>
      <c r="OAS10" s="154">
        <v>0</v>
      </c>
      <c r="OAT10" s="154">
        <v>0</v>
      </c>
      <c r="OAU10" s="154">
        <v>0</v>
      </c>
      <c r="OAV10" s="154">
        <v>0</v>
      </c>
      <c r="OAW10" s="154">
        <v>0</v>
      </c>
      <c r="OAX10" s="154">
        <v>0</v>
      </c>
      <c r="OAY10" s="154">
        <v>0</v>
      </c>
      <c r="OAZ10" s="154">
        <v>0</v>
      </c>
      <c r="OBA10" s="154">
        <v>0</v>
      </c>
      <c r="OBB10" s="154">
        <v>0</v>
      </c>
      <c r="OBC10" s="154">
        <v>0</v>
      </c>
      <c r="OBD10" s="154">
        <v>0</v>
      </c>
      <c r="OBE10" s="154">
        <v>0</v>
      </c>
      <c r="OBF10" s="154">
        <v>0</v>
      </c>
      <c r="OBG10" s="154">
        <v>0</v>
      </c>
      <c r="OBH10" s="154">
        <v>0</v>
      </c>
      <c r="OBI10" s="154">
        <v>0</v>
      </c>
      <c r="OBJ10" s="154">
        <v>0</v>
      </c>
      <c r="OBK10" s="154">
        <v>0</v>
      </c>
      <c r="OBL10" s="154">
        <v>0</v>
      </c>
      <c r="OBM10" s="154">
        <v>0</v>
      </c>
      <c r="OBN10" s="154">
        <v>0</v>
      </c>
      <c r="OBO10" s="154">
        <v>0</v>
      </c>
      <c r="OBP10" s="154">
        <v>0</v>
      </c>
      <c r="OBQ10" s="154">
        <v>0</v>
      </c>
      <c r="OBR10" s="154">
        <v>0</v>
      </c>
      <c r="OBS10" s="154">
        <v>0</v>
      </c>
      <c r="OBT10" s="154">
        <v>0</v>
      </c>
      <c r="OBU10" s="154">
        <v>0</v>
      </c>
      <c r="OBV10" s="154">
        <v>0</v>
      </c>
      <c r="OBW10" s="154">
        <v>0</v>
      </c>
      <c r="OBX10" s="154">
        <v>0</v>
      </c>
      <c r="OBY10" s="154">
        <v>0</v>
      </c>
      <c r="OBZ10" s="154">
        <v>0</v>
      </c>
      <c r="OCA10" s="154">
        <v>0</v>
      </c>
      <c r="OCB10" s="154">
        <v>0</v>
      </c>
      <c r="OCC10" s="154">
        <v>0</v>
      </c>
      <c r="OCD10" s="154">
        <v>0</v>
      </c>
      <c r="OCE10" s="154">
        <v>0</v>
      </c>
      <c r="OCF10" s="154">
        <v>0</v>
      </c>
      <c r="OCG10" s="154">
        <v>0</v>
      </c>
      <c r="OCH10" s="154">
        <v>0</v>
      </c>
      <c r="OCI10" s="154">
        <v>0</v>
      </c>
      <c r="OCJ10" s="154">
        <v>0</v>
      </c>
      <c r="OCK10" s="154">
        <v>0</v>
      </c>
      <c r="OCL10" s="154">
        <v>0</v>
      </c>
      <c r="OCM10" s="154">
        <v>0</v>
      </c>
      <c r="OCN10" s="154">
        <v>0</v>
      </c>
      <c r="OCO10" s="154">
        <v>0</v>
      </c>
      <c r="OCP10" s="154">
        <v>0</v>
      </c>
      <c r="OCQ10" s="154">
        <v>0</v>
      </c>
      <c r="OCR10" s="154">
        <v>0</v>
      </c>
      <c r="OCS10" s="154">
        <v>0</v>
      </c>
      <c r="OCT10" s="154">
        <v>0</v>
      </c>
      <c r="OCU10" s="154">
        <v>0</v>
      </c>
      <c r="OCV10" s="154">
        <v>0</v>
      </c>
      <c r="OCW10" s="154">
        <v>0</v>
      </c>
      <c r="OCX10" s="154">
        <v>0</v>
      </c>
      <c r="OCY10" s="154">
        <v>0</v>
      </c>
      <c r="OCZ10" s="154">
        <v>0</v>
      </c>
      <c r="ODA10" s="154">
        <v>0</v>
      </c>
      <c r="ODB10" s="154">
        <v>0</v>
      </c>
      <c r="ODC10" s="154">
        <v>0</v>
      </c>
      <c r="ODD10" s="154">
        <v>0</v>
      </c>
      <c r="ODE10" s="154">
        <v>0</v>
      </c>
      <c r="ODF10" s="154">
        <v>0</v>
      </c>
      <c r="ODG10" s="154">
        <v>0</v>
      </c>
      <c r="ODH10" s="154">
        <v>0</v>
      </c>
      <c r="ODI10" s="154">
        <v>0</v>
      </c>
      <c r="ODJ10" s="154">
        <v>0</v>
      </c>
      <c r="ODK10" s="154">
        <v>0</v>
      </c>
      <c r="ODL10" s="154">
        <v>0</v>
      </c>
      <c r="ODM10" s="154">
        <v>0</v>
      </c>
      <c r="ODN10" s="154">
        <v>0</v>
      </c>
      <c r="ODO10" s="154">
        <v>0</v>
      </c>
      <c r="ODP10" s="154">
        <v>0</v>
      </c>
      <c r="ODQ10" s="154">
        <v>0</v>
      </c>
      <c r="ODR10" s="154">
        <v>0</v>
      </c>
      <c r="ODS10" s="154">
        <v>0</v>
      </c>
      <c r="ODT10" s="154">
        <v>0</v>
      </c>
      <c r="ODU10" s="154">
        <v>0</v>
      </c>
      <c r="ODV10" s="154">
        <v>0</v>
      </c>
      <c r="ODW10" s="154">
        <v>0</v>
      </c>
      <c r="ODX10" s="154">
        <v>0</v>
      </c>
      <c r="ODY10" s="154">
        <v>0</v>
      </c>
      <c r="ODZ10" s="154">
        <v>0</v>
      </c>
      <c r="OEA10" s="154">
        <v>0</v>
      </c>
      <c r="OEB10" s="154">
        <v>0</v>
      </c>
      <c r="OEC10" s="154">
        <v>0</v>
      </c>
      <c r="OED10" s="154">
        <v>0</v>
      </c>
      <c r="OEE10" s="154">
        <v>0</v>
      </c>
      <c r="OEF10" s="154">
        <v>0</v>
      </c>
      <c r="OEG10" s="154">
        <v>0</v>
      </c>
      <c r="OEH10" s="154">
        <v>0</v>
      </c>
      <c r="OEI10" s="154">
        <v>0</v>
      </c>
      <c r="OEJ10" s="154">
        <v>0</v>
      </c>
      <c r="OEK10" s="154">
        <v>0</v>
      </c>
      <c r="OEL10" s="154">
        <v>0</v>
      </c>
      <c r="OEM10" s="154">
        <v>0</v>
      </c>
      <c r="OEN10" s="154">
        <v>0</v>
      </c>
      <c r="OEO10" s="154">
        <v>0</v>
      </c>
      <c r="OEP10" s="154">
        <v>0</v>
      </c>
      <c r="OEQ10" s="154">
        <v>0</v>
      </c>
      <c r="OER10" s="154">
        <v>0</v>
      </c>
      <c r="OES10" s="154">
        <v>0</v>
      </c>
      <c r="OET10" s="154">
        <v>0</v>
      </c>
      <c r="OEU10" s="154">
        <v>0</v>
      </c>
      <c r="OEV10" s="154">
        <v>0</v>
      </c>
      <c r="OEW10" s="154">
        <v>0</v>
      </c>
      <c r="OEX10" s="154">
        <v>0</v>
      </c>
      <c r="OEY10" s="154">
        <v>0</v>
      </c>
      <c r="OEZ10" s="154">
        <v>0</v>
      </c>
      <c r="OFA10" s="154">
        <v>0</v>
      </c>
      <c r="OFB10" s="154">
        <v>0</v>
      </c>
      <c r="OFC10" s="154">
        <v>0</v>
      </c>
      <c r="OFD10" s="154">
        <v>0</v>
      </c>
      <c r="OFE10" s="154">
        <v>0</v>
      </c>
      <c r="OFF10" s="154">
        <v>0</v>
      </c>
      <c r="OFG10" s="154">
        <v>0</v>
      </c>
      <c r="OFH10" s="154">
        <v>0</v>
      </c>
      <c r="OFI10" s="154">
        <v>0</v>
      </c>
      <c r="OFJ10" s="154">
        <v>0</v>
      </c>
      <c r="OFK10" s="154">
        <v>0</v>
      </c>
      <c r="OFL10" s="154">
        <v>0</v>
      </c>
      <c r="OFM10" s="154">
        <v>0</v>
      </c>
      <c r="OFN10" s="154">
        <v>0</v>
      </c>
      <c r="OFO10" s="154">
        <v>0</v>
      </c>
      <c r="OFP10" s="154">
        <v>0</v>
      </c>
      <c r="OFQ10" s="154">
        <v>0</v>
      </c>
      <c r="OFR10" s="154">
        <v>0</v>
      </c>
      <c r="OFS10" s="154">
        <v>0</v>
      </c>
      <c r="OFT10" s="154">
        <v>0</v>
      </c>
      <c r="OFU10" s="154">
        <v>0</v>
      </c>
      <c r="OFV10" s="154">
        <v>0</v>
      </c>
      <c r="OFW10" s="154">
        <v>0</v>
      </c>
      <c r="OFX10" s="154">
        <v>0</v>
      </c>
      <c r="OFY10" s="154">
        <v>0</v>
      </c>
      <c r="OFZ10" s="154">
        <v>0</v>
      </c>
      <c r="OGA10" s="154">
        <v>0</v>
      </c>
      <c r="OGB10" s="154">
        <v>0</v>
      </c>
      <c r="OGC10" s="154">
        <v>0</v>
      </c>
      <c r="OGD10" s="154">
        <v>0</v>
      </c>
      <c r="OGE10" s="154">
        <v>0</v>
      </c>
      <c r="OGF10" s="154">
        <v>0</v>
      </c>
      <c r="OGG10" s="154">
        <v>0</v>
      </c>
      <c r="OGH10" s="154">
        <v>0</v>
      </c>
      <c r="OGI10" s="154">
        <v>0</v>
      </c>
      <c r="OGJ10" s="154">
        <v>0</v>
      </c>
      <c r="OGK10" s="154">
        <v>0</v>
      </c>
      <c r="OGL10" s="154">
        <v>0</v>
      </c>
      <c r="OGM10" s="154">
        <v>0</v>
      </c>
      <c r="OGN10" s="154">
        <v>0</v>
      </c>
      <c r="OGO10" s="154">
        <v>0</v>
      </c>
      <c r="OGP10" s="154">
        <v>0</v>
      </c>
      <c r="OGQ10" s="154">
        <v>0</v>
      </c>
      <c r="OGR10" s="154">
        <v>0</v>
      </c>
      <c r="OGS10" s="154">
        <v>0</v>
      </c>
      <c r="OGT10" s="154">
        <v>0</v>
      </c>
      <c r="OGU10" s="154">
        <v>0</v>
      </c>
      <c r="OGV10" s="154">
        <v>0</v>
      </c>
      <c r="OGW10" s="154">
        <v>0</v>
      </c>
      <c r="OGX10" s="154">
        <v>0</v>
      </c>
      <c r="OGY10" s="154">
        <v>0</v>
      </c>
      <c r="OGZ10" s="154">
        <v>0</v>
      </c>
      <c r="OHA10" s="154">
        <v>0</v>
      </c>
      <c r="OHB10" s="154">
        <v>0</v>
      </c>
      <c r="OHC10" s="154">
        <v>0</v>
      </c>
      <c r="OHD10" s="154">
        <v>0</v>
      </c>
      <c r="OHE10" s="154">
        <v>0</v>
      </c>
      <c r="OHF10" s="154">
        <v>0</v>
      </c>
      <c r="OHG10" s="154">
        <v>0</v>
      </c>
      <c r="OHH10" s="154">
        <v>0</v>
      </c>
      <c r="OHI10" s="154">
        <v>0</v>
      </c>
      <c r="OHJ10" s="154">
        <v>0</v>
      </c>
      <c r="OHK10" s="154">
        <v>0</v>
      </c>
      <c r="OHL10" s="154">
        <v>0</v>
      </c>
      <c r="OHM10" s="154">
        <v>0</v>
      </c>
      <c r="OHN10" s="154">
        <v>0</v>
      </c>
      <c r="OHO10" s="154">
        <v>0</v>
      </c>
      <c r="OHP10" s="154">
        <v>0</v>
      </c>
      <c r="OHQ10" s="154">
        <v>0</v>
      </c>
      <c r="OHR10" s="154">
        <v>0</v>
      </c>
      <c r="OHS10" s="154">
        <v>0</v>
      </c>
      <c r="OHT10" s="154">
        <v>0</v>
      </c>
      <c r="OHU10" s="154">
        <v>0</v>
      </c>
      <c r="OHV10" s="154">
        <v>0</v>
      </c>
      <c r="OHW10" s="154">
        <v>0</v>
      </c>
      <c r="OHX10" s="154">
        <v>0</v>
      </c>
      <c r="OHY10" s="154">
        <v>0</v>
      </c>
      <c r="OHZ10" s="154">
        <v>0</v>
      </c>
      <c r="OIA10" s="154">
        <v>0</v>
      </c>
      <c r="OIB10" s="154">
        <v>0</v>
      </c>
      <c r="OIC10" s="154">
        <v>0</v>
      </c>
      <c r="OID10" s="154">
        <v>0</v>
      </c>
      <c r="OIE10" s="154">
        <v>0</v>
      </c>
      <c r="OIF10" s="154">
        <v>0</v>
      </c>
      <c r="OIG10" s="154">
        <v>0</v>
      </c>
      <c r="OIH10" s="154">
        <v>0</v>
      </c>
      <c r="OII10" s="154">
        <v>0</v>
      </c>
      <c r="OIJ10" s="154">
        <v>0</v>
      </c>
      <c r="OIK10" s="154">
        <v>0</v>
      </c>
      <c r="OIL10" s="154">
        <v>0</v>
      </c>
      <c r="OIM10" s="154">
        <v>0</v>
      </c>
      <c r="OIN10" s="154">
        <v>0</v>
      </c>
      <c r="OIO10" s="154">
        <v>0</v>
      </c>
      <c r="OIP10" s="154">
        <v>0</v>
      </c>
      <c r="OIQ10" s="154">
        <v>0</v>
      </c>
      <c r="OIR10" s="154">
        <v>0</v>
      </c>
      <c r="OIS10" s="154">
        <v>0</v>
      </c>
      <c r="OIT10" s="154">
        <v>0</v>
      </c>
      <c r="OIU10" s="154">
        <v>0</v>
      </c>
      <c r="OIV10" s="154">
        <v>0</v>
      </c>
      <c r="OIW10" s="154">
        <v>0</v>
      </c>
      <c r="OIX10" s="154">
        <v>0</v>
      </c>
      <c r="OIY10" s="154">
        <v>0</v>
      </c>
      <c r="OIZ10" s="154">
        <v>0</v>
      </c>
      <c r="OJA10" s="154">
        <v>0</v>
      </c>
      <c r="OJB10" s="154">
        <v>0</v>
      </c>
      <c r="OJC10" s="154">
        <v>0</v>
      </c>
      <c r="OJD10" s="154">
        <v>0</v>
      </c>
      <c r="OJE10" s="154">
        <v>0</v>
      </c>
      <c r="OJF10" s="154">
        <v>0</v>
      </c>
      <c r="OJG10" s="154">
        <v>0</v>
      </c>
      <c r="OJH10" s="154">
        <v>0</v>
      </c>
      <c r="OJI10" s="154">
        <v>0</v>
      </c>
      <c r="OJJ10" s="154">
        <v>0</v>
      </c>
      <c r="OJK10" s="154">
        <v>0</v>
      </c>
      <c r="OJL10" s="154">
        <v>0</v>
      </c>
      <c r="OJM10" s="154">
        <v>0</v>
      </c>
      <c r="OJN10" s="154">
        <v>0</v>
      </c>
      <c r="OJO10" s="154">
        <v>0</v>
      </c>
      <c r="OJP10" s="154">
        <v>0</v>
      </c>
      <c r="OJQ10" s="154">
        <v>0</v>
      </c>
      <c r="OJR10" s="154">
        <v>0</v>
      </c>
      <c r="OJS10" s="154">
        <v>0</v>
      </c>
      <c r="OJT10" s="154">
        <v>0</v>
      </c>
      <c r="OJU10" s="154">
        <v>0</v>
      </c>
      <c r="OJV10" s="154">
        <v>0</v>
      </c>
      <c r="OJW10" s="154">
        <v>0</v>
      </c>
      <c r="OJX10" s="154">
        <v>0</v>
      </c>
      <c r="OJY10" s="154">
        <v>0</v>
      </c>
      <c r="OJZ10" s="154">
        <v>0</v>
      </c>
      <c r="OKA10" s="154">
        <v>0</v>
      </c>
      <c r="OKB10" s="154">
        <v>0</v>
      </c>
      <c r="OKC10" s="154">
        <v>0</v>
      </c>
      <c r="OKD10" s="154">
        <v>0</v>
      </c>
      <c r="OKE10" s="154">
        <v>0</v>
      </c>
      <c r="OKF10" s="154">
        <v>0</v>
      </c>
      <c r="OKG10" s="154">
        <v>0</v>
      </c>
      <c r="OKH10" s="154">
        <v>0</v>
      </c>
      <c r="OKI10" s="154">
        <v>0</v>
      </c>
      <c r="OKJ10" s="154">
        <v>0</v>
      </c>
      <c r="OKK10" s="154">
        <v>0</v>
      </c>
      <c r="OKL10" s="154">
        <v>0</v>
      </c>
      <c r="OKM10" s="154">
        <v>0</v>
      </c>
      <c r="OKN10" s="154">
        <v>0</v>
      </c>
      <c r="OKO10" s="154">
        <v>0</v>
      </c>
      <c r="OKP10" s="154">
        <v>0</v>
      </c>
      <c r="OKQ10" s="154">
        <v>0</v>
      </c>
      <c r="OKR10" s="154">
        <v>0</v>
      </c>
      <c r="OKS10" s="154">
        <v>0</v>
      </c>
      <c r="OKT10" s="154">
        <v>0</v>
      </c>
      <c r="OKU10" s="154">
        <v>0</v>
      </c>
      <c r="OKV10" s="154">
        <v>0</v>
      </c>
      <c r="OKW10" s="154">
        <v>0</v>
      </c>
      <c r="OKX10" s="154">
        <v>0</v>
      </c>
      <c r="OKY10" s="154">
        <v>0</v>
      </c>
      <c r="OKZ10" s="154">
        <v>0</v>
      </c>
      <c r="OLA10" s="154">
        <v>0</v>
      </c>
      <c r="OLB10" s="154">
        <v>0</v>
      </c>
      <c r="OLC10" s="154">
        <v>0</v>
      </c>
      <c r="OLD10" s="154">
        <v>0</v>
      </c>
      <c r="OLE10" s="154">
        <v>0</v>
      </c>
      <c r="OLF10" s="154">
        <v>0</v>
      </c>
      <c r="OLG10" s="154">
        <v>0</v>
      </c>
      <c r="OLH10" s="154">
        <v>0</v>
      </c>
      <c r="OLI10" s="154">
        <v>0</v>
      </c>
      <c r="OLJ10" s="154">
        <v>0</v>
      </c>
      <c r="OLK10" s="154">
        <v>0</v>
      </c>
      <c r="OLL10" s="154">
        <v>0</v>
      </c>
      <c r="OLM10" s="154">
        <v>0</v>
      </c>
      <c r="OLN10" s="154">
        <v>0</v>
      </c>
      <c r="OLO10" s="154">
        <v>0</v>
      </c>
      <c r="OLP10" s="154">
        <v>0</v>
      </c>
      <c r="OLQ10" s="154">
        <v>0</v>
      </c>
      <c r="OLR10" s="154">
        <v>0</v>
      </c>
      <c r="OLS10" s="154">
        <v>0</v>
      </c>
      <c r="OLT10" s="154">
        <v>0</v>
      </c>
      <c r="OLU10" s="154">
        <v>0</v>
      </c>
      <c r="OLV10" s="154">
        <v>0</v>
      </c>
      <c r="OLW10" s="154">
        <v>0</v>
      </c>
      <c r="OLX10" s="154">
        <v>0</v>
      </c>
      <c r="OLY10" s="154">
        <v>0</v>
      </c>
      <c r="OLZ10" s="154">
        <v>0</v>
      </c>
      <c r="OMA10" s="154">
        <v>0</v>
      </c>
      <c r="OMB10" s="154">
        <v>0</v>
      </c>
      <c r="OMC10" s="154">
        <v>0</v>
      </c>
      <c r="OMD10" s="154">
        <v>0</v>
      </c>
      <c r="OME10" s="154">
        <v>0</v>
      </c>
      <c r="OMF10" s="154">
        <v>0</v>
      </c>
      <c r="OMG10" s="154">
        <v>0</v>
      </c>
      <c r="OMH10" s="154">
        <v>0</v>
      </c>
      <c r="OMI10" s="154">
        <v>0</v>
      </c>
      <c r="OMJ10" s="154">
        <v>0</v>
      </c>
      <c r="OMK10" s="154">
        <v>0</v>
      </c>
      <c r="OML10" s="154">
        <v>0</v>
      </c>
      <c r="OMM10" s="154">
        <v>0</v>
      </c>
      <c r="OMN10" s="154">
        <v>0</v>
      </c>
      <c r="OMO10" s="154">
        <v>0</v>
      </c>
      <c r="OMP10" s="154">
        <v>0</v>
      </c>
      <c r="OMQ10" s="154">
        <v>0</v>
      </c>
      <c r="OMR10" s="154">
        <v>0</v>
      </c>
      <c r="OMS10" s="154">
        <v>0</v>
      </c>
      <c r="OMT10" s="154">
        <v>0</v>
      </c>
      <c r="OMU10" s="154">
        <v>0</v>
      </c>
      <c r="OMV10" s="154">
        <v>0</v>
      </c>
      <c r="OMW10" s="154">
        <v>0</v>
      </c>
      <c r="OMX10" s="154">
        <v>0</v>
      </c>
      <c r="OMY10" s="154">
        <v>0</v>
      </c>
      <c r="OMZ10" s="154">
        <v>0</v>
      </c>
      <c r="ONA10" s="154">
        <v>0</v>
      </c>
      <c r="ONB10" s="154">
        <v>0</v>
      </c>
      <c r="ONC10" s="154">
        <v>0</v>
      </c>
      <c r="OND10" s="154">
        <v>0</v>
      </c>
      <c r="ONE10" s="154">
        <v>0</v>
      </c>
      <c r="ONF10" s="154">
        <v>0</v>
      </c>
      <c r="ONG10" s="154">
        <v>0</v>
      </c>
      <c r="ONH10" s="154">
        <v>0</v>
      </c>
      <c r="ONI10" s="154">
        <v>0</v>
      </c>
      <c r="ONJ10" s="154">
        <v>0</v>
      </c>
      <c r="ONK10" s="154">
        <v>0</v>
      </c>
      <c r="ONL10" s="154">
        <v>0</v>
      </c>
      <c r="ONM10" s="154">
        <v>0</v>
      </c>
      <c r="ONN10" s="154">
        <v>0</v>
      </c>
      <c r="ONO10" s="154">
        <v>0</v>
      </c>
      <c r="ONP10" s="154">
        <v>0</v>
      </c>
      <c r="ONQ10" s="154">
        <v>0</v>
      </c>
      <c r="ONR10" s="154">
        <v>0</v>
      </c>
      <c r="ONS10" s="154">
        <v>0</v>
      </c>
      <c r="ONT10" s="154">
        <v>0</v>
      </c>
      <c r="ONU10" s="154">
        <v>0</v>
      </c>
      <c r="ONV10" s="154">
        <v>0</v>
      </c>
      <c r="ONW10" s="154">
        <v>0</v>
      </c>
      <c r="ONX10" s="154">
        <v>0</v>
      </c>
      <c r="ONY10" s="154">
        <v>0</v>
      </c>
      <c r="ONZ10" s="154">
        <v>0</v>
      </c>
      <c r="OOA10" s="154">
        <v>0</v>
      </c>
      <c r="OOB10" s="154">
        <v>0</v>
      </c>
      <c r="OOC10" s="154">
        <v>0</v>
      </c>
      <c r="OOD10" s="154">
        <v>0</v>
      </c>
      <c r="OOE10" s="154">
        <v>0</v>
      </c>
      <c r="OOF10" s="154">
        <v>0</v>
      </c>
      <c r="OOG10" s="154">
        <v>0</v>
      </c>
      <c r="OOH10" s="154">
        <v>0</v>
      </c>
      <c r="OOI10" s="154">
        <v>0</v>
      </c>
      <c r="OOJ10" s="154">
        <v>0</v>
      </c>
      <c r="OOK10" s="154">
        <v>0</v>
      </c>
      <c r="OOL10" s="154">
        <v>0</v>
      </c>
      <c r="OOM10" s="154">
        <v>0</v>
      </c>
      <c r="OON10" s="154">
        <v>0</v>
      </c>
      <c r="OOO10" s="154">
        <v>0</v>
      </c>
      <c r="OOP10" s="154">
        <v>0</v>
      </c>
      <c r="OOQ10" s="154">
        <v>0</v>
      </c>
      <c r="OOR10" s="154">
        <v>0</v>
      </c>
      <c r="OOS10" s="154">
        <v>0</v>
      </c>
      <c r="OOT10" s="154">
        <v>0</v>
      </c>
      <c r="OOU10" s="154">
        <v>0</v>
      </c>
      <c r="OOV10" s="154">
        <v>0</v>
      </c>
      <c r="OOW10" s="154">
        <v>0</v>
      </c>
      <c r="OOX10" s="154">
        <v>0</v>
      </c>
      <c r="OOY10" s="154">
        <v>0</v>
      </c>
      <c r="OOZ10" s="154">
        <v>0</v>
      </c>
      <c r="OPA10" s="154">
        <v>0</v>
      </c>
      <c r="OPB10" s="154">
        <v>0</v>
      </c>
      <c r="OPC10" s="154">
        <v>0</v>
      </c>
      <c r="OPD10" s="154">
        <v>0</v>
      </c>
      <c r="OPE10" s="154">
        <v>0</v>
      </c>
      <c r="OPF10" s="154">
        <v>0</v>
      </c>
      <c r="OPG10" s="154">
        <v>0</v>
      </c>
      <c r="OPH10" s="154">
        <v>0</v>
      </c>
      <c r="OPI10" s="154">
        <v>0</v>
      </c>
      <c r="OPJ10" s="154">
        <v>0</v>
      </c>
      <c r="OPK10" s="154">
        <v>0</v>
      </c>
      <c r="OPL10" s="154">
        <v>0</v>
      </c>
      <c r="OPM10" s="154">
        <v>0</v>
      </c>
      <c r="OPN10" s="154">
        <v>0</v>
      </c>
      <c r="OPO10" s="154">
        <v>0</v>
      </c>
      <c r="OPP10" s="154">
        <v>0</v>
      </c>
      <c r="OPQ10" s="154">
        <v>0</v>
      </c>
      <c r="OPR10" s="154">
        <v>0</v>
      </c>
      <c r="OPS10" s="154">
        <v>0</v>
      </c>
      <c r="OPT10" s="154">
        <v>0</v>
      </c>
      <c r="OPU10" s="154">
        <v>0</v>
      </c>
      <c r="OPV10" s="154">
        <v>0</v>
      </c>
      <c r="OPW10" s="154">
        <v>0</v>
      </c>
      <c r="OPX10" s="154">
        <v>0</v>
      </c>
      <c r="OPY10" s="154">
        <v>0</v>
      </c>
      <c r="OPZ10" s="154">
        <v>0</v>
      </c>
      <c r="OQA10" s="154">
        <v>0</v>
      </c>
      <c r="OQB10" s="154">
        <v>0</v>
      </c>
      <c r="OQC10" s="154">
        <v>0</v>
      </c>
      <c r="OQD10" s="154">
        <v>0</v>
      </c>
      <c r="OQE10" s="154">
        <v>0</v>
      </c>
      <c r="OQF10" s="154">
        <v>0</v>
      </c>
      <c r="OQG10" s="154">
        <v>0</v>
      </c>
      <c r="OQH10" s="154">
        <v>0</v>
      </c>
      <c r="OQI10" s="154">
        <v>0</v>
      </c>
      <c r="OQJ10" s="154">
        <v>0</v>
      </c>
      <c r="OQK10" s="154">
        <v>0</v>
      </c>
      <c r="OQL10" s="154">
        <v>0</v>
      </c>
      <c r="OQM10" s="154">
        <v>0</v>
      </c>
      <c r="OQN10" s="154">
        <v>0</v>
      </c>
      <c r="OQO10" s="154">
        <v>0</v>
      </c>
      <c r="OQP10" s="154">
        <v>0</v>
      </c>
      <c r="OQQ10" s="154">
        <v>0</v>
      </c>
      <c r="OQR10" s="154">
        <v>0</v>
      </c>
      <c r="OQS10" s="154">
        <v>0</v>
      </c>
      <c r="OQT10" s="154">
        <v>0</v>
      </c>
      <c r="OQU10" s="154">
        <v>0</v>
      </c>
      <c r="OQV10" s="154">
        <v>0</v>
      </c>
      <c r="OQW10" s="154">
        <v>0</v>
      </c>
      <c r="OQX10" s="154">
        <v>0</v>
      </c>
      <c r="OQY10" s="154">
        <v>0</v>
      </c>
      <c r="OQZ10" s="154">
        <v>0</v>
      </c>
      <c r="ORA10" s="154">
        <v>0</v>
      </c>
      <c r="ORB10" s="154">
        <v>0</v>
      </c>
      <c r="ORC10" s="154">
        <v>0</v>
      </c>
      <c r="ORD10" s="154">
        <v>0</v>
      </c>
      <c r="ORE10" s="154">
        <v>0</v>
      </c>
      <c r="ORF10" s="154">
        <v>0</v>
      </c>
      <c r="ORG10" s="154">
        <v>0</v>
      </c>
      <c r="ORH10" s="154">
        <v>0</v>
      </c>
      <c r="ORI10" s="154">
        <v>0</v>
      </c>
      <c r="ORJ10" s="154">
        <v>0</v>
      </c>
      <c r="ORK10" s="154">
        <v>0</v>
      </c>
      <c r="ORL10" s="154">
        <v>0</v>
      </c>
      <c r="ORM10" s="154">
        <v>0</v>
      </c>
      <c r="ORN10" s="154">
        <v>0</v>
      </c>
      <c r="ORO10" s="154">
        <v>0</v>
      </c>
      <c r="ORP10" s="154">
        <v>0</v>
      </c>
      <c r="ORQ10" s="154">
        <v>0</v>
      </c>
      <c r="ORR10" s="154">
        <v>0</v>
      </c>
      <c r="ORS10" s="154">
        <v>0</v>
      </c>
      <c r="ORT10" s="154">
        <v>0</v>
      </c>
      <c r="ORU10" s="154">
        <v>0</v>
      </c>
      <c r="ORV10" s="154">
        <v>0</v>
      </c>
      <c r="ORW10" s="154">
        <v>0</v>
      </c>
      <c r="ORX10" s="154">
        <v>0</v>
      </c>
      <c r="ORY10" s="154">
        <v>0</v>
      </c>
      <c r="ORZ10" s="154">
        <v>0</v>
      </c>
      <c r="OSA10" s="154">
        <v>0</v>
      </c>
      <c r="OSB10" s="154">
        <v>0</v>
      </c>
      <c r="OSC10" s="154">
        <v>0</v>
      </c>
      <c r="OSD10" s="154">
        <v>0</v>
      </c>
      <c r="OSE10" s="154">
        <v>0</v>
      </c>
      <c r="OSF10" s="154">
        <v>0</v>
      </c>
      <c r="OSG10" s="154">
        <v>0</v>
      </c>
      <c r="OSH10" s="154">
        <v>0</v>
      </c>
      <c r="OSI10" s="154">
        <v>0</v>
      </c>
      <c r="OSJ10" s="154">
        <v>0</v>
      </c>
      <c r="OSK10" s="154">
        <v>0</v>
      </c>
      <c r="OSL10" s="154">
        <v>0</v>
      </c>
      <c r="OSM10" s="154">
        <v>0</v>
      </c>
      <c r="OSN10" s="154">
        <v>0</v>
      </c>
      <c r="OSO10" s="154">
        <v>0</v>
      </c>
      <c r="OSP10" s="154">
        <v>0</v>
      </c>
      <c r="OSQ10" s="154">
        <v>0</v>
      </c>
      <c r="OSR10" s="154">
        <v>0</v>
      </c>
      <c r="OSS10" s="154">
        <v>0</v>
      </c>
      <c r="OST10" s="154">
        <v>0</v>
      </c>
      <c r="OSU10" s="154">
        <v>0</v>
      </c>
      <c r="OSV10" s="154">
        <v>0</v>
      </c>
      <c r="OSW10" s="154">
        <v>0</v>
      </c>
      <c r="OSX10" s="154">
        <v>0</v>
      </c>
      <c r="OSY10" s="154">
        <v>0</v>
      </c>
      <c r="OSZ10" s="154">
        <v>0</v>
      </c>
      <c r="OTA10" s="154">
        <v>0</v>
      </c>
      <c r="OTB10" s="154">
        <v>0</v>
      </c>
      <c r="OTC10" s="154">
        <v>0</v>
      </c>
      <c r="OTD10" s="154">
        <v>0</v>
      </c>
      <c r="OTE10" s="154">
        <v>0</v>
      </c>
      <c r="OTF10" s="154">
        <v>0</v>
      </c>
      <c r="OTG10" s="154">
        <v>0</v>
      </c>
      <c r="OTH10" s="154">
        <v>0</v>
      </c>
      <c r="OTI10" s="154">
        <v>0</v>
      </c>
      <c r="OTJ10" s="154">
        <v>0</v>
      </c>
      <c r="OTK10" s="154">
        <v>0</v>
      </c>
      <c r="OTL10" s="154">
        <v>0</v>
      </c>
      <c r="OTM10" s="154">
        <v>0</v>
      </c>
      <c r="OTN10" s="154">
        <v>0</v>
      </c>
      <c r="OTO10" s="154">
        <v>0</v>
      </c>
      <c r="OTP10" s="154">
        <v>0</v>
      </c>
      <c r="OTQ10" s="154">
        <v>0</v>
      </c>
      <c r="OTR10" s="154">
        <v>0</v>
      </c>
      <c r="OTS10" s="154">
        <v>0</v>
      </c>
      <c r="OTT10" s="154">
        <v>0</v>
      </c>
      <c r="OTU10" s="154">
        <v>0</v>
      </c>
      <c r="OTV10" s="154">
        <v>0</v>
      </c>
      <c r="OTW10" s="154">
        <v>0</v>
      </c>
      <c r="OTX10" s="154">
        <v>0</v>
      </c>
      <c r="OTY10" s="154">
        <v>0</v>
      </c>
      <c r="OTZ10" s="154">
        <v>0</v>
      </c>
      <c r="OUA10" s="154">
        <v>0</v>
      </c>
      <c r="OUB10" s="154">
        <v>0</v>
      </c>
      <c r="OUC10" s="154">
        <v>0</v>
      </c>
      <c r="OUD10" s="154">
        <v>0</v>
      </c>
      <c r="OUE10" s="154">
        <v>0</v>
      </c>
      <c r="OUF10" s="154">
        <v>0</v>
      </c>
      <c r="OUG10" s="154">
        <v>0</v>
      </c>
      <c r="OUH10" s="154">
        <v>0</v>
      </c>
      <c r="OUI10" s="154">
        <v>0</v>
      </c>
      <c r="OUJ10" s="154">
        <v>0</v>
      </c>
      <c r="OUK10" s="154">
        <v>0</v>
      </c>
      <c r="OUL10" s="154">
        <v>0</v>
      </c>
      <c r="OUM10" s="154">
        <v>0</v>
      </c>
      <c r="OUN10" s="154">
        <v>0</v>
      </c>
      <c r="OUO10" s="154">
        <v>0</v>
      </c>
      <c r="OUP10" s="154">
        <v>0</v>
      </c>
      <c r="OUQ10" s="154">
        <v>0</v>
      </c>
      <c r="OUR10" s="154">
        <v>0</v>
      </c>
      <c r="OUS10" s="154">
        <v>0</v>
      </c>
      <c r="OUT10" s="154">
        <v>0</v>
      </c>
      <c r="OUU10" s="154">
        <v>0</v>
      </c>
      <c r="OUV10" s="154">
        <v>0</v>
      </c>
      <c r="OUW10" s="154">
        <v>0</v>
      </c>
      <c r="OUX10" s="154">
        <v>0</v>
      </c>
      <c r="OUY10" s="154">
        <v>0</v>
      </c>
      <c r="OUZ10" s="154">
        <v>0</v>
      </c>
      <c r="OVA10" s="154">
        <v>0</v>
      </c>
      <c r="OVB10" s="154">
        <v>0</v>
      </c>
      <c r="OVC10" s="154">
        <v>0</v>
      </c>
      <c r="OVD10" s="154">
        <v>0</v>
      </c>
      <c r="OVE10" s="154">
        <v>0</v>
      </c>
      <c r="OVF10" s="154">
        <v>0</v>
      </c>
      <c r="OVG10" s="154">
        <v>0</v>
      </c>
      <c r="OVH10" s="154">
        <v>0</v>
      </c>
      <c r="OVI10" s="154">
        <v>0</v>
      </c>
      <c r="OVJ10" s="154">
        <v>0</v>
      </c>
      <c r="OVK10" s="154">
        <v>0</v>
      </c>
      <c r="OVL10" s="154">
        <v>0</v>
      </c>
      <c r="OVM10" s="154">
        <v>0</v>
      </c>
      <c r="OVN10" s="154">
        <v>0</v>
      </c>
      <c r="OVO10" s="154">
        <v>0</v>
      </c>
      <c r="OVP10" s="154">
        <v>0</v>
      </c>
      <c r="OVQ10" s="154">
        <v>0</v>
      </c>
      <c r="OVR10" s="154">
        <v>0</v>
      </c>
      <c r="OVS10" s="154">
        <v>0</v>
      </c>
      <c r="OVT10" s="154">
        <v>0</v>
      </c>
      <c r="OVU10" s="154">
        <v>0</v>
      </c>
      <c r="OVV10" s="154">
        <v>0</v>
      </c>
      <c r="OVW10" s="154">
        <v>0</v>
      </c>
      <c r="OVX10" s="154">
        <v>0</v>
      </c>
      <c r="OVY10" s="154">
        <v>0</v>
      </c>
      <c r="OVZ10" s="154">
        <v>0</v>
      </c>
      <c r="OWA10" s="154">
        <v>0</v>
      </c>
      <c r="OWB10" s="154">
        <v>0</v>
      </c>
      <c r="OWC10" s="154">
        <v>0</v>
      </c>
      <c r="OWD10" s="154">
        <v>0</v>
      </c>
      <c r="OWE10" s="154">
        <v>0</v>
      </c>
      <c r="OWF10" s="154">
        <v>0</v>
      </c>
      <c r="OWG10" s="154">
        <v>0</v>
      </c>
      <c r="OWH10" s="154">
        <v>0</v>
      </c>
      <c r="OWI10" s="154">
        <v>0</v>
      </c>
      <c r="OWJ10" s="154">
        <v>0</v>
      </c>
      <c r="OWK10" s="154">
        <v>0</v>
      </c>
      <c r="OWL10" s="154">
        <v>0</v>
      </c>
      <c r="OWM10" s="154">
        <v>0</v>
      </c>
      <c r="OWN10" s="154">
        <v>0</v>
      </c>
      <c r="OWO10" s="154">
        <v>0</v>
      </c>
      <c r="OWP10" s="154">
        <v>0</v>
      </c>
      <c r="OWQ10" s="154">
        <v>0</v>
      </c>
      <c r="OWR10" s="154">
        <v>0</v>
      </c>
      <c r="OWS10" s="154">
        <v>0</v>
      </c>
      <c r="OWT10" s="154">
        <v>0</v>
      </c>
      <c r="OWU10" s="154">
        <v>0</v>
      </c>
      <c r="OWV10" s="154">
        <v>0</v>
      </c>
      <c r="OWW10" s="154">
        <v>0</v>
      </c>
      <c r="OWX10" s="154">
        <v>0</v>
      </c>
      <c r="OWY10" s="154">
        <v>0</v>
      </c>
      <c r="OWZ10" s="154">
        <v>0</v>
      </c>
      <c r="OXA10" s="154">
        <v>0</v>
      </c>
      <c r="OXB10" s="154">
        <v>0</v>
      </c>
      <c r="OXC10" s="154">
        <v>0</v>
      </c>
      <c r="OXD10" s="154">
        <v>0</v>
      </c>
      <c r="OXE10" s="154">
        <v>0</v>
      </c>
      <c r="OXF10" s="154">
        <v>0</v>
      </c>
      <c r="OXG10" s="154">
        <v>0</v>
      </c>
      <c r="OXH10" s="154">
        <v>0</v>
      </c>
      <c r="OXI10" s="154">
        <v>0</v>
      </c>
      <c r="OXJ10" s="154">
        <v>0</v>
      </c>
      <c r="OXK10" s="154">
        <v>0</v>
      </c>
      <c r="OXL10" s="154">
        <v>0</v>
      </c>
      <c r="OXM10" s="154">
        <v>0</v>
      </c>
      <c r="OXN10" s="154">
        <v>0</v>
      </c>
      <c r="OXO10" s="154">
        <v>0</v>
      </c>
      <c r="OXP10" s="154">
        <v>0</v>
      </c>
      <c r="OXQ10" s="154">
        <v>0</v>
      </c>
      <c r="OXR10" s="154">
        <v>0</v>
      </c>
      <c r="OXS10" s="154">
        <v>0</v>
      </c>
      <c r="OXT10" s="154">
        <v>0</v>
      </c>
      <c r="OXU10" s="154">
        <v>0</v>
      </c>
      <c r="OXV10" s="154">
        <v>0</v>
      </c>
      <c r="OXW10" s="154">
        <v>0</v>
      </c>
      <c r="OXX10" s="154">
        <v>0</v>
      </c>
      <c r="OXY10" s="154">
        <v>0</v>
      </c>
      <c r="OXZ10" s="154">
        <v>0</v>
      </c>
      <c r="OYA10" s="154">
        <v>0</v>
      </c>
      <c r="OYB10" s="154">
        <v>0</v>
      </c>
      <c r="OYC10" s="154">
        <v>0</v>
      </c>
      <c r="OYD10" s="154">
        <v>0</v>
      </c>
      <c r="OYE10" s="154">
        <v>0</v>
      </c>
      <c r="OYF10" s="154">
        <v>0</v>
      </c>
      <c r="OYG10" s="154">
        <v>0</v>
      </c>
      <c r="OYH10" s="154">
        <v>0</v>
      </c>
      <c r="OYI10" s="154">
        <v>0</v>
      </c>
      <c r="OYJ10" s="154">
        <v>0</v>
      </c>
      <c r="OYK10" s="154">
        <v>0</v>
      </c>
      <c r="OYL10" s="154">
        <v>0</v>
      </c>
      <c r="OYM10" s="154">
        <v>0</v>
      </c>
      <c r="OYN10" s="154">
        <v>0</v>
      </c>
      <c r="OYO10" s="154">
        <v>0</v>
      </c>
      <c r="OYP10" s="154">
        <v>0</v>
      </c>
      <c r="OYQ10" s="154">
        <v>0</v>
      </c>
      <c r="OYR10" s="154">
        <v>0</v>
      </c>
      <c r="OYS10" s="154">
        <v>0</v>
      </c>
      <c r="OYT10" s="154">
        <v>0</v>
      </c>
      <c r="OYU10" s="154">
        <v>0</v>
      </c>
      <c r="OYV10" s="154">
        <v>0</v>
      </c>
      <c r="OYW10" s="154">
        <v>0</v>
      </c>
      <c r="OYX10" s="154">
        <v>0</v>
      </c>
      <c r="OYY10" s="154">
        <v>0</v>
      </c>
      <c r="OYZ10" s="154">
        <v>0</v>
      </c>
      <c r="OZA10" s="154">
        <v>0</v>
      </c>
      <c r="OZB10" s="154">
        <v>0</v>
      </c>
      <c r="OZC10" s="154">
        <v>0</v>
      </c>
      <c r="OZD10" s="154">
        <v>0</v>
      </c>
      <c r="OZE10" s="154">
        <v>0</v>
      </c>
      <c r="OZF10" s="154">
        <v>0</v>
      </c>
      <c r="OZG10" s="154">
        <v>0</v>
      </c>
      <c r="OZH10" s="154">
        <v>0</v>
      </c>
      <c r="OZI10" s="154">
        <v>0</v>
      </c>
      <c r="OZJ10" s="154">
        <v>0</v>
      </c>
      <c r="OZK10" s="154">
        <v>0</v>
      </c>
      <c r="OZL10" s="154">
        <v>0</v>
      </c>
      <c r="OZM10" s="154">
        <v>0</v>
      </c>
      <c r="OZN10" s="154">
        <v>0</v>
      </c>
      <c r="OZO10" s="154">
        <v>0</v>
      </c>
      <c r="OZP10" s="154">
        <v>0</v>
      </c>
      <c r="OZQ10" s="154">
        <v>0</v>
      </c>
      <c r="OZR10" s="154">
        <v>0</v>
      </c>
      <c r="OZS10" s="154">
        <v>0</v>
      </c>
      <c r="OZT10" s="154">
        <v>0</v>
      </c>
      <c r="OZU10" s="154">
        <v>0</v>
      </c>
      <c r="OZV10" s="154">
        <v>0</v>
      </c>
      <c r="OZW10" s="154">
        <v>0</v>
      </c>
      <c r="OZX10" s="154">
        <v>0</v>
      </c>
      <c r="OZY10" s="154">
        <v>0</v>
      </c>
      <c r="OZZ10" s="154">
        <v>0</v>
      </c>
      <c r="PAA10" s="154">
        <v>0</v>
      </c>
      <c r="PAB10" s="154">
        <v>0</v>
      </c>
      <c r="PAC10" s="154">
        <v>0</v>
      </c>
      <c r="PAD10" s="154">
        <v>0</v>
      </c>
      <c r="PAE10" s="154">
        <v>0</v>
      </c>
      <c r="PAF10" s="154">
        <v>0</v>
      </c>
      <c r="PAG10" s="154">
        <v>0</v>
      </c>
      <c r="PAH10" s="154">
        <v>0</v>
      </c>
      <c r="PAI10" s="154">
        <v>0</v>
      </c>
      <c r="PAJ10" s="154">
        <v>0</v>
      </c>
      <c r="PAK10" s="154">
        <v>0</v>
      </c>
      <c r="PAL10" s="154">
        <v>0</v>
      </c>
      <c r="PAM10" s="154">
        <v>0</v>
      </c>
      <c r="PAN10" s="154">
        <v>0</v>
      </c>
      <c r="PAO10" s="154">
        <v>0</v>
      </c>
      <c r="PAP10" s="154">
        <v>0</v>
      </c>
      <c r="PAQ10" s="154">
        <v>0</v>
      </c>
      <c r="PAR10" s="154">
        <v>0</v>
      </c>
      <c r="PAS10" s="154">
        <v>0</v>
      </c>
      <c r="PAT10" s="154">
        <v>0</v>
      </c>
      <c r="PAU10" s="154">
        <v>0</v>
      </c>
      <c r="PAV10" s="154">
        <v>0</v>
      </c>
      <c r="PAW10" s="154">
        <v>0</v>
      </c>
      <c r="PAX10" s="154">
        <v>0</v>
      </c>
      <c r="PAY10" s="154">
        <v>0</v>
      </c>
      <c r="PAZ10" s="154">
        <v>0</v>
      </c>
      <c r="PBA10" s="154">
        <v>0</v>
      </c>
      <c r="PBB10" s="154">
        <v>0</v>
      </c>
      <c r="PBC10" s="154">
        <v>0</v>
      </c>
      <c r="PBD10" s="154">
        <v>0</v>
      </c>
      <c r="PBE10" s="154">
        <v>0</v>
      </c>
      <c r="PBF10" s="154">
        <v>0</v>
      </c>
      <c r="PBG10" s="154">
        <v>0</v>
      </c>
      <c r="PBH10" s="154">
        <v>0</v>
      </c>
      <c r="PBI10" s="154">
        <v>0</v>
      </c>
      <c r="PBJ10" s="154">
        <v>0</v>
      </c>
      <c r="PBK10" s="154">
        <v>0</v>
      </c>
      <c r="PBL10" s="154">
        <v>0</v>
      </c>
      <c r="PBM10" s="154">
        <v>0</v>
      </c>
      <c r="PBN10" s="154">
        <v>0</v>
      </c>
      <c r="PBO10" s="154">
        <v>0</v>
      </c>
      <c r="PBP10" s="154">
        <v>0</v>
      </c>
      <c r="PBQ10" s="154">
        <v>0</v>
      </c>
      <c r="PBR10" s="154">
        <v>0</v>
      </c>
      <c r="PBS10" s="154">
        <v>0</v>
      </c>
      <c r="PBT10" s="154">
        <v>0</v>
      </c>
      <c r="PBU10" s="154">
        <v>0</v>
      </c>
      <c r="PBV10" s="154">
        <v>0</v>
      </c>
      <c r="PBW10" s="154">
        <v>0</v>
      </c>
      <c r="PBX10" s="154">
        <v>0</v>
      </c>
      <c r="PBY10" s="154">
        <v>0</v>
      </c>
      <c r="PBZ10" s="154">
        <v>0</v>
      </c>
      <c r="PCA10" s="154">
        <v>0</v>
      </c>
      <c r="PCB10" s="154">
        <v>0</v>
      </c>
      <c r="PCC10" s="154">
        <v>0</v>
      </c>
      <c r="PCD10" s="154">
        <v>0</v>
      </c>
      <c r="PCE10" s="154">
        <v>0</v>
      </c>
      <c r="PCF10" s="154">
        <v>0</v>
      </c>
      <c r="PCG10" s="154">
        <v>0</v>
      </c>
      <c r="PCH10" s="154">
        <v>0</v>
      </c>
      <c r="PCI10" s="154">
        <v>0</v>
      </c>
      <c r="PCJ10" s="154">
        <v>0</v>
      </c>
      <c r="PCK10" s="154">
        <v>0</v>
      </c>
      <c r="PCL10" s="154">
        <v>0</v>
      </c>
      <c r="PCM10" s="154">
        <v>0</v>
      </c>
      <c r="PCN10" s="154">
        <v>0</v>
      </c>
      <c r="PCO10" s="154">
        <v>0</v>
      </c>
      <c r="PCP10" s="154">
        <v>0</v>
      </c>
      <c r="PCQ10" s="154">
        <v>0</v>
      </c>
      <c r="PCR10" s="154">
        <v>0</v>
      </c>
      <c r="PCS10" s="154">
        <v>0</v>
      </c>
      <c r="PCT10" s="154">
        <v>0</v>
      </c>
      <c r="PCU10" s="154">
        <v>0</v>
      </c>
      <c r="PCV10" s="154">
        <v>0</v>
      </c>
      <c r="PCW10" s="154">
        <v>0</v>
      </c>
      <c r="PCX10" s="154">
        <v>0</v>
      </c>
      <c r="PCY10" s="154">
        <v>0</v>
      </c>
      <c r="PCZ10" s="154">
        <v>0</v>
      </c>
      <c r="PDA10" s="154">
        <v>0</v>
      </c>
      <c r="PDB10" s="154">
        <v>0</v>
      </c>
      <c r="PDC10" s="154">
        <v>0</v>
      </c>
      <c r="PDD10" s="154">
        <v>0</v>
      </c>
      <c r="PDE10" s="154">
        <v>0</v>
      </c>
      <c r="PDF10" s="154">
        <v>0</v>
      </c>
      <c r="PDG10" s="154">
        <v>0</v>
      </c>
      <c r="PDH10" s="154">
        <v>0</v>
      </c>
      <c r="PDI10" s="154">
        <v>0</v>
      </c>
      <c r="PDJ10" s="154">
        <v>0</v>
      </c>
      <c r="PDK10" s="154">
        <v>0</v>
      </c>
      <c r="PDL10" s="154">
        <v>0</v>
      </c>
      <c r="PDM10" s="154">
        <v>0</v>
      </c>
      <c r="PDN10" s="154">
        <v>0</v>
      </c>
      <c r="PDO10" s="154">
        <v>0</v>
      </c>
      <c r="PDP10" s="154">
        <v>0</v>
      </c>
      <c r="PDQ10" s="154">
        <v>0</v>
      </c>
      <c r="PDR10" s="154">
        <v>0</v>
      </c>
      <c r="PDS10" s="154">
        <v>0</v>
      </c>
      <c r="PDT10" s="154">
        <v>0</v>
      </c>
      <c r="PDU10" s="154">
        <v>0</v>
      </c>
      <c r="PDV10" s="154">
        <v>0</v>
      </c>
      <c r="PDW10" s="154">
        <v>0</v>
      </c>
      <c r="PDX10" s="154">
        <v>0</v>
      </c>
      <c r="PDY10" s="154">
        <v>0</v>
      </c>
      <c r="PDZ10" s="154">
        <v>0</v>
      </c>
      <c r="PEA10" s="154">
        <v>0</v>
      </c>
      <c r="PEB10" s="154">
        <v>0</v>
      </c>
      <c r="PEC10" s="154">
        <v>0</v>
      </c>
      <c r="PED10" s="154">
        <v>0</v>
      </c>
      <c r="PEE10" s="154">
        <v>0</v>
      </c>
      <c r="PEF10" s="154">
        <v>0</v>
      </c>
      <c r="PEG10" s="154">
        <v>0</v>
      </c>
      <c r="PEH10" s="154">
        <v>0</v>
      </c>
      <c r="PEI10" s="154">
        <v>0</v>
      </c>
      <c r="PEJ10" s="154">
        <v>0</v>
      </c>
      <c r="PEK10" s="154">
        <v>0</v>
      </c>
      <c r="PEL10" s="154">
        <v>0</v>
      </c>
      <c r="PEM10" s="154">
        <v>0</v>
      </c>
      <c r="PEN10" s="154">
        <v>0</v>
      </c>
      <c r="PEO10" s="154">
        <v>0</v>
      </c>
      <c r="PEP10" s="154">
        <v>0</v>
      </c>
      <c r="PEQ10" s="154">
        <v>0</v>
      </c>
      <c r="PER10" s="154">
        <v>0</v>
      </c>
      <c r="PES10" s="154">
        <v>0</v>
      </c>
      <c r="PET10" s="154">
        <v>0</v>
      </c>
      <c r="PEU10" s="154">
        <v>0</v>
      </c>
      <c r="PEV10" s="154">
        <v>0</v>
      </c>
      <c r="PEW10" s="154">
        <v>0</v>
      </c>
      <c r="PEX10" s="154">
        <v>0</v>
      </c>
      <c r="PEY10" s="154">
        <v>0</v>
      </c>
      <c r="PEZ10" s="154">
        <v>0</v>
      </c>
      <c r="PFA10" s="154">
        <v>0</v>
      </c>
      <c r="PFB10" s="154">
        <v>0</v>
      </c>
      <c r="PFC10" s="154">
        <v>0</v>
      </c>
      <c r="PFD10" s="154">
        <v>0</v>
      </c>
      <c r="PFE10" s="154">
        <v>0</v>
      </c>
      <c r="PFF10" s="154">
        <v>0</v>
      </c>
      <c r="PFG10" s="154">
        <v>0</v>
      </c>
      <c r="PFH10" s="154">
        <v>0</v>
      </c>
      <c r="PFI10" s="154">
        <v>0</v>
      </c>
      <c r="PFJ10" s="154">
        <v>0</v>
      </c>
      <c r="PFK10" s="154">
        <v>0</v>
      </c>
      <c r="PFL10" s="154">
        <v>0</v>
      </c>
      <c r="PFM10" s="154">
        <v>0</v>
      </c>
      <c r="PFN10" s="154">
        <v>0</v>
      </c>
      <c r="PFO10" s="154">
        <v>0</v>
      </c>
      <c r="PFP10" s="154">
        <v>0</v>
      </c>
      <c r="PFQ10" s="154">
        <v>0</v>
      </c>
      <c r="PFR10" s="154">
        <v>0</v>
      </c>
      <c r="PFS10" s="154">
        <v>0</v>
      </c>
      <c r="PFT10" s="154">
        <v>0</v>
      </c>
      <c r="PFU10" s="154">
        <v>0</v>
      </c>
      <c r="PFV10" s="154">
        <v>0</v>
      </c>
      <c r="PFW10" s="154">
        <v>0</v>
      </c>
      <c r="PFX10" s="154">
        <v>0</v>
      </c>
      <c r="PFY10" s="154">
        <v>0</v>
      </c>
      <c r="PFZ10" s="154">
        <v>0</v>
      </c>
      <c r="PGA10" s="154">
        <v>0</v>
      </c>
      <c r="PGB10" s="154">
        <v>0</v>
      </c>
      <c r="PGC10" s="154">
        <v>0</v>
      </c>
      <c r="PGD10" s="154">
        <v>0</v>
      </c>
      <c r="PGE10" s="154">
        <v>0</v>
      </c>
      <c r="PGF10" s="154">
        <v>0</v>
      </c>
      <c r="PGG10" s="154">
        <v>0</v>
      </c>
      <c r="PGH10" s="154">
        <v>0</v>
      </c>
      <c r="PGI10" s="154">
        <v>0</v>
      </c>
      <c r="PGJ10" s="154">
        <v>0</v>
      </c>
      <c r="PGK10" s="154">
        <v>0</v>
      </c>
      <c r="PGL10" s="154">
        <v>0</v>
      </c>
      <c r="PGM10" s="154">
        <v>0</v>
      </c>
      <c r="PGN10" s="154">
        <v>0</v>
      </c>
      <c r="PGO10" s="154">
        <v>0</v>
      </c>
      <c r="PGP10" s="154">
        <v>0</v>
      </c>
      <c r="PGQ10" s="154">
        <v>0</v>
      </c>
      <c r="PGR10" s="154">
        <v>0</v>
      </c>
      <c r="PGS10" s="154">
        <v>0</v>
      </c>
      <c r="PGT10" s="154">
        <v>0</v>
      </c>
      <c r="PGU10" s="154">
        <v>0</v>
      </c>
      <c r="PGV10" s="154">
        <v>0</v>
      </c>
      <c r="PGW10" s="154">
        <v>0</v>
      </c>
      <c r="PGX10" s="154">
        <v>0</v>
      </c>
      <c r="PGY10" s="154">
        <v>0</v>
      </c>
      <c r="PGZ10" s="154">
        <v>0</v>
      </c>
      <c r="PHA10" s="154">
        <v>0</v>
      </c>
      <c r="PHB10" s="154">
        <v>0</v>
      </c>
      <c r="PHC10" s="154">
        <v>0</v>
      </c>
      <c r="PHD10" s="154">
        <v>0</v>
      </c>
      <c r="PHE10" s="154">
        <v>0</v>
      </c>
      <c r="PHF10" s="154">
        <v>0</v>
      </c>
      <c r="PHG10" s="154">
        <v>0</v>
      </c>
      <c r="PHH10" s="154">
        <v>0</v>
      </c>
      <c r="PHI10" s="154">
        <v>0</v>
      </c>
      <c r="PHJ10" s="154">
        <v>0</v>
      </c>
      <c r="PHK10" s="154">
        <v>0</v>
      </c>
      <c r="PHL10" s="154">
        <v>0</v>
      </c>
      <c r="PHM10" s="154">
        <v>0</v>
      </c>
      <c r="PHN10" s="154">
        <v>0</v>
      </c>
      <c r="PHO10" s="154">
        <v>0</v>
      </c>
      <c r="PHP10" s="154">
        <v>0</v>
      </c>
      <c r="PHQ10" s="154">
        <v>0</v>
      </c>
      <c r="PHR10" s="154">
        <v>0</v>
      </c>
      <c r="PHS10" s="154">
        <v>0</v>
      </c>
      <c r="PHT10" s="154">
        <v>0</v>
      </c>
      <c r="PHU10" s="154">
        <v>0</v>
      </c>
      <c r="PHV10" s="154">
        <v>0</v>
      </c>
      <c r="PHW10" s="154">
        <v>0</v>
      </c>
      <c r="PHX10" s="154">
        <v>0</v>
      </c>
      <c r="PHY10" s="154">
        <v>0</v>
      </c>
      <c r="PHZ10" s="154">
        <v>0</v>
      </c>
      <c r="PIA10" s="154">
        <v>0</v>
      </c>
      <c r="PIB10" s="154">
        <v>0</v>
      </c>
      <c r="PIC10" s="154">
        <v>0</v>
      </c>
      <c r="PID10" s="154">
        <v>0</v>
      </c>
      <c r="PIE10" s="154">
        <v>0</v>
      </c>
      <c r="PIF10" s="154">
        <v>0</v>
      </c>
      <c r="PIG10" s="154">
        <v>0</v>
      </c>
      <c r="PIH10" s="154">
        <v>0</v>
      </c>
      <c r="PII10" s="154">
        <v>0</v>
      </c>
      <c r="PIJ10" s="154">
        <v>0</v>
      </c>
      <c r="PIK10" s="154">
        <v>0</v>
      </c>
      <c r="PIL10" s="154">
        <v>0</v>
      </c>
      <c r="PIM10" s="154">
        <v>0</v>
      </c>
      <c r="PIN10" s="154">
        <v>0</v>
      </c>
      <c r="PIO10" s="154">
        <v>0</v>
      </c>
      <c r="PIP10" s="154">
        <v>0</v>
      </c>
      <c r="PIQ10" s="154">
        <v>0</v>
      </c>
      <c r="PIR10" s="154">
        <v>0</v>
      </c>
      <c r="PIS10" s="154">
        <v>0</v>
      </c>
      <c r="PIT10" s="154">
        <v>0</v>
      </c>
      <c r="PIU10" s="154">
        <v>0</v>
      </c>
      <c r="PIV10" s="154">
        <v>0</v>
      </c>
      <c r="PIW10" s="154">
        <v>0</v>
      </c>
      <c r="PIX10" s="154">
        <v>0</v>
      </c>
      <c r="PIY10" s="154">
        <v>0</v>
      </c>
      <c r="PIZ10" s="154">
        <v>0</v>
      </c>
      <c r="PJA10" s="154">
        <v>0</v>
      </c>
      <c r="PJB10" s="154">
        <v>0</v>
      </c>
      <c r="PJC10" s="154">
        <v>0</v>
      </c>
      <c r="PJD10" s="154">
        <v>0</v>
      </c>
      <c r="PJE10" s="154">
        <v>0</v>
      </c>
      <c r="PJF10" s="154">
        <v>0</v>
      </c>
      <c r="PJG10" s="154">
        <v>0</v>
      </c>
      <c r="PJH10" s="154">
        <v>0</v>
      </c>
      <c r="PJI10" s="154">
        <v>0</v>
      </c>
      <c r="PJJ10" s="154">
        <v>0</v>
      </c>
      <c r="PJK10" s="154">
        <v>0</v>
      </c>
      <c r="PJL10" s="154">
        <v>0</v>
      </c>
      <c r="PJM10" s="154">
        <v>0</v>
      </c>
      <c r="PJN10" s="154">
        <v>0</v>
      </c>
      <c r="PJO10" s="154">
        <v>0</v>
      </c>
      <c r="PJP10" s="154">
        <v>0</v>
      </c>
      <c r="PJQ10" s="154">
        <v>0</v>
      </c>
      <c r="PJR10" s="154">
        <v>0</v>
      </c>
      <c r="PJS10" s="154">
        <v>0</v>
      </c>
      <c r="PJT10" s="154">
        <v>0</v>
      </c>
      <c r="PJU10" s="154">
        <v>0</v>
      </c>
      <c r="PJV10" s="154">
        <v>0</v>
      </c>
      <c r="PJW10" s="154">
        <v>0</v>
      </c>
      <c r="PJX10" s="154">
        <v>0</v>
      </c>
      <c r="PJY10" s="154">
        <v>0</v>
      </c>
      <c r="PJZ10" s="154">
        <v>0</v>
      </c>
      <c r="PKA10" s="154">
        <v>0</v>
      </c>
      <c r="PKB10" s="154">
        <v>0</v>
      </c>
      <c r="PKC10" s="154">
        <v>0</v>
      </c>
      <c r="PKD10" s="154">
        <v>0</v>
      </c>
      <c r="PKE10" s="154">
        <v>0</v>
      </c>
      <c r="PKF10" s="154">
        <v>0</v>
      </c>
      <c r="PKG10" s="154">
        <v>0</v>
      </c>
      <c r="PKH10" s="154">
        <v>0</v>
      </c>
      <c r="PKI10" s="154">
        <v>0</v>
      </c>
      <c r="PKJ10" s="154">
        <v>0</v>
      </c>
      <c r="PKK10" s="154">
        <v>0</v>
      </c>
      <c r="PKL10" s="154">
        <v>0</v>
      </c>
      <c r="PKM10" s="154">
        <v>0</v>
      </c>
      <c r="PKN10" s="154">
        <v>0</v>
      </c>
      <c r="PKO10" s="154">
        <v>0</v>
      </c>
      <c r="PKP10" s="154">
        <v>0</v>
      </c>
      <c r="PKQ10" s="154">
        <v>0</v>
      </c>
      <c r="PKR10" s="154">
        <v>0</v>
      </c>
      <c r="PKS10" s="154">
        <v>0</v>
      </c>
      <c r="PKT10" s="154">
        <v>0</v>
      </c>
      <c r="PKU10" s="154">
        <v>0</v>
      </c>
      <c r="PKV10" s="154">
        <v>0</v>
      </c>
      <c r="PKW10" s="154">
        <v>0</v>
      </c>
      <c r="PKX10" s="154">
        <v>0</v>
      </c>
      <c r="PKY10" s="154">
        <v>0</v>
      </c>
      <c r="PKZ10" s="154">
        <v>0</v>
      </c>
      <c r="PLA10" s="154">
        <v>0</v>
      </c>
      <c r="PLB10" s="154">
        <v>0</v>
      </c>
      <c r="PLC10" s="154">
        <v>0</v>
      </c>
      <c r="PLD10" s="154">
        <v>0</v>
      </c>
      <c r="PLE10" s="154">
        <v>0</v>
      </c>
      <c r="PLF10" s="154">
        <v>0</v>
      </c>
      <c r="PLG10" s="154">
        <v>0</v>
      </c>
      <c r="PLH10" s="154">
        <v>0</v>
      </c>
      <c r="PLI10" s="154">
        <v>0</v>
      </c>
      <c r="PLJ10" s="154">
        <v>0</v>
      </c>
      <c r="PLK10" s="154">
        <v>0</v>
      </c>
      <c r="PLL10" s="154">
        <v>0</v>
      </c>
      <c r="PLM10" s="154">
        <v>0</v>
      </c>
      <c r="PLN10" s="154">
        <v>0</v>
      </c>
      <c r="PLO10" s="154">
        <v>0</v>
      </c>
      <c r="PLP10" s="154">
        <v>0</v>
      </c>
      <c r="PLQ10" s="154">
        <v>0</v>
      </c>
      <c r="PLR10" s="154">
        <v>0</v>
      </c>
      <c r="PLS10" s="154">
        <v>0</v>
      </c>
      <c r="PLT10" s="154">
        <v>0</v>
      </c>
      <c r="PLU10" s="154">
        <v>0</v>
      </c>
      <c r="PLV10" s="154">
        <v>0</v>
      </c>
      <c r="PLW10" s="154">
        <v>0</v>
      </c>
      <c r="PLX10" s="154">
        <v>0</v>
      </c>
      <c r="PLY10" s="154">
        <v>0</v>
      </c>
      <c r="PLZ10" s="154">
        <v>0</v>
      </c>
      <c r="PMA10" s="154">
        <v>0</v>
      </c>
      <c r="PMB10" s="154">
        <v>0</v>
      </c>
      <c r="PMC10" s="154">
        <v>0</v>
      </c>
      <c r="PMD10" s="154">
        <v>0</v>
      </c>
      <c r="PME10" s="154">
        <v>0</v>
      </c>
      <c r="PMF10" s="154">
        <v>0</v>
      </c>
      <c r="PMG10" s="154">
        <v>0</v>
      </c>
      <c r="PMH10" s="154">
        <v>0</v>
      </c>
      <c r="PMI10" s="154">
        <v>0</v>
      </c>
      <c r="PMJ10" s="154">
        <v>0</v>
      </c>
      <c r="PMK10" s="154">
        <v>0</v>
      </c>
      <c r="PML10" s="154">
        <v>0</v>
      </c>
      <c r="PMM10" s="154">
        <v>0</v>
      </c>
      <c r="PMN10" s="154">
        <v>0</v>
      </c>
      <c r="PMO10" s="154">
        <v>0</v>
      </c>
      <c r="PMP10" s="154">
        <v>0</v>
      </c>
      <c r="PMQ10" s="154">
        <v>0</v>
      </c>
      <c r="PMR10" s="154">
        <v>0</v>
      </c>
      <c r="PMS10" s="154">
        <v>0</v>
      </c>
      <c r="PMT10" s="154">
        <v>0</v>
      </c>
      <c r="PMU10" s="154">
        <v>0</v>
      </c>
      <c r="PMV10" s="154">
        <v>0</v>
      </c>
      <c r="PMW10" s="154">
        <v>0</v>
      </c>
      <c r="PMX10" s="154">
        <v>0</v>
      </c>
      <c r="PMY10" s="154">
        <v>0</v>
      </c>
      <c r="PMZ10" s="154">
        <v>0</v>
      </c>
      <c r="PNA10" s="154">
        <v>0</v>
      </c>
      <c r="PNB10" s="154">
        <v>0</v>
      </c>
      <c r="PNC10" s="154">
        <v>0</v>
      </c>
      <c r="PND10" s="154">
        <v>0</v>
      </c>
      <c r="PNE10" s="154">
        <v>0</v>
      </c>
      <c r="PNF10" s="154">
        <v>0</v>
      </c>
      <c r="PNG10" s="154">
        <v>0</v>
      </c>
      <c r="PNH10" s="154">
        <v>0</v>
      </c>
      <c r="PNI10" s="154">
        <v>0</v>
      </c>
      <c r="PNJ10" s="154">
        <v>0</v>
      </c>
      <c r="PNK10" s="154">
        <v>0</v>
      </c>
      <c r="PNL10" s="154">
        <v>0</v>
      </c>
      <c r="PNM10" s="154">
        <v>0</v>
      </c>
      <c r="PNN10" s="154">
        <v>0</v>
      </c>
      <c r="PNO10" s="154">
        <v>0</v>
      </c>
      <c r="PNP10" s="154">
        <v>0</v>
      </c>
      <c r="PNQ10" s="154">
        <v>0</v>
      </c>
      <c r="PNR10" s="154">
        <v>0</v>
      </c>
      <c r="PNS10" s="154">
        <v>0</v>
      </c>
      <c r="PNT10" s="154">
        <v>0</v>
      </c>
      <c r="PNU10" s="154">
        <v>0</v>
      </c>
      <c r="PNV10" s="154">
        <v>0</v>
      </c>
      <c r="PNW10" s="154">
        <v>0</v>
      </c>
      <c r="PNX10" s="154">
        <v>0</v>
      </c>
      <c r="PNY10" s="154">
        <v>0</v>
      </c>
      <c r="PNZ10" s="154">
        <v>0</v>
      </c>
      <c r="POA10" s="154">
        <v>0</v>
      </c>
      <c r="POB10" s="154">
        <v>0</v>
      </c>
      <c r="POC10" s="154">
        <v>0</v>
      </c>
      <c r="POD10" s="154">
        <v>0</v>
      </c>
      <c r="POE10" s="154">
        <v>0</v>
      </c>
      <c r="POF10" s="154">
        <v>0</v>
      </c>
      <c r="POG10" s="154">
        <v>0</v>
      </c>
      <c r="POH10" s="154">
        <v>0</v>
      </c>
      <c r="POI10" s="154">
        <v>0</v>
      </c>
      <c r="POJ10" s="154">
        <v>0</v>
      </c>
      <c r="POK10" s="154">
        <v>0</v>
      </c>
      <c r="POL10" s="154">
        <v>0</v>
      </c>
      <c r="POM10" s="154">
        <v>0</v>
      </c>
      <c r="PON10" s="154">
        <v>0</v>
      </c>
      <c r="POO10" s="154">
        <v>0</v>
      </c>
      <c r="POP10" s="154">
        <v>0</v>
      </c>
      <c r="POQ10" s="154">
        <v>0</v>
      </c>
      <c r="POR10" s="154">
        <v>0</v>
      </c>
      <c r="POS10" s="154">
        <v>0</v>
      </c>
      <c r="POT10" s="154">
        <v>0</v>
      </c>
      <c r="POU10" s="154">
        <v>0</v>
      </c>
      <c r="POV10" s="154">
        <v>0</v>
      </c>
      <c r="POW10" s="154">
        <v>0</v>
      </c>
      <c r="POX10" s="154">
        <v>0</v>
      </c>
      <c r="POY10" s="154">
        <v>0</v>
      </c>
      <c r="POZ10" s="154">
        <v>0</v>
      </c>
      <c r="PPA10" s="154">
        <v>0</v>
      </c>
      <c r="PPB10" s="154">
        <v>0</v>
      </c>
      <c r="PPC10" s="154">
        <v>0</v>
      </c>
      <c r="PPD10" s="154">
        <v>0</v>
      </c>
      <c r="PPE10" s="154">
        <v>0</v>
      </c>
      <c r="PPF10" s="154">
        <v>0</v>
      </c>
      <c r="PPG10" s="154">
        <v>0</v>
      </c>
      <c r="PPH10" s="154">
        <v>0</v>
      </c>
      <c r="PPI10" s="154">
        <v>0</v>
      </c>
      <c r="PPJ10" s="154">
        <v>0</v>
      </c>
      <c r="PPK10" s="154">
        <v>0</v>
      </c>
      <c r="PPL10" s="154">
        <v>0</v>
      </c>
      <c r="PPM10" s="154">
        <v>0</v>
      </c>
      <c r="PPN10" s="154">
        <v>0</v>
      </c>
      <c r="PPO10" s="154">
        <v>0</v>
      </c>
      <c r="PPP10" s="154">
        <v>0</v>
      </c>
      <c r="PPQ10" s="154">
        <v>0</v>
      </c>
      <c r="PPR10" s="154">
        <v>0</v>
      </c>
      <c r="PPS10" s="154">
        <v>0</v>
      </c>
      <c r="PPT10" s="154">
        <v>0</v>
      </c>
      <c r="PPU10" s="154">
        <v>0</v>
      </c>
      <c r="PPV10" s="154">
        <v>0</v>
      </c>
      <c r="PPW10" s="154">
        <v>0</v>
      </c>
      <c r="PPX10" s="154">
        <v>0</v>
      </c>
      <c r="PPY10" s="154">
        <v>0</v>
      </c>
      <c r="PPZ10" s="154">
        <v>0</v>
      </c>
      <c r="PQA10" s="154">
        <v>0</v>
      </c>
      <c r="PQB10" s="154">
        <v>0</v>
      </c>
      <c r="PQC10" s="154">
        <v>0</v>
      </c>
      <c r="PQD10" s="154">
        <v>0</v>
      </c>
      <c r="PQE10" s="154">
        <v>0</v>
      </c>
      <c r="PQF10" s="154">
        <v>0</v>
      </c>
      <c r="PQG10" s="154">
        <v>0</v>
      </c>
      <c r="PQH10" s="154">
        <v>0</v>
      </c>
      <c r="PQI10" s="154">
        <v>0</v>
      </c>
      <c r="PQJ10" s="154">
        <v>0</v>
      </c>
      <c r="PQK10" s="154">
        <v>0</v>
      </c>
      <c r="PQL10" s="154">
        <v>0</v>
      </c>
      <c r="PQM10" s="154">
        <v>0</v>
      </c>
      <c r="PQN10" s="154">
        <v>0</v>
      </c>
      <c r="PQO10" s="154">
        <v>0</v>
      </c>
      <c r="PQP10" s="154">
        <v>0</v>
      </c>
      <c r="PQQ10" s="154">
        <v>0</v>
      </c>
      <c r="PQR10" s="154">
        <v>0</v>
      </c>
      <c r="PQS10" s="154">
        <v>0</v>
      </c>
      <c r="PQT10" s="154">
        <v>0</v>
      </c>
      <c r="PQU10" s="154">
        <v>0</v>
      </c>
      <c r="PQV10" s="154">
        <v>0</v>
      </c>
      <c r="PQW10" s="154">
        <v>0</v>
      </c>
      <c r="PQX10" s="154">
        <v>0</v>
      </c>
      <c r="PQY10" s="154">
        <v>0</v>
      </c>
      <c r="PQZ10" s="154">
        <v>0</v>
      </c>
      <c r="PRA10" s="154">
        <v>0</v>
      </c>
      <c r="PRB10" s="154">
        <v>0</v>
      </c>
      <c r="PRC10" s="154">
        <v>0</v>
      </c>
      <c r="PRD10" s="154">
        <v>0</v>
      </c>
      <c r="PRE10" s="154">
        <v>0</v>
      </c>
      <c r="PRF10" s="154">
        <v>0</v>
      </c>
      <c r="PRG10" s="154">
        <v>0</v>
      </c>
      <c r="PRH10" s="154">
        <v>0</v>
      </c>
      <c r="PRI10" s="154">
        <v>0</v>
      </c>
      <c r="PRJ10" s="154">
        <v>0</v>
      </c>
      <c r="PRK10" s="154">
        <v>0</v>
      </c>
      <c r="PRL10" s="154">
        <v>0</v>
      </c>
      <c r="PRM10" s="154">
        <v>0</v>
      </c>
      <c r="PRN10" s="154">
        <v>0</v>
      </c>
      <c r="PRO10" s="154">
        <v>0</v>
      </c>
      <c r="PRP10" s="154">
        <v>0</v>
      </c>
      <c r="PRQ10" s="154">
        <v>0</v>
      </c>
      <c r="PRR10" s="154">
        <v>0</v>
      </c>
      <c r="PRS10" s="154">
        <v>0</v>
      </c>
      <c r="PRT10" s="154">
        <v>0</v>
      </c>
      <c r="PRU10" s="154">
        <v>0</v>
      </c>
      <c r="PRV10" s="154">
        <v>0</v>
      </c>
      <c r="PRW10" s="154">
        <v>0</v>
      </c>
      <c r="PRX10" s="154">
        <v>0</v>
      </c>
      <c r="PRY10" s="154">
        <v>0</v>
      </c>
      <c r="PRZ10" s="154">
        <v>0</v>
      </c>
      <c r="PSA10" s="154">
        <v>0</v>
      </c>
      <c r="PSB10" s="154">
        <v>0</v>
      </c>
      <c r="PSC10" s="154">
        <v>0</v>
      </c>
      <c r="PSD10" s="154">
        <v>0</v>
      </c>
      <c r="PSE10" s="154">
        <v>0</v>
      </c>
      <c r="PSF10" s="154">
        <v>0</v>
      </c>
      <c r="PSG10" s="154">
        <v>0</v>
      </c>
      <c r="PSH10" s="154">
        <v>0</v>
      </c>
      <c r="PSI10" s="154">
        <v>0</v>
      </c>
      <c r="PSJ10" s="154">
        <v>0</v>
      </c>
      <c r="PSK10" s="154">
        <v>0</v>
      </c>
      <c r="PSL10" s="154">
        <v>0</v>
      </c>
      <c r="PSM10" s="154">
        <v>0</v>
      </c>
      <c r="PSN10" s="154">
        <v>0</v>
      </c>
      <c r="PSO10" s="154">
        <v>0</v>
      </c>
      <c r="PSP10" s="154">
        <v>0</v>
      </c>
      <c r="PSQ10" s="154">
        <v>0</v>
      </c>
      <c r="PSR10" s="154">
        <v>0</v>
      </c>
      <c r="PSS10" s="154">
        <v>0</v>
      </c>
      <c r="PST10" s="154">
        <v>0</v>
      </c>
      <c r="PSU10" s="154">
        <v>0</v>
      </c>
      <c r="PSV10" s="154">
        <v>0</v>
      </c>
      <c r="PSW10" s="154">
        <v>0</v>
      </c>
      <c r="PSX10" s="154">
        <v>0</v>
      </c>
      <c r="PSY10" s="154">
        <v>0</v>
      </c>
      <c r="PSZ10" s="154">
        <v>0</v>
      </c>
      <c r="PTA10" s="154">
        <v>0</v>
      </c>
      <c r="PTB10" s="154">
        <v>0</v>
      </c>
      <c r="PTC10" s="154">
        <v>0</v>
      </c>
      <c r="PTD10" s="154">
        <v>0</v>
      </c>
      <c r="PTE10" s="154">
        <v>0</v>
      </c>
      <c r="PTF10" s="154">
        <v>0</v>
      </c>
      <c r="PTG10" s="154">
        <v>0</v>
      </c>
      <c r="PTH10" s="154">
        <v>0</v>
      </c>
      <c r="PTI10" s="154">
        <v>0</v>
      </c>
      <c r="PTJ10" s="154">
        <v>0</v>
      </c>
      <c r="PTK10" s="154">
        <v>0</v>
      </c>
      <c r="PTL10" s="154">
        <v>0</v>
      </c>
      <c r="PTM10" s="154">
        <v>0</v>
      </c>
      <c r="PTN10" s="154">
        <v>0</v>
      </c>
      <c r="PTO10" s="154">
        <v>0</v>
      </c>
      <c r="PTP10" s="154">
        <v>0</v>
      </c>
      <c r="PTQ10" s="154">
        <v>0</v>
      </c>
      <c r="PTR10" s="154">
        <v>0</v>
      </c>
      <c r="PTS10" s="154">
        <v>0</v>
      </c>
      <c r="PTT10" s="154">
        <v>0</v>
      </c>
      <c r="PTU10" s="154">
        <v>0</v>
      </c>
      <c r="PTV10" s="154">
        <v>0</v>
      </c>
      <c r="PTW10" s="154">
        <v>0</v>
      </c>
      <c r="PTX10" s="154">
        <v>0</v>
      </c>
      <c r="PTY10" s="154">
        <v>0</v>
      </c>
      <c r="PTZ10" s="154">
        <v>0</v>
      </c>
      <c r="PUA10" s="154">
        <v>0</v>
      </c>
      <c r="PUB10" s="154">
        <v>0</v>
      </c>
      <c r="PUC10" s="154">
        <v>0</v>
      </c>
      <c r="PUD10" s="154">
        <v>0</v>
      </c>
      <c r="PUE10" s="154">
        <v>0</v>
      </c>
      <c r="PUF10" s="154">
        <v>0</v>
      </c>
      <c r="PUG10" s="154">
        <v>0</v>
      </c>
      <c r="PUH10" s="154">
        <v>0</v>
      </c>
      <c r="PUI10" s="154">
        <v>0</v>
      </c>
      <c r="PUJ10" s="154">
        <v>0</v>
      </c>
      <c r="PUK10" s="154">
        <v>0</v>
      </c>
      <c r="PUL10" s="154">
        <v>0</v>
      </c>
      <c r="PUM10" s="154">
        <v>0</v>
      </c>
      <c r="PUN10" s="154">
        <v>0</v>
      </c>
      <c r="PUO10" s="154">
        <v>0</v>
      </c>
      <c r="PUP10" s="154">
        <v>0</v>
      </c>
      <c r="PUQ10" s="154">
        <v>0</v>
      </c>
      <c r="PUR10" s="154">
        <v>0</v>
      </c>
      <c r="PUS10" s="154">
        <v>0</v>
      </c>
      <c r="PUT10" s="154">
        <v>0</v>
      </c>
      <c r="PUU10" s="154">
        <v>0</v>
      </c>
      <c r="PUV10" s="154">
        <v>0</v>
      </c>
      <c r="PUW10" s="154">
        <v>0</v>
      </c>
      <c r="PUX10" s="154">
        <v>0</v>
      </c>
      <c r="PUY10" s="154">
        <v>0</v>
      </c>
      <c r="PUZ10" s="154">
        <v>0</v>
      </c>
      <c r="PVA10" s="154">
        <v>0</v>
      </c>
      <c r="PVB10" s="154">
        <v>0</v>
      </c>
      <c r="PVC10" s="154">
        <v>0</v>
      </c>
      <c r="PVD10" s="154">
        <v>0</v>
      </c>
      <c r="PVE10" s="154">
        <v>0</v>
      </c>
      <c r="PVF10" s="154">
        <v>0</v>
      </c>
      <c r="PVG10" s="154">
        <v>0</v>
      </c>
      <c r="PVH10" s="154">
        <v>0</v>
      </c>
      <c r="PVI10" s="154">
        <v>0</v>
      </c>
      <c r="PVJ10" s="154">
        <v>0</v>
      </c>
      <c r="PVK10" s="154">
        <v>0</v>
      </c>
      <c r="PVL10" s="154">
        <v>0</v>
      </c>
      <c r="PVM10" s="154">
        <v>0</v>
      </c>
      <c r="PVN10" s="154">
        <v>0</v>
      </c>
      <c r="PVO10" s="154">
        <v>0</v>
      </c>
      <c r="PVP10" s="154">
        <v>0</v>
      </c>
      <c r="PVQ10" s="154">
        <v>0</v>
      </c>
      <c r="PVR10" s="154">
        <v>0</v>
      </c>
      <c r="PVS10" s="154">
        <v>0</v>
      </c>
      <c r="PVT10" s="154">
        <v>0</v>
      </c>
      <c r="PVU10" s="154">
        <v>0</v>
      </c>
      <c r="PVV10" s="154">
        <v>0</v>
      </c>
      <c r="PVW10" s="154">
        <v>0</v>
      </c>
      <c r="PVX10" s="154">
        <v>0</v>
      </c>
      <c r="PVY10" s="154">
        <v>0</v>
      </c>
      <c r="PVZ10" s="154">
        <v>0</v>
      </c>
      <c r="PWA10" s="154">
        <v>0</v>
      </c>
      <c r="PWB10" s="154">
        <v>0</v>
      </c>
      <c r="PWC10" s="154">
        <v>0</v>
      </c>
      <c r="PWD10" s="154">
        <v>0</v>
      </c>
      <c r="PWE10" s="154">
        <v>0</v>
      </c>
      <c r="PWF10" s="154">
        <v>0</v>
      </c>
      <c r="PWG10" s="154">
        <v>0</v>
      </c>
      <c r="PWH10" s="154">
        <v>0</v>
      </c>
      <c r="PWI10" s="154">
        <v>0</v>
      </c>
      <c r="PWJ10" s="154">
        <v>0</v>
      </c>
      <c r="PWK10" s="154">
        <v>0</v>
      </c>
      <c r="PWL10" s="154">
        <v>0</v>
      </c>
      <c r="PWM10" s="154">
        <v>0</v>
      </c>
      <c r="PWN10" s="154">
        <v>0</v>
      </c>
      <c r="PWO10" s="154">
        <v>0</v>
      </c>
      <c r="PWP10" s="154">
        <v>0</v>
      </c>
      <c r="PWQ10" s="154">
        <v>0</v>
      </c>
      <c r="PWR10" s="154">
        <v>0</v>
      </c>
      <c r="PWS10" s="154">
        <v>0</v>
      </c>
      <c r="PWT10" s="154">
        <v>0</v>
      </c>
      <c r="PWU10" s="154">
        <v>0</v>
      </c>
      <c r="PWV10" s="154">
        <v>0</v>
      </c>
      <c r="PWW10" s="154">
        <v>0</v>
      </c>
      <c r="PWX10" s="154">
        <v>0</v>
      </c>
      <c r="PWY10" s="154">
        <v>0</v>
      </c>
      <c r="PWZ10" s="154">
        <v>0</v>
      </c>
      <c r="PXA10" s="154">
        <v>0</v>
      </c>
      <c r="PXB10" s="154">
        <v>0</v>
      </c>
      <c r="PXC10" s="154">
        <v>0</v>
      </c>
      <c r="PXD10" s="154">
        <v>0</v>
      </c>
      <c r="PXE10" s="154">
        <v>0</v>
      </c>
      <c r="PXF10" s="154">
        <v>0</v>
      </c>
      <c r="PXG10" s="154">
        <v>0</v>
      </c>
      <c r="PXH10" s="154">
        <v>0</v>
      </c>
      <c r="PXI10" s="154">
        <v>0</v>
      </c>
      <c r="PXJ10" s="154">
        <v>0</v>
      </c>
      <c r="PXK10" s="154">
        <v>0</v>
      </c>
      <c r="PXL10" s="154">
        <v>0</v>
      </c>
      <c r="PXM10" s="154">
        <v>0</v>
      </c>
      <c r="PXN10" s="154">
        <v>0</v>
      </c>
      <c r="PXO10" s="154">
        <v>0</v>
      </c>
      <c r="PXP10" s="154">
        <v>0</v>
      </c>
      <c r="PXQ10" s="154">
        <v>0</v>
      </c>
      <c r="PXR10" s="154">
        <v>0</v>
      </c>
      <c r="PXS10" s="154">
        <v>0</v>
      </c>
      <c r="PXT10" s="154">
        <v>0</v>
      </c>
      <c r="PXU10" s="154">
        <v>0</v>
      </c>
      <c r="PXV10" s="154">
        <v>0</v>
      </c>
      <c r="PXW10" s="154">
        <v>0</v>
      </c>
      <c r="PXX10" s="154">
        <v>0</v>
      </c>
      <c r="PXY10" s="154">
        <v>0</v>
      </c>
      <c r="PXZ10" s="154">
        <v>0</v>
      </c>
      <c r="PYA10" s="154">
        <v>0</v>
      </c>
      <c r="PYB10" s="154">
        <v>0</v>
      </c>
      <c r="PYC10" s="154">
        <v>0</v>
      </c>
      <c r="PYD10" s="154">
        <v>0</v>
      </c>
      <c r="PYE10" s="154">
        <v>0</v>
      </c>
      <c r="PYF10" s="154">
        <v>0</v>
      </c>
      <c r="PYG10" s="154">
        <v>0</v>
      </c>
      <c r="PYH10" s="154">
        <v>0</v>
      </c>
      <c r="PYI10" s="154">
        <v>0</v>
      </c>
      <c r="PYJ10" s="154">
        <v>0</v>
      </c>
      <c r="PYK10" s="154">
        <v>0</v>
      </c>
      <c r="PYL10" s="154">
        <v>0</v>
      </c>
      <c r="PYM10" s="154">
        <v>0</v>
      </c>
      <c r="PYN10" s="154">
        <v>0</v>
      </c>
      <c r="PYO10" s="154">
        <v>0</v>
      </c>
      <c r="PYP10" s="154">
        <v>0</v>
      </c>
      <c r="PYQ10" s="154">
        <v>0</v>
      </c>
      <c r="PYR10" s="154">
        <v>0</v>
      </c>
      <c r="PYS10" s="154">
        <v>0</v>
      </c>
      <c r="PYT10" s="154">
        <v>0</v>
      </c>
      <c r="PYU10" s="154">
        <v>0</v>
      </c>
      <c r="PYV10" s="154">
        <v>0</v>
      </c>
      <c r="PYW10" s="154">
        <v>0</v>
      </c>
      <c r="PYX10" s="154">
        <v>0</v>
      </c>
      <c r="PYY10" s="154">
        <v>0</v>
      </c>
      <c r="PYZ10" s="154">
        <v>0</v>
      </c>
      <c r="PZA10" s="154">
        <v>0</v>
      </c>
      <c r="PZB10" s="154">
        <v>0</v>
      </c>
      <c r="PZC10" s="154">
        <v>0</v>
      </c>
      <c r="PZD10" s="154">
        <v>0</v>
      </c>
      <c r="PZE10" s="154">
        <v>0</v>
      </c>
      <c r="PZF10" s="154">
        <v>0</v>
      </c>
      <c r="PZG10" s="154">
        <v>0</v>
      </c>
      <c r="PZH10" s="154">
        <v>0</v>
      </c>
      <c r="PZI10" s="154">
        <v>0</v>
      </c>
      <c r="PZJ10" s="154">
        <v>0</v>
      </c>
      <c r="PZK10" s="154">
        <v>0</v>
      </c>
      <c r="PZL10" s="154">
        <v>0</v>
      </c>
      <c r="PZM10" s="154">
        <v>0</v>
      </c>
      <c r="PZN10" s="154">
        <v>0</v>
      </c>
      <c r="PZO10" s="154">
        <v>0</v>
      </c>
      <c r="PZP10" s="154">
        <v>0</v>
      </c>
      <c r="PZQ10" s="154">
        <v>0</v>
      </c>
      <c r="PZR10" s="154">
        <v>0</v>
      </c>
      <c r="PZS10" s="154">
        <v>0</v>
      </c>
      <c r="PZT10" s="154">
        <v>0</v>
      </c>
      <c r="PZU10" s="154">
        <v>0</v>
      </c>
      <c r="PZV10" s="154">
        <v>0</v>
      </c>
      <c r="PZW10" s="154">
        <v>0</v>
      </c>
      <c r="PZX10" s="154">
        <v>0</v>
      </c>
      <c r="PZY10" s="154">
        <v>0</v>
      </c>
      <c r="PZZ10" s="154">
        <v>0</v>
      </c>
      <c r="QAA10" s="154">
        <v>0</v>
      </c>
      <c r="QAB10" s="154">
        <v>0</v>
      </c>
      <c r="QAC10" s="154">
        <v>0</v>
      </c>
      <c r="QAD10" s="154">
        <v>0</v>
      </c>
      <c r="QAE10" s="154">
        <v>0</v>
      </c>
      <c r="QAF10" s="154">
        <v>0</v>
      </c>
      <c r="QAG10" s="154">
        <v>0</v>
      </c>
      <c r="QAH10" s="154">
        <v>0</v>
      </c>
      <c r="QAI10" s="154">
        <v>0</v>
      </c>
      <c r="QAJ10" s="154">
        <v>0</v>
      </c>
      <c r="QAK10" s="154">
        <v>0</v>
      </c>
      <c r="QAL10" s="154">
        <v>0</v>
      </c>
      <c r="QAM10" s="154">
        <v>0</v>
      </c>
      <c r="QAN10" s="154">
        <v>0</v>
      </c>
      <c r="QAO10" s="154">
        <v>0</v>
      </c>
      <c r="QAP10" s="154">
        <v>0</v>
      </c>
      <c r="QAQ10" s="154">
        <v>0</v>
      </c>
      <c r="QAR10" s="154">
        <v>0</v>
      </c>
      <c r="QAS10" s="154">
        <v>0</v>
      </c>
      <c r="QAT10" s="154">
        <v>0</v>
      </c>
      <c r="QAU10" s="154">
        <v>0</v>
      </c>
      <c r="QAV10" s="154">
        <v>0</v>
      </c>
      <c r="QAW10" s="154">
        <v>0</v>
      </c>
      <c r="QAX10" s="154">
        <v>0</v>
      </c>
      <c r="QAY10" s="154">
        <v>0</v>
      </c>
      <c r="QAZ10" s="154">
        <v>0</v>
      </c>
      <c r="QBA10" s="154">
        <v>0</v>
      </c>
      <c r="QBB10" s="154">
        <v>0</v>
      </c>
      <c r="QBC10" s="154">
        <v>0</v>
      </c>
      <c r="QBD10" s="154">
        <v>0</v>
      </c>
      <c r="QBE10" s="154">
        <v>0</v>
      </c>
      <c r="QBF10" s="154">
        <v>0</v>
      </c>
      <c r="QBG10" s="154">
        <v>0</v>
      </c>
      <c r="QBH10" s="154">
        <v>0</v>
      </c>
      <c r="QBI10" s="154">
        <v>0</v>
      </c>
      <c r="QBJ10" s="154">
        <v>0</v>
      </c>
      <c r="QBK10" s="154">
        <v>0</v>
      </c>
      <c r="QBL10" s="154">
        <v>0</v>
      </c>
      <c r="QBM10" s="154">
        <v>0</v>
      </c>
      <c r="QBN10" s="154">
        <v>0</v>
      </c>
      <c r="QBO10" s="154">
        <v>0</v>
      </c>
      <c r="QBP10" s="154">
        <v>0</v>
      </c>
      <c r="QBQ10" s="154">
        <v>0</v>
      </c>
      <c r="QBR10" s="154">
        <v>0</v>
      </c>
      <c r="QBS10" s="154">
        <v>0</v>
      </c>
      <c r="QBT10" s="154">
        <v>0</v>
      </c>
      <c r="QBU10" s="154">
        <v>0</v>
      </c>
      <c r="QBV10" s="154">
        <v>0</v>
      </c>
      <c r="QBW10" s="154">
        <v>0</v>
      </c>
      <c r="QBX10" s="154">
        <v>0</v>
      </c>
      <c r="QBY10" s="154">
        <v>0</v>
      </c>
      <c r="QBZ10" s="154">
        <v>0</v>
      </c>
      <c r="QCA10" s="154">
        <v>0</v>
      </c>
      <c r="QCB10" s="154">
        <v>0</v>
      </c>
      <c r="QCC10" s="154">
        <v>0</v>
      </c>
      <c r="QCD10" s="154">
        <v>0</v>
      </c>
      <c r="QCE10" s="154">
        <v>0</v>
      </c>
      <c r="QCF10" s="154">
        <v>0</v>
      </c>
      <c r="QCG10" s="154">
        <v>0</v>
      </c>
      <c r="QCH10" s="154">
        <v>0</v>
      </c>
      <c r="QCI10" s="154">
        <v>0</v>
      </c>
      <c r="QCJ10" s="154">
        <v>0</v>
      </c>
      <c r="QCK10" s="154">
        <v>0</v>
      </c>
      <c r="QCL10" s="154">
        <v>0</v>
      </c>
      <c r="QCM10" s="154">
        <v>0</v>
      </c>
      <c r="QCN10" s="154">
        <v>0</v>
      </c>
      <c r="QCO10" s="154">
        <v>0</v>
      </c>
      <c r="QCP10" s="154">
        <v>0</v>
      </c>
      <c r="QCQ10" s="154">
        <v>0</v>
      </c>
      <c r="QCR10" s="154">
        <v>0</v>
      </c>
      <c r="QCS10" s="154">
        <v>0</v>
      </c>
      <c r="QCT10" s="154">
        <v>0</v>
      </c>
      <c r="QCU10" s="154">
        <v>0</v>
      </c>
      <c r="QCV10" s="154">
        <v>0</v>
      </c>
      <c r="QCW10" s="154">
        <v>0</v>
      </c>
      <c r="QCX10" s="154">
        <v>0</v>
      </c>
      <c r="QCY10" s="154">
        <v>0</v>
      </c>
      <c r="QCZ10" s="154">
        <v>0</v>
      </c>
      <c r="QDA10" s="154">
        <v>0</v>
      </c>
      <c r="QDB10" s="154">
        <v>0</v>
      </c>
      <c r="QDC10" s="154">
        <v>0</v>
      </c>
      <c r="QDD10" s="154">
        <v>0</v>
      </c>
      <c r="QDE10" s="154">
        <v>0</v>
      </c>
      <c r="QDF10" s="154">
        <v>0</v>
      </c>
      <c r="QDG10" s="154">
        <v>0</v>
      </c>
      <c r="QDH10" s="154">
        <v>0</v>
      </c>
      <c r="QDI10" s="154">
        <v>0</v>
      </c>
      <c r="QDJ10" s="154">
        <v>0</v>
      </c>
      <c r="QDK10" s="154">
        <v>0</v>
      </c>
      <c r="QDL10" s="154">
        <v>0</v>
      </c>
      <c r="QDM10" s="154">
        <v>0</v>
      </c>
      <c r="QDN10" s="154">
        <v>0</v>
      </c>
      <c r="QDO10" s="154">
        <v>0</v>
      </c>
      <c r="QDP10" s="154">
        <v>0</v>
      </c>
      <c r="QDQ10" s="154">
        <v>0</v>
      </c>
      <c r="QDR10" s="154">
        <v>0</v>
      </c>
      <c r="QDS10" s="154">
        <v>0</v>
      </c>
      <c r="QDT10" s="154">
        <v>0</v>
      </c>
      <c r="QDU10" s="154">
        <v>0</v>
      </c>
      <c r="QDV10" s="154">
        <v>0</v>
      </c>
      <c r="QDW10" s="154">
        <v>0</v>
      </c>
      <c r="QDX10" s="154">
        <v>0</v>
      </c>
      <c r="QDY10" s="154">
        <v>0</v>
      </c>
      <c r="QDZ10" s="154">
        <v>0</v>
      </c>
      <c r="QEA10" s="154">
        <v>0</v>
      </c>
      <c r="QEB10" s="154">
        <v>0</v>
      </c>
      <c r="QEC10" s="154">
        <v>0</v>
      </c>
      <c r="QED10" s="154">
        <v>0</v>
      </c>
      <c r="QEE10" s="154">
        <v>0</v>
      </c>
      <c r="QEF10" s="154">
        <v>0</v>
      </c>
      <c r="QEG10" s="154">
        <v>0</v>
      </c>
      <c r="QEH10" s="154">
        <v>0</v>
      </c>
      <c r="QEI10" s="154">
        <v>0</v>
      </c>
      <c r="QEJ10" s="154">
        <v>0</v>
      </c>
      <c r="QEK10" s="154">
        <v>0</v>
      </c>
      <c r="QEL10" s="154">
        <v>0</v>
      </c>
      <c r="QEM10" s="154">
        <v>0</v>
      </c>
      <c r="QEN10" s="154">
        <v>0</v>
      </c>
      <c r="QEO10" s="154">
        <v>0</v>
      </c>
      <c r="QEP10" s="154">
        <v>0</v>
      </c>
      <c r="QEQ10" s="154">
        <v>0</v>
      </c>
      <c r="QER10" s="154">
        <v>0</v>
      </c>
      <c r="QES10" s="154">
        <v>0</v>
      </c>
      <c r="QET10" s="154">
        <v>0</v>
      </c>
      <c r="QEU10" s="154">
        <v>0</v>
      </c>
      <c r="QEV10" s="154">
        <v>0</v>
      </c>
      <c r="QEW10" s="154">
        <v>0</v>
      </c>
      <c r="QEX10" s="154">
        <v>0</v>
      </c>
      <c r="QEY10" s="154">
        <v>0</v>
      </c>
      <c r="QEZ10" s="154">
        <v>0</v>
      </c>
      <c r="QFA10" s="154">
        <v>0</v>
      </c>
      <c r="QFB10" s="154">
        <v>0</v>
      </c>
      <c r="QFC10" s="154">
        <v>0</v>
      </c>
      <c r="QFD10" s="154">
        <v>0</v>
      </c>
      <c r="QFE10" s="154">
        <v>0</v>
      </c>
      <c r="QFF10" s="154">
        <v>0</v>
      </c>
      <c r="QFG10" s="154">
        <v>0</v>
      </c>
      <c r="QFH10" s="154">
        <v>0</v>
      </c>
      <c r="QFI10" s="154">
        <v>0</v>
      </c>
      <c r="QFJ10" s="154">
        <v>0</v>
      </c>
      <c r="QFK10" s="154">
        <v>0</v>
      </c>
      <c r="QFL10" s="154">
        <v>0</v>
      </c>
      <c r="QFM10" s="154">
        <v>0</v>
      </c>
      <c r="QFN10" s="154">
        <v>0</v>
      </c>
      <c r="QFO10" s="154">
        <v>0</v>
      </c>
      <c r="QFP10" s="154">
        <v>0</v>
      </c>
      <c r="QFQ10" s="154">
        <v>0</v>
      </c>
      <c r="QFR10" s="154">
        <v>0</v>
      </c>
      <c r="QFS10" s="154">
        <v>0</v>
      </c>
      <c r="QFT10" s="154">
        <v>0</v>
      </c>
      <c r="QFU10" s="154">
        <v>0</v>
      </c>
      <c r="QFV10" s="154">
        <v>0</v>
      </c>
      <c r="QFW10" s="154">
        <v>0</v>
      </c>
      <c r="QFX10" s="154">
        <v>0</v>
      </c>
      <c r="QFY10" s="154">
        <v>0</v>
      </c>
      <c r="QFZ10" s="154">
        <v>0</v>
      </c>
      <c r="QGA10" s="154">
        <v>0</v>
      </c>
      <c r="QGB10" s="154">
        <v>0</v>
      </c>
      <c r="QGC10" s="154">
        <v>0</v>
      </c>
      <c r="QGD10" s="154">
        <v>0</v>
      </c>
      <c r="QGE10" s="154">
        <v>0</v>
      </c>
      <c r="QGF10" s="154">
        <v>0</v>
      </c>
      <c r="QGG10" s="154">
        <v>0</v>
      </c>
      <c r="QGH10" s="154">
        <v>0</v>
      </c>
      <c r="QGI10" s="154">
        <v>0</v>
      </c>
      <c r="QGJ10" s="154">
        <v>0</v>
      </c>
      <c r="QGK10" s="154">
        <v>0</v>
      </c>
      <c r="QGL10" s="154">
        <v>0</v>
      </c>
      <c r="QGM10" s="154">
        <v>0</v>
      </c>
      <c r="QGN10" s="154">
        <v>0</v>
      </c>
      <c r="QGO10" s="154">
        <v>0</v>
      </c>
      <c r="QGP10" s="154">
        <v>0</v>
      </c>
      <c r="QGQ10" s="154">
        <v>0</v>
      </c>
      <c r="QGR10" s="154">
        <v>0</v>
      </c>
      <c r="QGS10" s="154">
        <v>0</v>
      </c>
      <c r="QGT10" s="154">
        <v>0</v>
      </c>
      <c r="QGU10" s="154">
        <v>0</v>
      </c>
      <c r="QGV10" s="154">
        <v>0</v>
      </c>
      <c r="QGW10" s="154">
        <v>0</v>
      </c>
      <c r="QGX10" s="154">
        <v>0</v>
      </c>
      <c r="QGY10" s="154">
        <v>0</v>
      </c>
      <c r="QGZ10" s="154">
        <v>0</v>
      </c>
      <c r="QHA10" s="154">
        <v>0</v>
      </c>
      <c r="QHB10" s="154">
        <v>0</v>
      </c>
      <c r="QHC10" s="154">
        <v>0</v>
      </c>
      <c r="QHD10" s="154">
        <v>0</v>
      </c>
      <c r="QHE10" s="154">
        <v>0</v>
      </c>
      <c r="QHF10" s="154">
        <v>0</v>
      </c>
      <c r="QHG10" s="154">
        <v>0</v>
      </c>
      <c r="QHH10" s="154">
        <v>0</v>
      </c>
      <c r="QHI10" s="154">
        <v>0</v>
      </c>
      <c r="QHJ10" s="154">
        <v>0</v>
      </c>
      <c r="QHK10" s="154">
        <v>0</v>
      </c>
      <c r="QHL10" s="154">
        <v>0</v>
      </c>
      <c r="QHM10" s="154">
        <v>0</v>
      </c>
      <c r="QHN10" s="154">
        <v>0</v>
      </c>
      <c r="QHO10" s="154">
        <v>0</v>
      </c>
      <c r="QHP10" s="154">
        <v>0</v>
      </c>
      <c r="QHQ10" s="154">
        <v>0</v>
      </c>
      <c r="QHR10" s="154">
        <v>0</v>
      </c>
      <c r="QHS10" s="154">
        <v>0</v>
      </c>
      <c r="QHT10" s="154">
        <v>0</v>
      </c>
      <c r="QHU10" s="154">
        <v>0</v>
      </c>
      <c r="QHV10" s="154">
        <v>0</v>
      </c>
      <c r="QHW10" s="154">
        <v>0</v>
      </c>
      <c r="QHX10" s="154">
        <v>0</v>
      </c>
      <c r="QHY10" s="154">
        <v>0</v>
      </c>
      <c r="QHZ10" s="154">
        <v>0</v>
      </c>
      <c r="QIA10" s="154">
        <v>0</v>
      </c>
      <c r="QIB10" s="154">
        <v>0</v>
      </c>
      <c r="QIC10" s="154">
        <v>0</v>
      </c>
      <c r="QID10" s="154">
        <v>0</v>
      </c>
      <c r="QIE10" s="154">
        <v>0</v>
      </c>
      <c r="QIF10" s="154">
        <v>0</v>
      </c>
      <c r="QIG10" s="154">
        <v>0</v>
      </c>
      <c r="QIH10" s="154">
        <v>0</v>
      </c>
      <c r="QII10" s="154">
        <v>0</v>
      </c>
      <c r="QIJ10" s="154">
        <v>0</v>
      </c>
      <c r="QIK10" s="154">
        <v>0</v>
      </c>
      <c r="QIL10" s="154">
        <v>0</v>
      </c>
      <c r="QIM10" s="154">
        <v>0</v>
      </c>
      <c r="QIN10" s="154">
        <v>0</v>
      </c>
      <c r="QIO10" s="154">
        <v>0</v>
      </c>
      <c r="QIP10" s="154">
        <v>0</v>
      </c>
      <c r="QIQ10" s="154">
        <v>0</v>
      </c>
      <c r="QIR10" s="154">
        <v>0</v>
      </c>
      <c r="QIS10" s="154">
        <v>0</v>
      </c>
      <c r="QIT10" s="154">
        <v>0</v>
      </c>
      <c r="QIU10" s="154">
        <v>0</v>
      </c>
      <c r="QIV10" s="154">
        <v>0</v>
      </c>
      <c r="QIW10" s="154">
        <v>0</v>
      </c>
      <c r="QIX10" s="154">
        <v>0</v>
      </c>
      <c r="QIY10" s="154">
        <v>0</v>
      </c>
      <c r="QIZ10" s="154">
        <v>0</v>
      </c>
      <c r="QJA10" s="154">
        <v>0</v>
      </c>
      <c r="QJB10" s="154">
        <v>0</v>
      </c>
      <c r="QJC10" s="154">
        <v>0</v>
      </c>
      <c r="QJD10" s="154">
        <v>0</v>
      </c>
      <c r="QJE10" s="154">
        <v>0</v>
      </c>
      <c r="QJF10" s="154">
        <v>0</v>
      </c>
      <c r="QJG10" s="154">
        <v>0</v>
      </c>
      <c r="QJH10" s="154">
        <v>0</v>
      </c>
      <c r="QJI10" s="154">
        <v>0</v>
      </c>
      <c r="QJJ10" s="154">
        <v>0</v>
      </c>
      <c r="QJK10" s="154">
        <v>0</v>
      </c>
      <c r="QJL10" s="154">
        <v>0</v>
      </c>
      <c r="QJM10" s="154">
        <v>0</v>
      </c>
      <c r="QJN10" s="154">
        <v>0</v>
      </c>
      <c r="QJO10" s="154">
        <v>0</v>
      </c>
      <c r="QJP10" s="154">
        <v>0</v>
      </c>
      <c r="QJQ10" s="154">
        <v>0</v>
      </c>
      <c r="QJR10" s="154">
        <v>0</v>
      </c>
      <c r="QJS10" s="154">
        <v>0</v>
      </c>
      <c r="QJT10" s="154">
        <v>0</v>
      </c>
      <c r="QJU10" s="154">
        <v>0</v>
      </c>
      <c r="QJV10" s="154">
        <v>0</v>
      </c>
      <c r="QJW10" s="154">
        <v>0</v>
      </c>
      <c r="QJX10" s="154">
        <v>0</v>
      </c>
      <c r="QJY10" s="154">
        <v>0</v>
      </c>
      <c r="QJZ10" s="154">
        <v>0</v>
      </c>
      <c r="QKA10" s="154">
        <v>0</v>
      </c>
      <c r="QKB10" s="154">
        <v>0</v>
      </c>
      <c r="QKC10" s="154">
        <v>0</v>
      </c>
      <c r="QKD10" s="154">
        <v>0</v>
      </c>
      <c r="QKE10" s="154">
        <v>0</v>
      </c>
      <c r="QKF10" s="154">
        <v>0</v>
      </c>
      <c r="QKG10" s="154">
        <v>0</v>
      </c>
      <c r="QKH10" s="154">
        <v>0</v>
      </c>
      <c r="QKI10" s="154">
        <v>0</v>
      </c>
      <c r="QKJ10" s="154">
        <v>0</v>
      </c>
      <c r="QKK10" s="154">
        <v>0</v>
      </c>
      <c r="QKL10" s="154">
        <v>0</v>
      </c>
      <c r="QKM10" s="154">
        <v>0</v>
      </c>
      <c r="QKN10" s="154">
        <v>0</v>
      </c>
      <c r="QKO10" s="154">
        <v>0</v>
      </c>
      <c r="QKP10" s="154">
        <v>0</v>
      </c>
      <c r="QKQ10" s="154">
        <v>0</v>
      </c>
      <c r="QKR10" s="154">
        <v>0</v>
      </c>
      <c r="QKS10" s="154">
        <v>0</v>
      </c>
      <c r="QKT10" s="154">
        <v>0</v>
      </c>
      <c r="QKU10" s="154">
        <v>0</v>
      </c>
      <c r="QKV10" s="154">
        <v>0</v>
      </c>
      <c r="QKW10" s="154">
        <v>0</v>
      </c>
      <c r="QKX10" s="154">
        <v>0</v>
      </c>
      <c r="QKY10" s="154">
        <v>0</v>
      </c>
      <c r="QKZ10" s="154">
        <v>0</v>
      </c>
      <c r="QLA10" s="154">
        <v>0</v>
      </c>
      <c r="QLB10" s="154">
        <v>0</v>
      </c>
      <c r="QLC10" s="154">
        <v>0</v>
      </c>
      <c r="QLD10" s="154">
        <v>0</v>
      </c>
      <c r="QLE10" s="154">
        <v>0</v>
      </c>
      <c r="QLF10" s="154">
        <v>0</v>
      </c>
      <c r="QLG10" s="154">
        <v>0</v>
      </c>
      <c r="QLH10" s="154">
        <v>0</v>
      </c>
      <c r="QLI10" s="154">
        <v>0</v>
      </c>
      <c r="QLJ10" s="154">
        <v>0</v>
      </c>
      <c r="QLK10" s="154">
        <v>0</v>
      </c>
      <c r="QLL10" s="154">
        <v>0</v>
      </c>
      <c r="QLM10" s="154">
        <v>0</v>
      </c>
      <c r="QLN10" s="154">
        <v>0</v>
      </c>
      <c r="QLO10" s="154">
        <v>0</v>
      </c>
      <c r="QLP10" s="154">
        <v>0</v>
      </c>
      <c r="QLQ10" s="154">
        <v>0</v>
      </c>
      <c r="QLR10" s="154">
        <v>0</v>
      </c>
      <c r="QLS10" s="154">
        <v>0</v>
      </c>
      <c r="QLT10" s="154">
        <v>0</v>
      </c>
      <c r="QLU10" s="154">
        <v>0</v>
      </c>
      <c r="QLV10" s="154">
        <v>0</v>
      </c>
      <c r="QLW10" s="154">
        <v>0</v>
      </c>
      <c r="QLX10" s="154">
        <v>0</v>
      </c>
      <c r="QLY10" s="154">
        <v>0</v>
      </c>
      <c r="QLZ10" s="154">
        <v>0</v>
      </c>
      <c r="QMA10" s="154">
        <v>0</v>
      </c>
      <c r="QMB10" s="154">
        <v>0</v>
      </c>
      <c r="QMC10" s="154">
        <v>0</v>
      </c>
      <c r="QMD10" s="154">
        <v>0</v>
      </c>
      <c r="QME10" s="154">
        <v>0</v>
      </c>
      <c r="QMF10" s="154">
        <v>0</v>
      </c>
      <c r="QMG10" s="154">
        <v>0</v>
      </c>
      <c r="QMH10" s="154">
        <v>0</v>
      </c>
      <c r="QMI10" s="154">
        <v>0</v>
      </c>
      <c r="QMJ10" s="154">
        <v>0</v>
      </c>
      <c r="QMK10" s="154">
        <v>0</v>
      </c>
      <c r="QML10" s="154">
        <v>0</v>
      </c>
      <c r="QMM10" s="154">
        <v>0</v>
      </c>
      <c r="QMN10" s="154">
        <v>0</v>
      </c>
      <c r="QMO10" s="154">
        <v>0</v>
      </c>
      <c r="QMP10" s="154">
        <v>0</v>
      </c>
      <c r="QMQ10" s="154">
        <v>0</v>
      </c>
      <c r="QMR10" s="154">
        <v>0</v>
      </c>
      <c r="QMS10" s="154">
        <v>0</v>
      </c>
      <c r="QMT10" s="154">
        <v>0</v>
      </c>
      <c r="QMU10" s="154">
        <v>0</v>
      </c>
      <c r="QMV10" s="154">
        <v>0</v>
      </c>
      <c r="QMW10" s="154">
        <v>0</v>
      </c>
      <c r="QMX10" s="154">
        <v>0</v>
      </c>
      <c r="QMY10" s="154">
        <v>0</v>
      </c>
      <c r="QMZ10" s="154">
        <v>0</v>
      </c>
      <c r="QNA10" s="154">
        <v>0</v>
      </c>
      <c r="QNB10" s="154">
        <v>0</v>
      </c>
      <c r="QNC10" s="154">
        <v>0</v>
      </c>
      <c r="QND10" s="154">
        <v>0</v>
      </c>
      <c r="QNE10" s="154">
        <v>0</v>
      </c>
      <c r="QNF10" s="154">
        <v>0</v>
      </c>
      <c r="QNG10" s="154">
        <v>0</v>
      </c>
      <c r="QNH10" s="154">
        <v>0</v>
      </c>
      <c r="QNI10" s="154">
        <v>0</v>
      </c>
      <c r="QNJ10" s="154">
        <v>0</v>
      </c>
      <c r="QNK10" s="154">
        <v>0</v>
      </c>
      <c r="QNL10" s="154">
        <v>0</v>
      </c>
      <c r="QNM10" s="154">
        <v>0</v>
      </c>
      <c r="QNN10" s="154">
        <v>0</v>
      </c>
      <c r="QNO10" s="154">
        <v>0</v>
      </c>
      <c r="QNP10" s="154">
        <v>0</v>
      </c>
      <c r="QNQ10" s="154">
        <v>0</v>
      </c>
      <c r="QNR10" s="154">
        <v>0</v>
      </c>
      <c r="QNS10" s="154">
        <v>0</v>
      </c>
      <c r="QNT10" s="154">
        <v>0</v>
      </c>
      <c r="QNU10" s="154">
        <v>0</v>
      </c>
      <c r="QNV10" s="154">
        <v>0</v>
      </c>
      <c r="QNW10" s="154">
        <v>0</v>
      </c>
      <c r="QNX10" s="154">
        <v>0</v>
      </c>
      <c r="QNY10" s="154">
        <v>0</v>
      </c>
      <c r="QNZ10" s="154">
        <v>0</v>
      </c>
      <c r="QOA10" s="154">
        <v>0</v>
      </c>
      <c r="QOB10" s="154">
        <v>0</v>
      </c>
      <c r="QOC10" s="154">
        <v>0</v>
      </c>
      <c r="QOD10" s="154">
        <v>0</v>
      </c>
      <c r="QOE10" s="154">
        <v>0</v>
      </c>
      <c r="QOF10" s="154">
        <v>0</v>
      </c>
      <c r="QOG10" s="154">
        <v>0</v>
      </c>
      <c r="QOH10" s="154">
        <v>0</v>
      </c>
      <c r="QOI10" s="154">
        <v>0</v>
      </c>
      <c r="QOJ10" s="154">
        <v>0</v>
      </c>
      <c r="QOK10" s="154">
        <v>0</v>
      </c>
      <c r="QOL10" s="154">
        <v>0</v>
      </c>
      <c r="QOM10" s="154">
        <v>0</v>
      </c>
      <c r="QON10" s="154">
        <v>0</v>
      </c>
      <c r="QOO10" s="154">
        <v>0</v>
      </c>
      <c r="QOP10" s="154">
        <v>0</v>
      </c>
      <c r="QOQ10" s="154">
        <v>0</v>
      </c>
      <c r="QOR10" s="154">
        <v>0</v>
      </c>
      <c r="QOS10" s="154">
        <v>0</v>
      </c>
      <c r="QOT10" s="154">
        <v>0</v>
      </c>
      <c r="QOU10" s="154">
        <v>0</v>
      </c>
      <c r="QOV10" s="154">
        <v>0</v>
      </c>
      <c r="QOW10" s="154">
        <v>0</v>
      </c>
      <c r="QOX10" s="154">
        <v>0</v>
      </c>
      <c r="QOY10" s="154">
        <v>0</v>
      </c>
      <c r="QOZ10" s="154">
        <v>0</v>
      </c>
      <c r="QPA10" s="154">
        <v>0</v>
      </c>
      <c r="QPB10" s="154">
        <v>0</v>
      </c>
      <c r="QPC10" s="154">
        <v>0</v>
      </c>
      <c r="QPD10" s="154">
        <v>0</v>
      </c>
      <c r="QPE10" s="154">
        <v>0</v>
      </c>
      <c r="QPF10" s="154">
        <v>0</v>
      </c>
      <c r="QPG10" s="154">
        <v>0</v>
      </c>
      <c r="QPH10" s="154">
        <v>0</v>
      </c>
      <c r="QPI10" s="154">
        <v>0</v>
      </c>
      <c r="QPJ10" s="154">
        <v>0</v>
      </c>
      <c r="QPK10" s="154">
        <v>0</v>
      </c>
      <c r="QPL10" s="154">
        <v>0</v>
      </c>
      <c r="QPM10" s="154">
        <v>0</v>
      </c>
      <c r="QPN10" s="154">
        <v>0</v>
      </c>
      <c r="QPO10" s="154">
        <v>0</v>
      </c>
      <c r="QPP10" s="154">
        <v>0</v>
      </c>
      <c r="QPQ10" s="154">
        <v>0</v>
      </c>
      <c r="QPR10" s="154">
        <v>0</v>
      </c>
      <c r="QPS10" s="154">
        <v>0</v>
      </c>
      <c r="QPT10" s="154">
        <v>0</v>
      </c>
      <c r="QPU10" s="154">
        <v>0</v>
      </c>
      <c r="QPV10" s="154">
        <v>0</v>
      </c>
      <c r="QPW10" s="154">
        <v>0</v>
      </c>
      <c r="QPX10" s="154">
        <v>0</v>
      </c>
      <c r="QPY10" s="154">
        <v>0</v>
      </c>
      <c r="QPZ10" s="154">
        <v>0</v>
      </c>
      <c r="QQA10" s="154">
        <v>0</v>
      </c>
      <c r="QQB10" s="154">
        <v>0</v>
      </c>
      <c r="QQC10" s="154">
        <v>0</v>
      </c>
      <c r="QQD10" s="154">
        <v>0</v>
      </c>
      <c r="QQE10" s="154">
        <v>0</v>
      </c>
      <c r="QQF10" s="154">
        <v>0</v>
      </c>
      <c r="QQG10" s="154">
        <v>0</v>
      </c>
      <c r="QQH10" s="154">
        <v>0</v>
      </c>
      <c r="QQI10" s="154">
        <v>0</v>
      </c>
      <c r="QQJ10" s="154">
        <v>0</v>
      </c>
      <c r="QQK10" s="154">
        <v>0</v>
      </c>
      <c r="QQL10" s="154">
        <v>0</v>
      </c>
      <c r="QQM10" s="154">
        <v>0</v>
      </c>
      <c r="QQN10" s="154">
        <v>0</v>
      </c>
      <c r="QQO10" s="154">
        <v>0</v>
      </c>
      <c r="QQP10" s="154">
        <v>0</v>
      </c>
      <c r="QQQ10" s="154">
        <v>0</v>
      </c>
      <c r="QQR10" s="154">
        <v>0</v>
      </c>
      <c r="QQS10" s="154">
        <v>0</v>
      </c>
      <c r="QQT10" s="154">
        <v>0</v>
      </c>
      <c r="QQU10" s="154">
        <v>0</v>
      </c>
      <c r="QQV10" s="154">
        <v>0</v>
      </c>
      <c r="QQW10" s="154">
        <v>0</v>
      </c>
      <c r="QQX10" s="154">
        <v>0</v>
      </c>
      <c r="QQY10" s="154">
        <v>0</v>
      </c>
      <c r="QQZ10" s="154">
        <v>0</v>
      </c>
      <c r="QRA10" s="154">
        <v>0</v>
      </c>
      <c r="QRB10" s="154">
        <v>0</v>
      </c>
      <c r="QRC10" s="154">
        <v>0</v>
      </c>
      <c r="QRD10" s="154">
        <v>0</v>
      </c>
      <c r="QRE10" s="154">
        <v>0</v>
      </c>
      <c r="QRF10" s="154">
        <v>0</v>
      </c>
      <c r="QRG10" s="154">
        <v>0</v>
      </c>
      <c r="QRH10" s="154">
        <v>0</v>
      </c>
      <c r="QRI10" s="154">
        <v>0</v>
      </c>
      <c r="QRJ10" s="154">
        <v>0</v>
      </c>
      <c r="QRK10" s="154">
        <v>0</v>
      </c>
      <c r="QRL10" s="154">
        <v>0</v>
      </c>
      <c r="QRM10" s="154">
        <v>0</v>
      </c>
      <c r="QRN10" s="154">
        <v>0</v>
      </c>
      <c r="QRO10" s="154">
        <v>0</v>
      </c>
      <c r="QRP10" s="154">
        <v>0</v>
      </c>
      <c r="QRQ10" s="154">
        <v>0</v>
      </c>
      <c r="QRR10" s="154">
        <v>0</v>
      </c>
      <c r="QRS10" s="154">
        <v>0</v>
      </c>
      <c r="QRT10" s="154">
        <v>0</v>
      </c>
      <c r="QRU10" s="154">
        <v>0</v>
      </c>
      <c r="QRV10" s="154">
        <v>0</v>
      </c>
      <c r="QRW10" s="154">
        <v>0</v>
      </c>
      <c r="QRX10" s="154">
        <v>0</v>
      </c>
      <c r="QRY10" s="154">
        <v>0</v>
      </c>
      <c r="QRZ10" s="154">
        <v>0</v>
      </c>
      <c r="QSA10" s="154">
        <v>0</v>
      </c>
      <c r="QSB10" s="154">
        <v>0</v>
      </c>
      <c r="QSC10" s="154">
        <v>0</v>
      </c>
      <c r="QSD10" s="154">
        <v>0</v>
      </c>
      <c r="QSE10" s="154">
        <v>0</v>
      </c>
      <c r="QSF10" s="154">
        <v>0</v>
      </c>
      <c r="QSG10" s="154">
        <v>0</v>
      </c>
      <c r="QSH10" s="154">
        <v>0</v>
      </c>
      <c r="QSI10" s="154">
        <v>0</v>
      </c>
      <c r="QSJ10" s="154">
        <v>0</v>
      </c>
      <c r="QSK10" s="154">
        <v>0</v>
      </c>
      <c r="QSL10" s="154">
        <v>0</v>
      </c>
      <c r="QSM10" s="154">
        <v>0</v>
      </c>
      <c r="QSN10" s="154">
        <v>0</v>
      </c>
      <c r="QSO10" s="154">
        <v>0</v>
      </c>
      <c r="QSP10" s="154">
        <v>0</v>
      </c>
      <c r="QSQ10" s="154">
        <v>0</v>
      </c>
      <c r="QSR10" s="154">
        <v>0</v>
      </c>
      <c r="QSS10" s="154">
        <v>0</v>
      </c>
      <c r="QST10" s="154">
        <v>0</v>
      </c>
      <c r="QSU10" s="154">
        <v>0</v>
      </c>
      <c r="QSV10" s="154">
        <v>0</v>
      </c>
      <c r="QSW10" s="154">
        <v>0</v>
      </c>
      <c r="QSX10" s="154">
        <v>0</v>
      </c>
      <c r="QSY10" s="154">
        <v>0</v>
      </c>
      <c r="QSZ10" s="154">
        <v>0</v>
      </c>
      <c r="QTA10" s="154">
        <v>0</v>
      </c>
      <c r="QTB10" s="154">
        <v>0</v>
      </c>
      <c r="QTC10" s="154">
        <v>0</v>
      </c>
      <c r="QTD10" s="154">
        <v>0</v>
      </c>
      <c r="QTE10" s="154">
        <v>0</v>
      </c>
      <c r="QTF10" s="154">
        <v>0</v>
      </c>
      <c r="QTG10" s="154">
        <v>0</v>
      </c>
      <c r="QTH10" s="154">
        <v>0</v>
      </c>
      <c r="QTI10" s="154">
        <v>0</v>
      </c>
      <c r="QTJ10" s="154">
        <v>0</v>
      </c>
      <c r="QTK10" s="154">
        <v>0</v>
      </c>
      <c r="QTL10" s="154">
        <v>0</v>
      </c>
      <c r="QTM10" s="154">
        <v>0</v>
      </c>
      <c r="QTN10" s="154">
        <v>0</v>
      </c>
      <c r="QTO10" s="154">
        <v>0</v>
      </c>
      <c r="QTP10" s="154">
        <v>0</v>
      </c>
      <c r="QTQ10" s="154">
        <v>0</v>
      </c>
      <c r="QTR10" s="154">
        <v>0</v>
      </c>
      <c r="QTS10" s="154">
        <v>0</v>
      </c>
      <c r="QTT10" s="154">
        <v>0</v>
      </c>
      <c r="QTU10" s="154">
        <v>0</v>
      </c>
      <c r="QTV10" s="154">
        <v>0</v>
      </c>
      <c r="QTW10" s="154">
        <v>0</v>
      </c>
      <c r="QTX10" s="154">
        <v>0</v>
      </c>
      <c r="QTY10" s="154">
        <v>0</v>
      </c>
      <c r="QTZ10" s="154">
        <v>0</v>
      </c>
      <c r="QUA10" s="154">
        <v>0</v>
      </c>
      <c r="QUB10" s="154">
        <v>0</v>
      </c>
      <c r="QUC10" s="154">
        <v>0</v>
      </c>
      <c r="QUD10" s="154">
        <v>0</v>
      </c>
      <c r="QUE10" s="154">
        <v>0</v>
      </c>
      <c r="QUF10" s="154">
        <v>0</v>
      </c>
      <c r="QUG10" s="154">
        <v>0</v>
      </c>
      <c r="QUH10" s="154">
        <v>0</v>
      </c>
      <c r="QUI10" s="154">
        <v>0</v>
      </c>
      <c r="QUJ10" s="154">
        <v>0</v>
      </c>
      <c r="QUK10" s="154">
        <v>0</v>
      </c>
      <c r="QUL10" s="154">
        <v>0</v>
      </c>
      <c r="QUM10" s="154">
        <v>0</v>
      </c>
      <c r="QUN10" s="154">
        <v>0</v>
      </c>
      <c r="QUO10" s="154">
        <v>0</v>
      </c>
      <c r="QUP10" s="154">
        <v>0</v>
      </c>
      <c r="QUQ10" s="154">
        <v>0</v>
      </c>
      <c r="QUR10" s="154">
        <v>0</v>
      </c>
      <c r="QUS10" s="154">
        <v>0</v>
      </c>
      <c r="QUT10" s="154">
        <v>0</v>
      </c>
      <c r="QUU10" s="154">
        <v>0</v>
      </c>
      <c r="QUV10" s="154">
        <v>0</v>
      </c>
      <c r="QUW10" s="154">
        <v>0</v>
      </c>
      <c r="QUX10" s="154">
        <v>0</v>
      </c>
      <c r="QUY10" s="154">
        <v>0</v>
      </c>
      <c r="QUZ10" s="154">
        <v>0</v>
      </c>
      <c r="QVA10" s="154">
        <v>0</v>
      </c>
      <c r="QVB10" s="154">
        <v>0</v>
      </c>
      <c r="QVC10" s="154">
        <v>0</v>
      </c>
      <c r="QVD10" s="154">
        <v>0</v>
      </c>
      <c r="QVE10" s="154">
        <v>0</v>
      </c>
      <c r="QVF10" s="154">
        <v>0</v>
      </c>
      <c r="QVG10" s="154">
        <v>0</v>
      </c>
      <c r="QVH10" s="154">
        <v>0</v>
      </c>
      <c r="QVI10" s="154">
        <v>0</v>
      </c>
      <c r="QVJ10" s="154">
        <v>0</v>
      </c>
      <c r="QVK10" s="154">
        <v>0</v>
      </c>
      <c r="QVL10" s="154">
        <v>0</v>
      </c>
      <c r="QVM10" s="154">
        <v>0</v>
      </c>
      <c r="QVN10" s="154">
        <v>0</v>
      </c>
      <c r="QVO10" s="154">
        <v>0</v>
      </c>
      <c r="QVP10" s="154">
        <v>0</v>
      </c>
      <c r="QVQ10" s="154">
        <v>0</v>
      </c>
      <c r="QVR10" s="154">
        <v>0</v>
      </c>
      <c r="QVS10" s="154">
        <v>0</v>
      </c>
      <c r="QVT10" s="154">
        <v>0</v>
      </c>
      <c r="QVU10" s="154">
        <v>0</v>
      </c>
      <c r="QVV10" s="154">
        <v>0</v>
      </c>
      <c r="QVW10" s="154">
        <v>0</v>
      </c>
      <c r="QVX10" s="154">
        <v>0</v>
      </c>
      <c r="QVY10" s="154">
        <v>0</v>
      </c>
      <c r="QVZ10" s="154">
        <v>0</v>
      </c>
      <c r="QWA10" s="154">
        <v>0</v>
      </c>
      <c r="QWB10" s="154">
        <v>0</v>
      </c>
      <c r="QWC10" s="154">
        <v>0</v>
      </c>
      <c r="QWD10" s="154">
        <v>0</v>
      </c>
      <c r="QWE10" s="154">
        <v>0</v>
      </c>
      <c r="QWF10" s="154">
        <v>0</v>
      </c>
      <c r="QWG10" s="154">
        <v>0</v>
      </c>
      <c r="QWH10" s="154">
        <v>0</v>
      </c>
      <c r="QWI10" s="154">
        <v>0</v>
      </c>
      <c r="QWJ10" s="154">
        <v>0</v>
      </c>
      <c r="QWK10" s="154">
        <v>0</v>
      </c>
      <c r="QWL10" s="154">
        <v>0</v>
      </c>
      <c r="QWM10" s="154">
        <v>0</v>
      </c>
      <c r="QWN10" s="154">
        <v>0</v>
      </c>
      <c r="QWO10" s="154">
        <v>0</v>
      </c>
      <c r="QWP10" s="154">
        <v>0</v>
      </c>
      <c r="QWQ10" s="154">
        <v>0</v>
      </c>
      <c r="QWR10" s="154">
        <v>0</v>
      </c>
      <c r="QWS10" s="154">
        <v>0</v>
      </c>
      <c r="QWT10" s="154">
        <v>0</v>
      </c>
      <c r="QWU10" s="154">
        <v>0</v>
      </c>
      <c r="QWV10" s="154">
        <v>0</v>
      </c>
      <c r="QWW10" s="154">
        <v>0</v>
      </c>
      <c r="QWX10" s="154">
        <v>0</v>
      </c>
      <c r="QWY10" s="154">
        <v>0</v>
      </c>
      <c r="QWZ10" s="154">
        <v>0</v>
      </c>
      <c r="QXA10" s="154">
        <v>0</v>
      </c>
      <c r="QXB10" s="154">
        <v>0</v>
      </c>
      <c r="QXC10" s="154">
        <v>0</v>
      </c>
      <c r="QXD10" s="154">
        <v>0</v>
      </c>
      <c r="QXE10" s="154">
        <v>0</v>
      </c>
      <c r="QXF10" s="154">
        <v>0</v>
      </c>
      <c r="QXG10" s="154">
        <v>0</v>
      </c>
      <c r="QXH10" s="154">
        <v>0</v>
      </c>
      <c r="QXI10" s="154">
        <v>0</v>
      </c>
      <c r="QXJ10" s="154">
        <v>0</v>
      </c>
      <c r="QXK10" s="154">
        <v>0</v>
      </c>
      <c r="QXL10" s="154">
        <v>0</v>
      </c>
      <c r="QXM10" s="154">
        <v>0</v>
      </c>
      <c r="QXN10" s="154">
        <v>0</v>
      </c>
      <c r="QXO10" s="154">
        <v>0</v>
      </c>
      <c r="QXP10" s="154">
        <v>0</v>
      </c>
      <c r="QXQ10" s="154">
        <v>0</v>
      </c>
      <c r="QXR10" s="154">
        <v>0</v>
      </c>
      <c r="QXS10" s="154">
        <v>0</v>
      </c>
      <c r="QXT10" s="154">
        <v>0</v>
      </c>
      <c r="QXU10" s="154">
        <v>0</v>
      </c>
      <c r="QXV10" s="154">
        <v>0</v>
      </c>
      <c r="QXW10" s="154">
        <v>0</v>
      </c>
      <c r="QXX10" s="154">
        <v>0</v>
      </c>
      <c r="QXY10" s="154">
        <v>0</v>
      </c>
      <c r="QXZ10" s="154">
        <v>0</v>
      </c>
      <c r="QYA10" s="154">
        <v>0</v>
      </c>
      <c r="QYB10" s="154">
        <v>0</v>
      </c>
      <c r="QYC10" s="154">
        <v>0</v>
      </c>
      <c r="QYD10" s="154">
        <v>0</v>
      </c>
      <c r="QYE10" s="154">
        <v>0</v>
      </c>
      <c r="QYF10" s="154">
        <v>0</v>
      </c>
      <c r="QYG10" s="154">
        <v>0</v>
      </c>
      <c r="QYH10" s="154">
        <v>0</v>
      </c>
      <c r="QYI10" s="154">
        <v>0</v>
      </c>
      <c r="QYJ10" s="154">
        <v>0</v>
      </c>
      <c r="QYK10" s="154">
        <v>0</v>
      </c>
      <c r="QYL10" s="154">
        <v>0</v>
      </c>
      <c r="QYM10" s="154">
        <v>0</v>
      </c>
      <c r="QYN10" s="154">
        <v>0</v>
      </c>
      <c r="QYO10" s="154">
        <v>0</v>
      </c>
      <c r="QYP10" s="154">
        <v>0</v>
      </c>
      <c r="QYQ10" s="154">
        <v>0</v>
      </c>
      <c r="QYR10" s="154">
        <v>0</v>
      </c>
      <c r="QYS10" s="154">
        <v>0</v>
      </c>
      <c r="QYT10" s="154">
        <v>0</v>
      </c>
      <c r="QYU10" s="154">
        <v>0</v>
      </c>
      <c r="QYV10" s="154">
        <v>0</v>
      </c>
      <c r="QYW10" s="154">
        <v>0</v>
      </c>
      <c r="QYX10" s="154">
        <v>0</v>
      </c>
      <c r="QYY10" s="154">
        <v>0</v>
      </c>
      <c r="QYZ10" s="154">
        <v>0</v>
      </c>
      <c r="QZA10" s="154">
        <v>0</v>
      </c>
      <c r="QZB10" s="154">
        <v>0</v>
      </c>
      <c r="QZC10" s="154">
        <v>0</v>
      </c>
      <c r="QZD10" s="154">
        <v>0</v>
      </c>
      <c r="QZE10" s="154">
        <v>0</v>
      </c>
      <c r="QZF10" s="154">
        <v>0</v>
      </c>
      <c r="QZG10" s="154">
        <v>0</v>
      </c>
      <c r="QZH10" s="154">
        <v>0</v>
      </c>
      <c r="QZI10" s="154">
        <v>0</v>
      </c>
      <c r="QZJ10" s="154">
        <v>0</v>
      </c>
      <c r="QZK10" s="154">
        <v>0</v>
      </c>
      <c r="QZL10" s="154">
        <v>0</v>
      </c>
      <c r="QZM10" s="154">
        <v>0</v>
      </c>
      <c r="QZN10" s="154">
        <v>0</v>
      </c>
      <c r="QZO10" s="154">
        <v>0</v>
      </c>
      <c r="QZP10" s="154">
        <v>0</v>
      </c>
      <c r="QZQ10" s="154">
        <v>0</v>
      </c>
      <c r="QZR10" s="154">
        <v>0</v>
      </c>
      <c r="QZS10" s="154">
        <v>0</v>
      </c>
      <c r="QZT10" s="154">
        <v>0</v>
      </c>
      <c r="QZU10" s="154">
        <v>0</v>
      </c>
      <c r="QZV10" s="154">
        <v>0</v>
      </c>
      <c r="QZW10" s="154">
        <v>0</v>
      </c>
      <c r="QZX10" s="154">
        <v>0</v>
      </c>
      <c r="QZY10" s="154">
        <v>0</v>
      </c>
      <c r="QZZ10" s="154">
        <v>0</v>
      </c>
      <c r="RAA10" s="154">
        <v>0</v>
      </c>
      <c r="RAB10" s="154">
        <v>0</v>
      </c>
      <c r="RAC10" s="154">
        <v>0</v>
      </c>
      <c r="RAD10" s="154">
        <v>0</v>
      </c>
      <c r="RAE10" s="154">
        <v>0</v>
      </c>
      <c r="RAF10" s="154">
        <v>0</v>
      </c>
      <c r="RAG10" s="154">
        <v>0</v>
      </c>
      <c r="RAH10" s="154">
        <v>0</v>
      </c>
      <c r="RAI10" s="154">
        <v>0</v>
      </c>
      <c r="RAJ10" s="154">
        <v>0</v>
      </c>
      <c r="RAK10" s="154">
        <v>0</v>
      </c>
      <c r="RAL10" s="154">
        <v>0</v>
      </c>
      <c r="RAM10" s="154">
        <v>0</v>
      </c>
      <c r="RAN10" s="154">
        <v>0</v>
      </c>
      <c r="RAO10" s="154">
        <v>0</v>
      </c>
      <c r="RAP10" s="154">
        <v>0</v>
      </c>
      <c r="RAQ10" s="154">
        <v>0</v>
      </c>
      <c r="RAR10" s="154">
        <v>0</v>
      </c>
      <c r="RAS10" s="154">
        <v>0</v>
      </c>
      <c r="RAT10" s="154">
        <v>0</v>
      </c>
      <c r="RAU10" s="154">
        <v>0</v>
      </c>
      <c r="RAV10" s="154">
        <v>0</v>
      </c>
      <c r="RAW10" s="154">
        <v>0</v>
      </c>
      <c r="RAX10" s="154">
        <v>0</v>
      </c>
      <c r="RAY10" s="154">
        <v>0</v>
      </c>
      <c r="RAZ10" s="154">
        <v>0</v>
      </c>
      <c r="RBA10" s="154">
        <v>0</v>
      </c>
      <c r="RBB10" s="154">
        <v>0</v>
      </c>
      <c r="RBC10" s="154">
        <v>0</v>
      </c>
      <c r="RBD10" s="154">
        <v>0</v>
      </c>
      <c r="RBE10" s="154">
        <v>0</v>
      </c>
      <c r="RBF10" s="154">
        <v>0</v>
      </c>
      <c r="RBG10" s="154">
        <v>0</v>
      </c>
      <c r="RBH10" s="154">
        <v>0</v>
      </c>
      <c r="RBI10" s="154">
        <v>0</v>
      </c>
      <c r="RBJ10" s="154">
        <v>0</v>
      </c>
      <c r="RBK10" s="154">
        <v>0</v>
      </c>
      <c r="RBL10" s="154">
        <v>0</v>
      </c>
      <c r="RBM10" s="154">
        <v>0</v>
      </c>
      <c r="RBN10" s="154">
        <v>0</v>
      </c>
      <c r="RBO10" s="154">
        <v>0</v>
      </c>
      <c r="RBP10" s="154">
        <v>0</v>
      </c>
      <c r="RBQ10" s="154">
        <v>0</v>
      </c>
      <c r="RBR10" s="154">
        <v>0</v>
      </c>
      <c r="RBS10" s="154">
        <v>0</v>
      </c>
      <c r="RBT10" s="154">
        <v>0</v>
      </c>
      <c r="RBU10" s="154">
        <v>0</v>
      </c>
      <c r="RBV10" s="154">
        <v>0</v>
      </c>
      <c r="RBW10" s="154">
        <v>0</v>
      </c>
      <c r="RBX10" s="154">
        <v>0</v>
      </c>
      <c r="RBY10" s="154">
        <v>0</v>
      </c>
      <c r="RBZ10" s="154">
        <v>0</v>
      </c>
      <c r="RCA10" s="154">
        <v>0</v>
      </c>
      <c r="RCB10" s="154">
        <v>0</v>
      </c>
      <c r="RCC10" s="154">
        <v>0</v>
      </c>
      <c r="RCD10" s="154">
        <v>0</v>
      </c>
      <c r="RCE10" s="154">
        <v>0</v>
      </c>
      <c r="RCF10" s="154">
        <v>0</v>
      </c>
      <c r="RCG10" s="154">
        <v>0</v>
      </c>
      <c r="RCH10" s="154">
        <v>0</v>
      </c>
      <c r="RCI10" s="154">
        <v>0</v>
      </c>
      <c r="RCJ10" s="154">
        <v>0</v>
      </c>
      <c r="RCK10" s="154">
        <v>0</v>
      </c>
      <c r="RCL10" s="154">
        <v>0</v>
      </c>
      <c r="RCM10" s="154">
        <v>0</v>
      </c>
      <c r="RCN10" s="154">
        <v>0</v>
      </c>
      <c r="RCO10" s="154">
        <v>0</v>
      </c>
      <c r="RCP10" s="154">
        <v>0</v>
      </c>
      <c r="RCQ10" s="154">
        <v>0</v>
      </c>
      <c r="RCR10" s="154">
        <v>0</v>
      </c>
      <c r="RCS10" s="154">
        <v>0</v>
      </c>
      <c r="RCT10" s="154">
        <v>0</v>
      </c>
      <c r="RCU10" s="154">
        <v>0</v>
      </c>
      <c r="RCV10" s="154">
        <v>0</v>
      </c>
      <c r="RCW10" s="154">
        <v>0</v>
      </c>
      <c r="RCX10" s="154">
        <v>0</v>
      </c>
      <c r="RCY10" s="154">
        <v>0</v>
      </c>
      <c r="RCZ10" s="154">
        <v>0</v>
      </c>
      <c r="RDA10" s="154">
        <v>0</v>
      </c>
      <c r="RDB10" s="154">
        <v>0</v>
      </c>
      <c r="RDC10" s="154">
        <v>0</v>
      </c>
      <c r="RDD10" s="154">
        <v>0</v>
      </c>
      <c r="RDE10" s="154">
        <v>0</v>
      </c>
      <c r="RDF10" s="154">
        <v>0</v>
      </c>
      <c r="RDG10" s="154">
        <v>0</v>
      </c>
      <c r="RDH10" s="154">
        <v>0</v>
      </c>
      <c r="RDI10" s="154">
        <v>0</v>
      </c>
      <c r="RDJ10" s="154">
        <v>0</v>
      </c>
      <c r="RDK10" s="154">
        <v>0</v>
      </c>
      <c r="RDL10" s="154">
        <v>0</v>
      </c>
      <c r="RDM10" s="154">
        <v>0</v>
      </c>
      <c r="RDN10" s="154">
        <v>0</v>
      </c>
      <c r="RDO10" s="154">
        <v>0</v>
      </c>
      <c r="RDP10" s="154">
        <v>0</v>
      </c>
      <c r="RDQ10" s="154">
        <v>0</v>
      </c>
      <c r="RDR10" s="154">
        <v>0</v>
      </c>
      <c r="RDS10" s="154">
        <v>0</v>
      </c>
      <c r="RDT10" s="154">
        <v>0</v>
      </c>
      <c r="RDU10" s="154">
        <v>0</v>
      </c>
      <c r="RDV10" s="154">
        <v>0</v>
      </c>
      <c r="RDW10" s="154">
        <v>0</v>
      </c>
      <c r="RDX10" s="154">
        <v>0</v>
      </c>
      <c r="RDY10" s="154">
        <v>0</v>
      </c>
      <c r="RDZ10" s="154">
        <v>0</v>
      </c>
      <c r="REA10" s="154">
        <v>0</v>
      </c>
      <c r="REB10" s="154">
        <v>0</v>
      </c>
      <c r="REC10" s="154">
        <v>0</v>
      </c>
      <c r="RED10" s="154">
        <v>0</v>
      </c>
      <c r="REE10" s="154">
        <v>0</v>
      </c>
      <c r="REF10" s="154">
        <v>0</v>
      </c>
      <c r="REG10" s="154">
        <v>0</v>
      </c>
      <c r="REH10" s="154">
        <v>0</v>
      </c>
      <c r="REI10" s="154">
        <v>0</v>
      </c>
      <c r="REJ10" s="154">
        <v>0</v>
      </c>
      <c r="REK10" s="154">
        <v>0</v>
      </c>
      <c r="REL10" s="154">
        <v>0</v>
      </c>
      <c r="REM10" s="154">
        <v>0</v>
      </c>
      <c r="REN10" s="154">
        <v>0</v>
      </c>
      <c r="REO10" s="154">
        <v>0</v>
      </c>
      <c r="REP10" s="154">
        <v>0</v>
      </c>
      <c r="REQ10" s="154">
        <v>0</v>
      </c>
      <c r="RER10" s="154">
        <v>0</v>
      </c>
      <c r="RES10" s="154">
        <v>0</v>
      </c>
      <c r="RET10" s="154">
        <v>0</v>
      </c>
      <c r="REU10" s="154">
        <v>0</v>
      </c>
      <c r="REV10" s="154">
        <v>0</v>
      </c>
      <c r="REW10" s="154">
        <v>0</v>
      </c>
      <c r="REX10" s="154">
        <v>0</v>
      </c>
      <c r="REY10" s="154">
        <v>0</v>
      </c>
      <c r="REZ10" s="154">
        <v>0</v>
      </c>
      <c r="RFA10" s="154">
        <v>0</v>
      </c>
      <c r="RFB10" s="154">
        <v>0</v>
      </c>
      <c r="RFC10" s="154">
        <v>0</v>
      </c>
      <c r="RFD10" s="154">
        <v>0</v>
      </c>
      <c r="RFE10" s="154">
        <v>0</v>
      </c>
      <c r="RFF10" s="154">
        <v>0</v>
      </c>
      <c r="RFG10" s="154">
        <v>0</v>
      </c>
      <c r="RFH10" s="154">
        <v>0</v>
      </c>
      <c r="RFI10" s="154">
        <v>0</v>
      </c>
      <c r="RFJ10" s="154">
        <v>0</v>
      </c>
      <c r="RFK10" s="154">
        <v>0</v>
      </c>
      <c r="RFL10" s="154">
        <v>0</v>
      </c>
      <c r="RFM10" s="154">
        <v>0</v>
      </c>
      <c r="RFN10" s="154">
        <v>0</v>
      </c>
      <c r="RFO10" s="154">
        <v>0</v>
      </c>
      <c r="RFP10" s="154">
        <v>0</v>
      </c>
      <c r="RFQ10" s="154">
        <v>0</v>
      </c>
      <c r="RFR10" s="154">
        <v>0</v>
      </c>
      <c r="RFS10" s="154">
        <v>0</v>
      </c>
      <c r="RFT10" s="154">
        <v>0</v>
      </c>
      <c r="RFU10" s="154">
        <v>0</v>
      </c>
      <c r="RFV10" s="154">
        <v>0</v>
      </c>
      <c r="RFW10" s="154">
        <v>0</v>
      </c>
      <c r="RFX10" s="154">
        <v>0</v>
      </c>
      <c r="RFY10" s="154">
        <v>0</v>
      </c>
      <c r="RFZ10" s="154">
        <v>0</v>
      </c>
      <c r="RGA10" s="154">
        <v>0</v>
      </c>
      <c r="RGB10" s="154">
        <v>0</v>
      </c>
      <c r="RGC10" s="154">
        <v>0</v>
      </c>
      <c r="RGD10" s="154">
        <v>0</v>
      </c>
      <c r="RGE10" s="154">
        <v>0</v>
      </c>
      <c r="RGF10" s="154">
        <v>0</v>
      </c>
      <c r="RGG10" s="154">
        <v>0</v>
      </c>
      <c r="RGH10" s="154">
        <v>0</v>
      </c>
      <c r="RGI10" s="154">
        <v>0</v>
      </c>
      <c r="RGJ10" s="154">
        <v>0</v>
      </c>
      <c r="RGK10" s="154">
        <v>0</v>
      </c>
      <c r="RGL10" s="154">
        <v>0</v>
      </c>
      <c r="RGM10" s="154">
        <v>0</v>
      </c>
      <c r="RGN10" s="154">
        <v>0</v>
      </c>
      <c r="RGO10" s="154">
        <v>0</v>
      </c>
      <c r="RGP10" s="154">
        <v>0</v>
      </c>
      <c r="RGQ10" s="154">
        <v>0</v>
      </c>
      <c r="RGR10" s="154">
        <v>0</v>
      </c>
      <c r="RGS10" s="154">
        <v>0</v>
      </c>
      <c r="RGT10" s="154">
        <v>0</v>
      </c>
      <c r="RGU10" s="154">
        <v>0</v>
      </c>
      <c r="RGV10" s="154">
        <v>0</v>
      </c>
      <c r="RGW10" s="154">
        <v>0</v>
      </c>
      <c r="RGX10" s="154">
        <v>0</v>
      </c>
      <c r="RGY10" s="154">
        <v>0</v>
      </c>
      <c r="RGZ10" s="154">
        <v>0</v>
      </c>
      <c r="RHA10" s="154">
        <v>0</v>
      </c>
      <c r="RHB10" s="154">
        <v>0</v>
      </c>
      <c r="RHC10" s="154">
        <v>0</v>
      </c>
      <c r="RHD10" s="154">
        <v>0</v>
      </c>
      <c r="RHE10" s="154">
        <v>0</v>
      </c>
      <c r="RHF10" s="154">
        <v>0</v>
      </c>
      <c r="RHG10" s="154">
        <v>0</v>
      </c>
      <c r="RHH10" s="154">
        <v>0</v>
      </c>
      <c r="RHI10" s="154">
        <v>0</v>
      </c>
      <c r="RHJ10" s="154">
        <v>0</v>
      </c>
      <c r="RHK10" s="154">
        <v>0</v>
      </c>
      <c r="RHL10" s="154">
        <v>0</v>
      </c>
      <c r="RHM10" s="154">
        <v>0</v>
      </c>
      <c r="RHN10" s="154">
        <v>0</v>
      </c>
      <c r="RHO10" s="154">
        <v>0</v>
      </c>
      <c r="RHP10" s="154">
        <v>0</v>
      </c>
      <c r="RHQ10" s="154">
        <v>0</v>
      </c>
      <c r="RHR10" s="154">
        <v>0</v>
      </c>
      <c r="RHS10" s="154">
        <v>0</v>
      </c>
      <c r="RHT10" s="154">
        <v>0</v>
      </c>
      <c r="RHU10" s="154">
        <v>0</v>
      </c>
      <c r="RHV10" s="154">
        <v>0</v>
      </c>
      <c r="RHW10" s="154">
        <v>0</v>
      </c>
      <c r="RHX10" s="154">
        <v>0</v>
      </c>
      <c r="RHY10" s="154">
        <v>0</v>
      </c>
      <c r="RHZ10" s="154">
        <v>0</v>
      </c>
      <c r="RIA10" s="154">
        <v>0</v>
      </c>
      <c r="RIB10" s="154">
        <v>0</v>
      </c>
      <c r="RIC10" s="154">
        <v>0</v>
      </c>
      <c r="RID10" s="154">
        <v>0</v>
      </c>
      <c r="RIE10" s="154">
        <v>0</v>
      </c>
      <c r="RIF10" s="154">
        <v>0</v>
      </c>
      <c r="RIG10" s="154">
        <v>0</v>
      </c>
      <c r="RIH10" s="154">
        <v>0</v>
      </c>
      <c r="RII10" s="154">
        <v>0</v>
      </c>
      <c r="RIJ10" s="154">
        <v>0</v>
      </c>
      <c r="RIK10" s="154">
        <v>0</v>
      </c>
      <c r="RIL10" s="154">
        <v>0</v>
      </c>
      <c r="RIM10" s="154">
        <v>0</v>
      </c>
      <c r="RIN10" s="154">
        <v>0</v>
      </c>
      <c r="RIO10" s="154">
        <v>0</v>
      </c>
      <c r="RIP10" s="154">
        <v>0</v>
      </c>
      <c r="RIQ10" s="154">
        <v>0</v>
      </c>
      <c r="RIR10" s="154">
        <v>0</v>
      </c>
      <c r="RIS10" s="154">
        <v>0</v>
      </c>
      <c r="RIT10" s="154">
        <v>0</v>
      </c>
      <c r="RIU10" s="154">
        <v>0</v>
      </c>
      <c r="RIV10" s="154">
        <v>0</v>
      </c>
      <c r="RIW10" s="154">
        <v>0</v>
      </c>
      <c r="RIX10" s="154">
        <v>0</v>
      </c>
      <c r="RIY10" s="154">
        <v>0</v>
      </c>
      <c r="RIZ10" s="154">
        <v>0</v>
      </c>
      <c r="RJA10" s="154">
        <v>0</v>
      </c>
      <c r="RJB10" s="154">
        <v>0</v>
      </c>
      <c r="RJC10" s="154">
        <v>0</v>
      </c>
      <c r="RJD10" s="154">
        <v>0</v>
      </c>
      <c r="RJE10" s="154">
        <v>0</v>
      </c>
      <c r="RJF10" s="154">
        <v>0</v>
      </c>
      <c r="RJG10" s="154">
        <v>0</v>
      </c>
      <c r="RJH10" s="154">
        <v>0</v>
      </c>
      <c r="RJI10" s="154">
        <v>0</v>
      </c>
      <c r="RJJ10" s="154">
        <v>0</v>
      </c>
      <c r="RJK10" s="154">
        <v>0</v>
      </c>
      <c r="RJL10" s="154">
        <v>0</v>
      </c>
      <c r="RJM10" s="154">
        <v>0</v>
      </c>
      <c r="RJN10" s="154">
        <v>0</v>
      </c>
      <c r="RJO10" s="154">
        <v>0</v>
      </c>
      <c r="RJP10" s="154">
        <v>0</v>
      </c>
      <c r="RJQ10" s="154">
        <v>0</v>
      </c>
      <c r="RJR10" s="154">
        <v>0</v>
      </c>
      <c r="RJS10" s="154">
        <v>0</v>
      </c>
      <c r="RJT10" s="154">
        <v>0</v>
      </c>
      <c r="RJU10" s="154">
        <v>0</v>
      </c>
      <c r="RJV10" s="154">
        <v>0</v>
      </c>
      <c r="RJW10" s="154">
        <v>0</v>
      </c>
      <c r="RJX10" s="154">
        <v>0</v>
      </c>
      <c r="RJY10" s="154">
        <v>0</v>
      </c>
      <c r="RJZ10" s="154">
        <v>0</v>
      </c>
      <c r="RKA10" s="154">
        <v>0</v>
      </c>
      <c r="RKB10" s="154">
        <v>0</v>
      </c>
      <c r="RKC10" s="154">
        <v>0</v>
      </c>
      <c r="RKD10" s="154">
        <v>0</v>
      </c>
      <c r="RKE10" s="154">
        <v>0</v>
      </c>
      <c r="RKF10" s="154">
        <v>0</v>
      </c>
      <c r="RKG10" s="154">
        <v>0</v>
      </c>
      <c r="RKH10" s="154">
        <v>0</v>
      </c>
      <c r="RKI10" s="154">
        <v>0</v>
      </c>
      <c r="RKJ10" s="154">
        <v>0</v>
      </c>
      <c r="RKK10" s="154">
        <v>0</v>
      </c>
      <c r="RKL10" s="154">
        <v>0</v>
      </c>
      <c r="RKM10" s="154">
        <v>0</v>
      </c>
      <c r="RKN10" s="154">
        <v>0</v>
      </c>
      <c r="RKO10" s="154">
        <v>0</v>
      </c>
      <c r="RKP10" s="154">
        <v>0</v>
      </c>
      <c r="RKQ10" s="154">
        <v>0</v>
      </c>
      <c r="RKR10" s="154">
        <v>0</v>
      </c>
      <c r="RKS10" s="154">
        <v>0</v>
      </c>
      <c r="RKT10" s="154">
        <v>0</v>
      </c>
      <c r="RKU10" s="154">
        <v>0</v>
      </c>
      <c r="RKV10" s="154">
        <v>0</v>
      </c>
      <c r="RKW10" s="154">
        <v>0</v>
      </c>
      <c r="RKX10" s="154">
        <v>0</v>
      </c>
      <c r="RKY10" s="154">
        <v>0</v>
      </c>
      <c r="RKZ10" s="154">
        <v>0</v>
      </c>
      <c r="RLA10" s="154">
        <v>0</v>
      </c>
      <c r="RLB10" s="154">
        <v>0</v>
      </c>
      <c r="RLC10" s="154">
        <v>0</v>
      </c>
      <c r="RLD10" s="154">
        <v>0</v>
      </c>
      <c r="RLE10" s="154">
        <v>0</v>
      </c>
      <c r="RLF10" s="154">
        <v>0</v>
      </c>
      <c r="RLG10" s="154">
        <v>0</v>
      </c>
      <c r="RLH10" s="154">
        <v>0</v>
      </c>
      <c r="RLI10" s="154">
        <v>0</v>
      </c>
      <c r="RLJ10" s="154">
        <v>0</v>
      </c>
      <c r="RLK10" s="154">
        <v>0</v>
      </c>
      <c r="RLL10" s="154">
        <v>0</v>
      </c>
      <c r="RLM10" s="154">
        <v>0</v>
      </c>
      <c r="RLN10" s="154">
        <v>0</v>
      </c>
      <c r="RLO10" s="154">
        <v>0</v>
      </c>
      <c r="RLP10" s="154">
        <v>0</v>
      </c>
      <c r="RLQ10" s="154">
        <v>0</v>
      </c>
      <c r="RLR10" s="154">
        <v>0</v>
      </c>
      <c r="RLS10" s="154">
        <v>0</v>
      </c>
      <c r="RLT10" s="154">
        <v>0</v>
      </c>
      <c r="RLU10" s="154">
        <v>0</v>
      </c>
      <c r="RLV10" s="154">
        <v>0</v>
      </c>
      <c r="RLW10" s="154">
        <v>0</v>
      </c>
      <c r="RLX10" s="154">
        <v>0</v>
      </c>
      <c r="RLY10" s="154">
        <v>0</v>
      </c>
      <c r="RLZ10" s="154">
        <v>0</v>
      </c>
      <c r="RMA10" s="154">
        <v>0</v>
      </c>
      <c r="RMB10" s="154">
        <v>0</v>
      </c>
      <c r="RMC10" s="154">
        <v>0</v>
      </c>
      <c r="RMD10" s="154">
        <v>0</v>
      </c>
      <c r="RME10" s="154">
        <v>0</v>
      </c>
      <c r="RMF10" s="154">
        <v>0</v>
      </c>
      <c r="RMG10" s="154">
        <v>0</v>
      </c>
      <c r="RMH10" s="154">
        <v>0</v>
      </c>
      <c r="RMI10" s="154">
        <v>0</v>
      </c>
      <c r="RMJ10" s="154">
        <v>0</v>
      </c>
      <c r="RMK10" s="154">
        <v>0</v>
      </c>
      <c r="RML10" s="154">
        <v>0</v>
      </c>
      <c r="RMM10" s="154">
        <v>0</v>
      </c>
      <c r="RMN10" s="154">
        <v>0</v>
      </c>
      <c r="RMO10" s="154">
        <v>0</v>
      </c>
      <c r="RMP10" s="154">
        <v>0</v>
      </c>
      <c r="RMQ10" s="154">
        <v>0</v>
      </c>
      <c r="RMR10" s="154">
        <v>0</v>
      </c>
      <c r="RMS10" s="154">
        <v>0</v>
      </c>
      <c r="RMT10" s="154">
        <v>0</v>
      </c>
      <c r="RMU10" s="154">
        <v>0</v>
      </c>
      <c r="RMV10" s="154">
        <v>0</v>
      </c>
      <c r="RMW10" s="154">
        <v>0</v>
      </c>
      <c r="RMX10" s="154">
        <v>0</v>
      </c>
      <c r="RMY10" s="154">
        <v>0</v>
      </c>
      <c r="RMZ10" s="154">
        <v>0</v>
      </c>
      <c r="RNA10" s="154">
        <v>0</v>
      </c>
      <c r="RNB10" s="154">
        <v>0</v>
      </c>
      <c r="RNC10" s="154">
        <v>0</v>
      </c>
      <c r="RND10" s="154">
        <v>0</v>
      </c>
      <c r="RNE10" s="154">
        <v>0</v>
      </c>
      <c r="RNF10" s="154">
        <v>0</v>
      </c>
      <c r="RNG10" s="154">
        <v>0</v>
      </c>
      <c r="RNH10" s="154">
        <v>0</v>
      </c>
      <c r="RNI10" s="154">
        <v>0</v>
      </c>
      <c r="RNJ10" s="154">
        <v>0</v>
      </c>
      <c r="RNK10" s="154">
        <v>0</v>
      </c>
      <c r="RNL10" s="154">
        <v>0</v>
      </c>
      <c r="RNM10" s="154">
        <v>0</v>
      </c>
      <c r="RNN10" s="154">
        <v>0</v>
      </c>
      <c r="RNO10" s="154">
        <v>0</v>
      </c>
      <c r="RNP10" s="154">
        <v>0</v>
      </c>
      <c r="RNQ10" s="154">
        <v>0</v>
      </c>
      <c r="RNR10" s="154">
        <v>0</v>
      </c>
      <c r="RNS10" s="154">
        <v>0</v>
      </c>
      <c r="RNT10" s="154">
        <v>0</v>
      </c>
      <c r="RNU10" s="154">
        <v>0</v>
      </c>
      <c r="RNV10" s="154">
        <v>0</v>
      </c>
      <c r="RNW10" s="154">
        <v>0</v>
      </c>
      <c r="RNX10" s="154">
        <v>0</v>
      </c>
      <c r="RNY10" s="154">
        <v>0</v>
      </c>
      <c r="RNZ10" s="154">
        <v>0</v>
      </c>
      <c r="ROA10" s="154">
        <v>0</v>
      </c>
      <c r="ROB10" s="154">
        <v>0</v>
      </c>
      <c r="ROC10" s="154">
        <v>0</v>
      </c>
      <c r="ROD10" s="154">
        <v>0</v>
      </c>
      <c r="ROE10" s="154">
        <v>0</v>
      </c>
      <c r="ROF10" s="154">
        <v>0</v>
      </c>
      <c r="ROG10" s="154">
        <v>0</v>
      </c>
      <c r="ROH10" s="154">
        <v>0</v>
      </c>
      <c r="ROI10" s="154">
        <v>0</v>
      </c>
      <c r="ROJ10" s="154">
        <v>0</v>
      </c>
      <c r="ROK10" s="154">
        <v>0</v>
      </c>
      <c r="ROL10" s="154">
        <v>0</v>
      </c>
      <c r="ROM10" s="154">
        <v>0</v>
      </c>
      <c r="RON10" s="154">
        <v>0</v>
      </c>
      <c r="ROO10" s="154">
        <v>0</v>
      </c>
      <c r="ROP10" s="154">
        <v>0</v>
      </c>
      <c r="ROQ10" s="154">
        <v>0</v>
      </c>
      <c r="ROR10" s="154">
        <v>0</v>
      </c>
      <c r="ROS10" s="154">
        <v>0</v>
      </c>
      <c r="ROT10" s="154">
        <v>0</v>
      </c>
      <c r="ROU10" s="154">
        <v>0</v>
      </c>
      <c r="ROV10" s="154">
        <v>0</v>
      </c>
      <c r="ROW10" s="154">
        <v>0</v>
      </c>
      <c r="ROX10" s="154">
        <v>0</v>
      </c>
      <c r="ROY10" s="154">
        <v>0</v>
      </c>
      <c r="ROZ10" s="154">
        <v>0</v>
      </c>
      <c r="RPA10" s="154">
        <v>0</v>
      </c>
      <c r="RPB10" s="154">
        <v>0</v>
      </c>
      <c r="RPC10" s="154">
        <v>0</v>
      </c>
      <c r="RPD10" s="154">
        <v>0</v>
      </c>
      <c r="RPE10" s="154">
        <v>0</v>
      </c>
      <c r="RPF10" s="154">
        <v>0</v>
      </c>
      <c r="RPG10" s="154">
        <v>0</v>
      </c>
      <c r="RPH10" s="154">
        <v>0</v>
      </c>
      <c r="RPI10" s="154">
        <v>0</v>
      </c>
      <c r="RPJ10" s="154">
        <v>0</v>
      </c>
      <c r="RPK10" s="154">
        <v>0</v>
      </c>
      <c r="RPL10" s="154">
        <v>0</v>
      </c>
      <c r="RPM10" s="154">
        <v>0</v>
      </c>
      <c r="RPN10" s="154">
        <v>0</v>
      </c>
      <c r="RPO10" s="154">
        <v>0</v>
      </c>
      <c r="RPP10" s="154">
        <v>0</v>
      </c>
      <c r="RPQ10" s="154">
        <v>0</v>
      </c>
      <c r="RPR10" s="154">
        <v>0</v>
      </c>
      <c r="RPS10" s="154">
        <v>0</v>
      </c>
      <c r="RPT10" s="154">
        <v>0</v>
      </c>
      <c r="RPU10" s="154">
        <v>0</v>
      </c>
      <c r="RPV10" s="154">
        <v>0</v>
      </c>
      <c r="RPW10" s="154">
        <v>0</v>
      </c>
      <c r="RPX10" s="154">
        <v>0</v>
      </c>
      <c r="RPY10" s="154">
        <v>0</v>
      </c>
      <c r="RPZ10" s="154">
        <v>0</v>
      </c>
      <c r="RQA10" s="154">
        <v>0</v>
      </c>
      <c r="RQB10" s="154">
        <v>0</v>
      </c>
      <c r="RQC10" s="154">
        <v>0</v>
      </c>
      <c r="RQD10" s="154">
        <v>0</v>
      </c>
      <c r="RQE10" s="154">
        <v>0</v>
      </c>
      <c r="RQF10" s="154">
        <v>0</v>
      </c>
      <c r="RQG10" s="154">
        <v>0</v>
      </c>
      <c r="RQH10" s="154">
        <v>0</v>
      </c>
      <c r="RQI10" s="154">
        <v>0</v>
      </c>
      <c r="RQJ10" s="154">
        <v>0</v>
      </c>
      <c r="RQK10" s="154">
        <v>0</v>
      </c>
      <c r="RQL10" s="154">
        <v>0</v>
      </c>
      <c r="RQM10" s="154">
        <v>0</v>
      </c>
      <c r="RQN10" s="154">
        <v>0</v>
      </c>
      <c r="RQO10" s="154">
        <v>0</v>
      </c>
      <c r="RQP10" s="154">
        <v>0</v>
      </c>
      <c r="RQQ10" s="154">
        <v>0</v>
      </c>
      <c r="RQR10" s="154">
        <v>0</v>
      </c>
      <c r="RQS10" s="154">
        <v>0</v>
      </c>
      <c r="RQT10" s="154">
        <v>0</v>
      </c>
      <c r="RQU10" s="154">
        <v>0</v>
      </c>
      <c r="RQV10" s="154">
        <v>0</v>
      </c>
      <c r="RQW10" s="154">
        <v>0</v>
      </c>
      <c r="RQX10" s="154">
        <v>0</v>
      </c>
      <c r="RQY10" s="154">
        <v>0</v>
      </c>
      <c r="RQZ10" s="154">
        <v>0</v>
      </c>
      <c r="RRA10" s="154">
        <v>0</v>
      </c>
      <c r="RRB10" s="154">
        <v>0</v>
      </c>
      <c r="RRC10" s="154">
        <v>0</v>
      </c>
      <c r="RRD10" s="154">
        <v>0</v>
      </c>
      <c r="RRE10" s="154">
        <v>0</v>
      </c>
      <c r="RRF10" s="154">
        <v>0</v>
      </c>
      <c r="RRG10" s="154">
        <v>0</v>
      </c>
      <c r="RRH10" s="154">
        <v>0</v>
      </c>
      <c r="RRI10" s="154">
        <v>0</v>
      </c>
      <c r="RRJ10" s="154">
        <v>0</v>
      </c>
      <c r="RRK10" s="154">
        <v>0</v>
      </c>
      <c r="RRL10" s="154">
        <v>0</v>
      </c>
      <c r="RRM10" s="154">
        <v>0</v>
      </c>
      <c r="RRN10" s="154">
        <v>0</v>
      </c>
      <c r="RRO10" s="154">
        <v>0</v>
      </c>
      <c r="RRP10" s="154">
        <v>0</v>
      </c>
      <c r="RRQ10" s="154">
        <v>0</v>
      </c>
      <c r="RRR10" s="154">
        <v>0</v>
      </c>
      <c r="RRS10" s="154">
        <v>0</v>
      </c>
      <c r="RRT10" s="154">
        <v>0</v>
      </c>
      <c r="RRU10" s="154">
        <v>0</v>
      </c>
      <c r="RRV10" s="154">
        <v>0</v>
      </c>
      <c r="RRW10" s="154">
        <v>0</v>
      </c>
      <c r="RRX10" s="154">
        <v>0</v>
      </c>
      <c r="RRY10" s="154">
        <v>0</v>
      </c>
      <c r="RRZ10" s="154">
        <v>0</v>
      </c>
      <c r="RSA10" s="154">
        <v>0</v>
      </c>
      <c r="RSB10" s="154">
        <v>0</v>
      </c>
      <c r="RSC10" s="154">
        <v>0</v>
      </c>
      <c r="RSD10" s="154">
        <v>0</v>
      </c>
      <c r="RSE10" s="154">
        <v>0</v>
      </c>
      <c r="RSF10" s="154">
        <v>0</v>
      </c>
      <c r="RSG10" s="154">
        <v>0</v>
      </c>
      <c r="RSH10" s="154">
        <v>0</v>
      </c>
      <c r="RSI10" s="154">
        <v>0</v>
      </c>
      <c r="RSJ10" s="154">
        <v>0</v>
      </c>
      <c r="RSK10" s="154">
        <v>0</v>
      </c>
      <c r="RSL10" s="154">
        <v>0</v>
      </c>
      <c r="RSM10" s="154">
        <v>0</v>
      </c>
      <c r="RSN10" s="154">
        <v>0</v>
      </c>
      <c r="RSO10" s="154">
        <v>0</v>
      </c>
      <c r="RSP10" s="154">
        <v>0</v>
      </c>
      <c r="RSQ10" s="154">
        <v>0</v>
      </c>
      <c r="RSR10" s="154">
        <v>0</v>
      </c>
      <c r="RSS10" s="154">
        <v>0</v>
      </c>
      <c r="RST10" s="154">
        <v>0</v>
      </c>
      <c r="RSU10" s="154">
        <v>0</v>
      </c>
      <c r="RSV10" s="154">
        <v>0</v>
      </c>
      <c r="RSW10" s="154">
        <v>0</v>
      </c>
      <c r="RSX10" s="154">
        <v>0</v>
      </c>
      <c r="RSY10" s="154">
        <v>0</v>
      </c>
      <c r="RSZ10" s="154">
        <v>0</v>
      </c>
      <c r="RTA10" s="154">
        <v>0</v>
      </c>
      <c r="RTB10" s="154">
        <v>0</v>
      </c>
      <c r="RTC10" s="154">
        <v>0</v>
      </c>
      <c r="RTD10" s="154">
        <v>0</v>
      </c>
      <c r="RTE10" s="154">
        <v>0</v>
      </c>
      <c r="RTF10" s="154">
        <v>0</v>
      </c>
      <c r="RTG10" s="154">
        <v>0</v>
      </c>
      <c r="RTH10" s="154">
        <v>0</v>
      </c>
      <c r="RTI10" s="154">
        <v>0</v>
      </c>
      <c r="RTJ10" s="154">
        <v>0</v>
      </c>
      <c r="RTK10" s="154">
        <v>0</v>
      </c>
      <c r="RTL10" s="154">
        <v>0</v>
      </c>
      <c r="RTM10" s="154">
        <v>0</v>
      </c>
      <c r="RTN10" s="154">
        <v>0</v>
      </c>
      <c r="RTO10" s="154">
        <v>0</v>
      </c>
      <c r="RTP10" s="154">
        <v>0</v>
      </c>
      <c r="RTQ10" s="154">
        <v>0</v>
      </c>
      <c r="RTR10" s="154">
        <v>0</v>
      </c>
      <c r="RTS10" s="154">
        <v>0</v>
      </c>
      <c r="RTT10" s="154">
        <v>0</v>
      </c>
      <c r="RTU10" s="154">
        <v>0</v>
      </c>
      <c r="RTV10" s="154">
        <v>0</v>
      </c>
      <c r="RTW10" s="154">
        <v>0</v>
      </c>
      <c r="RTX10" s="154">
        <v>0</v>
      </c>
      <c r="RTY10" s="154">
        <v>0</v>
      </c>
      <c r="RTZ10" s="154">
        <v>0</v>
      </c>
      <c r="RUA10" s="154">
        <v>0</v>
      </c>
      <c r="RUB10" s="154">
        <v>0</v>
      </c>
      <c r="RUC10" s="154">
        <v>0</v>
      </c>
      <c r="RUD10" s="154">
        <v>0</v>
      </c>
      <c r="RUE10" s="154">
        <v>0</v>
      </c>
      <c r="RUF10" s="154">
        <v>0</v>
      </c>
      <c r="RUG10" s="154">
        <v>0</v>
      </c>
      <c r="RUH10" s="154">
        <v>0</v>
      </c>
      <c r="RUI10" s="154">
        <v>0</v>
      </c>
      <c r="RUJ10" s="154">
        <v>0</v>
      </c>
      <c r="RUK10" s="154">
        <v>0</v>
      </c>
      <c r="RUL10" s="154">
        <v>0</v>
      </c>
      <c r="RUM10" s="154">
        <v>0</v>
      </c>
      <c r="RUN10" s="154">
        <v>0</v>
      </c>
      <c r="RUO10" s="154">
        <v>0</v>
      </c>
      <c r="RUP10" s="154">
        <v>0</v>
      </c>
      <c r="RUQ10" s="154">
        <v>0</v>
      </c>
      <c r="RUR10" s="154">
        <v>0</v>
      </c>
      <c r="RUS10" s="154">
        <v>0</v>
      </c>
      <c r="RUT10" s="154">
        <v>0</v>
      </c>
      <c r="RUU10" s="154">
        <v>0</v>
      </c>
      <c r="RUV10" s="154">
        <v>0</v>
      </c>
      <c r="RUW10" s="154">
        <v>0</v>
      </c>
      <c r="RUX10" s="154">
        <v>0</v>
      </c>
      <c r="RUY10" s="154">
        <v>0</v>
      </c>
      <c r="RUZ10" s="154">
        <v>0</v>
      </c>
      <c r="RVA10" s="154">
        <v>0</v>
      </c>
      <c r="RVB10" s="154">
        <v>0</v>
      </c>
      <c r="RVC10" s="154">
        <v>0</v>
      </c>
      <c r="RVD10" s="154">
        <v>0</v>
      </c>
      <c r="RVE10" s="154">
        <v>0</v>
      </c>
      <c r="RVF10" s="154">
        <v>0</v>
      </c>
      <c r="RVG10" s="154">
        <v>0</v>
      </c>
      <c r="RVH10" s="154">
        <v>0</v>
      </c>
      <c r="RVI10" s="154">
        <v>0</v>
      </c>
      <c r="RVJ10" s="154">
        <v>0</v>
      </c>
      <c r="RVK10" s="154">
        <v>0</v>
      </c>
      <c r="RVL10" s="154">
        <v>0</v>
      </c>
      <c r="RVM10" s="154">
        <v>0</v>
      </c>
      <c r="RVN10" s="154">
        <v>0</v>
      </c>
      <c r="RVO10" s="154">
        <v>0</v>
      </c>
      <c r="RVP10" s="154">
        <v>0</v>
      </c>
      <c r="RVQ10" s="154">
        <v>0</v>
      </c>
      <c r="RVR10" s="154">
        <v>0</v>
      </c>
      <c r="RVS10" s="154">
        <v>0</v>
      </c>
      <c r="RVT10" s="154">
        <v>0</v>
      </c>
      <c r="RVU10" s="154">
        <v>0</v>
      </c>
      <c r="RVV10" s="154">
        <v>0</v>
      </c>
      <c r="RVW10" s="154">
        <v>0</v>
      </c>
      <c r="RVX10" s="154">
        <v>0</v>
      </c>
      <c r="RVY10" s="154">
        <v>0</v>
      </c>
      <c r="RVZ10" s="154">
        <v>0</v>
      </c>
      <c r="RWA10" s="154">
        <v>0</v>
      </c>
      <c r="RWB10" s="154">
        <v>0</v>
      </c>
      <c r="RWC10" s="154">
        <v>0</v>
      </c>
      <c r="RWD10" s="154">
        <v>0</v>
      </c>
      <c r="RWE10" s="154">
        <v>0</v>
      </c>
      <c r="RWF10" s="154">
        <v>0</v>
      </c>
      <c r="RWG10" s="154">
        <v>0</v>
      </c>
      <c r="RWH10" s="154">
        <v>0</v>
      </c>
      <c r="RWI10" s="154">
        <v>0</v>
      </c>
      <c r="RWJ10" s="154">
        <v>0</v>
      </c>
      <c r="RWK10" s="154">
        <v>0</v>
      </c>
      <c r="RWL10" s="154">
        <v>0</v>
      </c>
      <c r="RWM10" s="154">
        <v>0</v>
      </c>
      <c r="RWN10" s="154">
        <v>0</v>
      </c>
      <c r="RWO10" s="154">
        <v>0</v>
      </c>
      <c r="RWP10" s="154">
        <v>0</v>
      </c>
      <c r="RWQ10" s="154">
        <v>0</v>
      </c>
      <c r="RWR10" s="154">
        <v>0</v>
      </c>
      <c r="RWS10" s="154">
        <v>0</v>
      </c>
      <c r="RWT10" s="154">
        <v>0</v>
      </c>
      <c r="RWU10" s="154">
        <v>0</v>
      </c>
      <c r="RWV10" s="154">
        <v>0</v>
      </c>
      <c r="RWW10" s="154">
        <v>0</v>
      </c>
      <c r="RWX10" s="154">
        <v>0</v>
      </c>
      <c r="RWY10" s="154">
        <v>0</v>
      </c>
      <c r="RWZ10" s="154">
        <v>0</v>
      </c>
      <c r="RXA10" s="154">
        <v>0</v>
      </c>
      <c r="RXB10" s="154">
        <v>0</v>
      </c>
      <c r="RXC10" s="154">
        <v>0</v>
      </c>
      <c r="RXD10" s="154">
        <v>0</v>
      </c>
      <c r="RXE10" s="154">
        <v>0</v>
      </c>
      <c r="RXF10" s="154">
        <v>0</v>
      </c>
      <c r="RXG10" s="154">
        <v>0</v>
      </c>
      <c r="RXH10" s="154">
        <v>0</v>
      </c>
      <c r="RXI10" s="154">
        <v>0</v>
      </c>
      <c r="RXJ10" s="154">
        <v>0</v>
      </c>
      <c r="RXK10" s="154">
        <v>0</v>
      </c>
      <c r="RXL10" s="154">
        <v>0</v>
      </c>
      <c r="RXM10" s="154">
        <v>0</v>
      </c>
      <c r="RXN10" s="154">
        <v>0</v>
      </c>
      <c r="RXO10" s="154">
        <v>0</v>
      </c>
      <c r="RXP10" s="154">
        <v>0</v>
      </c>
      <c r="RXQ10" s="154">
        <v>0</v>
      </c>
      <c r="RXR10" s="154">
        <v>0</v>
      </c>
      <c r="RXS10" s="154">
        <v>0</v>
      </c>
      <c r="RXT10" s="154">
        <v>0</v>
      </c>
      <c r="RXU10" s="154">
        <v>0</v>
      </c>
      <c r="RXV10" s="154">
        <v>0</v>
      </c>
      <c r="RXW10" s="154">
        <v>0</v>
      </c>
      <c r="RXX10" s="154">
        <v>0</v>
      </c>
      <c r="RXY10" s="154">
        <v>0</v>
      </c>
      <c r="RXZ10" s="154">
        <v>0</v>
      </c>
      <c r="RYA10" s="154">
        <v>0</v>
      </c>
      <c r="RYB10" s="154">
        <v>0</v>
      </c>
      <c r="RYC10" s="154">
        <v>0</v>
      </c>
      <c r="RYD10" s="154">
        <v>0</v>
      </c>
      <c r="RYE10" s="154">
        <v>0</v>
      </c>
      <c r="RYF10" s="154">
        <v>0</v>
      </c>
      <c r="RYG10" s="154">
        <v>0</v>
      </c>
      <c r="RYH10" s="154">
        <v>0</v>
      </c>
      <c r="RYI10" s="154">
        <v>0</v>
      </c>
      <c r="RYJ10" s="154">
        <v>0</v>
      </c>
      <c r="RYK10" s="154">
        <v>0</v>
      </c>
      <c r="RYL10" s="154">
        <v>0</v>
      </c>
      <c r="RYM10" s="154">
        <v>0</v>
      </c>
      <c r="RYN10" s="154">
        <v>0</v>
      </c>
      <c r="RYO10" s="154">
        <v>0</v>
      </c>
      <c r="RYP10" s="154">
        <v>0</v>
      </c>
      <c r="RYQ10" s="154">
        <v>0</v>
      </c>
      <c r="RYR10" s="154">
        <v>0</v>
      </c>
      <c r="RYS10" s="154">
        <v>0</v>
      </c>
      <c r="RYT10" s="154">
        <v>0</v>
      </c>
      <c r="RYU10" s="154">
        <v>0</v>
      </c>
      <c r="RYV10" s="154">
        <v>0</v>
      </c>
      <c r="RYW10" s="154">
        <v>0</v>
      </c>
      <c r="RYX10" s="154">
        <v>0</v>
      </c>
      <c r="RYY10" s="154">
        <v>0</v>
      </c>
      <c r="RYZ10" s="154">
        <v>0</v>
      </c>
      <c r="RZA10" s="154">
        <v>0</v>
      </c>
      <c r="RZB10" s="154">
        <v>0</v>
      </c>
      <c r="RZC10" s="154">
        <v>0</v>
      </c>
      <c r="RZD10" s="154">
        <v>0</v>
      </c>
      <c r="RZE10" s="154">
        <v>0</v>
      </c>
      <c r="RZF10" s="154">
        <v>0</v>
      </c>
      <c r="RZG10" s="154">
        <v>0</v>
      </c>
      <c r="RZH10" s="154">
        <v>0</v>
      </c>
      <c r="RZI10" s="154">
        <v>0</v>
      </c>
      <c r="RZJ10" s="154">
        <v>0</v>
      </c>
      <c r="RZK10" s="154">
        <v>0</v>
      </c>
      <c r="RZL10" s="154">
        <v>0</v>
      </c>
      <c r="RZM10" s="154">
        <v>0</v>
      </c>
      <c r="RZN10" s="154">
        <v>0</v>
      </c>
      <c r="RZO10" s="154">
        <v>0</v>
      </c>
      <c r="RZP10" s="154">
        <v>0</v>
      </c>
      <c r="RZQ10" s="154">
        <v>0</v>
      </c>
      <c r="RZR10" s="154">
        <v>0</v>
      </c>
      <c r="RZS10" s="154">
        <v>0</v>
      </c>
      <c r="RZT10" s="154">
        <v>0</v>
      </c>
      <c r="RZU10" s="154">
        <v>0</v>
      </c>
      <c r="RZV10" s="154">
        <v>0</v>
      </c>
      <c r="RZW10" s="154">
        <v>0</v>
      </c>
      <c r="RZX10" s="154">
        <v>0</v>
      </c>
      <c r="RZY10" s="154">
        <v>0</v>
      </c>
      <c r="RZZ10" s="154">
        <v>0</v>
      </c>
      <c r="SAA10" s="154">
        <v>0</v>
      </c>
      <c r="SAB10" s="154">
        <v>0</v>
      </c>
      <c r="SAC10" s="154">
        <v>0</v>
      </c>
      <c r="SAD10" s="154">
        <v>0</v>
      </c>
      <c r="SAE10" s="154">
        <v>0</v>
      </c>
      <c r="SAF10" s="154">
        <v>0</v>
      </c>
      <c r="SAG10" s="154">
        <v>0</v>
      </c>
      <c r="SAH10" s="154">
        <v>0</v>
      </c>
      <c r="SAI10" s="154">
        <v>0</v>
      </c>
      <c r="SAJ10" s="154">
        <v>0</v>
      </c>
      <c r="SAK10" s="154">
        <v>0</v>
      </c>
      <c r="SAL10" s="154">
        <v>0</v>
      </c>
      <c r="SAM10" s="154">
        <v>0</v>
      </c>
      <c r="SAN10" s="154">
        <v>0</v>
      </c>
      <c r="SAO10" s="154">
        <v>0</v>
      </c>
      <c r="SAP10" s="154">
        <v>0</v>
      </c>
      <c r="SAQ10" s="154">
        <v>0</v>
      </c>
      <c r="SAR10" s="154">
        <v>0</v>
      </c>
      <c r="SAS10" s="154">
        <v>0</v>
      </c>
      <c r="SAT10" s="154">
        <v>0</v>
      </c>
      <c r="SAU10" s="154">
        <v>0</v>
      </c>
      <c r="SAV10" s="154">
        <v>0</v>
      </c>
      <c r="SAW10" s="154">
        <v>0</v>
      </c>
      <c r="SAX10" s="154">
        <v>0</v>
      </c>
      <c r="SAY10" s="154">
        <v>0</v>
      </c>
      <c r="SAZ10" s="154">
        <v>0</v>
      </c>
      <c r="SBA10" s="154">
        <v>0</v>
      </c>
      <c r="SBB10" s="154">
        <v>0</v>
      </c>
      <c r="SBC10" s="154">
        <v>0</v>
      </c>
      <c r="SBD10" s="154">
        <v>0</v>
      </c>
      <c r="SBE10" s="154">
        <v>0</v>
      </c>
      <c r="SBF10" s="154">
        <v>0</v>
      </c>
      <c r="SBG10" s="154">
        <v>0</v>
      </c>
      <c r="SBH10" s="154">
        <v>0</v>
      </c>
      <c r="SBI10" s="154">
        <v>0</v>
      </c>
      <c r="SBJ10" s="154">
        <v>0</v>
      </c>
      <c r="SBK10" s="154">
        <v>0</v>
      </c>
      <c r="SBL10" s="154">
        <v>0</v>
      </c>
      <c r="SBM10" s="154">
        <v>0</v>
      </c>
      <c r="SBN10" s="154">
        <v>0</v>
      </c>
      <c r="SBO10" s="154">
        <v>0</v>
      </c>
      <c r="SBP10" s="154">
        <v>0</v>
      </c>
      <c r="SBQ10" s="154">
        <v>0</v>
      </c>
      <c r="SBR10" s="154">
        <v>0</v>
      </c>
      <c r="SBS10" s="154">
        <v>0</v>
      </c>
      <c r="SBT10" s="154">
        <v>0</v>
      </c>
      <c r="SBU10" s="154">
        <v>0</v>
      </c>
      <c r="SBV10" s="154">
        <v>0</v>
      </c>
      <c r="SBW10" s="154">
        <v>0</v>
      </c>
      <c r="SBX10" s="154">
        <v>0</v>
      </c>
      <c r="SBY10" s="154">
        <v>0</v>
      </c>
      <c r="SBZ10" s="154">
        <v>0</v>
      </c>
      <c r="SCA10" s="154">
        <v>0</v>
      </c>
      <c r="SCB10" s="154">
        <v>0</v>
      </c>
      <c r="SCC10" s="154">
        <v>0</v>
      </c>
      <c r="SCD10" s="154">
        <v>0</v>
      </c>
      <c r="SCE10" s="154">
        <v>0</v>
      </c>
      <c r="SCF10" s="154">
        <v>0</v>
      </c>
      <c r="SCG10" s="154">
        <v>0</v>
      </c>
      <c r="SCH10" s="154">
        <v>0</v>
      </c>
      <c r="SCI10" s="154">
        <v>0</v>
      </c>
      <c r="SCJ10" s="154">
        <v>0</v>
      </c>
      <c r="SCK10" s="154">
        <v>0</v>
      </c>
      <c r="SCL10" s="154">
        <v>0</v>
      </c>
      <c r="SCM10" s="154">
        <v>0</v>
      </c>
      <c r="SCN10" s="154">
        <v>0</v>
      </c>
      <c r="SCO10" s="154">
        <v>0</v>
      </c>
      <c r="SCP10" s="154">
        <v>0</v>
      </c>
      <c r="SCQ10" s="154">
        <v>0</v>
      </c>
      <c r="SCR10" s="154">
        <v>0</v>
      </c>
      <c r="SCS10" s="154">
        <v>0</v>
      </c>
      <c r="SCT10" s="154">
        <v>0</v>
      </c>
      <c r="SCU10" s="154">
        <v>0</v>
      </c>
      <c r="SCV10" s="154">
        <v>0</v>
      </c>
      <c r="SCW10" s="154">
        <v>0</v>
      </c>
      <c r="SCX10" s="154">
        <v>0</v>
      </c>
      <c r="SCY10" s="154">
        <v>0</v>
      </c>
      <c r="SCZ10" s="154">
        <v>0</v>
      </c>
      <c r="SDA10" s="154">
        <v>0</v>
      </c>
      <c r="SDB10" s="154">
        <v>0</v>
      </c>
      <c r="SDC10" s="154">
        <v>0</v>
      </c>
      <c r="SDD10" s="154">
        <v>0</v>
      </c>
      <c r="SDE10" s="154">
        <v>0</v>
      </c>
      <c r="SDF10" s="154">
        <v>0</v>
      </c>
      <c r="SDG10" s="154">
        <v>0</v>
      </c>
      <c r="SDH10" s="154">
        <v>0</v>
      </c>
      <c r="SDI10" s="154">
        <v>0</v>
      </c>
      <c r="SDJ10" s="154">
        <v>0</v>
      </c>
      <c r="SDK10" s="154">
        <v>0</v>
      </c>
      <c r="SDL10" s="154">
        <v>0</v>
      </c>
      <c r="SDM10" s="154">
        <v>0</v>
      </c>
      <c r="SDN10" s="154">
        <v>0</v>
      </c>
      <c r="SDO10" s="154">
        <v>0</v>
      </c>
      <c r="SDP10" s="154">
        <v>0</v>
      </c>
      <c r="SDQ10" s="154">
        <v>0</v>
      </c>
      <c r="SDR10" s="154">
        <v>0</v>
      </c>
      <c r="SDS10" s="154">
        <v>0</v>
      </c>
      <c r="SDT10" s="154">
        <v>0</v>
      </c>
      <c r="SDU10" s="154">
        <v>0</v>
      </c>
      <c r="SDV10" s="154">
        <v>0</v>
      </c>
      <c r="SDW10" s="154">
        <v>0</v>
      </c>
      <c r="SDX10" s="154">
        <v>0</v>
      </c>
      <c r="SDY10" s="154">
        <v>0</v>
      </c>
      <c r="SDZ10" s="154">
        <v>0</v>
      </c>
      <c r="SEA10" s="154">
        <v>0</v>
      </c>
      <c r="SEB10" s="154">
        <v>0</v>
      </c>
      <c r="SEC10" s="154">
        <v>0</v>
      </c>
      <c r="SED10" s="154">
        <v>0</v>
      </c>
      <c r="SEE10" s="154">
        <v>0</v>
      </c>
      <c r="SEF10" s="154">
        <v>0</v>
      </c>
      <c r="SEG10" s="154">
        <v>0</v>
      </c>
      <c r="SEH10" s="154">
        <v>0</v>
      </c>
      <c r="SEI10" s="154">
        <v>0</v>
      </c>
      <c r="SEJ10" s="154">
        <v>0</v>
      </c>
      <c r="SEK10" s="154">
        <v>0</v>
      </c>
      <c r="SEL10" s="154">
        <v>0</v>
      </c>
      <c r="SEM10" s="154">
        <v>0</v>
      </c>
      <c r="SEN10" s="154">
        <v>0</v>
      </c>
      <c r="SEO10" s="154">
        <v>0</v>
      </c>
      <c r="SEP10" s="154">
        <v>0</v>
      </c>
      <c r="SEQ10" s="154">
        <v>0</v>
      </c>
      <c r="SER10" s="154">
        <v>0</v>
      </c>
      <c r="SES10" s="154">
        <v>0</v>
      </c>
      <c r="SET10" s="154">
        <v>0</v>
      </c>
      <c r="SEU10" s="154">
        <v>0</v>
      </c>
      <c r="SEV10" s="154">
        <v>0</v>
      </c>
      <c r="SEW10" s="154">
        <v>0</v>
      </c>
      <c r="SEX10" s="154">
        <v>0</v>
      </c>
      <c r="SEY10" s="154">
        <v>0</v>
      </c>
      <c r="SEZ10" s="154">
        <v>0</v>
      </c>
      <c r="SFA10" s="154">
        <v>0</v>
      </c>
      <c r="SFB10" s="154">
        <v>0</v>
      </c>
      <c r="SFC10" s="154">
        <v>0</v>
      </c>
      <c r="SFD10" s="154">
        <v>0</v>
      </c>
      <c r="SFE10" s="154">
        <v>0</v>
      </c>
      <c r="SFF10" s="154">
        <v>0</v>
      </c>
      <c r="SFG10" s="154">
        <v>0</v>
      </c>
      <c r="SFH10" s="154">
        <v>0</v>
      </c>
      <c r="SFI10" s="154">
        <v>0</v>
      </c>
      <c r="SFJ10" s="154">
        <v>0</v>
      </c>
      <c r="SFK10" s="154">
        <v>0</v>
      </c>
      <c r="SFL10" s="154">
        <v>0</v>
      </c>
      <c r="SFM10" s="154">
        <v>0</v>
      </c>
      <c r="SFN10" s="154">
        <v>0</v>
      </c>
      <c r="SFO10" s="154">
        <v>0</v>
      </c>
      <c r="SFP10" s="154">
        <v>0</v>
      </c>
      <c r="SFQ10" s="154">
        <v>0</v>
      </c>
      <c r="SFR10" s="154">
        <v>0</v>
      </c>
      <c r="SFS10" s="154">
        <v>0</v>
      </c>
      <c r="SFT10" s="154">
        <v>0</v>
      </c>
      <c r="SFU10" s="154">
        <v>0</v>
      </c>
      <c r="SFV10" s="154">
        <v>0</v>
      </c>
      <c r="SFW10" s="154">
        <v>0</v>
      </c>
      <c r="SFX10" s="154">
        <v>0</v>
      </c>
      <c r="SFY10" s="154">
        <v>0</v>
      </c>
      <c r="SFZ10" s="154">
        <v>0</v>
      </c>
      <c r="SGA10" s="154">
        <v>0</v>
      </c>
      <c r="SGB10" s="154">
        <v>0</v>
      </c>
      <c r="SGC10" s="154">
        <v>0</v>
      </c>
      <c r="SGD10" s="154">
        <v>0</v>
      </c>
      <c r="SGE10" s="154">
        <v>0</v>
      </c>
      <c r="SGF10" s="154">
        <v>0</v>
      </c>
      <c r="SGG10" s="154">
        <v>0</v>
      </c>
      <c r="SGH10" s="154">
        <v>0</v>
      </c>
      <c r="SGI10" s="154">
        <v>0</v>
      </c>
      <c r="SGJ10" s="154">
        <v>0</v>
      </c>
      <c r="SGK10" s="154">
        <v>0</v>
      </c>
      <c r="SGL10" s="154">
        <v>0</v>
      </c>
      <c r="SGM10" s="154">
        <v>0</v>
      </c>
      <c r="SGN10" s="154">
        <v>0</v>
      </c>
      <c r="SGO10" s="154">
        <v>0</v>
      </c>
      <c r="SGP10" s="154">
        <v>0</v>
      </c>
      <c r="SGQ10" s="154">
        <v>0</v>
      </c>
      <c r="SGR10" s="154">
        <v>0</v>
      </c>
      <c r="SGS10" s="154">
        <v>0</v>
      </c>
      <c r="SGT10" s="154">
        <v>0</v>
      </c>
      <c r="SGU10" s="154">
        <v>0</v>
      </c>
      <c r="SGV10" s="154">
        <v>0</v>
      </c>
      <c r="SGW10" s="154">
        <v>0</v>
      </c>
      <c r="SGX10" s="154">
        <v>0</v>
      </c>
      <c r="SGY10" s="154">
        <v>0</v>
      </c>
      <c r="SGZ10" s="154">
        <v>0</v>
      </c>
      <c r="SHA10" s="154">
        <v>0</v>
      </c>
      <c r="SHB10" s="154">
        <v>0</v>
      </c>
      <c r="SHC10" s="154">
        <v>0</v>
      </c>
      <c r="SHD10" s="154">
        <v>0</v>
      </c>
      <c r="SHE10" s="154">
        <v>0</v>
      </c>
      <c r="SHF10" s="154">
        <v>0</v>
      </c>
      <c r="SHG10" s="154">
        <v>0</v>
      </c>
      <c r="SHH10" s="154">
        <v>0</v>
      </c>
      <c r="SHI10" s="154">
        <v>0</v>
      </c>
      <c r="SHJ10" s="154">
        <v>0</v>
      </c>
      <c r="SHK10" s="154">
        <v>0</v>
      </c>
      <c r="SHL10" s="154">
        <v>0</v>
      </c>
      <c r="SHM10" s="154">
        <v>0</v>
      </c>
      <c r="SHN10" s="154">
        <v>0</v>
      </c>
      <c r="SHO10" s="154">
        <v>0</v>
      </c>
      <c r="SHP10" s="154">
        <v>0</v>
      </c>
      <c r="SHQ10" s="154">
        <v>0</v>
      </c>
      <c r="SHR10" s="154">
        <v>0</v>
      </c>
      <c r="SHS10" s="154">
        <v>0</v>
      </c>
      <c r="SHT10" s="154">
        <v>0</v>
      </c>
      <c r="SHU10" s="154">
        <v>0</v>
      </c>
      <c r="SHV10" s="154">
        <v>0</v>
      </c>
      <c r="SHW10" s="154">
        <v>0</v>
      </c>
      <c r="SHX10" s="154">
        <v>0</v>
      </c>
      <c r="SHY10" s="154">
        <v>0</v>
      </c>
      <c r="SHZ10" s="154">
        <v>0</v>
      </c>
      <c r="SIA10" s="154">
        <v>0</v>
      </c>
      <c r="SIB10" s="154">
        <v>0</v>
      </c>
      <c r="SIC10" s="154">
        <v>0</v>
      </c>
      <c r="SID10" s="154">
        <v>0</v>
      </c>
      <c r="SIE10" s="154">
        <v>0</v>
      </c>
      <c r="SIF10" s="154">
        <v>0</v>
      </c>
      <c r="SIG10" s="154">
        <v>0</v>
      </c>
      <c r="SIH10" s="154">
        <v>0</v>
      </c>
      <c r="SII10" s="154">
        <v>0</v>
      </c>
      <c r="SIJ10" s="154">
        <v>0</v>
      </c>
      <c r="SIK10" s="154">
        <v>0</v>
      </c>
      <c r="SIL10" s="154">
        <v>0</v>
      </c>
      <c r="SIM10" s="154">
        <v>0</v>
      </c>
      <c r="SIN10" s="154">
        <v>0</v>
      </c>
      <c r="SIO10" s="154">
        <v>0</v>
      </c>
      <c r="SIP10" s="154">
        <v>0</v>
      </c>
      <c r="SIQ10" s="154">
        <v>0</v>
      </c>
      <c r="SIR10" s="154">
        <v>0</v>
      </c>
      <c r="SIS10" s="154">
        <v>0</v>
      </c>
      <c r="SIT10" s="154">
        <v>0</v>
      </c>
      <c r="SIU10" s="154">
        <v>0</v>
      </c>
      <c r="SIV10" s="154">
        <v>0</v>
      </c>
      <c r="SIW10" s="154">
        <v>0</v>
      </c>
      <c r="SIX10" s="154">
        <v>0</v>
      </c>
      <c r="SIY10" s="154">
        <v>0</v>
      </c>
      <c r="SIZ10" s="154">
        <v>0</v>
      </c>
      <c r="SJA10" s="154">
        <v>0</v>
      </c>
      <c r="SJB10" s="154">
        <v>0</v>
      </c>
      <c r="SJC10" s="154">
        <v>0</v>
      </c>
      <c r="SJD10" s="154">
        <v>0</v>
      </c>
      <c r="SJE10" s="154">
        <v>0</v>
      </c>
      <c r="SJF10" s="154">
        <v>0</v>
      </c>
      <c r="SJG10" s="154">
        <v>0</v>
      </c>
      <c r="SJH10" s="154">
        <v>0</v>
      </c>
      <c r="SJI10" s="154">
        <v>0</v>
      </c>
      <c r="SJJ10" s="154">
        <v>0</v>
      </c>
      <c r="SJK10" s="154">
        <v>0</v>
      </c>
      <c r="SJL10" s="154">
        <v>0</v>
      </c>
      <c r="SJM10" s="154">
        <v>0</v>
      </c>
      <c r="SJN10" s="154">
        <v>0</v>
      </c>
      <c r="SJO10" s="154">
        <v>0</v>
      </c>
      <c r="SJP10" s="154">
        <v>0</v>
      </c>
      <c r="SJQ10" s="154">
        <v>0</v>
      </c>
      <c r="SJR10" s="154">
        <v>0</v>
      </c>
      <c r="SJS10" s="154">
        <v>0</v>
      </c>
      <c r="SJT10" s="154">
        <v>0</v>
      </c>
      <c r="SJU10" s="154">
        <v>0</v>
      </c>
      <c r="SJV10" s="154">
        <v>0</v>
      </c>
      <c r="SJW10" s="154">
        <v>0</v>
      </c>
      <c r="SJX10" s="154">
        <v>0</v>
      </c>
      <c r="SJY10" s="154">
        <v>0</v>
      </c>
      <c r="SJZ10" s="154">
        <v>0</v>
      </c>
      <c r="SKA10" s="154">
        <v>0</v>
      </c>
      <c r="SKB10" s="154">
        <v>0</v>
      </c>
      <c r="SKC10" s="154">
        <v>0</v>
      </c>
      <c r="SKD10" s="154">
        <v>0</v>
      </c>
      <c r="SKE10" s="154">
        <v>0</v>
      </c>
      <c r="SKF10" s="154">
        <v>0</v>
      </c>
      <c r="SKG10" s="154">
        <v>0</v>
      </c>
      <c r="SKH10" s="154">
        <v>0</v>
      </c>
      <c r="SKI10" s="154">
        <v>0</v>
      </c>
      <c r="SKJ10" s="154">
        <v>0</v>
      </c>
      <c r="SKK10" s="154">
        <v>0</v>
      </c>
      <c r="SKL10" s="154">
        <v>0</v>
      </c>
      <c r="SKM10" s="154">
        <v>0</v>
      </c>
      <c r="SKN10" s="154">
        <v>0</v>
      </c>
      <c r="SKO10" s="154">
        <v>0</v>
      </c>
      <c r="SKP10" s="154">
        <v>0</v>
      </c>
      <c r="SKQ10" s="154">
        <v>0</v>
      </c>
      <c r="SKR10" s="154">
        <v>0</v>
      </c>
      <c r="SKS10" s="154">
        <v>0</v>
      </c>
      <c r="SKT10" s="154">
        <v>0</v>
      </c>
      <c r="SKU10" s="154">
        <v>0</v>
      </c>
      <c r="SKV10" s="154">
        <v>0</v>
      </c>
      <c r="SKW10" s="154">
        <v>0</v>
      </c>
      <c r="SKX10" s="154">
        <v>0</v>
      </c>
      <c r="SKY10" s="154">
        <v>0</v>
      </c>
      <c r="SKZ10" s="154">
        <v>0</v>
      </c>
      <c r="SLA10" s="154">
        <v>0</v>
      </c>
      <c r="SLB10" s="154">
        <v>0</v>
      </c>
      <c r="SLC10" s="154">
        <v>0</v>
      </c>
      <c r="SLD10" s="154">
        <v>0</v>
      </c>
      <c r="SLE10" s="154">
        <v>0</v>
      </c>
      <c r="SLF10" s="154">
        <v>0</v>
      </c>
      <c r="SLG10" s="154">
        <v>0</v>
      </c>
      <c r="SLH10" s="154">
        <v>0</v>
      </c>
      <c r="SLI10" s="154">
        <v>0</v>
      </c>
      <c r="SLJ10" s="154">
        <v>0</v>
      </c>
      <c r="SLK10" s="154">
        <v>0</v>
      </c>
      <c r="SLL10" s="154">
        <v>0</v>
      </c>
      <c r="SLM10" s="154">
        <v>0</v>
      </c>
      <c r="SLN10" s="154">
        <v>0</v>
      </c>
      <c r="SLO10" s="154">
        <v>0</v>
      </c>
      <c r="SLP10" s="154">
        <v>0</v>
      </c>
      <c r="SLQ10" s="154">
        <v>0</v>
      </c>
      <c r="SLR10" s="154">
        <v>0</v>
      </c>
      <c r="SLS10" s="154">
        <v>0</v>
      </c>
      <c r="SLT10" s="154">
        <v>0</v>
      </c>
      <c r="SLU10" s="154">
        <v>0</v>
      </c>
      <c r="SLV10" s="154">
        <v>0</v>
      </c>
      <c r="SLW10" s="154">
        <v>0</v>
      </c>
      <c r="SLX10" s="154">
        <v>0</v>
      </c>
      <c r="SLY10" s="154">
        <v>0</v>
      </c>
      <c r="SLZ10" s="154">
        <v>0</v>
      </c>
      <c r="SMA10" s="154">
        <v>0</v>
      </c>
      <c r="SMB10" s="154">
        <v>0</v>
      </c>
      <c r="SMC10" s="154">
        <v>0</v>
      </c>
      <c r="SMD10" s="154">
        <v>0</v>
      </c>
      <c r="SME10" s="154">
        <v>0</v>
      </c>
      <c r="SMF10" s="154">
        <v>0</v>
      </c>
      <c r="SMG10" s="154">
        <v>0</v>
      </c>
      <c r="SMH10" s="154">
        <v>0</v>
      </c>
      <c r="SMI10" s="154">
        <v>0</v>
      </c>
      <c r="SMJ10" s="154">
        <v>0</v>
      </c>
      <c r="SMK10" s="154">
        <v>0</v>
      </c>
      <c r="SML10" s="154">
        <v>0</v>
      </c>
      <c r="SMM10" s="154">
        <v>0</v>
      </c>
      <c r="SMN10" s="154">
        <v>0</v>
      </c>
      <c r="SMO10" s="154">
        <v>0</v>
      </c>
      <c r="SMP10" s="154">
        <v>0</v>
      </c>
      <c r="SMQ10" s="154">
        <v>0</v>
      </c>
      <c r="SMR10" s="154">
        <v>0</v>
      </c>
      <c r="SMS10" s="154">
        <v>0</v>
      </c>
      <c r="SMT10" s="154">
        <v>0</v>
      </c>
      <c r="SMU10" s="154">
        <v>0</v>
      </c>
      <c r="SMV10" s="154">
        <v>0</v>
      </c>
      <c r="SMW10" s="154">
        <v>0</v>
      </c>
      <c r="SMX10" s="154">
        <v>0</v>
      </c>
      <c r="SMY10" s="154">
        <v>0</v>
      </c>
      <c r="SMZ10" s="154">
        <v>0</v>
      </c>
      <c r="SNA10" s="154">
        <v>0</v>
      </c>
      <c r="SNB10" s="154">
        <v>0</v>
      </c>
      <c r="SNC10" s="154">
        <v>0</v>
      </c>
      <c r="SND10" s="154">
        <v>0</v>
      </c>
      <c r="SNE10" s="154">
        <v>0</v>
      </c>
      <c r="SNF10" s="154">
        <v>0</v>
      </c>
      <c r="SNG10" s="154">
        <v>0</v>
      </c>
      <c r="SNH10" s="154">
        <v>0</v>
      </c>
      <c r="SNI10" s="154">
        <v>0</v>
      </c>
      <c r="SNJ10" s="154">
        <v>0</v>
      </c>
      <c r="SNK10" s="154">
        <v>0</v>
      </c>
      <c r="SNL10" s="154">
        <v>0</v>
      </c>
      <c r="SNM10" s="154">
        <v>0</v>
      </c>
      <c r="SNN10" s="154">
        <v>0</v>
      </c>
      <c r="SNO10" s="154">
        <v>0</v>
      </c>
      <c r="SNP10" s="154">
        <v>0</v>
      </c>
      <c r="SNQ10" s="154">
        <v>0</v>
      </c>
      <c r="SNR10" s="154">
        <v>0</v>
      </c>
      <c r="SNS10" s="154">
        <v>0</v>
      </c>
      <c r="SNT10" s="154">
        <v>0</v>
      </c>
      <c r="SNU10" s="154">
        <v>0</v>
      </c>
      <c r="SNV10" s="154">
        <v>0</v>
      </c>
      <c r="SNW10" s="154">
        <v>0</v>
      </c>
      <c r="SNX10" s="154">
        <v>0</v>
      </c>
      <c r="SNY10" s="154">
        <v>0</v>
      </c>
      <c r="SNZ10" s="154">
        <v>0</v>
      </c>
      <c r="SOA10" s="154">
        <v>0</v>
      </c>
      <c r="SOB10" s="154">
        <v>0</v>
      </c>
      <c r="SOC10" s="154">
        <v>0</v>
      </c>
      <c r="SOD10" s="154">
        <v>0</v>
      </c>
      <c r="SOE10" s="154">
        <v>0</v>
      </c>
      <c r="SOF10" s="154">
        <v>0</v>
      </c>
      <c r="SOG10" s="154">
        <v>0</v>
      </c>
      <c r="SOH10" s="154">
        <v>0</v>
      </c>
      <c r="SOI10" s="154">
        <v>0</v>
      </c>
      <c r="SOJ10" s="154">
        <v>0</v>
      </c>
      <c r="SOK10" s="154">
        <v>0</v>
      </c>
      <c r="SOL10" s="154">
        <v>0</v>
      </c>
      <c r="SOM10" s="154">
        <v>0</v>
      </c>
      <c r="SON10" s="154">
        <v>0</v>
      </c>
      <c r="SOO10" s="154">
        <v>0</v>
      </c>
      <c r="SOP10" s="154">
        <v>0</v>
      </c>
      <c r="SOQ10" s="154">
        <v>0</v>
      </c>
      <c r="SOR10" s="154">
        <v>0</v>
      </c>
      <c r="SOS10" s="154">
        <v>0</v>
      </c>
      <c r="SOT10" s="154">
        <v>0</v>
      </c>
      <c r="SOU10" s="154">
        <v>0</v>
      </c>
      <c r="SOV10" s="154">
        <v>0</v>
      </c>
      <c r="SOW10" s="154">
        <v>0</v>
      </c>
      <c r="SOX10" s="154">
        <v>0</v>
      </c>
      <c r="SOY10" s="154">
        <v>0</v>
      </c>
      <c r="SOZ10" s="154">
        <v>0</v>
      </c>
      <c r="SPA10" s="154">
        <v>0</v>
      </c>
      <c r="SPB10" s="154">
        <v>0</v>
      </c>
      <c r="SPC10" s="154">
        <v>0</v>
      </c>
      <c r="SPD10" s="154">
        <v>0</v>
      </c>
      <c r="SPE10" s="154">
        <v>0</v>
      </c>
      <c r="SPF10" s="154">
        <v>0</v>
      </c>
      <c r="SPG10" s="154">
        <v>0</v>
      </c>
      <c r="SPH10" s="154">
        <v>0</v>
      </c>
      <c r="SPI10" s="154">
        <v>0</v>
      </c>
      <c r="SPJ10" s="154">
        <v>0</v>
      </c>
      <c r="SPK10" s="154">
        <v>0</v>
      </c>
      <c r="SPL10" s="154">
        <v>0</v>
      </c>
      <c r="SPM10" s="154">
        <v>0</v>
      </c>
      <c r="SPN10" s="154">
        <v>0</v>
      </c>
      <c r="SPO10" s="154">
        <v>0</v>
      </c>
      <c r="SPP10" s="154">
        <v>0</v>
      </c>
      <c r="SPQ10" s="154">
        <v>0</v>
      </c>
      <c r="SPR10" s="154">
        <v>0</v>
      </c>
      <c r="SPS10" s="154">
        <v>0</v>
      </c>
      <c r="SPT10" s="154">
        <v>0</v>
      </c>
      <c r="SPU10" s="154">
        <v>0</v>
      </c>
      <c r="SPV10" s="154">
        <v>0</v>
      </c>
      <c r="SPW10" s="154">
        <v>0</v>
      </c>
      <c r="SPX10" s="154">
        <v>0</v>
      </c>
      <c r="SPY10" s="154">
        <v>0</v>
      </c>
      <c r="SPZ10" s="154">
        <v>0</v>
      </c>
      <c r="SQA10" s="154">
        <v>0</v>
      </c>
      <c r="SQB10" s="154">
        <v>0</v>
      </c>
      <c r="SQC10" s="154">
        <v>0</v>
      </c>
      <c r="SQD10" s="154">
        <v>0</v>
      </c>
      <c r="SQE10" s="154">
        <v>0</v>
      </c>
      <c r="SQF10" s="154">
        <v>0</v>
      </c>
      <c r="SQG10" s="154">
        <v>0</v>
      </c>
      <c r="SQH10" s="154">
        <v>0</v>
      </c>
      <c r="SQI10" s="154">
        <v>0</v>
      </c>
      <c r="SQJ10" s="154">
        <v>0</v>
      </c>
      <c r="SQK10" s="154">
        <v>0</v>
      </c>
      <c r="SQL10" s="154">
        <v>0</v>
      </c>
      <c r="SQM10" s="154">
        <v>0</v>
      </c>
      <c r="SQN10" s="154">
        <v>0</v>
      </c>
      <c r="SQO10" s="154">
        <v>0</v>
      </c>
      <c r="SQP10" s="154">
        <v>0</v>
      </c>
      <c r="SQQ10" s="154">
        <v>0</v>
      </c>
      <c r="SQR10" s="154">
        <v>0</v>
      </c>
      <c r="SQS10" s="154">
        <v>0</v>
      </c>
      <c r="SQT10" s="154">
        <v>0</v>
      </c>
      <c r="SQU10" s="154">
        <v>0</v>
      </c>
      <c r="SQV10" s="154">
        <v>0</v>
      </c>
      <c r="SQW10" s="154">
        <v>0</v>
      </c>
      <c r="SQX10" s="154">
        <v>0</v>
      </c>
      <c r="SQY10" s="154">
        <v>0</v>
      </c>
      <c r="SQZ10" s="154">
        <v>0</v>
      </c>
      <c r="SRA10" s="154">
        <v>0</v>
      </c>
      <c r="SRB10" s="154">
        <v>0</v>
      </c>
      <c r="SRC10" s="154">
        <v>0</v>
      </c>
      <c r="SRD10" s="154">
        <v>0</v>
      </c>
      <c r="SRE10" s="154">
        <v>0</v>
      </c>
      <c r="SRF10" s="154">
        <v>0</v>
      </c>
      <c r="SRG10" s="154">
        <v>0</v>
      </c>
      <c r="SRH10" s="154">
        <v>0</v>
      </c>
      <c r="SRI10" s="154">
        <v>0</v>
      </c>
      <c r="SRJ10" s="154">
        <v>0</v>
      </c>
      <c r="SRK10" s="154">
        <v>0</v>
      </c>
      <c r="SRL10" s="154">
        <v>0</v>
      </c>
      <c r="SRM10" s="154">
        <v>0</v>
      </c>
      <c r="SRN10" s="154">
        <v>0</v>
      </c>
      <c r="SRO10" s="154">
        <v>0</v>
      </c>
      <c r="SRP10" s="154">
        <v>0</v>
      </c>
      <c r="SRQ10" s="154">
        <v>0</v>
      </c>
      <c r="SRR10" s="154">
        <v>0</v>
      </c>
      <c r="SRS10" s="154">
        <v>0</v>
      </c>
      <c r="SRT10" s="154">
        <v>0</v>
      </c>
      <c r="SRU10" s="154">
        <v>0</v>
      </c>
      <c r="SRV10" s="154">
        <v>0</v>
      </c>
      <c r="SRW10" s="154">
        <v>0</v>
      </c>
      <c r="SRX10" s="154">
        <v>0</v>
      </c>
      <c r="SRY10" s="154">
        <v>0</v>
      </c>
      <c r="SRZ10" s="154">
        <v>0</v>
      </c>
      <c r="SSA10" s="154">
        <v>0</v>
      </c>
      <c r="SSB10" s="154">
        <v>0</v>
      </c>
      <c r="SSC10" s="154">
        <v>0</v>
      </c>
      <c r="SSD10" s="154">
        <v>0</v>
      </c>
      <c r="SSE10" s="154">
        <v>0</v>
      </c>
      <c r="SSF10" s="154">
        <v>0</v>
      </c>
      <c r="SSG10" s="154">
        <v>0</v>
      </c>
      <c r="SSH10" s="154">
        <v>0</v>
      </c>
      <c r="SSI10" s="154">
        <v>0</v>
      </c>
      <c r="SSJ10" s="154">
        <v>0</v>
      </c>
      <c r="SSK10" s="154">
        <v>0</v>
      </c>
      <c r="SSL10" s="154">
        <v>0</v>
      </c>
      <c r="SSM10" s="154">
        <v>0</v>
      </c>
      <c r="SSN10" s="154">
        <v>0</v>
      </c>
      <c r="SSO10" s="154">
        <v>0</v>
      </c>
      <c r="SSP10" s="154">
        <v>0</v>
      </c>
      <c r="SSQ10" s="154">
        <v>0</v>
      </c>
      <c r="SSR10" s="154">
        <v>0</v>
      </c>
      <c r="SSS10" s="154">
        <v>0</v>
      </c>
      <c r="SST10" s="154">
        <v>0</v>
      </c>
      <c r="SSU10" s="154">
        <v>0</v>
      </c>
      <c r="SSV10" s="154">
        <v>0</v>
      </c>
      <c r="SSW10" s="154">
        <v>0</v>
      </c>
      <c r="SSX10" s="154">
        <v>0</v>
      </c>
      <c r="SSY10" s="154">
        <v>0</v>
      </c>
      <c r="SSZ10" s="154">
        <v>0</v>
      </c>
      <c r="STA10" s="154">
        <v>0</v>
      </c>
      <c r="STB10" s="154">
        <v>0</v>
      </c>
      <c r="STC10" s="154">
        <v>0</v>
      </c>
      <c r="STD10" s="154">
        <v>0</v>
      </c>
      <c r="STE10" s="154">
        <v>0</v>
      </c>
      <c r="STF10" s="154">
        <v>0</v>
      </c>
      <c r="STG10" s="154">
        <v>0</v>
      </c>
      <c r="STH10" s="154">
        <v>0</v>
      </c>
      <c r="STI10" s="154">
        <v>0</v>
      </c>
      <c r="STJ10" s="154">
        <v>0</v>
      </c>
      <c r="STK10" s="154">
        <v>0</v>
      </c>
      <c r="STL10" s="154">
        <v>0</v>
      </c>
      <c r="STM10" s="154">
        <v>0</v>
      </c>
      <c r="STN10" s="154">
        <v>0</v>
      </c>
      <c r="STO10" s="154">
        <v>0</v>
      </c>
      <c r="STP10" s="154">
        <v>0</v>
      </c>
      <c r="STQ10" s="154">
        <v>0</v>
      </c>
      <c r="STR10" s="154">
        <v>0</v>
      </c>
      <c r="STS10" s="154">
        <v>0</v>
      </c>
      <c r="STT10" s="154">
        <v>0</v>
      </c>
      <c r="STU10" s="154">
        <v>0</v>
      </c>
      <c r="STV10" s="154">
        <v>0</v>
      </c>
      <c r="STW10" s="154">
        <v>0</v>
      </c>
      <c r="STX10" s="154">
        <v>0</v>
      </c>
      <c r="STY10" s="154">
        <v>0</v>
      </c>
      <c r="STZ10" s="154">
        <v>0</v>
      </c>
      <c r="SUA10" s="154">
        <v>0</v>
      </c>
      <c r="SUB10" s="154">
        <v>0</v>
      </c>
      <c r="SUC10" s="154">
        <v>0</v>
      </c>
      <c r="SUD10" s="154">
        <v>0</v>
      </c>
      <c r="SUE10" s="154">
        <v>0</v>
      </c>
      <c r="SUF10" s="154">
        <v>0</v>
      </c>
      <c r="SUG10" s="154">
        <v>0</v>
      </c>
      <c r="SUH10" s="154">
        <v>0</v>
      </c>
      <c r="SUI10" s="154">
        <v>0</v>
      </c>
      <c r="SUJ10" s="154">
        <v>0</v>
      </c>
      <c r="SUK10" s="154">
        <v>0</v>
      </c>
      <c r="SUL10" s="154">
        <v>0</v>
      </c>
      <c r="SUM10" s="154">
        <v>0</v>
      </c>
      <c r="SUN10" s="154">
        <v>0</v>
      </c>
      <c r="SUO10" s="154">
        <v>0</v>
      </c>
      <c r="SUP10" s="154">
        <v>0</v>
      </c>
      <c r="SUQ10" s="154">
        <v>0</v>
      </c>
      <c r="SUR10" s="154">
        <v>0</v>
      </c>
      <c r="SUS10" s="154">
        <v>0</v>
      </c>
      <c r="SUT10" s="154">
        <v>0</v>
      </c>
      <c r="SUU10" s="154">
        <v>0</v>
      </c>
      <c r="SUV10" s="154">
        <v>0</v>
      </c>
      <c r="SUW10" s="154">
        <v>0</v>
      </c>
      <c r="SUX10" s="154">
        <v>0</v>
      </c>
      <c r="SUY10" s="154">
        <v>0</v>
      </c>
      <c r="SUZ10" s="154">
        <v>0</v>
      </c>
      <c r="SVA10" s="154">
        <v>0</v>
      </c>
      <c r="SVB10" s="154">
        <v>0</v>
      </c>
      <c r="SVC10" s="154">
        <v>0</v>
      </c>
      <c r="SVD10" s="154">
        <v>0</v>
      </c>
      <c r="SVE10" s="154">
        <v>0</v>
      </c>
      <c r="SVF10" s="154">
        <v>0</v>
      </c>
      <c r="SVG10" s="154">
        <v>0</v>
      </c>
      <c r="SVH10" s="154">
        <v>0</v>
      </c>
      <c r="SVI10" s="154">
        <v>0</v>
      </c>
      <c r="SVJ10" s="154">
        <v>0</v>
      </c>
      <c r="SVK10" s="154">
        <v>0</v>
      </c>
      <c r="SVL10" s="154">
        <v>0</v>
      </c>
      <c r="SVM10" s="154">
        <v>0</v>
      </c>
      <c r="SVN10" s="154">
        <v>0</v>
      </c>
      <c r="SVO10" s="154">
        <v>0</v>
      </c>
      <c r="SVP10" s="154">
        <v>0</v>
      </c>
      <c r="SVQ10" s="154">
        <v>0</v>
      </c>
      <c r="SVR10" s="154">
        <v>0</v>
      </c>
      <c r="SVS10" s="154">
        <v>0</v>
      </c>
      <c r="SVT10" s="154">
        <v>0</v>
      </c>
      <c r="SVU10" s="154">
        <v>0</v>
      </c>
      <c r="SVV10" s="154">
        <v>0</v>
      </c>
      <c r="SVW10" s="154">
        <v>0</v>
      </c>
      <c r="SVX10" s="154">
        <v>0</v>
      </c>
      <c r="SVY10" s="154">
        <v>0</v>
      </c>
      <c r="SVZ10" s="154">
        <v>0</v>
      </c>
      <c r="SWA10" s="154">
        <v>0</v>
      </c>
      <c r="SWB10" s="154">
        <v>0</v>
      </c>
      <c r="SWC10" s="154">
        <v>0</v>
      </c>
      <c r="SWD10" s="154">
        <v>0</v>
      </c>
      <c r="SWE10" s="154">
        <v>0</v>
      </c>
      <c r="SWF10" s="154">
        <v>0</v>
      </c>
      <c r="SWG10" s="154">
        <v>0</v>
      </c>
      <c r="SWH10" s="154">
        <v>0</v>
      </c>
      <c r="SWI10" s="154">
        <v>0</v>
      </c>
      <c r="SWJ10" s="154">
        <v>0</v>
      </c>
      <c r="SWK10" s="154">
        <v>0</v>
      </c>
      <c r="SWL10" s="154">
        <v>0</v>
      </c>
      <c r="SWM10" s="154">
        <v>0</v>
      </c>
      <c r="SWN10" s="154">
        <v>0</v>
      </c>
      <c r="SWO10" s="154">
        <v>0</v>
      </c>
      <c r="SWP10" s="154">
        <v>0</v>
      </c>
      <c r="SWQ10" s="154">
        <v>0</v>
      </c>
      <c r="SWR10" s="154">
        <v>0</v>
      </c>
      <c r="SWS10" s="154">
        <v>0</v>
      </c>
      <c r="SWT10" s="154">
        <v>0</v>
      </c>
      <c r="SWU10" s="154">
        <v>0</v>
      </c>
      <c r="SWV10" s="154">
        <v>0</v>
      </c>
      <c r="SWW10" s="154">
        <v>0</v>
      </c>
      <c r="SWX10" s="154">
        <v>0</v>
      </c>
      <c r="SWY10" s="154">
        <v>0</v>
      </c>
      <c r="SWZ10" s="154">
        <v>0</v>
      </c>
      <c r="SXA10" s="154">
        <v>0</v>
      </c>
      <c r="SXB10" s="154">
        <v>0</v>
      </c>
      <c r="SXC10" s="154">
        <v>0</v>
      </c>
      <c r="SXD10" s="154">
        <v>0</v>
      </c>
      <c r="SXE10" s="154">
        <v>0</v>
      </c>
      <c r="SXF10" s="154">
        <v>0</v>
      </c>
      <c r="SXG10" s="154">
        <v>0</v>
      </c>
      <c r="SXH10" s="154">
        <v>0</v>
      </c>
      <c r="SXI10" s="154">
        <v>0</v>
      </c>
      <c r="SXJ10" s="154">
        <v>0</v>
      </c>
      <c r="SXK10" s="154">
        <v>0</v>
      </c>
      <c r="SXL10" s="154">
        <v>0</v>
      </c>
      <c r="SXM10" s="154">
        <v>0</v>
      </c>
      <c r="SXN10" s="154">
        <v>0</v>
      </c>
      <c r="SXO10" s="154">
        <v>0</v>
      </c>
      <c r="SXP10" s="154">
        <v>0</v>
      </c>
      <c r="SXQ10" s="154">
        <v>0</v>
      </c>
      <c r="SXR10" s="154">
        <v>0</v>
      </c>
      <c r="SXS10" s="154">
        <v>0</v>
      </c>
      <c r="SXT10" s="154">
        <v>0</v>
      </c>
      <c r="SXU10" s="154">
        <v>0</v>
      </c>
      <c r="SXV10" s="154">
        <v>0</v>
      </c>
      <c r="SXW10" s="154">
        <v>0</v>
      </c>
      <c r="SXX10" s="154">
        <v>0</v>
      </c>
      <c r="SXY10" s="154">
        <v>0</v>
      </c>
      <c r="SXZ10" s="154">
        <v>0</v>
      </c>
      <c r="SYA10" s="154">
        <v>0</v>
      </c>
      <c r="SYB10" s="154">
        <v>0</v>
      </c>
      <c r="SYC10" s="154">
        <v>0</v>
      </c>
      <c r="SYD10" s="154">
        <v>0</v>
      </c>
      <c r="SYE10" s="154">
        <v>0</v>
      </c>
      <c r="SYF10" s="154">
        <v>0</v>
      </c>
      <c r="SYG10" s="154">
        <v>0</v>
      </c>
      <c r="SYH10" s="154">
        <v>0</v>
      </c>
      <c r="SYI10" s="154">
        <v>0</v>
      </c>
      <c r="SYJ10" s="154">
        <v>0</v>
      </c>
      <c r="SYK10" s="154">
        <v>0</v>
      </c>
      <c r="SYL10" s="154">
        <v>0</v>
      </c>
      <c r="SYM10" s="154">
        <v>0</v>
      </c>
      <c r="SYN10" s="154">
        <v>0</v>
      </c>
      <c r="SYO10" s="154">
        <v>0</v>
      </c>
      <c r="SYP10" s="154">
        <v>0</v>
      </c>
      <c r="SYQ10" s="154">
        <v>0</v>
      </c>
      <c r="SYR10" s="154">
        <v>0</v>
      </c>
      <c r="SYS10" s="154">
        <v>0</v>
      </c>
      <c r="SYT10" s="154">
        <v>0</v>
      </c>
      <c r="SYU10" s="154">
        <v>0</v>
      </c>
      <c r="SYV10" s="154">
        <v>0</v>
      </c>
      <c r="SYW10" s="154">
        <v>0</v>
      </c>
      <c r="SYX10" s="154">
        <v>0</v>
      </c>
      <c r="SYY10" s="154">
        <v>0</v>
      </c>
      <c r="SYZ10" s="154">
        <v>0</v>
      </c>
      <c r="SZA10" s="154">
        <v>0</v>
      </c>
      <c r="SZB10" s="154">
        <v>0</v>
      </c>
      <c r="SZC10" s="154">
        <v>0</v>
      </c>
      <c r="SZD10" s="154">
        <v>0</v>
      </c>
      <c r="SZE10" s="154">
        <v>0</v>
      </c>
      <c r="SZF10" s="154">
        <v>0</v>
      </c>
      <c r="SZG10" s="154">
        <v>0</v>
      </c>
      <c r="SZH10" s="154">
        <v>0</v>
      </c>
      <c r="SZI10" s="154">
        <v>0</v>
      </c>
      <c r="SZJ10" s="154">
        <v>0</v>
      </c>
      <c r="SZK10" s="154">
        <v>0</v>
      </c>
      <c r="SZL10" s="154">
        <v>0</v>
      </c>
      <c r="SZM10" s="154">
        <v>0</v>
      </c>
      <c r="SZN10" s="154">
        <v>0</v>
      </c>
      <c r="SZO10" s="154">
        <v>0</v>
      </c>
      <c r="SZP10" s="154">
        <v>0</v>
      </c>
      <c r="SZQ10" s="154">
        <v>0</v>
      </c>
      <c r="SZR10" s="154">
        <v>0</v>
      </c>
      <c r="SZS10" s="154">
        <v>0</v>
      </c>
      <c r="SZT10" s="154">
        <v>0</v>
      </c>
      <c r="SZU10" s="154">
        <v>0</v>
      </c>
      <c r="SZV10" s="154">
        <v>0</v>
      </c>
      <c r="SZW10" s="154">
        <v>0</v>
      </c>
      <c r="SZX10" s="154">
        <v>0</v>
      </c>
      <c r="SZY10" s="154">
        <v>0</v>
      </c>
      <c r="SZZ10" s="154">
        <v>0</v>
      </c>
      <c r="TAA10" s="154">
        <v>0</v>
      </c>
      <c r="TAB10" s="154">
        <v>0</v>
      </c>
      <c r="TAC10" s="154">
        <v>0</v>
      </c>
      <c r="TAD10" s="154">
        <v>0</v>
      </c>
      <c r="TAE10" s="154">
        <v>0</v>
      </c>
      <c r="TAF10" s="154">
        <v>0</v>
      </c>
      <c r="TAG10" s="154">
        <v>0</v>
      </c>
      <c r="TAH10" s="154">
        <v>0</v>
      </c>
      <c r="TAI10" s="154">
        <v>0</v>
      </c>
      <c r="TAJ10" s="154">
        <v>0</v>
      </c>
      <c r="TAK10" s="154">
        <v>0</v>
      </c>
      <c r="TAL10" s="154">
        <v>0</v>
      </c>
      <c r="TAM10" s="154">
        <v>0</v>
      </c>
      <c r="TAN10" s="154">
        <v>0</v>
      </c>
      <c r="TAO10" s="154">
        <v>0</v>
      </c>
      <c r="TAP10" s="154">
        <v>0</v>
      </c>
      <c r="TAQ10" s="154">
        <v>0</v>
      </c>
      <c r="TAR10" s="154">
        <v>0</v>
      </c>
      <c r="TAS10" s="154">
        <v>0</v>
      </c>
      <c r="TAT10" s="154">
        <v>0</v>
      </c>
      <c r="TAU10" s="154">
        <v>0</v>
      </c>
      <c r="TAV10" s="154">
        <v>0</v>
      </c>
      <c r="TAW10" s="154">
        <v>0</v>
      </c>
      <c r="TAX10" s="154">
        <v>0</v>
      </c>
      <c r="TAY10" s="154">
        <v>0</v>
      </c>
      <c r="TAZ10" s="154">
        <v>0</v>
      </c>
      <c r="TBA10" s="154">
        <v>0</v>
      </c>
      <c r="TBB10" s="154">
        <v>0</v>
      </c>
      <c r="TBC10" s="154">
        <v>0</v>
      </c>
      <c r="TBD10" s="154">
        <v>0</v>
      </c>
      <c r="TBE10" s="154">
        <v>0</v>
      </c>
      <c r="TBF10" s="154">
        <v>0</v>
      </c>
      <c r="TBG10" s="154">
        <v>0</v>
      </c>
      <c r="TBH10" s="154">
        <v>0</v>
      </c>
      <c r="TBI10" s="154">
        <v>0</v>
      </c>
      <c r="TBJ10" s="154">
        <v>0</v>
      </c>
      <c r="TBK10" s="154">
        <v>0</v>
      </c>
      <c r="TBL10" s="154">
        <v>0</v>
      </c>
      <c r="TBM10" s="154">
        <v>0</v>
      </c>
      <c r="TBN10" s="154">
        <v>0</v>
      </c>
      <c r="TBO10" s="154">
        <v>0</v>
      </c>
      <c r="TBP10" s="154">
        <v>0</v>
      </c>
      <c r="TBQ10" s="154">
        <v>0</v>
      </c>
      <c r="TBR10" s="154">
        <v>0</v>
      </c>
      <c r="TBS10" s="154">
        <v>0</v>
      </c>
      <c r="TBT10" s="154">
        <v>0</v>
      </c>
      <c r="TBU10" s="154">
        <v>0</v>
      </c>
      <c r="TBV10" s="154">
        <v>0</v>
      </c>
      <c r="TBW10" s="154">
        <v>0</v>
      </c>
      <c r="TBX10" s="154">
        <v>0</v>
      </c>
      <c r="TBY10" s="154">
        <v>0</v>
      </c>
      <c r="TBZ10" s="154">
        <v>0</v>
      </c>
      <c r="TCA10" s="154">
        <v>0</v>
      </c>
      <c r="TCB10" s="154">
        <v>0</v>
      </c>
      <c r="TCC10" s="154">
        <v>0</v>
      </c>
      <c r="TCD10" s="154">
        <v>0</v>
      </c>
      <c r="TCE10" s="154">
        <v>0</v>
      </c>
      <c r="TCF10" s="154">
        <v>0</v>
      </c>
      <c r="TCG10" s="154">
        <v>0</v>
      </c>
      <c r="TCH10" s="154">
        <v>0</v>
      </c>
      <c r="TCI10" s="154">
        <v>0</v>
      </c>
      <c r="TCJ10" s="154">
        <v>0</v>
      </c>
      <c r="TCK10" s="154">
        <v>0</v>
      </c>
      <c r="TCL10" s="154">
        <v>0</v>
      </c>
      <c r="TCM10" s="154">
        <v>0</v>
      </c>
      <c r="TCN10" s="154">
        <v>0</v>
      </c>
      <c r="TCO10" s="154">
        <v>0</v>
      </c>
      <c r="TCP10" s="154">
        <v>0</v>
      </c>
      <c r="TCQ10" s="154">
        <v>0</v>
      </c>
      <c r="TCR10" s="154">
        <v>0</v>
      </c>
      <c r="TCS10" s="154">
        <v>0</v>
      </c>
      <c r="TCT10" s="154">
        <v>0</v>
      </c>
      <c r="TCU10" s="154">
        <v>0</v>
      </c>
      <c r="TCV10" s="154">
        <v>0</v>
      </c>
      <c r="TCW10" s="154">
        <v>0</v>
      </c>
      <c r="TCX10" s="154">
        <v>0</v>
      </c>
      <c r="TCY10" s="154">
        <v>0</v>
      </c>
      <c r="TCZ10" s="154">
        <v>0</v>
      </c>
      <c r="TDA10" s="154">
        <v>0</v>
      </c>
      <c r="TDB10" s="154">
        <v>0</v>
      </c>
      <c r="TDC10" s="154">
        <v>0</v>
      </c>
      <c r="TDD10" s="154">
        <v>0</v>
      </c>
      <c r="TDE10" s="154">
        <v>0</v>
      </c>
      <c r="TDF10" s="154">
        <v>0</v>
      </c>
      <c r="TDG10" s="154">
        <v>0</v>
      </c>
      <c r="TDH10" s="154">
        <v>0</v>
      </c>
      <c r="TDI10" s="154">
        <v>0</v>
      </c>
      <c r="TDJ10" s="154">
        <v>0</v>
      </c>
      <c r="TDK10" s="154">
        <v>0</v>
      </c>
      <c r="TDL10" s="154">
        <v>0</v>
      </c>
      <c r="TDM10" s="154">
        <v>0</v>
      </c>
      <c r="TDN10" s="154">
        <v>0</v>
      </c>
      <c r="TDO10" s="154">
        <v>0</v>
      </c>
      <c r="TDP10" s="154">
        <v>0</v>
      </c>
      <c r="TDQ10" s="154">
        <v>0</v>
      </c>
      <c r="TDR10" s="154">
        <v>0</v>
      </c>
      <c r="TDS10" s="154">
        <v>0</v>
      </c>
      <c r="TDT10" s="154">
        <v>0</v>
      </c>
      <c r="TDU10" s="154">
        <v>0</v>
      </c>
      <c r="TDV10" s="154">
        <v>0</v>
      </c>
      <c r="TDW10" s="154">
        <v>0</v>
      </c>
      <c r="TDX10" s="154">
        <v>0</v>
      </c>
      <c r="TDY10" s="154">
        <v>0</v>
      </c>
      <c r="TDZ10" s="154">
        <v>0</v>
      </c>
      <c r="TEA10" s="154">
        <v>0</v>
      </c>
      <c r="TEB10" s="154">
        <v>0</v>
      </c>
      <c r="TEC10" s="154">
        <v>0</v>
      </c>
      <c r="TED10" s="154">
        <v>0</v>
      </c>
      <c r="TEE10" s="154">
        <v>0</v>
      </c>
      <c r="TEF10" s="154">
        <v>0</v>
      </c>
      <c r="TEG10" s="154">
        <v>0</v>
      </c>
      <c r="TEH10" s="154">
        <v>0</v>
      </c>
      <c r="TEI10" s="154">
        <v>0</v>
      </c>
      <c r="TEJ10" s="154">
        <v>0</v>
      </c>
      <c r="TEK10" s="154">
        <v>0</v>
      </c>
      <c r="TEL10" s="154">
        <v>0</v>
      </c>
      <c r="TEM10" s="154">
        <v>0</v>
      </c>
      <c r="TEN10" s="154">
        <v>0</v>
      </c>
      <c r="TEO10" s="154">
        <v>0</v>
      </c>
      <c r="TEP10" s="154">
        <v>0</v>
      </c>
      <c r="TEQ10" s="154">
        <v>0</v>
      </c>
      <c r="TER10" s="154">
        <v>0</v>
      </c>
      <c r="TES10" s="154">
        <v>0</v>
      </c>
      <c r="TET10" s="154">
        <v>0</v>
      </c>
      <c r="TEU10" s="154">
        <v>0</v>
      </c>
      <c r="TEV10" s="154">
        <v>0</v>
      </c>
      <c r="TEW10" s="154">
        <v>0</v>
      </c>
      <c r="TEX10" s="154">
        <v>0</v>
      </c>
      <c r="TEY10" s="154">
        <v>0</v>
      </c>
      <c r="TEZ10" s="154">
        <v>0</v>
      </c>
      <c r="TFA10" s="154">
        <v>0</v>
      </c>
      <c r="TFB10" s="154">
        <v>0</v>
      </c>
      <c r="TFC10" s="154">
        <v>0</v>
      </c>
      <c r="TFD10" s="154">
        <v>0</v>
      </c>
      <c r="TFE10" s="154">
        <v>0</v>
      </c>
      <c r="TFF10" s="154">
        <v>0</v>
      </c>
      <c r="TFG10" s="154">
        <v>0</v>
      </c>
      <c r="TFH10" s="154">
        <v>0</v>
      </c>
      <c r="TFI10" s="154">
        <v>0</v>
      </c>
      <c r="TFJ10" s="154">
        <v>0</v>
      </c>
      <c r="TFK10" s="154">
        <v>0</v>
      </c>
      <c r="TFL10" s="154">
        <v>0</v>
      </c>
      <c r="TFM10" s="154">
        <v>0</v>
      </c>
      <c r="TFN10" s="154">
        <v>0</v>
      </c>
      <c r="TFO10" s="154">
        <v>0</v>
      </c>
      <c r="TFP10" s="154">
        <v>0</v>
      </c>
      <c r="TFQ10" s="154">
        <v>0</v>
      </c>
      <c r="TFR10" s="154">
        <v>0</v>
      </c>
      <c r="TFS10" s="154">
        <v>0</v>
      </c>
      <c r="TFT10" s="154">
        <v>0</v>
      </c>
      <c r="TFU10" s="154">
        <v>0</v>
      </c>
      <c r="TFV10" s="154">
        <v>0</v>
      </c>
      <c r="TFW10" s="154">
        <v>0</v>
      </c>
      <c r="TFX10" s="154">
        <v>0</v>
      </c>
      <c r="TFY10" s="154">
        <v>0</v>
      </c>
      <c r="TFZ10" s="154">
        <v>0</v>
      </c>
      <c r="TGA10" s="154">
        <v>0</v>
      </c>
      <c r="TGB10" s="154">
        <v>0</v>
      </c>
      <c r="TGC10" s="154">
        <v>0</v>
      </c>
      <c r="TGD10" s="154">
        <v>0</v>
      </c>
      <c r="TGE10" s="154">
        <v>0</v>
      </c>
      <c r="TGF10" s="154">
        <v>0</v>
      </c>
      <c r="TGG10" s="154">
        <v>0</v>
      </c>
      <c r="TGH10" s="154">
        <v>0</v>
      </c>
      <c r="TGI10" s="154">
        <v>0</v>
      </c>
      <c r="TGJ10" s="154">
        <v>0</v>
      </c>
      <c r="TGK10" s="154">
        <v>0</v>
      </c>
      <c r="TGL10" s="154">
        <v>0</v>
      </c>
      <c r="TGM10" s="154">
        <v>0</v>
      </c>
      <c r="TGN10" s="154">
        <v>0</v>
      </c>
      <c r="TGO10" s="154">
        <v>0</v>
      </c>
      <c r="TGP10" s="154">
        <v>0</v>
      </c>
      <c r="TGQ10" s="154">
        <v>0</v>
      </c>
      <c r="TGR10" s="154">
        <v>0</v>
      </c>
      <c r="TGS10" s="154">
        <v>0</v>
      </c>
      <c r="TGT10" s="154">
        <v>0</v>
      </c>
      <c r="TGU10" s="154">
        <v>0</v>
      </c>
      <c r="TGV10" s="154">
        <v>0</v>
      </c>
      <c r="TGW10" s="154">
        <v>0</v>
      </c>
      <c r="TGX10" s="154">
        <v>0</v>
      </c>
      <c r="TGY10" s="154">
        <v>0</v>
      </c>
      <c r="TGZ10" s="154">
        <v>0</v>
      </c>
      <c r="THA10" s="154">
        <v>0</v>
      </c>
      <c r="THB10" s="154">
        <v>0</v>
      </c>
      <c r="THC10" s="154">
        <v>0</v>
      </c>
      <c r="THD10" s="154">
        <v>0</v>
      </c>
      <c r="THE10" s="154">
        <v>0</v>
      </c>
      <c r="THF10" s="154">
        <v>0</v>
      </c>
      <c r="THG10" s="154">
        <v>0</v>
      </c>
      <c r="THH10" s="154">
        <v>0</v>
      </c>
      <c r="THI10" s="154">
        <v>0</v>
      </c>
      <c r="THJ10" s="154">
        <v>0</v>
      </c>
      <c r="THK10" s="154">
        <v>0</v>
      </c>
      <c r="THL10" s="154">
        <v>0</v>
      </c>
      <c r="THM10" s="154">
        <v>0</v>
      </c>
      <c r="THN10" s="154">
        <v>0</v>
      </c>
      <c r="THO10" s="154">
        <v>0</v>
      </c>
      <c r="THP10" s="154">
        <v>0</v>
      </c>
      <c r="THQ10" s="154">
        <v>0</v>
      </c>
      <c r="THR10" s="154">
        <v>0</v>
      </c>
      <c r="THS10" s="154">
        <v>0</v>
      </c>
      <c r="THT10" s="154">
        <v>0</v>
      </c>
      <c r="THU10" s="154">
        <v>0</v>
      </c>
      <c r="THV10" s="154">
        <v>0</v>
      </c>
      <c r="THW10" s="154">
        <v>0</v>
      </c>
      <c r="THX10" s="154">
        <v>0</v>
      </c>
      <c r="THY10" s="154">
        <v>0</v>
      </c>
      <c r="THZ10" s="154">
        <v>0</v>
      </c>
      <c r="TIA10" s="154">
        <v>0</v>
      </c>
      <c r="TIB10" s="154">
        <v>0</v>
      </c>
      <c r="TIC10" s="154">
        <v>0</v>
      </c>
      <c r="TID10" s="154">
        <v>0</v>
      </c>
      <c r="TIE10" s="154">
        <v>0</v>
      </c>
      <c r="TIF10" s="154">
        <v>0</v>
      </c>
      <c r="TIG10" s="154">
        <v>0</v>
      </c>
      <c r="TIH10" s="154">
        <v>0</v>
      </c>
      <c r="TII10" s="154">
        <v>0</v>
      </c>
      <c r="TIJ10" s="154">
        <v>0</v>
      </c>
      <c r="TIK10" s="154">
        <v>0</v>
      </c>
      <c r="TIL10" s="154">
        <v>0</v>
      </c>
      <c r="TIM10" s="154">
        <v>0</v>
      </c>
      <c r="TIN10" s="154">
        <v>0</v>
      </c>
      <c r="TIO10" s="154">
        <v>0</v>
      </c>
      <c r="TIP10" s="154">
        <v>0</v>
      </c>
      <c r="TIQ10" s="154">
        <v>0</v>
      </c>
      <c r="TIR10" s="154">
        <v>0</v>
      </c>
      <c r="TIS10" s="154">
        <v>0</v>
      </c>
      <c r="TIT10" s="154">
        <v>0</v>
      </c>
      <c r="TIU10" s="154">
        <v>0</v>
      </c>
      <c r="TIV10" s="154">
        <v>0</v>
      </c>
      <c r="TIW10" s="154">
        <v>0</v>
      </c>
      <c r="TIX10" s="154">
        <v>0</v>
      </c>
      <c r="TIY10" s="154">
        <v>0</v>
      </c>
      <c r="TIZ10" s="154">
        <v>0</v>
      </c>
      <c r="TJA10" s="154">
        <v>0</v>
      </c>
      <c r="TJB10" s="154">
        <v>0</v>
      </c>
      <c r="TJC10" s="154">
        <v>0</v>
      </c>
      <c r="TJD10" s="154">
        <v>0</v>
      </c>
      <c r="TJE10" s="154">
        <v>0</v>
      </c>
      <c r="TJF10" s="154">
        <v>0</v>
      </c>
      <c r="TJG10" s="154">
        <v>0</v>
      </c>
      <c r="TJH10" s="154">
        <v>0</v>
      </c>
      <c r="TJI10" s="154">
        <v>0</v>
      </c>
      <c r="TJJ10" s="154">
        <v>0</v>
      </c>
      <c r="TJK10" s="154">
        <v>0</v>
      </c>
      <c r="TJL10" s="154">
        <v>0</v>
      </c>
      <c r="TJM10" s="154">
        <v>0</v>
      </c>
      <c r="TJN10" s="154">
        <v>0</v>
      </c>
      <c r="TJO10" s="154">
        <v>0</v>
      </c>
      <c r="TJP10" s="154">
        <v>0</v>
      </c>
      <c r="TJQ10" s="154">
        <v>0</v>
      </c>
      <c r="TJR10" s="154">
        <v>0</v>
      </c>
      <c r="TJS10" s="154">
        <v>0</v>
      </c>
      <c r="TJT10" s="154">
        <v>0</v>
      </c>
      <c r="TJU10" s="154">
        <v>0</v>
      </c>
      <c r="TJV10" s="154">
        <v>0</v>
      </c>
      <c r="TJW10" s="154">
        <v>0</v>
      </c>
      <c r="TJX10" s="154">
        <v>0</v>
      </c>
      <c r="TJY10" s="154">
        <v>0</v>
      </c>
      <c r="TJZ10" s="154">
        <v>0</v>
      </c>
      <c r="TKA10" s="154">
        <v>0</v>
      </c>
      <c r="TKB10" s="154">
        <v>0</v>
      </c>
      <c r="TKC10" s="154">
        <v>0</v>
      </c>
      <c r="TKD10" s="154">
        <v>0</v>
      </c>
      <c r="TKE10" s="154">
        <v>0</v>
      </c>
      <c r="TKF10" s="154">
        <v>0</v>
      </c>
      <c r="TKG10" s="154">
        <v>0</v>
      </c>
      <c r="TKH10" s="154">
        <v>0</v>
      </c>
      <c r="TKI10" s="154">
        <v>0</v>
      </c>
      <c r="TKJ10" s="154">
        <v>0</v>
      </c>
      <c r="TKK10" s="154">
        <v>0</v>
      </c>
      <c r="TKL10" s="154">
        <v>0</v>
      </c>
      <c r="TKM10" s="154">
        <v>0</v>
      </c>
      <c r="TKN10" s="154">
        <v>0</v>
      </c>
      <c r="TKO10" s="154">
        <v>0</v>
      </c>
      <c r="TKP10" s="154">
        <v>0</v>
      </c>
      <c r="TKQ10" s="154">
        <v>0</v>
      </c>
      <c r="TKR10" s="154">
        <v>0</v>
      </c>
      <c r="TKS10" s="154">
        <v>0</v>
      </c>
      <c r="TKT10" s="154">
        <v>0</v>
      </c>
      <c r="TKU10" s="154">
        <v>0</v>
      </c>
      <c r="TKV10" s="154">
        <v>0</v>
      </c>
      <c r="TKW10" s="154">
        <v>0</v>
      </c>
      <c r="TKX10" s="154">
        <v>0</v>
      </c>
      <c r="TKY10" s="154">
        <v>0</v>
      </c>
      <c r="TKZ10" s="154">
        <v>0</v>
      </c>
      <c r="TLA10" s="154">
        <v>0</v>
      </c>
      <c r="TLB10" s="154">
        <v>0</v>
      </c>
      <c r="TLC10" s="154">
        <v>0</v>
      </c>
      <c r="TLD10" s="154">
        <v>0</v>
      </c>
      <c r="TLE10" s="154">
        <v>0</v>
      </c>
      <c r="TLF10" s="154">
        <v>0</v>
      </c>
      <c r="TLG10" s="154">
        <v>0</v>
      </c>
      <c r="TLH10" s="154">
        <v>0</v>
      </c>
      <c r="TLI10" s="154">
        <v>0</v>
      </c>
      <c r="TLJ10" s="154">
        <v>0</v>
      </c>
      <c r="TLK10" s="154">
        <v>0</v>
      </c>
      <c r="TLL10" s="154">
        <v>0</v>
      </c>
      <c r="TLM10" s="154">
        <v>0</v>
      </c>
      <c r="TLN10" s="154">
        <v>0</v>
      </c>
      <c r="TLO10" s="154">
        <v>0</v>
      </c>
      <c r="TLP10" s="154">
        <v>0</v>
      </c>
      <c r="TLQ10" s="154">
        <v>0</v>
      </c>
      <c r="TLR10" s="154">
        <v>0</v>
      </c>
      <c r="TLS10" s="154">
        <v>0</v>
      </c>
      <c r="TLT10" s="154">
        <v>0</v>
      </c>
      <c r="TLU10" s="154">
        <v>0</v>
      </c>
      <c r="TLV10" s="154">
        <v>0</v>
      </c>
      <c r="TLW10" s="154">
        <v>0</v>
      </c>
      <c r="TLX10" s="154">
        <v>0</v>
      </c>
      <c r="TLY10" s="154">
        <v>0</v>
      </c>
      <c r="TLZ10" s="154">
        <v>0</v>
      </c>
      <c r="TMA10" s="154">
        <v>0</v>
      </c>
      <c r="TMB10" s="154">
        <v>0</v>
      </c>
      <c r="TMC10" s="154">
        <v>0</v>
      </c>
      <c r="TMD10" s="154">
        <v>0</v>
      </c>
      <c r="TME10" s="154">
        <v>0</v>
      </c>
      <c r="TMF10" s="154">
        <v>0</v>
      </c>
      <c r="TMG10" s="154">
        <v>0</v>
      </c>
      <c r="TMH10" s="154">
        <v>0</v>
      </c>
      <c r="TMI10" s="154">
        <v>0</v>
      </c>
      <c r="TMJ10" s="154">
        <v>0</v>
      </c>
      <c r="TMK10" s="154">
        <v>0</v>
      </c>
      <c r="TML10" s="154">
        <v>0</v>
      </c>
      <c r="TMM10" s="154">
        <v>0</v>
      </c>
      <c r="TMN10" s="154">
        <v>0</v>
      </c>
      <c r="TMO10" s="154">
        <v>0</v>
      </c>
      <c r="TMP10" s="154">
        <v>0</v>
      </c>
      <c r="TMQ10" s="154">
        <v>0</v>
      </c>
      <c r="TMR10" s="154">
        <v>0</v>
      </c>
      <c r="TMS10" s="154">
        <v>0</v>
      </c>
      <c r="TMT10" s="154">
        <v>0</v>
      </c>
      <c r="TMU10" s="154">
        <v>0</v>
      </c>
      <c r="TMV10" s="154">
        <v>0</v>
      </c>
      <c r="TMW10" s="154">
        <v>0</v>
      </c>
      <c r="TMX10" s="154">
        <v>0</v>
      </c>
      <c r="TMY10" s="154">
        <v>0</v>
      </c>
      <c r="TMZ10" s="154">
        <v>0</v>
      </c>
      <c r="TNA10" s="154">
        <v>0</v>
      </c>
      <c r="TNB10" s="154">
        <v>0</v>
      </c>
      <c r="TNC10" s="154">
        <v>0</v>
      </c>
      <c r="TND10" s="154">
        <v>0</v>
      </c>
      <c r="TNE10" s="154">
        <v>0</v>
      </c>
      <c r="TNF10" s="154">
        <v>0</v>
      </c>
      <c r="TNG10" s="154">
        <v>0</v>
      </c>
      <c r="TNH10" s="154">
        <v>0</v>
      </c>
      <c r="TNI10" s="154">
        <v>0</v>
      </c>
      <c r="TNJ10" s="154">
        <v>0</v>
      </c>
      <c r="TNK10" s="154">
        <v>0</v>
      </c>
      <c r="TNL10" s="154">
        <v>0</v>
      </c>
      <c r="TNM10" s="154">
        <v>0</v>
      </c>
      <c r="TNN10" s="154">
        <v>0</v>
      </c>
      <c r="TNO10" s="154">
        <v>0</v>
      </c>
      <c r="TNP10" s="154">
        <v>0</v>
      </c>
      <c r="TNQ10" s="154">
        <v>0</v>
      </c>
      <c r="TNR10" s="154">
        <v>0</v>
      </c>
      <c r="TNS10" s="154">
        <v>0</v>
      </c>
      <c r="TNT10" s="154">
        <v>0</v>
      </c>
      <c r="TNU10" s="154">
        <v>0</v>
      </c>
      <c r="TNV10" s="154">
        <v>0</v>
      </c>
      <c r="TNW10" s="154">
        <v>0</v>
      </c>
      <c r="TNX10" s="154">
        <v>0</v>
      </c>
      <c r="TNY10" s="154">
        <v>0</v>
      </c>
      <c r="TNZ10" s="154">
        <v>0</v>
      </c>
      <c r="TOA10" s="154">
        <v>0</v>
      </c>
      <c r="TOB10" s="154">
        <v>0</v>
      </c>
      <c r="TOC10" s="154">
        <v>0</v>
      </c>
      <c r="TOD10" s="154">
        <v>0</v>
      </c>
      <c r="TOE10" s="154">
        <v>0</v>
      </c>
      <c r="TOF10" s="154">
        <v>0</v>
      </c>
      <c r="TOG10" s="154">
        <v>0</v>
      </c>
      <c r="TOH10" s="154">
        <v>0</v>
      </c>
      <c r="TOI10" s="154">
        <v>0</v>
      </c>
      <c r="TOJ10" s="154">
        <v>0</v>
      </c>
      <c r="TOK10" s="154">
        <v>0</v>
      </c>
      <c r="TOL10" s="154">
        <v>0</v>
      </c>
      <c r="TOM10" s="154">
        <v>0</v>
      </c>
      <c r="TON10" s="154">
        <v>0</v>
      </c>
      <c r="TOO10" s="154">
        <v>0</v>
      </c>
      <c r="TOP10" s="154">
        <v>0</v>
      </c>
      <c r="TOQ10" s="154">
        <v>0</v>
      </c>
      <c r="TOR10" s="154">
        <v>0</v>
      </c>
      <c r="TOS10" s="154">
        <v>0</v>
      </c>
      <c r="TOT10" s="154">
        <v>0</v>
      </c>
      <c r="TOU10" s="154">
        <v>0</v>
      </c>
      <c r="TOV10" s="154">
        <v>0</v>
      </c>
      <c r="TOW10" s="154">
        <v>0</v>
      </c>
      <c r="TOX10" s="154">
        <v>0</v>
      </c>
      <c r="TOY10" s="154">
        <v>0</v>
      </c>
      <c r="TOZ10" s="154">
        <v>0</v>
      </c>
      <c r="TPA10" s="154">
        <v>0</v>
      </c>
      <c r="TPB10" s="154">
        <v>0</v>
      </c>
      <c r="TPC10" s="154">
        <v>0</v>
      </c>
      <c r="TPD10" s="154">
        <v>0</v>
      </c>
      <c r="TPE10" s="154">
        <v>0</v>
      </c>
      <c r="TPF10" s="154">
        <v>0</v>
      </c>
      <c r="TPG10" s="154">
        <v>0</v>
      </c>
      <c r="TPH10" s="154">
        <v>0</v>
      </c>
      <c r="TPI10" s="154">
        <v>0</v>
      </c>
      <c r="TPJ10" s="154">
        <v>0</v>
      </c>
      <c r="TPK10" s="154">
        <v>0</v>
      </c>
      <c r="TPL10" s="154">
        <v>0</v>
      </c>
      <c r="TPM10" s="154">
        <v>0</v>
      </c>
      <c r="TPN10" s="154">
        <v>0</v>
      </c>
      <c r="TPO10" s="154">
        <v>0</v>
      </c>
      <c r="TPP10" s="154">
        <v>0</v>
      </c>
      <c r="TPQ10" s="154">
        <v>0</v>
      </c>
      <c r="TPR10" s="154">
        <v>0</v>
      </c>
      <c r="TPS10" s="154">
        <v>0</v>
      </c>
      <c r="TPT10" s="154">
        <v>0</v>
      </c>
      <c r="TPU10" s="154">
        <v>0</v>
      </c>
      <c r="TPV10" s="154">
        <v>0</v>
      </c>
      <c r="TPW10" s="154">
        <v>0</v>
      </c>
      <c r="TPX10" s="154">
        <v>0</v>
      </c>
      <c r="TPY10" s="154">
        <v>0</v>
      </c>
      <c r="TPZ10" s="154">
        <v>0</v>
      </c>
      <c r="TQA10" s="154">
        <v>0</v>
      </c>
      <c r="TQB10" s="154">
        <v>0</v>
      </c>
      <c r="TQC10" s="154">
        <v>0</v>
      </c>
      <c r="TQD10" s="154">
        <v>0</v>
      </c>
      <c r="TQE10" s="154">
        <v>0</v>
      </c>
      <c r="TQF10" s="154">
        <v>0</v>
      </c>
      <c r="TQG10" s="154">
        <v>0</v>
      </c>
      <c r="TQH10" s="154">
        <v>0</v>
      </c>
      <c r="TQI10" s="154">
        <v>0</v>
      </c>
      <c r="TQJ10" s="154">
        <v>0</v>
      </c>
      <c r="TQK10" s="154">
        <v>0</v>
      </c>
      <c r="TQL10" s="154">
        <v>0</v>
      </c>
      <c r="TQM10" s="154">
        <v>0</v>
      </c>
      <c r="TQN10" s="154">
        <v>0</v>
      </c>
      <c r="TQO10" s="154">
        <v>0</v>
      </c>
      <c r="TQP10" s="154">
        <v>0</v>
      </c>
      <c r="TQQ10" s="154">
        <v>0</v>
      </c>
      <c r="TQR10" s="154">
        <v>0</v>
      </c>
      <c r="TQS10" s="154">
        <v>0</v>
      </c>
      <c r="TQT10" s="154">
        <v>0</v>
      </c>
      <c r="TQU10" s="154">
        <v>0</v>
      </c>
      <c r="TQV10" s="154">
        <v>0</v>
      </c>
      <c r="TQW10" s="154">
        <v>0</v>
      </c>
      <c r="TQX10" s="154">
        <v>0</v>
      </c>
      <c r="TQY10" s="154">
        <v>0</v>
      </c>
      <c r="TQZ10" s="154">
        <v>0</v>
      </c>
      <c r="TRA10" s="154">
        <v>0</v>
      </c>
      <c r="TRB10" s="154">
        <v>0</v>
      </c>
      <c r="TRC10" s="154">
        <v>0</v>
      </c>
      <c r="TRD10" s="154">
        <v>0</v>
      </c>
      <c r="TRE10" s="154">
        <v>0</v>
      </c>
      <c r="TRF10" s="154">
        <v>0</v>
      </c>
      <c r="TRG10" s="154">
        <v>0</v>
      </c>
      <c r="TRH10" s="154">
        <v>0</v>
      </c>
      <c r="TRI10" s="154">
        <v>0</v>
      </c>
      <c r="TRJ10" s="154">
        <v>0</v>
      </c>
      <c r="TRK10" s="154">
        <v>0</v>
      </c>
      <c r="TRL10" s="154">
        <v>0</v>
      </c>
      <c r="TRM10" s="154">
        <v>0</v>
      </c>
      <c r="TRN10" s="154">
        <v>0</v>
      </c>
      <c r="TRO10" s="154">
        <v>0</v>
      </c>
      <c r="TRP10" s="154">
        <v>0</v>
      </c>
      <c r="TRQ10" s="154">
        <v>0</v>
      </c>
      <c r="TRR10" s="154">
        <v>0</v>
      </c>
      <c r="TRS10" s="154">
        <v>0</v>
      </c>
      <c r="TRT10" s="154">
        <v>0</v>
      </c>
      <c r="TRU10" s="154">
        <v>0</v>
      </c>
      <c r="TRV10" s="154">
        <v>0</v>
      </c>
      <c r="TRW10" s="154">
        <v>0</v>
      </c>
      <c r="TRX10" s="154">
        <v>0</v>
      </c>
      <c r="TRY10" s="154">
        <v>0</v>
      </c>
      <c r="TRZ10" s="154">
        <v>0</v>
      </c>
      <c r="TSA10" s="154">
        <v>0</v>
      </c>
      <c r="TSB10" s="154">
        <v>0</v>
      </c>
      <c r="TSC10" s="154">
        <v>0</v>
      </c>
      <c r="TSD10" s="154">
        <v>0</v>
      </c>
      <c r="TSE10" s="154">
        <v>0</v>
      </c>
      <c r="TSF10" s="154">
        <v>0</v>
      </c>
      <c r="TSG10" s="154">
        <v>0</v>
      </c>
      <c r="TSH10" s="154">
        <v>0</v>
      </c>
      <c r="TSI10" s="154">
        <v>0</v>
      </c>
      <c r="TSJ10" s="154">
        <v>0</v>
      </c>
      <c r="TSK10" s="154">
        <v>0</v>
      </c>
      <c r="TSL10" s="154">
        <v>0</v>
      </c>
      <c r="TSM10" s="154">
        <v>0</v>
      </c>
      <c r="TSN10" s="154">
        <v>0</v>
      </c>
      <c r="TSO10" s="154">
        <v>0</v>
      </c>
      <c r="TSP10" s="154">
        <v>0</v>
      </c>
      <c r="TSQ10" s="154">
        <v>0</v>
      </c>
      <c r="TSR10" s="154">
        <v>0</v>
      </c>
      <c r="TSS10" s="154">
        <v>0</v>
      </c>
      <c r="TST10" s="154">
        <v>0</v>
      </c>
      <c r="TSU10" s="154">
        <v>0</v>
      </c>
      <c r="TSV10" s="154">
        <v>0</v>
      </c>
      <c r="TSW10" s="154">
        <v>0</v>
      </c>
      <c r="TSX10" s="154">
        <v>0</v>
      </c>
      <c r="TSY10" s="154">
        <v>0</v>
      </c>
      <c r="TSZ10" s="154">
        <v>0</v>
      </c>
      <c r="TTA10" s="154">
        <v>0</v>
      </c>
      <c r="TTB10" s="154">
        <v>0</v>
      </c>
      <c r="TTC10" s="154">
        <v>0</v>
      </c>
      <c r="TTD10" s="154">
        <v>0</v>
      </c>
      <c r="TTE10" s="154">
        <v>0</v>
      </c>
      <c r="TTF10" s="154">
        <v>0</v>
      </c>
      <c r="TTG10" s="154">
        <v>0</v>
      </c>
      <c r="TTH10" s="154">
        <v>0</v>
      </c>
      <c r="TTI10" s="154">
        <v>0</v>
      </c>
      <c r="TTJ10" s="154">
        <v>0</v>
      </c>
      <c r="TTK10" s="154">
        <v>0</v>
      </c>
      <c r="TTL10" s="154">
        <v>0</v>
      </c>
      <c r="TTM10" s="154">
        <v>0</v>
      </c>
      <c r="TTN10" s="154">
        <v>0</v>
      </c>
      <c r="TTO10" s="154">
        <v>0</v>
      </c>
      <c r="TTP10" s="154">
        <v>0</v>
      </c>
      <c r="TTQ10" s="154">
        <v>0</v>
      </c>
      <c r="TTR10" s="154">
        <v>0</v>
      </c>
      <c r="TTS10" s="154">
        <v>0</v>
      </c>
      <c r="TTT10" s="154">
        <v>0</v>
      </c>
      <c r="TTU10" s="154">
        <v>0</v>
      </c>
      <c r="TTV10" s="154">
        <v>0</v>
      </c>
      <c r="TTW10" s="154">
        <v>0</v>
      </c>
      <c r="TTX10" s="154">
        <v>0</v>
      </c>
      <c r="TTY10" s="154">
        <v>0</v>
      </c>
      <c r="TTZ10" s="154">
        <v>0</v>
      </c>
      <c r="TUA10" s="154">
        <v>0</v>
      </c>
      <c r="TUB10" s="154">
        <v>0</v>
      </c>
      <c r="TUC10" s="154">
        <v>0</v>
      </c>
      <c r="TUD10" s="154">
        <v>0</v>
      </c>
      <c r="TUE10" s="154">
        <v>0</v>
      </c>
      <c r="TUF10" s="154">
        <v>0</v>
      </c>
      <c r="TUG10" s="154">
        <v>0</v>
      </c>
      <c r="TUH10" s="154">
        <v>0</v>
      </c>
      <c r="TUI10" s="154">
        <v>0</v>
      </c>
      <c r="TUJ10" s="154">
        <v>0</v>
      </c>
      <c r="TUK10" s="154">
        <v>0</v>
      </c>
      <c r="TUL10" s="154">
        <v>0</v>
      </c>
      <c r="TUM10" s="154">
        <v>0</v>
      </c>
      <c r="TUN10" s="154">
        <v>0</v>
      </c>
      <c r="TUO10" s="154">
        <v>0</v>
      </c>
      <c r="TUP10" s="154">
        <v>0</v>
      </c>
      <c r="TUQ10" s="154">
        <v>0</v>
      </c>
      <c r="TUR10" s="154">
        <v>0</v>
      </c>
      <c r="TUS10" s="154">
        <v>0</v>
      </c>
      <c r="TUT10" s="154">
        <v>0</v>
      </c>
      <c r="TUU10" s="154">
        <v>0</v>
      </c>
      <c r="TUV10" s="154">
        <v>0</v>
      </c>
      <c r="TUW10" s="154">
        <v>0</v>
      </c>
      <c r="TUX10" s="154">
        <v>0</v>
      </c>
      <c r="TUY10" s="154">
        <v>0</v>
      </c>
      <c r="TUZ10" s="154">
        <v>0</v>
      </c>
      <c r="TVA10" s="154">
        <v>0</v>
      </c>
      <c r="TVB10" s="154">
        <v>0</v>
      </c>
      <c r="TVC10" s="154">
        <v>0</v>
      </c>
      <c r="TVD10" s="154">
        <v>0</v>
      </c>
      <c r="TVE10" s="154">
        <v>0</v>
      </c>
      <c r="TVF10" s="154">
        <v>0</v>
      </c>
      <c r="TVG10" s="154">
        <v>0</v>
      </c>
      <c r="TVH10" s="154">
        <v>0</v>
      </c>
      <c r="TVI10" s="154">
        <v>0</v>
      </c>
      <c r="TVJ10" s="154">
        <v>0</v>
      </c>
      <c r="TVK10" s="154">
        <v>0</v>
      </c>
      <c r="TVL10" s="154">
        <v>0</v>
      </c>
      <c r="TVM10" s="154">
        <v>0</v>
      </c>
      <c r="TVN10" s="154">
        <v>0</v>
      </c>
      <c r="TVO10" s="154">
        <v>0</v>
      </c>
      <c r="TVP10" s="154">
        <v>0</v>
      </c>
      <c r="TVQ10" s="154">
        <v>0</v>
      </c>
      <c r="TVR10" s="154">
        <v>0</v>
      </c>
      <c r="TVS10" s="154">
        <v>0</v>
      </c>
      <c r="TVT10" s="154">
        <v>0</v>
      </c>
      <c r="TVU10" s="154">
        <v>0</v>
      </c>
      <c r="TVV10" s="154">
        <v>0</v>
      </c>
      <c r="TVW10" s="154">
        <v>0</v>
      </c>
      <c r="TVX10" s="154">
        <v>0</v>
      </c>
      <c r="TVY10" s="154">
        <v>0</v>
      </c>
      <c r="TVZ10" s="154">
        <v>0</v>
      </c>
      <c r="TWA10" s="154">
        <v>0</v>
      </c>
      <c r="TWB10" s="154">
        <v>0</v>
      </c>
      <c r="TWC10" s="154">
        <v>0</v>
      </c>
      <c r="TWD10" s="154">
        <v>0</v>
      </c>
      <c r="TWE10" s="154">
        <v>0</v>
      </c>
      <c r="TWF10" s="154">
        <v>0</v>
      </c>
      <c r="TWG10" s="154">
        <v>0</v>
      </c>
      <c r="TWH10" s="154">
        <v>0</v>
      </c>
      <c r="TWI10" s="154">
        <v>0</v>
      </c>
      <c r="TWJ10" s="154">
        <v>0</v>
      </c>
      <c r="TWK10" s="154">
        <v>0</v>
      </c>
      <c r="TWL10" s="154">
        <v>0</v>
      </c>
      <c r="TWM10" s="154">
        <v>0</v>
      </c>
      <c r="TWN10" s="154">
        <v>0</v>
      </c>
      <c r="TWO10" s="154">
        <v>0</v>
      </c>
      <c r="TWP10" s="154">
        <v>0</v>
      </c>
      <c r="TWQ10" s="154">
        <v>0</v>
      </c>
      <c r="TWR10" s="154">
        <v>0</v>
      </c>
      <c r="TWS10" s="154">
        <v>0</v>
      </c>
      <c r="TWT10" s="154">
        <v>0</v>
      </c>
      <c r="TWU10" s="154">
        <v>0</v>
      </c>
      <c r="TWV10" s="154">
        <v>0</v>
      </c>
      <c r="TWW10" s="154">
        <v>0</v>
      </c>
      <c r="TWX10" s="154">
        <v>0</v>
      </c>
      <c r="TWY10" s="154">
        <v>0</v>
      </c>
      <c r="TWZ10" s="154">
        <v>0</v>
      </c>
      <c r="TXA10" s="154">
        <v>0</v>
      </c>
      <c r="TXB10" s="154">
        <v>0</v>
      </c>
      <c r="TXC10" s="154">
        <v>0</v>
      </c>
      <c r="TXD10" s="154">
        <v>0</v>
      </c>
      <c r="TXE10" s="154">
        <v>0</v>
      </c>
      <c r="TXF10" s="154">
        <v>0</v>
      </c>
      <c r="TXG10" s="154">
        <v>0</v>
      </c>
      <c r="TXH10" s="154">
        <v>0</v>
      </c>
      <c r="TXI10" s="154">
        <v>0</v>
      </c>
      <c r="TXJ10" s="154">
        <v>0</v>
      </c>
      <c r="TXK10" s="154">
        <v>0</v>
      </c>
      <c r="TXL10" s="154">
        <v>0</v>
      </c>
      <c r="TXM10" s="154">
        <v>0</v>
      </c>
      <c r="TXN10" s="154">
        <v>0</v>
      </c>
      <c r="TXO10" s="154">
        <v>0</v>
      </c>
      <c r="TXP10" s="154">
        <v>0</v>
      </c>
      <c r="TXQ10" s="154">
        <v>0</v>
      </c>
      <c r="TXR10" s="154">
        <v>0</v>
      </c>
      <c r="TXS10" s="154">
        <v>0</v>
      </c>
      <c r="TXT10" s="154">
        <v>0</v>
      </c>
      <c r="TXU10" s="154">
        <v>0</v>
      </c>
      <c r="TXV10" s="154">
        <v>0</v>
      </c>
      <c r="TXW10" s="154">
        <v>0</v>
      </c>
      <c r="TXX10" s="154">
        <v>0</v>
      </c>
      <c r="TXY10" s="154">
        <v>0</v>
      </c>
      <c r="TXZ10" s="154">
        <v>0</v>
      </c>
      <c r="TYA10" s="154">
        <v>0</v>
      </c>
      <c r="TYB10" s="154">
        <v>0</v>
      </c>
      <c r="TYC10" s="154">
        <v>0</v>
      </c>
      <c r="TYD10" s="154">
        <v>0</v>
      </c>
      <c r="TYE10" s="154">
        <v>0</v>
      </c>
      <c r="TYF10" s="154">
        <v>0</v>
      </c>
      <c r="TYG10" s="154">
        <v>0</v>
      </c>
      <c r="TYH10" s="154">
        <v>0</v>
      </c>
      <c r="TYI10" s="154">
        <v>0</v>
      </c>
      <c r="TYJ10" s="154">
        <v>0</v>
      </c>
      <c r="TYK10" s="154">
        <v>0</v>
      </c>
      <c r="TYL10" s="154">
        <v>0</v>
      </c>
      <c r="TYM10" s="154">
        <v>0</v>
      </c>
      <c r="TYN10" s="154">
        <v>0</v>
      </c>
      <c r="TYO10" s="154">
        <v>0</v>
      </c>
      <c r="TYP10" s="154">
        <v>0</v>
      </c>
      <c r="TYQ10" s="154">
        <v>0</v>
      </c>
      <c r="TYR10" s="154">
        <v>0</v>
      </c>
      <c r="TYS10" s="154">
        <v>0</v>
      </c>
      <c r="TYT10" s="154">
        <v>0</v>
      </c>
      <c r="TYU10" s="154">
        <v>0</v>
      </c>
      <c r="TYV10" s="154">
        <v>0</v>
      </c>
      <c r="TYW10" s="154">
        <v>0</v>
      </c>
      <c r="TYX10" s="154">
        <v>0</v>
      </c>
      <c r="TYY10" s="154">
        <v>0</v>
      </c>
      <c r="TYZ10" s="154">
        <v>0</v>
      </c>
      <c r="TZA10" s="154">
        <v>0</v>
      </c>
      <c r="TZB10" s="154">
        <v>0</v>
      </c>
      <c r="TZC10" s="154">
        <v>0</v>
      </c>
      <c r="TZD10" s="154">
        <v>0</v>
      </c>
      <c r="TZE10" s="154">
        <v>0</v>
      </c>
      <c r="TZF10" s="154">
        <v>0</v>
      </c>
      <c r="TZG10" s="154">
        <v>0</v>
      </c>
      <c r="TZH10" s="154">
        <v>0</v>
      </c>
      <c r="TZI10" s="154">
        <v>0</v>
      </c>
      <c r="TZJ10" s="154">
        <v>0</v>
      </c>
      <c r="TZK10" s="154">
        <v>0</v>
      </c>
      <c r="TZL10" s="154">
        <v>0</v>
      </c>
      <c r="TZM10" s="154">
        <v>0</v>
      </c>
      <c r="TZN10" s="154">
        <v>0</v>
      </c>
      <c r="TZO10" s="154">
        <v>0</v>
      </c>
      <c r="TZP10" s="154">
        <v>0</v>
      </c>
      <c r="TZQ10" s="154">
        <v>0</v>
      </c>
      <c r="TZR10" s="154">
        <v>0</v>
      </c>
      <c r="TZS10" s="154">
        <v>0</v>
      </c>
      <c r="TZT10" s="154">
        <v>0</v>
      </c>
      <c r="TZU10" s="154">
        <v>0</v>
      </c>
      <c r="TZV10" s="154">
        <v>0</v>
      </c>
      <c r="TZW10" s="154">
        <v>0</v>
      </c>
      <c r="TZX10" s="154">
        <v>0</v>
      </c>
      <c r="TZY10" s="154">
        <v>0</v>
      </c>
      <c r="TZZ10" s="154">
        <v>0</v>
      </c>
      <c r="UAA10" s="154">
        <v>0</v>
      </c>
      <c r="UAB10" s="154">
        <v>0</v>
      </c>
      <c r="UAC10" s="154">
        <v>0</v>
      </c>
      <c r="UAD10" s="154">
        <v>0</v>
      </c>
      <c r="UAE10" s="154">
        <v>0</v>
      </c>
      <c r="UAF10" s="154">
        <v>0</v>
      </c>
      <c r="UAG10" s="154">
        <v>0</v>
      </c>
      <c r="UAH10" s="154">
        <v>0</v>
      </c>
      <c r="UAI10" s="154">
        <v>0</v>
      </c>
      <c r="UAJ10" s="154">
        <v>0</v>
      </c>
      <c r="UAK10" s="154">
        <v>0</v>
      </c>
      <c r="UAL10" s="154">
        <v>0</v>
      </c>
      <c r="UAM10" s="154">
        <v>0</v>
      </c>
      <c r="UAN10" s="154">
        <v>0</v>
      </c>
      <c r="UAO10" s="154">
        <v>0</v>
      </c>
      <c r="UAP10" s="154">
        <v>0</v>
      </c>
      <c r="UAQ10" s="154">
        <v>0</v>
      </c>
      <c r="UAR10" s="154">
        <v>0</v>
      </c>
      <c r="UAS10" s="154">
        <v>0</v>
      </c>
      <c r="UAT10" s="154">
        <v>0</v>
      </c>
      <c r="UAU10" s="154">
        <v>0</v>
      </c>
      <c r="UAV10" s="154">
        <v>0</v>
      </c>
      <c r="UAW10" s="154">
        <v>0</v>
      </c>
      <c r="UAX10" s="154">
        <v>0</v>
      </c>
      <c r="UAY10" s="154">
        <v>0</v>
      </c>
      <c r="UAZ10" s="154">
        <v>0</v>
      </c>
      <c r="UBA10" s="154">
        <v>0</v>
      </c>
      <c r="UBB10" s="154">
        <v>0</v>
      </c>
      <c r="UBC10" s="154">
        <v>0</v>
      </c>
      <c r="UBD10" s="154">
        <v>0</v>
      </c>
      <c r="UBE10" s="154">
        <v>0</v>
      </c>
      <c r="UBF10" s="154">
        <v>0</v>
      </c>
      <c r="UBG10" s="154">
        <v>0</v>
      </c>
      <c r="UBH10" s="154">
        <v>0</v>
      </c>
      <c r="UBI10" s="154">
        <v>0</v>
      </c>
      <c r="UBJ10" s="154">
        <v>0</v>
      </c>
      <c r="UBK10" s="154">
        <v>0</v>
      </c>
      <c r="UBL10" s="154">
        <v>0</v>
      </c>
      <c r="UBM10" s="154">
        <v>0</v>
      </c>
      <c r="UBN10" s="154">
        <v>0</v>
      </c>
      <c r="UBO10" s="154">
        <v>0</v>
      </c>
      <c r="UBP10" s="154">
        <v>0</v>
      </c>
      <c r="UBQ10" s="154">
        <v>0</v>
      </c>
      <c r="UBR10" s="154">
        <v>0</v>
      </c>
      <c r="UBS10" s="154">
        <v>0</v>
      </c>
      <c r="UBT10" s="154">
        <v>0</v>
      </c>
      <c r="UBU10" s="154">
        <v>0</v>
      </c>
      <c r="UBV10" s="154">
        <v>0</v>
      </c>
      <c r="UBW10" s="154">
        <v>0</v>
      </c>
      <c r="UBX10" s="154">
        <v>0</v>
      </c>
      <c r="UBY10" s="154">
        <v>0</v>
      </c>
      <c r="UBZ10" s="154">
        <v>0</v>
      </c>
      <c r="UCA10" s="154">
        <v>0</v>
      </c>
      <c r="UCB10" s="154">
        <v>0</v>
      </c>
      <c r="UCC10" s="154">
        <v>0</v>
      </c>
      <c r="UCD10" s="154">
        <v>0</v>
      </c>
      <c r="UCE10" s="154">
        <v>0</v>
      </c>
      <c r="UCF10" s="154">
        <v>0</v>
      </c>
      <c r="UCG10" s="154">
        <v>0</v>
      </c>
      <c r="UCH10" s="154">
        <v>0</v>
      </c>
      <c r="UCI10" s="154">
        <v>0</v>
      </c>
      <c r="UCJ10" s="154">
        <v>0</v>
      </c>
      <c r="UCK10" s="154">
        <v>0</v>
      </c>
      <c r="UCL10" s="154">
        <v>0</v>
      </c>
      <c r="UCM10" s="154">
        <v>0</v>
      </c>
      <c r="UCN10" s="154">
        <v>0</v>
      </c>
      <c r="UCO10" s="154">
        <v>0</v>
      </c>
      <c r="UCP10" s="154">
        <v>0</v>
      </c>
      <c r="UCQ10" s="154">
        <v>0</v>
      </c>
      <c r="UCR10" s="154">
        <v>0</v>
      </c>
      <c r="UCS10" s="154">
        <v>0</v>
      </c>
      <c r="UCT10" s="154">
        <v>0</v>
      </c>
      <c r="UCU10" s="154">
        <v>0</v>
      </c>
      <c r="UCV10" s="154">
        <v>0</v>
      </c>
      <c r="UCW10" s="154">
        <v>0</v>
      </c>
      <c r="UCX10" s="154">
        <v>0</v>
      </c>
      <c r="UCY10" s="154">
        <v>0</v>
      </c>
      <c r="UCZ10" s="154">
        <v>0</v>
      </c>
      <c r="UDA10" s="154">
        <v>0</v>
      </c>
      <c r="UDB10" s="154">
        <v>0</v>
      </c>
      <c r="UDC10" s="154">
        <v>0</v>
      </c>
      <c r="UDD10" s="154">
        <v>0</v>
      </c>
      <c r="UDE10" s="154">
        <v>0</v>
      </c>
      <c r="UDF10" s="154">
        <v>0</v>
      </c>
      <c r="UDG10" s="154">
        <v>0</v>
      </c>
      <c r="UDH10" s="154">
        <v>0</v>
      </c>
      <c r="UDI10" s="154">
        <v>0</v>
      </c>
      <c r="UDJ10" s="154">
        <v>0</v>
      </c>
      <c r="UDK10" s="154">
        <v>0</v>
      </c>
      <c r="UDL10" s="154">
        <v>0</v>
      </c>
      <c r="UDM10" s="154">
        <v>0</v>
      </c>
      <c r="UDN10" s="154">
        <v>0</v>
      </c>
      <c r="UDO10" s="154">
        <v>0</v>
      </c>
      <c r="UDP10" s="154">
        <v>0</v>
      </c>
      <c r="UDQ10" s="154">
        <v>0</v>
      </c>
      <c r="UDR10" s="154">
        <v>0</v>
      </c>
      <c r="UDS10" s="154">
        <v>0</v>
      </c>
      <c r="UDT10" s="154">
        <v>0</v>
      </c>
      <c r="UDU10" s="154">
        <v>0</v>
      </c>
      <c r="UDV10" s="154">
        <v>0</v>
      </c>
      <c r="UDW10" s="154">
        <v>0</v>
      </c>
      <c r="UDX10" s="154">
        <v>0</v>
      </c>
      <c r="UDY10" s="154">
        <v>0</v>
      </c>
      <c r="UDZ10" s="154">
        <v>0</v>
      </c>
      <c r="UEA10" s="154">
        <v>0</v>
      </c>
      <c r="UEB10" s="154">
        <v>0</v>
      </c>
      <c r="UEC10" s="154">
        <v>0</v>
      </c>
      <c r="UED10" s="154">
        <v>0</v>
      </c>
      <c r="UEE10" s="154">
        <v>0</v>
      </c>
      <c r="UEF10" s="154">
        <v>0</v>
      </c>
      <c r="UEG10" s="154">
        <v>0</v>
      </c>
      <c r="UEH10" s="154">
        <v>0</v>
      </c>
      <c r="UEI10" s="154">
        <v>0</v>
      </c>
      <c r="UEJ10" s="154">
        <v>0</v>
      </c>
      <c r="UEK10" s="154">
        <v>0</v>
      </c>
      <c r="UEL10" s="154">
        <v>0</v>
      </c>
      <c r="UEM10" s="154">
        <v>0</v>
      </c>
      <c r="UEN10" s="154">
        <v>0</v>
      </c>
      <c r="UEO10" s="154">
        <v>0</v>
      </c>
      <c r="UEP10" s="154">
        <v>0</v>
      </c>
      <c r="UEQ10" s="154">
        <v>0</v>
      </c>
      <c r="UER10" s="154">
        <v>0</v>
      </c>
      <c r="UES10" s="154">
        <v>0</v>
      </c>
      <c r="UET10" s="154">
        <v>0</v>
      </c>
      <c r="UEU10" s="154">
        <v>0</v>
      </c>
      <c r="UEV10" s="154">
        <v>0</v>
      </c>
      <c r="UEW10" s="154">
        <v>0</v>
      </c>
      <c r="UEX10" s="154">
        <v>0</v>
      </c>
      <c r="UEY10" s="154">
        <v>0</v>
      </c>
      <c r="UEZ10" s="154">
        <v>0</v>
      </c>
      <c r="UFA10" s="154">
        <v>0</v>
      </c>
      <c r="UFB10" s="154">
        <v>0</v>
      </c>
      <c r="UFC10" s="154">
        <v>0</v>
      </c>
      <c r="UFD10" s="154">
        <v>0</v>
      </c>
      <c r="UFE10" s="154">
        <v>0</v>
      </c>
      <c r="UFF10" s="154">
        <v>0</v>
      </c>
      <c r="UFG10" s="154">
        <v>0</v>
      </c>
      <c r="UFH10" s="154">
        <v>0</v>
      </c>
      <c r="UFI10" s="154">
        <v>0</v>
      </c>
      <c r="UFJ10" s="154">
        <v>0</v>
      </c>
      <c r="UFK10" s="154">
        <v>0</v>
      </c>
      <c r="UFL10" s="154">
        <v>0</v>
      </c>
      <c r="UFM10" s="154">
        <v>0</v>
      </c>
      <c r="UFN10" s="154">
        <v>0</v>
      </c>
      <c r="UFO10" s="154">
        <v>0</v>
      </c>
      <c r="UFP10" s="154">
        <v>0</v>
      </c>
      <c r="UFQ10" s="154">
        <v>0</v>
      </c>
      <c r="UFR10" s="154">
        <v>0</v>
      </c>
      <c r="UFS10" s="154">
        <v>0</v>
      </c>
      <c r="UFT10" s="154">
        <v>0</v>
      </c>
      <c r="UFU10" s="154">
        <v>0</v>
      </c>
      <c r="UFV10" s="154">
        <v>0</v>
      </c>
      <c r="UFW10" s="154">
        <v>0</v>
      </c>
      <c r="UFX10" s="154">
        <v>0</v>
      </c>
      <c r="UFY10" s="154">
        <v>0</v>
      </c>
      <c r="UFZ10" s="154">
        <v>0</v>
      </c>
      <c r="UGA10" s="154">
        <v>0</v>
      </c>
      <c r="UGB10" s="154">
        <v>0</v>
      </c>
      <c r="UGC10" s="154">
        <v>0</v>
      </c>
      <c r="UGD10" s="154">
        <v>0</v>
      </c>
      <c r="UGE10" s="154">
        <v>0</v>
      </c>
      <c r="UGF10" s="154">
        <v>0</v>
      </c>
      <c r="UGG10" s="154">
        <v>0</v>
      </c>
      <c r="UGH10" s="154">
        <v>0</v>
      </c>
      <c r="UGI10" s="154">
        <v>0</v>
      </c>
      <c r="UGJ10" s="154">
        <v>0</v>
      </c>
      <c r="UGK10" s="154">
        <v>0</v>
      </c>
      <c r="UGL10" s="154">
        <v>0</v>
      </c>
      <c r="UGM10" s="154">
        <v>0</v>
      </c>
      <c r="UGN10" s="154">
        <v>0</v>
      </c>
      <c r="UGO10" s="154">
        <v>0</v>
      </c>
      <c r="UGP10" s="154">
        <v>0</v>
      </c>
      <c r="UGQ10" s="154">
        <v>0</v>
      </c>
      <c r="UGR10" s="154">
        <v>0</v>
      </c>
      <c r="UGS10" s="154">
        <v>0</v>
      </c>
      <c r="UGT10" s="154">
        <v>0</v>
      </c>
      <c r="UGU10" s="154">
        <v>0</v>
      </c>
      <c r="UGV10" s="154">
        <v>0</v>
      </c>
      <c r="UGW10" s="154">
        <v>0</v>
      </c>
      <c r="UGX10" s="154">
        <v>0</v>
      </c>
      <c r="UGY10" s="154">
        <v>0</v>
      </c>
      <c r="UGZ10" s="154">
        <v>0</v>
      </c>
      <c r="UHA10" s="154">
        <v>0</v>
      </c>
      <c r="UHB10" s="154">
        <v>0</v>
      </c>
      <c r="UHC10" s="154">
        <v>0</v>
      </c>
      <c r="UHD10" s="154">
        <v>0</v>
      </c>
      <c r="UHE10" s="154">
        <v>0</v>
      </c>
      <c r="UHF10" s="154">
        <v>0</v>
      </c>
      <c r="UHG10" s="154">
        <v>0</v>
      </c>
      <c r="UHH10" s="154">
        <v>0</v>
      </c>
      <c r="UHI10" s="154">
        <v>0</v>
      </c>
      <c r="UHJ10" s="154">
        <v>0</v>
      </c>
      <c r="UHK10" s="154">
        <v>0</v>
      </c>
      <c r="UHL10" s="154">
        <v>0</v>
      </c>
      <c r="UHM10" s="154">
        <v>0</v>
      </c>
      <c r="UHN10" s="154">
        <v>0</v>
      </c>
      <c r="UHO10" s="154">
        <v>0</v>
      </c>
      <c r="UHP10" s="154">
        <v>0</v>
      </c>
      <c r="UHQ10" s="154">
        <v>0</v>
      </c>
      <c r="UHR10" s="154">
        <v>0</v>
      </c>
      <c r="UHS10" s="154">
        <v>0</v>
      </c>
      <c r="UHT10" s="154">
        <v>0</v>
      </c>
      <c r="UHU10" s="154">
        <v>0</v>
      </c>
      <c r="UHV10" s="154">
        <v>0</v>
      </c>
      <c r="UHW10" s="154">
        <v>0</v>
      </c>
      <c r="UHX10" s="154">
        <v>0</v>
      </c>
      <c r="UHY10" s="154">
        <v>0</v>
      </c>
      <c r="UHZ10" s="154">
        <v>0</v>
      </c>
      <c r="UIA10" s="154">
        <v>0</v>
      </c>
      <c r="UIB10" s="154">
        <v>0</v>
      </c>
      <c r="UIC10" s="154">
        <v>0</v>
      </c>
      <c r="UID10" s="154">
        <v>0</v>
      </c>
      <c r="UIE10" s="154">
        <v>0</v>
      </c>
      <c r="UIF10" s="154">
        <v>0</v>
      </c>
      <c r="UIG10" s="154">
        <v>0</v>
      </c>
      <c r="UIH10" s="154">
        <v>0</v>
      </c>
      <c r="UII10" s="154">
        <v>0</v>
      </c>
      <c r="UIJ10" s="154">
        <v>0</v>
      </c>
      <c r="UIK10" s="154">
        <v>0</v>
      </c>
      <c r="UIL10" s="154">
        <v>0</v>
      </c>
      <c r="UIM10" s="154">
        <v>0</v>
      </c>
      <c r="UIN10" s="154">
        <v>0</v>
      </c>
      <c r="UIO10" s="154">
        <v>0</v>
      </c>
      <c r="UIP10" s="154">
        <v>0</v>
      </c>
      <c r="UIQ10" s="154">
        <v>0</v>
      </c>
      <c r="UIR10" s="154">
        <v>0</v>
      </c>
      <c r="UIS10" s="154">
        <v>0</v>
      </c>
      <c r="UIT10" s="154">
        <v>0</v>
      </c>
      <c r="UIU10" s="154">
        <v>0</v>
      </c>
      <c r="UIV10" s="154">
        <v>0</v>
      </c>
      <c r="UIW10" s="154">
        <v>0</v>
      </c>
      <c r="UIX10" s="154">
        <v>0</v>
      </c>
      <c r="UIY10" s="154">
        <v>0</v>
      </c>
      <c r="UIZ10" s="154">
        <v>0</v>
      </c>
      <c r="UJA10" s="154">
        <v>0</v>
      </c>
      <c r="UJB10" s="154">
        <v>0</v>
      </c>
      <c r="UJC10" s="154">
        <v>0</v>
      </c>
      <c r="UJD10" s="154">
        <v>0</v>
      </c>
      <c r="UJE10" s="154">
        <v>0</v>
      </c>
      <c r="UJF10" s="154">
        <v>0</v>
      </c>
      <c r="UJG10" s="154">
        <v>0</v>
      </c>
      <c r="UJH10" s="154">
        <v>0</v>
      </c>
      <c r="UJI10" s="154">
        <v>0</v>
      </c>
      <c r="UJJ10" s="154">
        <v>0</v>
      </c>
      <c r="UJK10" s="154">
        <v>0</v>
      </c>
      <c r="UJL10" s="154">
        <v>0</v>
      </c>
      <c r="UJM10" s="154">
        <v>0</v>
      </c>
      <c r="UJN10" s="154">
        <v>0</v>
      </c>
      <c r="UJO10" s="154">
        <v>0</v>
      </c>
      <c r="UJP10" s="154">
        <v>0</v>
      </c>
      <c r="UJQ10" s="154">
        <v>0</v>
      </c>
      <c r="UJR10" s="154">
        <v>0</v>
      </c>
      <c r="UJS10" s="154">
        <v>0</v>
      </c>
      <c r="UJT10" s="154">
        <v>0</v>
      </c>
      <c r="UJU10" s="154">
        <v>0</v>
      </c>
      <c r="UJV10" s="154">
        <v>0</v>
      </c>
      <c r="UJW10" s="154">
        <v>0</v>
      </c>
      <c r="UJX10" s="154">
        <v>0</v>
      </c>
      <c r="UJY10" s="154">
        <v>0</v>
      </c>
      <c r="UJZ10" s="154">
        <v>0</v>
      </c>
      <c r="UKA10" s="154">
        <v>0</v>
      </c>
      <c r="UKB10" s="154">
        <v>0</v>
      </c>
      <c r="UKC10" s="154">
        <v>0</v>
      </c>
      <c r="UKD10" s="154">
        <v>0</v>
      </c>
      <c r="UKE10" s="154">
        <v>0</v>
      </c>
      <c r="UKF10" s="154">
        <v>0</v>
      </c>
      <c r="UKG10" s="154">
        <v>0</v>
      </c>
      <c r="UKH10" s="154">
        <v>0</v>
      </c>
      <c r="UKI10" s="154">
        <v>0</v>
      </c>
      <c r="UKJ10" s="154">
        <v>0</v>
      </c>
      <c r="UKK10" s="154">
        <v>0</v>
      </c>
      <c r="UKL10" s="154">
        <v>0</v>
      </c>
      <c r="UKM10" s="154">
        <v>0</v>
      </c>
      <c r="UKN10" s="154">
        <v>0</v>
      </c>
      <c r="UKO10" s="154">
        <v>0</v>
      </c>
      <c r="UKP10" s="154">
        <v>0</v>
      </c>
      <c r="UKQ10" s="154">
        <v>0</v>
      </c>
      <c r="UKR10" s="154">
        <v>0</v>
      </c>
      <c r="UKS10" s="154">
        <v>0</v>
      </c>
      <c r="UKT10" s="154">
        <v>0</v>
      </c>
      <c r="UKU10" s="154">
        <v>0</v>
      </c>
      <c r="UKV10" s="154">
        <v>0</v>
      </c>
      <c r="UKW10" s="154">
        <v>0</v>
      </c>
      <c r="UKX10" s="154">
        <v>0</v>
      </c>
      <c r="UKY10" s="154">
        <v>0</v>
      </c>
      <c r="UKZ10" s="154">
        <v>0</v>
      </c>
      <c r="ULA10" s="154">
        <v>0</v>
      </c>
      <c r="ULB10" s="154">
        <v>0</v>
      </c>
      <c r="ULC10" s="154">
        <v>0</v>
      </c>
      <c r="ULD10" s="154">
        <v>0</v>
      </c>
      <c r="ULE10" s="154">
        <v>0</v>
      </c>
      <c r="ULF10" s="154">
        <v>0</v>
      </c>
      <c r="ULG10" s="154">
        <v>0</v>
      </c>
      <c r="ULH10" s="154">
        <v>0</v>
      </c>
      <c r="ULI10" s="154">
        <v>0</v>
      </c>
      <c r="ULJ10" s="154">
        <v>0</v>
      </c>
      <c r="ULK10" s="154">
        <v>0</v>
      </c>
      <c r="ULL10" s="154">
        <v>0</v>
      </c>
      <c r="ULM10" s="154">
        <v>0</v>
      </c>
      <c r="ULN10" s="154">
        <v>0</v>
      </c>
      <c r="ULO10" s="154">
        <v>0</v>
      </c>
      <c r="ULP10" s="154">
        <v>0</v>
      </c>
      <c r="ULQ10" s="154">
        <v>0</v>
      </c>
      <c r="ULR10" s="154">
        <v>0</v>
      </c>
      <c r="ULS10" s="154">
        <v>0</v>
      </c>
      <c r="ULT10" s="154">
        <v>0</v>
      </c>
      <c r="ULU10" s="154">
        <v>0</v>
      </c>
      <c r="ULV10" s="154">
        <v>0</v>
      </c>
      <c r="ULW10" s="154">
        <v>0</v>
      </c>
      <c r="ULX10" s="154">
        <v>0</v>
      </c>
      <c r="ULY10" s="154">
        <v>0</v>
      </c>
      <c r="ULZ10" s="154">
        <v>0</v>
      </c>
      <c r="UMA10" s="154">
        <v>0</v>
      </c>
      <c r="UMB10" s="154">
        <v>0</v>
      </c>
      <c r="UMC10" s="154">
        <v>0</v>
      </c>
      <c r="UMD10" s="154">
        <v>0</v>
      </c>
      <c r="UME10" s="154">
        <v>0</v>
      </c>
      <c r="UMF10" s="154">
        <v>0</v>
      </c>
      <c r="UMG10" s="154">
        <v>0</v>
      </c>
      <c r="UMH10" s="154">
        <v>0</v>
      </c>
      <c r="UMI10" s="154">
        <v>0</v>
      </c>
      <c r="UMJ10" s="154">
        <v>0</v>
      </c>
      <c r="UMK10" s="154">
        <v>0</v>
      </c>
      <c r="UML10" s="154">
        <v>0</v>
      </c>
      <c r="UMM10" s="154">
        <v>0</v>
      </c>
      <c r="UMN10" s="154">
        <v>0</v>
      </c>
      <c r="UMO10" s="154">
        <v>0</v>
      </c>
      <c r="UMP10" s="154">
        <v>0</v>
      </c>
      <c r="UMQ10" s="154">
        <v>0</v>
      </c>
      <c r="UMR10" s="154">
        <v>0</v>
      </c>
      <c r="UMS10" s="154">
        <v>0</v>
      </c>
      <c r="UMT10" s="154">
        <v>0</v>
      </c>
      <c r="UMU10" s="154">
        <v>0</v>
      </c>
      <c r="UMV10" s="154">
        <v>0</v>
      </c>
      <c r="UMW10" s="154">
        <v>0</v>
      </c>
      <c r="UMX10" s="154">
        <v>0</v>
      </c>
      <c r="UMY10" s="154">
        <v>0</v>
      </c>
      <c r="UMZ10" s="154">
        <v>0</v>
      </c>
      <c r="UNA10" s="154">
        <v>0</v>
      </c>
      <c r="UNB10" s="154">
        <v>0</v>
      </c>
      <c r="UNC10" s="154">
        <v>0</v>
      </c>
      <c r="UND10" s="154">
        <v>0</v>
      </c>
      <c r="UNE10" s="154">
        <v>0</v>
      </c>
      <c r="UNF10" s="154">
        <v>0</v>
      </c>
      <c r="UNG10" s="154">
        <v>0</v>
      </c>
      <c r="UNH10" s="154">
        <v>0</v>
      </c>
      <c r="UNI10" s="154">
        <v>0</v>
      </c>
      <c r="UNJ10" s="154">
        <v>0</v>
      </c>
      <c r="UNK10" s="154">
        <v>0</v>
      </c>
      <c r="UNL10" s="154">
        <v>0</v>
      </c>
      <c r="UNM10" s="154">
        <v>0</v>
      </c>
      <c r="UNN10" s="154">
        <v>0</v>
      </c>
      <c r="UNO10" s="154">
        <v>0</v>
      </c>
      <c r="UNP10" s="154">
        <v>0</v>
      </c>
      <c r="UNQ10" s="154">
        <v>0</v>
      </c>
      <c r="UNR10" s="154">
        <v>0</v>
      </c>
      <c r="UNS10" s="154">
        <v>0</v>
      </c>
      <c r="UNT10" s="154">
        <v>0</v>
      </c>
      <c r="UNU10" s="154">
        <v>0</v>
      </c>
      <c r="UNV10" s="154">
        <v>0</v>
      </c>
      <c r="UNW10" s="154">
        <v>0</v>
      </c>
      <c r="UNX10" s="154">
        <v>0</v>
      </c>
      <c r="UNY10" s="154">
        <v>0</v>
      </c>
      <c r="UNZ10" s="154">
        <v>0</v>
      </c>
      <c r="UOA10" s="154">
        <v>0</v>
      </c>
      <c r="UOB10" s="154">
        <v>0</v>
      </c>
      <c r="UOC10" s="154">
        <v>0</v>
      </c>
      <c r="UOD10" s="154">
        <v>0</v>
      </c>
      <c r="UOE10" s="154">
        <v>0</v>
      </c>
      <c r="UOF10" s="154">
        <v>0</v>
      </c>
      <c r="UOG10" s="154">
        <v>0</v>
      </c>
      <c r="UOH10" s="154">
        <v>0</v>
      </c>
      <c r="UOI10" s="154">
        <v>0</v>
      </c>
      <c r="UOJ10" s="154">
        <v>0</v>
      </c>
      <c r="UOK10" s="154">
        <v>0</v>
      </c>
      <c r="UOL10" s="154">
        <v>0</v>
      </c>
      <c r="UOM10" s="154">
        <v>0</v>
      </c>
      <c r="UON10" s="154">
        <v>0</v>
      </c>
      <c r="UOO10" s="154">
        <v>0</v>
      </c>
      <c r="UOP10" s="154">
        <v>0</v>
      </c>
      <c r="UOQ10" s="154">
        <v>0</v>
      </c>
      <c r="UOR10" s="154">
        <v>0</v>
      </c>
      <c r="UOS10" s="154">
        <v>0</v>
      </c>
      <c r="UOT10" s="154">
        <v>0</v>
      </c>
      <c r="UOU10" s="154">
        <v>0</v>
      </c>
      <c r="UOV10" s="154">
        <v>0</v>
      </c>
      <c r="UOW10" s="154">
        <v>0</v>
      </c>
      <c r="UOX10" s="154">
        <v>0</v>
      </c>
      <c r="UOY10" s="154">
        <v>0</v>
      </c>
      <c r="UOZ10" s="154">
        <v>0</v>
      </c>
      <c r="UPA10" s="154">
        <v>0</v>
      </c>
      <c r="UPB10" s="154">
        <v>0</v>
      </c>
      <c r="UPC10" s="154">
        <v>0</v>
      </c>
      <c r="UPD10" s="154">
        <v>0</v>
      </c>
      <c r="UPE10" s="154">
        <v>0</v>
      </c>
      <c r="UPF10" s="154">
        <v>0</v>
      </c>
      <c r="UPG10" s="154">
        <v>0</v>
      </c>
      <c r="UPH10" s="154">
        <v>0</v>
      </c>
      <c r="UPI10" s="154">
        <v>0</v>
      </c>
      <c r="UPJ10" s="154">
        <v>0</v>
      </c>
      <c r="UPK10" s="154">
        <v>0</v>
      </c>
      <c r="UPL10" s="154">
        <v>0</v>
      </c>
      <c r="UPM10" s="154">
        <v>0</v>
      </c>
      <c r="UPN10" s="154">
        <v>0</v>
      </c>
      <c r="UPO10" s="154">
        <v>0</v>
      </c>
      <c r="UPP10" s="154">
        <v>0</v>
      </c>
      <c r="UPQ10" s="154">
        <v>0</v>
      </c>
      <c r="UPR10" s="154">
        <v>0</v>
      </c>
      <c r="UPS10" s="154">
        <v>0</v>
      </c>
      <c r="UPT10" s="154">
        <v>0</v>
      </c>
      <c r="UPU10" s="154">
        <v>0</v>
      </c>
      <c r="UPV10" s="154">
        <v>0</v>
      </c>
      <c r="UPW10" s="154">
        <v>0</v>
      </c>
      <c r="UPX10" s="154">
        <v>0</v>
      </c>
      <c r="UPY10" s="154">
        <v>0</v>
      </c>
      <c r="UPZ10" s="154">
        <v>0</v>
      </c>
      <c r="UQA10" s="154">
        <v>0</v>
      </c>
      <c r="UQB10" s="154">
        <v>0</v>
      </c>
      <c r="UQC10" s="154">
        <v>0</v>
      </c>
      <c r="UQD10" s="154">
        <v>0</v>
      </c>
      <c r="UQE10" s="154">
        <v>0</v>
      </c>
      <c r="UQF10" s="154">
        <v>0</v>
      </c>
      <c r="UQG10" s="154">
        <v>0</v>
      </c>
      <c r="UQH10" s="154">
        <v>0</v>
      </c>
      <c r="UQI10" s="154">
        <v>0</v>
      </c>
      <c r="UQJ10" s="154">
        <v>0</v>
      </c>
      <c r="UQK10" s="154">
        <v>0</v>
      </c>
      <c r="UQL10" s="154">
        <v>0</v>
      </c>
      <c r="UQM10" s="154">
        <v>0</v>
      </c>
      <c r="UQN10" s="154">
        <v>0</v>
      </c>
      <c r="UQO10" s="154">
        <v>0</v>
      </c>
      <c r="UQP10" s="154">
        <v>0</v>
      </c>
      <c r="UQQ10" s="154">
        <v>0</v>
      </c>
      <c r="UQR10" s="154">
        <v>0</v>
      </c>
      <c r="UQS10" s="154">
        <v>0</v>
      </c>
      <c r="UQT10" s="154">
        <v>0</v>
      </c>
      <c r="UQU10" s="154">
        <v>0</v>
      </c>
      <c r="UQV10" s="154">
        <v>0</v>
      </c>
      <c r="UQW10" s="154">
        <v>0</v>
      </c>
      <c r="UQX10" s="154">
        <v>0</v>
      </c>
      <c r="UQY10" s="154">
        <v>0</v>
      </c>
      <c r="UQZ10" s="154">
        <v>0</v>
      </c>
      <c r="URA10" s="154">
        <v>0</v>
      </c>
      <c r="URB10" s="154">
        <v>0</v>
      </c>
      <c r="URC10" s="154">
        <v>0</v>
      </c>
      <c r="URD10" s="154">
        <v>0</v>
      </c>
      <c r="URE10" s="154">
        <v>0</v>
      </c>
      <c r="URF10" s="154">
        <v>0</v>
      </c>
      <c r="URG10" s="154">
        <v>0</v>
      </c>
      <c r="URH10" s="154">
        <v>0</v>
      </c>
      <c r="URI10" s="154">
        <v>0</v>
      </c>
      <c r="URJ10" s="154">
        <v>0</v>
      </c>
      <c r="URK10" s="154">
        <v>0</v>
      </c>
      <c r="URL10" s="154">
        <v>0</v>
      </c>
      <c r="URM10" s="154">
        <v>0</v>
      </c>
      <c r="URN10" s="154">
        <v>0</v>
      </c>
      <c r="URO10" s="154">
        <v>0</v>
      </c>
      <c r="URP10" s="154">
        <v>0</v>
      </c>
      <c r="URQ10" s="154">
        <v>0</v>
      </c>
      <c r="URR10" s="154">
        <v>0</v>
      </c>
      <c r="URS10" s="154">
        <v>0</v>
      </c>
      <c r="URT10" s="154">
        <v>0</v>
      </c>
      <c r="URU10" s="154">
        <v>0</v>
      </c>
      <c r="URV10" s="154">
        <v>0</v>
      </c>
      <c r="URW10" s="154">
        <v>0</v>
      </c>
      <c r="URX10" s="154">
        <v>0</v>
      </c>
      <c r="URY10" s="154">
        <v>0</v>
      </c>
      <c r="URZ10" s="154">
        <v>0</v>
      </c>
      <c r="USA10" s="154">
        <v>0</v>
      </c>
      <c r="USB10" s="154">
        <v>0</v>
      </c>
      <c r="USC10" s="154">
        <v>0</v>
      </c>
      <c r="USD10" s="154">
        <v>0</v>
      </c>
      <c r="USE10" s="154">
        <v>0</v>
      </c>
      <c r="USF10" s="154">
        <v>0</v>
      </c>
      <c r="USG10" s="154">
        <v>0</v>
      </c>
      <c r="USH10" s="154">
        <v>0</v>
      </c>
      <c r="USI10" s="154">
        <v>0</v>
      </c>
      <c r="USJ10" s="154">
        <v>0</v>
      </c>
      <c r="USK10" s="154">
        <v>0</v>
      </c>
      <c r="USL10" s="154">
        <v>0</v>
      </c>
      <c r="USM10" s="154">
        <v>0</v>
      </c>
      <c r="USN10" s="154">
        <v>0</v>
      </c>
      <c r="USO10" s="154">
        <v>0</v>
      </c>
      <c r="USP10" s="154">
        <v>0</v>
      </c>
      <c r="USQ10" s="154">
        <v>0</v>
      </c>
      <c r="USR10" s="154">
        <v>0</v>
      </c>
      <c r="USS10" s="154">
        <v>0</v>
      </c>
      <c r="UST10" s="154">
        <v>0</v>
      </c>
      <c r="USU10" s="154">
        <v>0</v>
      </c>
      <c r="USV10" s="154">
        <v>0</v>
      </c>
      <c r="USW10" s="154">
        <v>0</v>
      </c>
      <c r="USX10" s="154">
        <v>0</v>
      </c>
      <c r="USY10" s="154">
        <v>0</v>
      </c>
      <c r="USZ10" s="154">
        <v>0</v>
      </c>
      <c r="UTA10" s="154">
        <v>0</v>
      </c>
      <c r="UTB10" s="154">
        <v>0</v>
      </c>
      <c r="UTC10" s="154">
        <v>0</v>
      </c>
      <c r="UTD10" s="154">
        <v>0</v>
      </c>
      <c r="UTE10" s="154">
        <v>0</v>
      </c>
      <c r="UTF10" s="154">
        <v>0</v>
      </c>
      <c r="UTG10" s="154">
        <v>0</v>
      </c>
      <c r="UTH10" s="154">
        <v>0</v>
      </c>
      <c r="UTI10" s="154">
        <v>0</v>
      </c>
      <c r="UTJ10" s="154">
        <v>0</v>
      </c>
      <c r="UTK10" s="154">
        <v>0</v>
      </c>
      <c r="UTL10" s="154">
        <v>0</v>
      </c>
      <c r="UTM10" s="154">
        <v>0</v>
      </c>
      <c r="UTN10" s="154">
        <v>0</v>
      </c>
      <c r="UTO10" s="154">
        <v>0</v>
      </c>
      <c r="UTP10" s="154">
        <v>0</v>
      </c>
      <c r="UTQ10" s="154">
        <v>0</v>
      </c>
      <c r="UTR10" s="154">
        <v>0</v>
      </c>
      <c r="UTS10" s="154">
        <v>0</v>
      </c>
      <c r="UTT10" s="154">
        <v>0</v>
      </c>
      <c r="UTU10" s="154">
        <v>0</v>
      </c>
      <c r="UTV10" s="154">
        <v>0</v>
      </c>
      <c r="UTW10" s="154">
        <v>0</v>
      </c>
      <c r="UTX10" s="154">
        <v>0</v>
      </c>
      <c r="UTY10" s="154">
        <v>0</v>
      </c>
      <c r="UTZ10" s="154">
        <v>0</v>
      </c>
      <c r="UUA10" s="154">
        <v>0</v>
      </c>
      <c r="UUB10" s="154">
        <v>0</v>
      </c>
      <c r="UUC10" s="154">
        <v>0</v>
      </c>
      <c r="UUD10" s="154">
        <v>0</v>
      </c>
      <c r="UUE10" s="154">
        <v>0</v>
      </c>
      <c r="UUF10" s="154">
        <v>0</v>
      </c>
      <c r="UUG10" s="154">
        <v>0</v>
      </c>
      <c r="UUH10" s="154">
        <v>0</v>
      </c>
      <c r="UUI10" s="154">
        <v>0</v>
      </c>
      <c r="UUJ10" s="154">
        <v>0</v>
      </c>
      <c r="UUK10" s="154">
        <v>0</v>
      </c>
      <c r="UUL10" s="154">
        <v>0</v>
      </c>
      <c r="UUM10" s="154">
        <v>0</v>
      </c>
      <c r="UUN10" s="154">
        <v>0</v>
      </c>
      <c r="UUO10" s="154">
        <v>0</v>
      </c>
      <c r="UUP10" s="154">
        <v>0</v>
      </c>
      <c r="UUQ10" s="154">
        <v>0</v>
      </c>
      <c r="UUR10" s="154">
        <v>0</v>
      </c>
      <c r="UUS10" s="154">
        <v>0</v>
      </c>
      <c r="UUT10" s="154">
        <v>0</v>
      </c>
      <c r="UUU10" s="154">
        <v>0</v>
      </c>
      <c r="UUV10" s="154">
        <v>0</v>
      </c>
      <c r="UUW10" s="154">
        <v>0</v>
      </c>
      <c r="UUX10" s="154">
        <v>0</v>
      </c>
      <c r="UUY10" s="154">
        <v>0</v>
      </c>
      <c r="UUZ10" s="154">
        <v>0</v>
      </c>
      <c r="UVA10" s="154">
        <v>0</v>
      </c>
      <c r="UVB10" s="154">
        <v>0</v>
      </c>
      <c r="UVC10" s="154">
        <v>0</v>
      </c>
      <c r="UVD10" s="154">
        <v>0</v>
      </c>
      <c r="UVE10" s="154">
        <v>0</v>
      </c>
      <c r="UVF10" s="154">
        <v>0</v>
      </c>
      <c r="UVG10" s="154">
        <v>0</v>
      </c>
      <c r="UVH10" s="154">
        <v>0</v>
      </c>
      <c r="UVI10" s="154">
        <v>0</v>
      </c>
      <c r="UVJ10" s="154">
        <v>0</v>
      </c>
      <c r="UVK10" s="154">
        <v>0</v>
      </c>
      <c r="UVL10" s="154">
        <v>0</v>
      </c>
      <c r="UVM10" s="154">
        <v>0</v>
      </c>
      <c r="UVN10" s="154">
        <v>0</v>
      </c>
      <c r="UVO10" s="154">
        <v>0</v>
      </c>
      <c r="UVP10" s="154">
        <v>0</v>
      </c>
      <c r="UVQ10" s="154">
        <v>0</v>
      </c>
      <c r="UVR10" s="154">
        <v>0</v>
      </c>
      <c r="UVS10" s="154">
        <v>0</v>
      </c>
      <c r="UVT10" s="154">
        <v>0</v>
      </c>
      <c r="UVU10" s="154">
        <v>0</v>
      </c>
      <c r="UVV10" s="154">
        <v>0</v>
      </c>
      <c r="UVW10" s="154">
        <v>0</v>
      </c>
      <c r="UVX10" s="154">
        <v>0</v>
      </c>
      <c r="UVY10" s="154">
        <v>0</v>
      </c>
      <c r="UVZ10" s="154">
        <v>0</v>
      </c>
      <c r="UWA10" s="154">
        <v>0</v>
      </c>
      <c r="UWB10" s="154">
        <v>0</v>
      </c>
      <c r="UWC10" s="154">
        <v>0</v>
      </c>
      <c r="UWD10" s="154">
        <v>0</v>
      </c>
      <c r="UWE10" s="154">
        <v>0</v>
      </c>
      <c r="UWF10" s="154">
        <v>0</v>
      </c>
      <c r="UWG10" s="154">
        <v>0</v>
      </c>
      <c r="UWH10" s="154">
        <v>0</v>
      </c>
      <c r="UWI10" s="154">
        <v>0</v>
      </c>
      <c r="UWJ10" s="154">
        <v>0</v>
      </c>
      <c r="UWK10" s="154">
        <v>0</v>
      </c>
      <c r="UWL10" s="154">
        <v>0</v>
      </c>
      <c r="UWM10" s="154">
        <v>0</v>
      </c>
      <c r="UWN10" s="154">
        <v>0</v>
      </c>
      <c r="UWO10" s="154">
        <v>0</v>
      </c>
      <c r="UWP10" s="154">
        <v>0</v>
      </c>
      <c r="UWQ10" s="154">
        <v>0</v>
      </c>
      <c r="UWR10" s="154">
        <v>0</v>
      </c>
      <c r="UWS10" s="154">
        <v>0</v>
      </c>
      <c r="UWT10" s="154">
        <v>0</v>
      </c>
      <c r="UWU10" s="154">
        <v>0</v>
      </c>
      <c r="UWV10" s="154">
        <v>0</v>
      </c>
      <c r="UWW10" s="154">
        <v>0</v>
      </c>
      <c r="UWX10" s="154">
        <v>0</v>
      </c>
      <c r="UWY10" s="154">
        <v>0</v>
      </c>
      <c r="UWZ10" s="154">
        <v>0</v>
      </c>
      <c r="UXA10" s="154">
        <v>0</v>
      </c>
      <c r="UXB10" s="154">
        <v>0</v>
      </c>
      <c r="UXC10" s="154">
        <v>0</v>
      </c>
      <c r="UXD10" s="154">
        <v>0</v>
      </c>
      <c r="UXE10" s="154">
        <v>0</v>
      </c>
      <c r="UXF10" s="154">
        <v>0</v>
      </c>
      <c r="UXG10" s="154">
        <v>0</v>
      </c>
      <c r="UXH10" s="154">
        <v>0</v>
      </c>
      <c r="UXI10" s="154">
        <v>0</v>
      </c>
      <c r="UXJ10" s="154">
        <v>0</v>
      </c>
      <c r="UXK10" s="154">
        <v>0</v>
      </c>
      <c r="UXL10" s="154">
        <v>0</v>
      </c>
      <c r="UXM10" s="154">
        <v>0</v>
      </c>
      <c r="UXN10" s="154">
        <v>0</v>
      </c>
      <c r="UXO10" s="154">
        <v>0</v>
      </c>
      <c r="UXP10" s="154">
        <v>0</v>
      </c>
      <c r="UXQ10" s="154">
        <v>0</v>
      </c>
      <c r="UXR10" s="154">
        <v>0</v>
      </c>
      <c r="UXS10" s="154">
        <v>0</v>
      </c>
      <c r="UXT10" s="154">
        <v>0</v>
      </c>
      <c r="UXU10" s="154">
        <v>0</v>
      </c>
      <c r="UXV10" s="154">
        <v>0</v>
      </c>
      <c r="UXW10" s="154">
        <v>0</v>
      </c>
      <c r="UXX10" s="154">
        <v>0</v>
      </c>
      <c r="UXY10" s="154">
        <v>0</v>
      </c>
      <c r="UXZ10" s="154">
        <v>0</v>
      </c>
      <c r="UYA10" s="154">
        <v>0</v>
      </c>
      <c r="UYB10" s="154">
        <v>0</v>
      </c>
      <c r="UYC10" s="154">
        <v>0</v>
      </c>
      <c r="UYD10" s="154">
        <v>0</v>
      </c>
      <c r="UYE10" s="154">
        <v>0</v>
      </c>
      <c r="UYF10" s="154">
        <v>0</v>
      </c>
      <c r="UYG10" s="154">
        <v>0</v>
      </c>
      <c r="UYH10" s="154">
        <v>0</v>
      </c>
      <c r="UYI10" s="154">
        <v>0</v>
      </c>
      <c r="UYJ10" s="154">
        <v>0</v>
      </c>
      <c r="UYK10" s="154">
        <v>0</v>
      </c>
      <c r="UYL10" s="154">
        <v>0</v>
      </c>
      <c r="UYM10" s="154">
        <v>0</v>
      </c>
      <c r="UYN10" s="154">
        <v>0</v>
      </c>
      <c r="UYO10" s="154">
        <v>0</v>
      </c>
      <c r="UYP10" s="154">
        <v>0</v>
      </c>
      <c r="UYQ10" s="154">
        <v>0</v>
      </c>
      <c r="UYR10" s="154">
        <v>0</v>
      </c>
      <c r="UYS10" s="154">
        <v>0</v>
      </c>
      <c r="UYT10" s="154">
        <v>0</v>
      </c>
      <c r="UYU10" s="154">
        <v>0</v>
      </c>
      <c r="UYV10" s="154">
        <v>0</v>
      </c>
      <c r="UYW10" s="154">
        <v>0</v>
      </c>
      <c r="UYX10" s="154">
        <v>0</v>
      </c>
      <c r="UYY10" s="154">
        <v>0</v>
      </c>
      <c r="UYZ10" s="154">
        <v>0</v>
      </c>
      <c r="UZA10" s="154">
        <v>0</v>
      </c>
      <c r="UZB10" s="154">
        <v>0</v>
      </c>
      <c r="UZC10" s="154">
        <v>0</v>
      </c>
      <c r="UZD10" s="154">
        <v>0</v>
      </c>
      <c r="UZE10" s="154">
        <v>0</v>
      </c>
      <c r="UZF10" s="154">
        <v>0</v>
      </c>
      <c r="UZG10" s="154">
        <v>0</v>
      </c>
      <c r="UZH10" s="154">
        <v>0</v>
      </c>
      <c r="UZI10" s="154">
        <v>0</v>
      </c>
      <c r="UZJ10" s="154">
        <v>0</v>
      </c>
      <c r="UZK10" s="154">
        <v>0</v>
      </c>
      <c r="UZL10" s="154">
        <v>0</v>
      </c>
      <c r="UZM10" s="154">
        <v>0</v>
      </c>
      <c r="UZN10" s="154">
        <v>0</v>
      </c>
      <c r="UZO10" s="154">
        <v>0</v>
      </c>
      <c r="UZP10" s="154">
        <v>0</v>
      </c>
      <c r="UZQ10" s="154">
        <v>0</v>
      </c>
      <c r="UZR10" s="154">
        <v>0</v>
      </c>
      <c r="UZS10" s="154">
        <v>0</v>
      </c>
      <c r="UZT10" s="154">
        <v>0</v>
      </c>
      <c r="UZU10" s="154">
        <v>0</v>
      </c>
      <c r="UZV10" s="154">
        <v>0</v>
      </c>
      <c r="UZW10" s="154">
        <v>0</v>
      </c>
      <c r="UZX10" s="154">
        <v>0</v>
      </c>
      <c r="UZY10" s="154">
        <v>0</v>
      </c>
      <c r="UZZ10" s="154">
        <v>0</v>
      </c>
      <c r="VAA10" s="154">
        <v>0</v>
      </c>
      <c r="VAB10" s="154">
        <v>0</v>
      </c>
      <c r="VAC10" s="154">
        <v>0</v>
      </c>
      <c r="VAD10" s="154">
        <v>0</v>
      </c>
      <c r="VAE10" s="154">
        <v>0</v>
      </c>
      <c r="VAF10" s="154">
        <v>0</v>
      </c>
      <c r="VAG10" s="154">
        <v>0</v>
      </c>
      <c r="VAH10" s="154">
        <v>0</v>
      </c>
      <c r="VAI10" s="154">
        <v>0</v>
      </c>
      <c r="VAJ10" s="154">
        <v>0</v>
      </c>
      <c r="VAK10" s="154">
        <v>0</v>
      </c>
      <c r="VAL10" s="154">
        <v>0</v>
      </c>
      <c r="VAM10" s="154">
        <v>0</v>
      </c>
      <c r="VAN10" s="154">
        <v>0</v>
      </c>
      <c r="VAO10" s="154">
        <v>0</v>
      </c>
      <c r="VAP10" s="154">
        <v>0</v>
      </c>
      <c r="VAQ10" s="154">
        <v>0</v>
      </c>
      <c r="VAR10" s="154">
        <v>0</v>
      </c>
      <c r="VAS10" s="154">
        <v>0</v>
      </c>
      <c r="VAT10" s="154">
        <v>0</v>
      </c>
      <c r="VAU10" s="154">
        <v>0</v>
      </c>
      <c r="VAV10" s="154">
        <v>0</v>
      </c>
      <c r="VAW10" s="154">
        <v>0</v>
      </c>
      <c r="VAX10" s="154">
        <v>0</v>
      </c>
      <c r="VAY10" s="154">
        <v>0</v>
      </c>
      <c r="VAZ10" s="154">
        <v>0</v>
      </c>
      <c r="VBA10" s="154">
        <v>0</v>
      </c>
      <c r="VBB10" s="154">
        <v>0</v>
      </c>
      <c r="VBC10" s="154">
        <v>0</v>
      </c>
      <c r="VBD10" s="154">
        <v>0</v>
      </c>
      <c r="VBE10" s="154">
        <v>0</v>
      </c>
      <c r="VBF10" s="154">
        <v>0</v>
      </c>
      <c r="VBG10" s="154">
        <v>0</v>
      </c>
      <c r="VBH10" s="154">
        <v>0</v>
      </c>
      <c r="VBI10" s="154">
        <v>0</v>
      </c>
      <c r="VBJ10" s="154">
        <v>0</v>
      </c>
      <c r="VBK10" s="154">
        <v>0</v>
      </c>
      <c r="VBL10" s="154">
        <v>0</v>
      </c>
      <c r="VBM10" s="154">
        <v>0</v>
      </c>
      <c r="VBN10" s="154">
        <v>0</v>
      </c>
      <c r="VBO10" s="154">
        <v>0</v>
      </c>
      <c r="VBP10" s="154">
        <v>0</v>
      </c>
      <c r="VBQ10" s="154">
        <v>0</v>
      </c>
      <c r="VBR10" s="154">
        <v>0</v>
      </c>
      <c r="VBS10" s="154">
        <v>0</v>
      </c>
      <c r="VBT10" s="154">
        <v>0</v>
      </c>
      <c r="VBU10" s="154">
        <v>0</v>
      </c>
      <c r="VBV10" s="154">
        <v>0</v>
      </c>
      <c r="VBW10" s="154">
        <v>0</v>
      </c>
      <c r="VBX10" s="154">
        <v>0</v>
      </c>
      <c r="VBY10" s="154">
        <v>0</v>
      </c>
      <c r="VBZ10" s="154">
        <v>0</v>
      </c>
      <c r="VCA10" s="154">
        <v>0</v>
      </c>
      <c r="VCB10" s="154">
        <v>0</v>
      </c>
      <c r="VCC10" s="154">
        <v>0</v>
      </c>
      <c r="VCD10" s="154">
        <v>0</v>
      </c>
      <c r="VCE10" s="154">
        <v>0</v>
      </c>
      <c r="VCF10" s="154">
        <v>0</v>
      </c>
      <c r="VCG10" s="154">
        <v>0</v>
      </c>
      <c r="VCH10" s="154">
        <v>0</v>
      </c>
      <c r="VCI10" s="154">
        <v>0</v>
      </c>
      <c r="VCJ10" s="154">
        <v>0</v>
      </c>
      <c r="VCK10" s="154">
        <v>0</v>
      </c>
      <c r="VCL10" s="154">
        <v>0</v>
      </c>
      <c r="VCM10" s="154">
        <v>0</v>
      </c>
      <c r="VCN10" s="154">
        <v>0</v>
      </c>
      <c r="VCO10" s="154">
        <v>0</v>
      </c>
      <c r="VCP10" s="154">
        <v>0</v>
      </c>
      <c r="VCQ10" s="154">
        <v>0</v>
      </c>
      <c r="VCR10" s="154">
        <v>0</v>
      </c>
      <c r="VCS10" s="154">
        <v>0</v>
      </c>
      <c r="VCT10" s="154">
        <v>0</v>
      </c>
      <c r="VCU10" s="154">
        <v>0</v>
      </c>
      <c r="VCV10" s="154">
        <v>0</v>
      </c>
      <c r="VCW10" s="154">
        <v>0</v>
      </c>
      <c r="VCX10" s="154">
        <v>0</v>
      </c>
      <c r="VCY10" s="154">
        <v>0</v>
      </c>
      <c r="VCZ10" s="154">
        <v>0</v>
      </c>
      <c r="VDA10" s="154">
        <v>0</v>
      </c>
      <c r="VDB10" s="154">
        <v>0</v>
      </c>
      <c r="VDC10" s="154">
        <v>0</v>
      </c>
      <c r="VDD10" s="154">
        <v>0</v>
      </c>
      <c r="VDE10" s="154">
        <v>0</v>
      </c>
      <c r="VDF10" s="154">
        <v>0</v>
      </c>
      <c r="VDG10" s="154">
        <v>0</v>
      </c>
      <c r="VDH10" s="154">
        <v>0</v>
      </c>
      <c r="VDI10" s="154">
        <v>0</v>
      </c>
      <c r="VDJ10" s="154">
        <v>0</v>
      </c>
      <c r="VDK10" s="154">
        <v>0</v>
      </c>
      <c r="VDL10" s="154">
        <v>0</v>
      </c>
      <c r="VDM10" s="154">
        <v>0</v>
      </c>
      <c r="VDN10" s="154">
        <v>0</v>
      </c>
      <c r="VDO10" s="154">
        <v>0</v>
      </c>
      <c r="VDP10" s="154">
        <v>0</v>
      </c>
      <c r="VDQ10" s="154">
        <v>0</v>
      </c>
      <c r="VDR10" s="154">
        <v>0</v>
      </c>
      <c r="VDS10" s="154">
        <v>0</v>
      </c>
      <c r="VDT10" s="154">
        <v>0</v>
      </c>
      <c r="VDU10" s="154">
        <v>0</v>
      </c>
      <c r="VDV10" s="154">
        <v>0</v>
      </c>
      <c r="VDW10" s="154">
        <v>0</v>
      </c>
      <c r="VDX10" s="154">
        <v>0</v>
      </c>
      <c r="VDY10" s="154">
        <v>0</v>
      </c>
      <c r="VDZ10" s="154">
        <v>0</v>
      </c>
      <c r="VEA10" s="154">
        <v>0</v>
      </c>
      <c r="VEB10" s="154">
        <v>0</v>
      </c>
      <c r="VEC10" s="154">
        <v>0</v>
      </c>
      <c r="VED10" s="154">
        <v>0</v>
      </c>
      <c r="VEE10" s="154">
        <v>0</v>
      </c>
      <c r="VEF10" s="154">
        <v>0</v>
      </c>
      <c r="VEG10" s="154">
        <v>0</v>
      </c>
      <c r="VEH10" s="154">
        <v>0</v>
      </c>
      <c r="VEI10" s="154">
        <v>0</v>
      </c>
      <c r="VEJ10" s="154">
        <v>0</v>
      </c>
      <c r="VEK10" s="154">
        <v>0</v>
      </c>
      <c r="VEL10" s="154">
        <v>0</v>
      </c>
      <c r="VEM10" s="154">
        <v>0</v>
      </c>
      <c r="VEN10" s="154">
        <v>0</v>
      </c>
      <c r="VEO10" s="154">
        <v>0</v>
      </c>
      <c r="VEP10" s="154">
        <v>0</v>
      </c>
      <c r="VEQ10" s="154">
        <v>0</v>
      </c>
      <c r="VER10" s="154">
        <v>0</v>
      </c>
      <c r="VES10" s="154">
        <v>0</v>
      </c>
      <c r="VET10" s="154">
        <v>0</v>
      </c>
      <c r="VEU10" s="154">
        <v>0</v>
      </c>
      <c r="VEV10" s="154">
        <v>0</v>
      </c>
      <c r="VEW10" s="154">
        <v>0</v>
      </c>
      <c r="VEX10" s="154">
        <v>0</v>
      </c>
      <c r="VEY10" s="154">
        <v>0</v>
      </c>
      <c r="VEZ10" s="154">
        <v>0</v>
      </c>
      <c r="VFA10" s="154">
        <v>0</v>
      </c>
      <c r="VFB10" s="154">
        <v>0</v>
      </c>
      <c r="VFC10" s="154">
        <v>0</v>
      </c>
      <c r="VFD10" s="154">
        <v>0</v>
      </c>
      <c r="VFE10" s="154">
        <v>0</v>
      </c>
      <c r="VFF10" s="154">
        <v>0</v>
      </c>
      <c r="VFG10" s="154">
        <v>0</v>
      </c>
      <c r="VFH10" s="154">
        <v>0</v>
      </c>
      <c r="VFI10" s="154">
        <v>0</v>
      </c>
      <c r="VFJ10" s="154">
        <v>0</v>
      </c>
      <c r="VFK10" s="154">
        <v>0</v>
      </c>
      <c r="VFL10" s="154">
        <v>0</v>
      </c>
      <c r="VFM10" s="154">
        <v>0</v>
      </c>
      <c r="VFN10" s="154">
        <v>0</v>
      </c>
      <c r="VFO10" s="154">
        <v>0</v>
      </c>
      <c r="VFP10" s="154">
        <v>0</v>
      </c>
      <c r="VFQ10" s="154">
        <v>0</v>
      </c>
      <c r="VFR10" s="154">
        <v>0</v>
      </c>
      <c r="VFS10" s="154">
        <v>0</v>
      </c>
      <c r="VFT10" s="154">
        <v>0</v>
      </c>
      <c r="VFU10" s="154">
        <v>0</v>
      </c>
      <c r="VFV10" s="154">
        <v>0</v>
      </c>
      <c r="VFW10" s="154">
        <v>0</v>
      </c>
      <c r="VFX10" s="154">
        <v>0</v>
      </c>
      <c r="VFY10" s="154">
        <v>0</v>
      </c>
      <c r="VFZ10" s="154">
        <v>0</v>
      </c>
      <c r="VGA10" s="154">
        <v>0</v>
      </c>
      <c r="VGB10" s="154">
        <v>0</v>
      </c>
      <c r="VGC10" s="154">
        <v>0</v>
      </c>
      <c r="VGD10" s="154">
        <v>0</v>
      </c>
      <c r="VGE10" s="154">
        <v>0</v>
      </c>
      <c r="VGF10" s="154">
        <v>0</v>
      </c>
      <c r="VGG10" s="154">
        <v>0</v>
      </c>
      <c r="VGH10" s="154">
        <v>0</v>
      </c>
      <c r="VGI10" s="154">
        <v>0</v>
      </c>
      <c r="VGJ10" s="154">
        <v>0</v>
      </c>
      <c r="VGK10" s="154">
        <v>0</v>
      </c>
      <c r="VGL10" s="154">
        <v>0</v>
      </c>
      <c r="VGM10" s="154">
        <v>0</v>
      </c>
      <c r="VGN10" s="154">
        <v>0</v>
      </c>
      <c r="VGO10" s="154">
        <v>0</v>
      </c>
      <c r="VGP10" s="154">
        <v>0</v>
      </c>
      <c r="VGQ10" s="154">
        <v>0</v>
      </c>
      <c r="VGR10" s="154">
        <v>0</v>
      </c>
      <c r="VGS10" s="154">
        <v>0</v>
      </c>
      <c r="VGT10" s="154">
        <v>0</v>
      </c>
      <c r="VGU10" s="154">
        <v>0</v>
      </c>
      <c r="VGV10" s="154">
        <v>0</v>
      </c>
      <c r="VGW10" s="154">
        <v>0</v>
      </c>
      <c r="VGX10" s="154">
        <v>0</v>
      </c>
      <c r="VGY10" s="154">
        <v>0</v>
      </c>
      <c r="VGZ10" s="154">
        <v>0</v>
      </c>
      <c r="VHA10" s="154">
        <v>0</v>
      </c>
      <c r="VHB10" s="154">
        <v>0</v>
      </c>
      <c r="VHC10" s="154">
        <v>0</v>
      </c>
      <c r="VHD10" s="154">
        <v>0</v>
      </c>
      <c r="VHE10" s="154">
        <v>0</v>
      </c>
      <c r="VHF10" s="154">
        <v>0</v>
      </c>
      <c r="VHG10" s="154">
        <v>0</v>
      </c>
      <c r="VHH10" s="154">
        <v>0</v>
      </c>
      <c r="VHI10" s="154">
        <v>0</v>
      </c>
      <c r="VHJ10" s="154">
        <v>0</v>
      </c>
      <c r="VHK10" s="154">
        <v>0</v>
      </c>
      <c r="VHL10" s="154">
        <v>0</v>
      </c>
      <c r="VHM10" s="154">
        <v>0</v>
      </c>
      <c r="VHN10" s="154">
        <v>0</v>
      </c>
      <c r="VHO10" s="154">
        <v>0</v>
      </c>
      <c r="VHP10" s="154">
        <v>0</v>
      </c>
      <c r="VHQ10" s="154">
        <v>0</v>
      </c>
      <c r="VHR10" s="154">
        <v>0</v>
      </c>
      <c r="VHS10" s="154">
        <v>0</v>
      </c>
      <c r="VHT10" s="154">
        <v>0</v>
      </c>
      <c r="VHU10" s="154">
        <v>0</v>
      </c>
      <c r="VHV10" s="154">
        <v>0</v>
      </c>
      <c r="VHW10" s="154">
        <v>0</v>
      </c>
      <c r="VHX10" s="154">
        <v>0</v>
      </c>
      <c r="VHY10" s="154">
        <v>0</v>
      </c>
      <c r="VHZ10" s="154">
        <v>0</v>
      </c>
      <c r="VIA10" s="154">
        <v>0</v>
      </c>
      <c r="VIB10" s="154">
        <v>0</v>
      </c>
      <c r="VIC10" s="154">
        <v>0</v>
      </c>
      <c r="VID10" s="154">
        <v>0</v>
      </c>
      <c r="VIE10" s="154">
        <v>0</v>
      </c>
      <c r="VIF10" s="154">
        <v>0</v>
      </c>
      <c r="VIG10" s="154">
        <v>0</v>
      </c>
      <c r="VIH10" s="154">
        <v>0</v>
      </c>
      <c r="VII10" s="154">
        <v>0</v>
      </c>
      <c r="VIJ10" s="154">
        <v>0</v>
      </c>
      <c r="VIK10" s="154">
        <v>0</v>
      </c>
      <c r="VIL10" s="154">
        <v>0</v>
      </c>
      <c r="VIM10" s="154">
        <v>0</v>
      </c>
      <c r="VIN10" s="154">
        <v>0</v>
      </c>
      <c r="VIO10" s="154">
        <v>0</v>
      </c>
      <c r="VIP10" s="154">
        <v>0</v>
      </c>
      <c r="VIQ10" s="154">
        <v>0</v>
      </c>
      <c r="VIR10" s="154">
        <v>0</v>
      </c>
      <c r="VIS10" s="154">
        <v>0</v>
      </c>
      <c r="VIT10" s="154">
        <v>0</v>
      </c>
      <c r="VIU10" s="154">
        <v>0</v>
      </c>
      <c r="VIV10" s="154">
        <v>0</v>
      </c>
      <c r="VIW10" s="154">
        <v>0</v>
      </c>
      <c r="VIX10" s="154">
        <v>0</v>
      </c>
      <c r="VIY10" s="154">
        <v>0</v>
      </c>
      <c r="VIZ10" s="154">
        <v>0</v>
      </c>
      <c r="VJA10" s="154">
        <v>0</v>
      </c>
      <c r="VJB10" s="154">
        <v>0</v>
      </c>
      <c r="VJC10" s="154">
        <v>0</v>
      </c>
      <c r="VJD10" s="154">
        <v>0</v>
      </c>
      <c r="VJE10" s="154">
        <v>0</v>
      </c>
      <c r="VJF10" s="154">
        <v>0</v>
      </c>
      <c r="VJG10" s="154">
        <v>0</v>
      </c>
      <c r="VJH10" s="154">
        <v>0</v>
      </c>
      <c r="VJI10" s="154">
        <v>0</v>
      </c>
      <c r="VJJ10" s="154">
        <v>0</v>
      </c>
      <c r="VJK10" s="154">
        <v>0</v>
      </c>
      <c r="VJL10" s="154">
        <v>0</v>
      </c>
      <c r="VJM10" s="154">
        <v>0</v>
      </c>
      <c r="VJN10" s="154">
        <v>0</v>
      </c>
      <c r="VJO10" s="154">
        <v>0</v>
      </c>
      <c r="VJP10" s="154">
        <v>0</v>
      </c>
      <c r="VJQ10" s="154">
        <v>0</v>
      </c>
      <c r="VJR10" s="154">
        <v>0</v>
      </c>
      <c r="VJS10" s="154">
        <v>0</v>
      </c>
      <c r="VJT10" s="154">
        <v>0</v>
      </c>
      <c r="VJU10" s="154">
        <v>0</v>
      </c>
      <c r="VJV10" s="154">
        <v>0</v>
      </c>
      <c r="VJW10" s="154">
        <v>0</v>
      </c>
      <c r="VJX10" s="154">
        <v>0</v>
      </c>
      <c r="VJY10" s="154">
        <v>0</v>
      </c>
      <c r="VJZ10" s="154">
        <v>0</v>
      </c>
      <c r="VKA10" s="154">
        <v>0</v>
      </c>
      <c r="VKB10" s="154">
        <v>0</v>
      </c>
      <c r="VKC10" s="154">
        <v>0</v>
      </c>
      <c r="VKD10" s="154">
        <v>0</v>
      </c>
      <c r="VKE10" s="154">
        <v>0</v>
      </c>
      <c r="VKF10" s="154">
        <v>0</v>
      </c>
      <c r="VKG10" s="154">
        <v>0</v>
      </c>
      <c r="VKH10" s="154">
        <v>0</v>
      </c>
      <c r="VKI10" s="154">
        <v>0</v>
      </c>
      <c r="VKJ10" s="154">
        <v>0</v>
      </c>
      <c r="VKK10" s="154">
        <v>0</v>
      </c>
      <c r="VKL10" s="154">
        <v>0</v>
      </c>
      <c r="VKM10" s="154">
        <v>0</v>
      </c>
      <c r="VKN10" s="154">
        <v>0</v>
      </c>
      <c r="VKO10" s="154">
        <v>0</v>
      </c>
      <c r="VKP10" s="154">
        <v>0</v>
      </c>
      <c r="VKQ10" s="154">
        <v>0</v>
      </c>
      <c r="VKR10" s="154">
        <v>0</v>
      </c>
      <c r="VKS10" s="154">
        <v>0</v>
      </c>
      <c r="VKT10" s="154">
        <v>0</v>
      </c>
      <c r="VKU10" s="154">
        <v>0</v>
      </c>
      <c r="VKV10" s="154">
        <v>0</v>
      </c>
      <c r="VKW10" s="154">
        <v>0</v>
      </c>
      <c r="VKX10" s="154">
        <v>0</v>
      </c>
      <c r="VKY10" s="154">
        <v>0</v>
      </c>
      <c r="VKZ10" s="154">
        <v>0</v>
      </c>
      <c r="VLA10" s="154">
        <v>0</v>
      </c>
      <c r="VLB10" s="154">
        <v>0</v>
      </c>
      <c r="VLC10" s="154">
        <v>0</v>
      </c>
      <c r="VLD10" s="154">
        <v>0</v>
      </c>
      <c r="VLE10" s="154">
        <v>0</v>
      </c>
      <c r="VLF10" s="154">
        <v>0</v>
      </c>
      <c r="VLG10" s="154">
        <v>0</v>
      </c>
      <c r="VLH10" s="154">
        <v>0</v>
      </c>
      <c r="VLI10" s="154">
        <v>0</v>
      </c>
      <c r="VLJ10" s="154">
        <v>0</v>
      </c>
      <c r="VLK10" s="154">
        <v>0</v>
      </c>
      <c r="VLL10" s="154">
        <v>0</v>
      </c>
      <c r="VLM10" s="154">
        <v>0</v>
      </c>
      <c r="VLN10" s="154">
        <v>0</v>
      </c>
      <c r="VLO10" s="154">
        <v>0</v>
      </c>
      <c r="VLP10" s="154">
        <v>0</v>
      </c>
      <c r="VLQ10" s="154">
        <v>0</v>
      </c>
      <c r="VLR10" s="154">
        <v>0</v>
      </c>
      <c r="VLS10" s="154">
        <v>0</v>
      </c>
      <c r="VLT10" s="154">
        <v>0</v>
      </c>
      <c r="VLU10" s="154">
        <v>0</v>
      </c>
      <c r="VLV10" s="154">
        <v>0</v>
      </c>
      <c r="VLW10" s="154">
        <v>0</v>
      </c>
      <c r="VLX10" s="154">
        <v>0</v>
      </c>
      <c r="VLY10" s="154">
        <v>0</v>
      </c>
      <c r="VLZ10" s="154">
        <v>0</v>
      </c>
      <c r="VMA10" s="154">
        <v>0</v>
      </c>
      <c r="VMB10" s="154">
        <v>0</v>
      </c>
      <c r="VMC10" s="154">
        <v>0</v>
      </c>
      <c r="VMD10" s="154">
        <v>0</v>
      </c>
      <c r="VME10" s="154">
        <v>0</v>
      </c>
      <c r="VMF10" s="154">
        <v>0</v>
      </c>
      <c r="VMG10" s="154">
        <v>0</v>
      </c>
      <c r="VMH10" s="154">
        <v>0</v>
      </c>
      <c r="VMI10" s="154">
        <v>0</v>
      </c>
      <c r="VMJ10" s="154">
        <v>0</v>
      </c>
      <c r="VMK10" s="154">
        <v>0</v>
      </c>
      <c r="VML10" s="154">
        <v>0</v>
      </c>
      <c r="VMM10" s="154">
        <v>0</v>
      </c>
      <c r="VMN10" s="154">
        <v>0</v>
      </c>
      <c r="VMO10" s="154">
        <v>0</v>
      </c>
      <c r="VMP10" s="154">
        <v>0</v>
      </c>
      <c r="VMQ10" s="154">
        <v>0</v>
      </c>
      <c r="VMR10" s="154">
        <v>0</v>
      </c>
      <c r="VMS10" s="154">
        <v>0</v>
      </c>
      <c r="VMT10" s="154">
        <v>0</v>
      </c>
      <c r="VMU10" s="154">
        <v>0</v>
      </c>
      <c r="VMV10" s="154">
        <v>0</v>
      </c>
      <c r="VMW10" s="154">
        <v>0</v>
      </c>
      <c r="VMX10" s="154">
        <v>0</v>
      </c>
      <c r="VMY10" s="154">
        <v>0</v>
      </c>
      <c r="VMZ10" s="154">
        <v>0</v>
      </c>
      <c r="VNA10" s="154">
        <v>0</v>
      </c>
      <c r="VNB10" s="154">
        <v>0</v>
      </c>
      <c r="VNC10" s="154">
        <v>0</v>
      </c>
      <c r="VND10" s="154">
        <v>0</v>
      </c>
      <c r="VNE10" s="154">
        <v>0</v>
      </c>
      <c r="VNF10" s="154">
        <v>0</v>
      </c>
      <c r="VNG10" s="154">
        <v>0</v>
      </c>
      <c r="VNH10" s="154">
        <v>0</v>
      </c>
      <c r="VNI10" s="154">
        <v>0</v>
      </c>
      <c r="VNJ10" s="154">
        <v>0</v>
      </c>
      <c r="VNK10" s="154">
        <v>0</v>
      </c>
      <c r="VNL10" s="154">
        <v>0</v>
      </c>
      <c r="VNM10" s="154">
        <v>0</v>
      </c>
      <c r="VNN10" s="154">
        <v>0</v>
      </c>
      <c r="VNO10" s="154">
        <v>0</v>
      </c>
      <c r="VNP10" s="154">
        <v>0</v>
      </c>
      <c r="VNQ10" s="154">
        <v>0</v>
      </c>
      <c r="VNR10" s="154">
        <v>0</v>
      </c>
      <c r="VNS10" s="154">
        <v>0</v>
      </c>
      <c r="VNT10" s="154">
        <v>0</v>
      </c>
      <c r="VNU10" s="154">
        <v>0</v>
      </c>
      <c r="VNV10" s="154">
        <v>0</v>
      </c>
      <c r="VNW10" s="154">
        <v>0</v>
      </c>
      <c r="VNX10" s="154">
        <v>0</v>
      </c>
      <c r="VNY10" s="154">
        <v>0</v>
      </c>
      <c r="VNZ10" s="154">
        <v>0</v>
      </c>
      <c r="VOA10" s="154">
        <v>0</v>
      </c>
      <c r="VOB10" s="154">
        <v>0</v>
      </c>
      <c r="VOC10" s="154">
        <v>0</v>
      </c>
      <c r="VOD10" s="154">
        <v>0</v>
      </c>
      <c r="VOE10" s="154">
        <v>0</v>
      </c>
      <c r="VOF10" s="154">
        <v>0</v>
      </c>
      <c r="VOG10" s="154">
        <v>0</v>
      </c>
      <c r="VOH10" s="154">
        <v>0</v>
      </c>
      <c r="VOI10" s="154">
        <v>0</v>
      </c>
      <c r="VOJ10" s="154">
        <v>0</v>
      </c>
      <c r="VOK10" s="154">
        <v>0</v>
      </c>
      <c r="VOL10" s="154">
        <v>0</v>
      </c>
      <c r="VOM10" s="154">
        <v>0</v>
      </c>
      <c r="VON10" s="154">
        <v>0</v>
      </c>
      <c r="VOO10" s="154">
        <v>0</v>
      </c>
      <c r="VOP10" s="154">
        <v>0</v>
      </c>
      <c r="VOQ10" s="154">
        <v>0</v>
      </c>
      <c r="VOR10" s="154">
        <v>0</v>
      </c>
      <c r="VOS10" s="154">
        <v>0</v>
      </c>
      <c r="VOT10" s="154">
        <v>0</v>
      </c>
      <c r="VOU10" s="154">
        <v>0</v>
      </c>
      <c r="VOV10" s="154">
        <v>0</v>
      </c>
      <c r="VOW10" s="154">
        <v>0</v>
      </c>
      <c r="VOX10" s="154">
        <v>0</v>
      </c>
      <c r="VOY10" s="154">
        <v>0</v>
      </c>
      <c r="VOZ10" s="154">
        <v>0</v>
      </c>
      <c r="VPA10" s="154">
        <v>0</v>
      </c>
      <c r="VPB10" s="154">
        <v>0</v>
      </c>
      <c r="VPC10" s="154">
        <v>0</v>
      </c>
      <c r="VPD10" s="154">
        <v>0</v>
      </c>
      <c r="VPE10" s="154">
        <v>0</v>
      </c>
      <c r="VPF10" s="154">
        <v>0</v>
      </c>
      <c r="VPG10" s="154">
        <v>0</v>
      </c>
      <c r="VPH10" s="154">
        <v>0</v>
      </c>
      <c r="VPI10" s="154">
        <v>0</v>
      </c>
      <c r="VPJ10" s="154">
        <v>0</v>
      </c>
      <c r="VPK10" s="154">
        <v>0</v>
      </c>
      <c r="VPL10" s="154">
        <v>0</v>
      </c>
      <c r="VPM10" s="154">
        <v>0</v>
      </c>
      <c r="VPN10" s="154">
        <v>0</v>
      </c>
      <c r="VPO10" s="154">
        <v>0</v>
      </c>
      <c r="VPP10" s="154">
        <v>0</v>
      </c>
      <c r="VPQ10" s="154">
        <v>0</v>
      </c>
      <c r="VPR10" s="154">
        <v>0</v>
      </c>
      <c r="VPS10" s="154">
        <v>0</v>
      </c>
      <c r="VPT10" s="154">
        <v>0</v>
      </c>
      <c r="VPU10" s="154">
        <v>0</v>
      </c>
      <c r="VPV10" s="154">
        <v>0</v>
      </c>
      <c r="VPW10" s="154">
        <v>0</v>
      </c>
      <c r="VPX10" s="154">
        <v>0</v>
      </c>
      <c r="VPY10" s="154">
        <v>0</v>
      </c>
      <c r="VPZ10" s="154">
        <v>0</v>
      </c>
      <c r="VQA10" s="154">
        <v>0</v>
      </c>
      <c r="VQB10" s="154">
        <v>0</v>
      </c>
      <c r="VQC10" s="154">
        <v>0</v>
      </c>
      <c r="VQD10" s="154">
        <v>0</v>
      </c>
      <c r="VQE10" s="154">
        <v>0</v>
      </c>
      <c r="VQF10" s="154">
        <v>0</v>
      </c>
      <c r="VQG10" s="154">
        <v>0</v>
      </c>
      <c r="VQH10" s="154">
        <v>0</v>
      </c>
      <c r="VQI10" s="154">
        <v>0</v>
      </c>
      <c r="VQJ10" s="154">
        <v>0</v>
      </c>
      <c r="VQK10" s="154">
        <v>0</v>
      </c>
      <c r="VQL10" s="154">
        <v>0</v>
      </c>
      <c r="VQM10" s="154">
        <v>0</v>
      </c>
      <c r="VQN10" s="154">
        <v>0</v>
      </c>
      <c r="VQO10" s="154">
        <v>0</v>
      </c>
      <c r="VQP10" s="154">
        <v>0</v>
      </c>
      <c r="VQQ10" s="154">
        <v>0</v>
      </c>
      <c r="VQR10" s="154">
        <v>0</v>
      </c>
      <c r="VQS10" s="154">
        <v>0</v>
      </c>
      <c r="VQT10" s="154">
        <v>0</v>
      </c>
      <c r="VQU10" s="154">
        <v>0</v>
      </c>
      <c r="VQV10" s="154">
        <v>0</v>
      </c>
      <c r="VQW10" s="154">
        <v>0</v>
      </c>
      <c r="VQX10" s="154">
        <v>0</v>
      </c>
      <c r="VQY10" s="154">
        <v>0</v>
      </c>
      <c r="VQZ10" s="154">
        <v>0</v>
      </c>
      <c r="VRA10" s="154">
        <v>0</v>
      </c>
      <c r="VRB10" s="154">
        <v>0</v>
      </c>
      <c r="VRC10" s="154">
        <v>0</v>
      </c>
      <c r="VRD10" s="154">
        <v>0</v>
      </c>
      <c r="VRE10" s="154">
        <v>0</v>
      </c>
      <c r="VRF10" s="154">
        <v>0</v>
      </c>
      <c r="VRG10" s="154">
        <v>0</v>
      </c>
      <c r="VRH10" s="154">
        <v>0</v>
      </c>
      <c r="VRI10" s="154">
        <v>0</v>
      </c>
      <c r="VRJ10" s="154">
        <v>0</v>
      </c>
      <c r="VRK10" s="154">
        <v>0</v>
      </c>
      <c r="VRL10" s="154">
        <v>0</v>
      </c>
      <c r="VRM10" s="154">
        <v>0</v>
      </c>
      <c r="VRN10" s="154">
        <v>0</v>
      </c>
      <c r="VRO10" s="154">
        <v>0</v>
      </c>
      <c r="VRP10" s="154">
        <v>0</v>
      </c>
      <c r="VRQ10" s="154">
        <v>0</v>
      </c>
      <c r="VRR10" s="154">
        <v>0</v>
      </c>
      <c r="VRS10" s="154">
        <v>0</v>
      </c>
      <c r="VRT10" s="154">
        <v>0</v>
      </c>
      <c r="VRU10" s="154">
        <v>0</v>
      </c>
      <c r="VRV10" s="154">
        <v>0</v>
      </c>
      <c r="VRW10" s="154">
        <v>0</v>
      </c>
      <c r="VRX10" s="154">
        <v>0</v>
      </c>
      <c r="VRY10" s="154">
        <v>0</v>
      </c>
      <c r="VRZ10" s="154">
        <v>0</v>
      </c>
      <c r="VSA10" s="154">
        <v>0</v>
      </c>
      <c r="VSB10" s="154">
        <v>0</v>
      </c>
      <c r="VSC10" s="154">
        <v>0</v>
      </c>
      <c r="VSD10" s="154">
        <v>0</v>
      </c>
      <c r="VSE10" s="154">
        <v>0</v>
      </c>
      <c r="VSF10" s="154">
        <v>0</v>
      </c>
      <c r="VSG10" s="154">
        <v>0</v>
      </c>
      <c r="VSH10" s="154">
        <v>0</v>
      </c>
      <c r="VSI10" s="154">
        <v>0</v>
      </c>
      <c r="VSJ10" s="154">
        <v>0</v>
      </c>
      <c r="VSK10" s="154">
        <v>0</v>
      </c>
      <c r="VSL10" s="154">
        <v>0</v>
      </c>
      <c r="VSM10" s="154">
        <v>0</v>
      </c>
      <c r="VSN10" s="154">
        <v>0</v>
      </c>
      <c r="VSO10" s="154">
        <v>0</v>
      </c>
      <c r="VSP10" s="154">
        <v>0</v>
      </c>
      <c r="VSQ10" s="154">
        <v>0</v>
      </c>
      <c r="VSR10" s="154">
        <v>0</v>
      </c>
      <c r="VSS10" s="154">
        <v>0</v>
      </c>
      <c r="VST10" s="154">
        <v>0</v>
      </c>
      <c r="VSU10" s="154">
        <v>0</v>
      </c>
      <c r="VSV10" s="154">
        <v>0</v>
      </c>
      <c r="VSW10" s="154">
        <v>0</v>
      </c>
      <c r="VSX10" s="154">
        <v>0</v>
      </c>
      <c r="VSY10" s="154">
        <v>0</v>
      </c>
      <c r="VSZ10" s="154">
        <v>0</v>
      </c>
      <c r="VTA10" s="154">
        <v>0</v>
      </c>
      <c r="VTB10" s="154">
        <v>0</v>
      </c>
      <c r="VTC10" s="154">
        <v>0</v>
      </c>
      <c r="VTD10" s="154">
        <v>0</v>
      </c>
      <c r="VTE10" s="154">
        <v>0</v>
      </c>
      <c r="VTF10" s="154">
        <v>0</v>
      </c>
      <c r="VTG10" s="154">
        <v>0</v>
      </c>
      <c r="VTH10" s="154">
        <v>0</v>
      </c>
      <c r="VTI10" s="154">
        <v>0</v>
      </c>
      <c r="VTJ10" s="154">
        <v>0</v>
      </c>
      <c r="VTK10" s="154">
        <v>0</v>
      </c>
      <c r="VTL10" s="154">
        <v>0</v>
      </c>
      <c r="VTM10" s="154">
        <v>0</v>
      </c>
      <c r="VTN10" s="154">
        <v>0</v>
      </c>
      <c r="VTO10" s="154">
        <v>0</v>
      </c>
      <c r="VTP10" s="154">
        <v>0</v>
      </c>
      <c r="VTQ10" s="154">
        <v>0</v>
      </c>
      <c r="VTR10" s="154">
        <v>0</v>
      </c>
      <c r="VTS10" s="154">
        <v>0</v>
      </c>
      <c r="VTT10" s="154">
        <v>0</v>
      </c>
      <c r="VTU10" s="154">
        <v>0</v>
      </c>
      <c r="VTV10" s="154">
        <v>0</v>
      </c>
      <c r="VTW10" s="154">
        <v>0</v>
      </c>
      <c r="VTX10" s="154">
        <v>0</v>
      </c>
      <c r="VTY10" s="154">
        <v>0</v>
      </c>
      <c r="VTZ10" s="154">
        <v>0</v>
      </c>
      <c r="VUA10" s="154">
        <v>0</v>
      </c>
      <c r="VUB10" s="154">
        <v>0</v>
      </c>
      <c r="VUC10" s="154">
        <v>0</v>
      </c>
      <c r="VUD10" s="154">
        <v>0</v>
      </c>
      <c r="VUE10" s="154">
        <v>0</v>
      </c>
      <c r="VUF10" s="154">
        <v>0</v>
      </c>
      <c r="VUG10" s="154">
        <v>0</v>
      </c>
      <c r="VUH10" s="154">
        <v>0</v>
      </c>
      <c r="VUI10" s="154">
        <v>0</v>
      </c>
      <c r="VUJ10" s="154">
        <v>0</v>
      </c>
      <c r="VUK10" s="154">
        <v>0</v>
      </c>
      <c r="VUL10" s="154">
        <v>0</v>
      </c>
      <c r="VUM10" s="154">
        <v>0</v>
      </c>
      <c r="VUN10" s="154">
        <v>0</v>
      </c>
      <c r="VUO10" s="154">
        <v>0</v>
      </c>
      <c r="VUP10" s="154">
        <v>0</v>
      </c>
      <c r="VUQ10" s="154">
        <v>0</v>
      </c>
      <c r="VUR10" s="154">
        <v>0</v>
      </c>
      <c r="VUS10" s="154">
        <v>0</v>
      </c>
      <c r="VUT10" s="154">
        <v>0</v>
      </c>
      <c r="VUU10" s="154">
        <v>0</v>
      </c>
      <c r="VUV10" s="154">
        <v>0</v>
      </c>
      <c r="VUW10" s="154">
        <v>0</v>
      </c>
      <c r="VUX10" s="154">
        <v>0</v>
      </c>
      <c r="VUY10" s="154">
        <v>0</v>
      </c>
      <c r="VUZ10" s="154">
        <v>0</v>
      </c>
      <c r="VVA10" s="154">
        <v>0</v>
      </c>
      <c r="VVB10" s="154">
        <v>0</v>
      </c>
      <c r="VVC10" s="154">
        <v>0</v>
      </c>
      <c r="VVD10" s="154">
        <v>0</v>
      </c>
      <c r="VVE10" s="154">
        <v>0</v>
      </c>
      <c r="VVF10" s="154">
        <v>0</v>
      </c>
      <c r="VVG10" s="154">
        <v>0</v>
      </c>
      <c r="VVH10" s="154">
        <v>0</v>
      </c>
      <c r="VVI10" s="154">
        <v>0</v>
      </c>
      <c r="VVJ10" s="154">
        <v>0</v>
      </c>
      <c r="VVK10" s="154">
        <v>0</v>
      </c>
      <c r="VVL10" s="154">
        <v>0</v>
      </c>
      <c r="VVM10" s="154">
        <v>0</v>
      </c>
      <c r="VVN10" s="154">
        <v>0</v>
      </c>
      <c r="VVO10" s="154">
        <v>0</v>
      </c>
      <c r="VVP10" s="154">
        <v>0</v>
      </c>
      <c r="VVQ10" s="154">
        <v>0</v>
      </c>
      <c r="VVR10" s="154">
        <v>0</v>
      </c>
      <c r="VVS10" s="154">
        <v>0</v>
      </c>
      <c r="VVT10" s="154">
        <v>0</v>
      </c>
      <c r="VVU10" s="154">
        <v>0</v>
      </c>
      <c r="VVV10" s="154">
        <v>0</v>
      </c>
      <c r="VVW10" s="154">
        <v>0</v>
      </c>
      <c r="VVX10" s="154">
        <v>0</v>
      </c>
      <c r="VVY10" s="154">
        <v>0</v>
      </c>
      <c r="VVZ10" s="154">
        <v>0</v>
      </c>
      <c r="VWA10" s="154">
        <v>0</v>
      </c>
      <c r="VWB10" s="154">
        <v>0</v>
      </c>
      <c r="VWC10" s="154">
        <v>0</v>
      </c>
      <c r="VWD10" s="154">
        <v>0</v>
      </c>
      <c r="VWE10" s="154">
        <v>0</v>
      </c>
      <c r="VWF10" s="154">
        <v>0</v>
      </c>
      <c r="VWG10" s="154">
        <v>0</v>
      </c>
      <c r="VWH10" s="154">
        <v>0</v>
      </c>
      <c r="VWI10" s="154">
        <v>0</v>
      </c>
      <c r="VWJ10" s="154">
        <v>0</v>
      </c>
      <c r="VWK10" s="154">
        <v>0</v>
      </c>
      <c r="VWL10" s="154">
        <v>0</v>
      </c>
      <c r="VWM10" s="154">
        <v>0</v>
      </c>
      <c r="VWN10" s="154">
        <v>0</v>
      </c>
      <c r="VWO10" s="154">
        <v>0</v>
      </c>
      <c r="VWP10" s="154">
        <v>0</v>
      </c>
      <c r="VWQ10" s="154">
        <v>0</v>
      </c>
      <c r="VWR10" s="154">
        <v>0</v>
      </c>
      <c r="VWS10" s="154">
        <v>0</v>
      </c>
      <c r="VWT10" s="154">
        <v>0</v>
      </c>
      <c r="VWU10" s="154">
        <v>0</v>
      </c>
      <c r="VWV10" s="154">
        <v>0</v>
      </c>
      <c r="VWW10" s="154">
        <v>0</v>
      </c>
      <c r="VWX10" s="154">
        <v>0</v>
      </c>
      <c r="VWY10" s="154">
        <v>0</v>
      </c>
      <c r="VWZ10" s="154">
        <v>0</v>
      </c>
      <c r="VXA10" s="154">
        <v>0</v>
      </c>
      <c r="VXB10" s="154">
        <v>0</v>
      </c>
      <c r="VXC10" s="154">
        <v>0</v>
      </c>
      <c r="VXD10" s="154">
        <v>0</v>
      </c>
      <c r="VXE10" s="154">
        <v>0</v>
      </c>
      <c r="VXF10" s="154">
        <v>0</v>
      </c>
      <c r="VXG10" s="154">
        <v>0</v>
      </c>
      <c r="VXH10" s="154">
        <v>0</v>
      </c>
      <c r="VXI10" s="154">
        <v>0</v>
      </c>
      <c r="VXJ10" s="154">
        <v>0</v>
      </c>
      <c r="VXK10" s="154">
        <v>0</v>
      </c>
      <c r="VXL10" s="154">
        <v>0</v>
      </c>
      <c r="VXM10" s="154">
        <v>0</v>
      </c>
      <c r="VXN10" s="154">
        <v>0</v>
      </c>
      <c r="VXO10" s="154">
        <v>0</v>
      </c>
      <c r="VXP10" s="154">
        <v>0</v>
      </c>
      <c r="VXQ10" s="154">
        <v>0</v>
      </c>
      <c r="VXR10" s="154">
        <v>0</v>
      </c>
      <c r="VXS10" s="154">
        <v>0</v>
      </c>
      <c r="VXT10" s="154">
        <v>0</v>
      </c>
      <c r="VXU10" s="154">
        <v>0</v>
      </c>
      <c r="VXV10" s="154">
        <v>0</v>
      </c>
      <c r="VXW10" s="154">
        <v>0</v>
      </c>
      <c r="VXX10" s="154">
        <v>0</v>
      </c>
      <c r="VXY10" s="154">
        <v>0</v>
      </c>
      <c r="VXZ10" s="154">
        <v>0</v>
      </c>
      <c r="VYA10" s="154">
        <v>0</v>
      </c>
      <c r="VYB10" s="154">
        <v>0</v>
      </c>
      <c r="VYC10" s="154">
        <v>0</v>
      </c>
      <c r="VYD10" s="154">
        <v>0</v>
      </c>
      <c r="VYE10" s="154">
        <v>0</v>
      </c>
      <c r="VYF10" s="154">
        <v>0</v>
      </c>
      <c r="VYG10" s="154">
        <v>0</v>
      </c>
      <c r="VYH10" s="154">
        <v>0</v>
      </c>
      <c r="VYI10" s="154">
        <v>0</v>
      </c>
      <c r="VYJ10" s="154">
        <v>0</v>
      </c>
      <c r="VYK10" s="154">
        <v>0</v>
      </c>
      <c r="VYL10" s="154">
        <v>0</v>
      </c>
      <c r="VYM10" s="154">
        <v>0</v>
      </c>
      <c r="VYN10" s="154">
        <v>0</v>
      </c>
      <c r="VYO10" s="154">
        <v>0</v>
      </c>
      <c r="VYP10" s="154">
        <v>0</v>
      </c>
      <c r="VYQ10" s="154">
        <v>0</v>
      </c>
      <c r="VYR10" s="154">
        <v>0</v>
      </c>
      <c r="VYS10" s="154">
        <v>0</v>
      </c>
      <c r="VYT10" s="154">
        <v>0</v>
      </c>
      <c r="VYU10" s="154">
        <v>0</v>
      </c>
      <c r="VYV10" s="154">
        <v>0</v>
      </c>
      <c r="VYW10" s="154">
        <v>0</v>
      </c>
      <c r="VYX10" s="154">
        <v>0</v>
      </c>
      <c r="VYY10" s="154">
        <v>0</v>
      </c>
      <c r="VYZ10" s="154">
        <v>0</v>
      </c>
      <c r="VZA10" s="154">
        <v>0</v>
      </c>
      <c r="VZB10" s="154">
        <v>0</v>
      </c>
      <c r="VZC10" s="154">
        <v>0</v>
      </c>
      <c r="VZD10" s="154">
        <v>0</v>
      </c>
      <c r="VZE10" s="154">
        <v>0</v>
      </c>
      <c r="VZF10" s="154">
        <v>0</v>
      </c>
      <c r="VZG10" s="154">
        <v>0</v>
      </c>
      <c r="VZH10" s="154">
        <v>0</v>
      </c>
      <c r="VZI10" s="154">
        <v>0</v>
      </c>
      <c r="VZJ10" s="154">
        <v>0</v>
      </c>
      <c r="VZK10" s="154">
        <v>0</v>
      </c>
      <c r="VZL10" s="154">
        <v>0</v>
      </c>
      <c r="VZM10" s="154">
        <v>0</v>
      </c>
      <c r="VZN10" s="154">
        <v>0</v>
      </c>
      <c r="VZO10" s="154">
        <v>0</v>
      </c>
      <c r="VZP10" s="154">
        <v>0</v>
      </c>
      <c r="VZQ10" s="154">
        <v>0</v>
      </c>
      <c r="VZR10" s="154">
        <v>0</v>
      </c>
      <c r="VZS10" s="154">
        <v>0</v>
      </c>
      <c r="VZT10" s="154">
        <v>0</v>
      </c>
      <c r="VZU10" s="154">
        <v>0</v>
      </c>
      <c r="VZV10" s="154">
        <v>0</v>
      </c>
      <c r="VZW10" s="154">
        <v>0</v>
      </c>
      <c r="VZX10" s="154">
        <v>0</v>
      </c>
      <c r="VZY10" s="154">
        <v>0</v>
      </c>
      <c r="VZZ10" s="154">
        <v>0</v>
      </c>
      <c r="WAA10" s="154">
        <v>0</v>
      </c>
      <c r="WAB10" s="154">
        <v>0</v>
      </c>
      <c r="WAC10" s="154">
        <v>0</v>
      </c>
      <c r="WAD10" s="154">
        <v>0</v>
      </c>
      <c r="WAE10" s="154">
        <v>0</v>
      </c>
      <c r="WAF10" s="154">
        <v>0</v>
      </c>
      <c r="WAG10" s="154">
        <v>0</v>
      </c>
      <c r="WAH10" s="154">
        <v>0</v>
      </c>
      <c r="WAI10" s="154">
        <v>0</v>
      </c>
      <c r="WAJ10" s="154">
        <v>0</v>
      </c>
      <c r="WAK10" s="154">
        <v>0</v>
      </c>
      <c r="WAL10" s="154">
        <v>0</v>
      </c>
      <c r="WAM10" s="154">
        <v>0</v>
      </c>
      <c r="WAN10" s="154">
        <v>0</v>
      </c>
      <c r="WAO10" s="154">
        <v>0</v>
      </c>
      <c r="WAP10" s="154">
        <v>0</v>
      </c>
      <c r="WAQ10" s="154">
        <v>0</v>
      </c>
      <c r="WAR10" s="154">
        <v>0</v>
      </c>
      <c r="WAS10" s="154">
        <v>0</v>
      </c>
      <c r="WAT10" s="154">
        <v>0</v>
      </c>
      <c r="WAU10" s="154">
        <v>0</v>
      </c>
      <c r="WAV10" s="154">
        <v>0</v>
      </c>
      <c r="WAW10" s="154">
        <v>0</v>
      </c>
      <c r="WAX10" s="154">
        <v>0</v>
      </c>
      <c r="WAY10" s="154">
        <v>0</v>
      </c>
      <c r="WAZ10" s="154">
        <v>0</v>
      </c>
      <c r="WBA10" s="154">
        <v>0</v>
      </c>
      <c r="WBB10" s="154">
        <v>0</v>
      </c>
      <c r="WBC10" s="154">
        <v>0</v>
      </c>
      <c r="WBD10" s="154">
        <v>0</v>
      </c>
      <c r="WBE10" s="154">
        <v>0</v>
      </c>
      <c r="WBF10" s="154">
        <v>0</v>
      </c>
      <c r="WBG10" s="154">
        <v>0</v>
      </c>
      <c r="WBH10" s="154">
        <v>0</v>
      </c>
      <c r="WBI10" s="154">
        <v>0</v>
      </c>
      <c r="WBJ10" s="154">
        <v>0</v>
      </c>
      <c r="WBK10" s="154">
        <v>0</v>
      </c>
      <c r="WBL10" s="154">
        <v>0</v>
      </c>
      <c r="WBM10" s="154">
        <v>0</v>
      </c>
      <c r="WBN10" s="154">
        <v>0</v>
      </c>
      <c r="WBO10" s="154">
        <v>0</v>
      </c>
      <c r="WBP10" s="154">
        <v>0</v>
      </c>
      <c r="WBQ10" s="154">
        <v>0</v>
      </c>
      <c r="WBR10" s="154">
        <v>0</v>
      </c>
      <c r="WBS10" s="154">
        <v>0</v>
      </c>
      <c r="WBT10" s="154">
        <v>0</v>
      </c>
      <c r="WBU10" s="154">
        <v>0</v>
      </c>
      <c r="WBV10" s="154">
        <v>0</v>
      </c>
      <c r="WBW10" s="154">
        <v>0</v>
      </c>
      <c r="WBX10" s="154">
        <v>0</v>
      </c>
      <c r="WBY10" s="154">
        <v>0</v>
      </c>
      <c r="WBZ10" s="154">
        <v>0</v>
      </c>
      <c r="WCA10" s="154">
        <v>0</v>
      </c>
      <c r="WCB10" s="154">
        <v>0</v>
      </c>
      <c r="WCC10" s="154">
        <v>0</v>
      </c>
      <c r="WCD10" s="154">
        <v>0</v>
      </c>
      <c r="WCE10" s="154">
        <v>0</v>
      </c>
      <c r="WCF10" s="154">
        <v>0</v>
      </c>
      <c r="WCG10" s="154">
        <v>0</v>
      </c>
      <c r="WCH10" s="154">
        <v>0</v>
      </c>
      <c r="WCI10" s="154">
        <v>0</v>
      </c>
      <c r="WCJ10" s="154">
        <v>0</v>
      </c>
      <c r="WCK10" s="154">
        <v>0</v>
      </c>
      <c r="WCL10" s="154">
        <v>0</v>
      </c>
      <c r="WCM10" s="154">
        <v>0</v>
      </c>
      <c r="WCN10" s="154">
        <v>0</v>
      </c>
      <c r="WCO10" s="154">
        <v>0</v>
      </c>
      <c r="WCP10" s="154">
        <v>0</v>
      </c>
      <c r="WCQ10" s="154">
        <v>0</v>
      </c>
      <c r="WCR10" s="154">
        <v>0</v>
      </c>
      <c r="WCS10" s="154">
        <v>0</v>
      </c>
      <c r="WCT10" s="154">
        <v>0</v>
      </c>
      <c r="WCU10" s="154">
        <v>0</v>
      </c>
      <c r="WCV10" s="154">
        <v>0</v>
      </c>
      <c r="WCW10" s="154">
        <v>0</v>
      </c>
      <c r="WCX10" s="154">
        <v>0</v>
      </c>
      <c r="WCY10" s="154">
        <v>0</v>
      </c>
      <c r="WCZ10" s="154">
        <v>0</v>
      </c>
      <c r="WDA10" s="154">
        <v>0</v>
      </c>
      <c r="WDB10" s="154">
        <v>0</v>
      </c>
      <c r="WDC10" s="154">
        <v>0</v>
      </c>
      <c r="WDD10" s="154">
        <v>0</v>
      </c>
      <c r="WDE10" s="154">
        <v>0</v>
      </c>
      <c r="WDF10" s="154">
        <v>0</v>
      </c>
      <c r="WDG10" s="154">
        <v>0</v>
      </c>
      <c r="WDH10" s="154">
        <v>0</v>
      </c>
      <c r="WDI10" s="154">
        <v>0</v>
      </c>
      <c r="WDJ10" s="154">
        <v>0</v>
      </c>
      <c r="WDK10" s="154">
        <v>0</v>
      </c>
      <c r="WDL10" s="154">
        <v>0</v>
      </c>
      <c r="WDM10" s="154">
        <v>0</v>
      </c>
      <c r="WDN10" s="154">
        <v>0</v>
      </c>
      <c r="WDO10" s="154">
        <v>0</v>
      </c>
      <c r="WDP10" s="154">
        <v>0</v>
      </c>
      <c r="WDQ10" s="154">
        <v>0</v>
      </c>
      <c r="WDR10" s="154">
        <v>0</v>
      </c>
      <c r="WDS10" s="154">
        <v>0</v>
      </c>
      <c r="WDT10" s="154">
        <v>0</v>
      </c>
      <c r="WDU10" s="154">
        <v>0</v>
      </c>
      <c r="WDV10" s="154">
        <v>0</v>
      </c>
      <c r="WDW10" s="154">
        <v>0</v>
      </c>
      <c r="WDX10" s="154">
        <v>0</v>
      </c>
      <c r="WDY10" s="154">
        <v>0</v>
      </c>
      <c r="WDZ10" s="154">
        <v>0</v>
      </c>
      <c r="WEA10" s="154">
        <v>0</v>
      </c>
      <c r="WEB10" s="154">
        <v>0</v>
      </c>
      <c r="WEC10" s="154">
        <v>0</v>
      </c>
      <c r="WED10" s="154">
        <v>0</v>
      </c>
      <c r="WEE10" s="154">
        <v>0</v>
      </c>
      <c r="WEF10" s="154">
        <v>0</v>
      </c>
      <c r="WEG10" s="154">
        <v>0</v>
      </c>
      <c r="WEH10" s="154">
        <v>0</v>
      </c>
      <c r="WEI10" s="154">
        <v>0</v>
      </c>
      <c r="WEJ10" s="154">
        <v>0</v>
      </c>
      <c r="WEK10" s="154">
        <v>0</v>
      </c>
      <c r="WEL10" s="154">
        <v>0</v>
      </c>
      <c r="WEM10" s="154">
        <v>0</v>
      </c>
      <c r="WEN10" s="154">
        <v>0</v>
      </c>
      <c r="WEO10" s="154">
        <v>0</v>
      </c>
      <c r="WEP10" s="154">
        <v>0</v>
      </c>
      <c r="WEQ10" s="154">
        <v>0</v>
      </c>
      <c r="WER10" s="154">
        <v>0</v>
      </c>
      <c r="WES10" s="154">
        <v>0</v>
      </c>
      <c r="WET10" s="154">
        <v>0</v>
      </c>
      <c r="WEU10" s="154">
        <v>0</v>
      </c>
      <c r="WEV10" s="154">
        <v>0</v>
      </c>
      <c r="WEW10" s="154">
        <v>0</v>
      </c>
      <c r="WEX10" s="154">
        <v>0</v>
      </c>
      <c r="WEY10" s="154">
        <v>0</v>
      </c>
      <c r="WEZ10" s="154">
        <v>0</v>
      </c>
      <c r="WFA10" s="154">
        <v>0</v>
      </c>
      <c r="WFB10" s="154">
        <v>0</v>
      </c>
      <c r="WFC10" s="154">
        <v>0</v>
      </c>
      <c r="WFD10" s="154">
        <v>0</v>
      </c>
      <c r="WFE10" s="154">
        <v>0</v>
      </c>
      <c r="WFF10" s="154">
        <v>0</v>
      </c>
      <c r="WFG10" s="154">
        <v>0</v>
      </c>
      <c r="WFH10" s="154">
        <v>0</v>
      </c>
      <c r="WFI10" s="154">
        <v>0</v>
      </c>
      <c r="WFJ10" s="154">
        <v>0</v>
      </c>
      <c r="WFK10" s="154">
        <v>0</v>
      </c>
      <c r="WFL10" s="154">
        <v>0</v>
      </c>
      <c r="WFM10" s="154">
        <v>0</v>
      </c>
      <c r="WFN10" s="154">
        <v>0</v>
      </c>
      <c r="WFO10" s="154">
        <v>0</v>
      </c>
      <c r="WFP10" s="154">
        <v>0</v>
      </c>
      <c r="WFQ10" s="154">
        <v>0</v>
      </c>
      <c r="WFR10" s="154">
        <v>0</v>
      </c>
      <c r="WFS10" s="154">
        <v>0</v>
      </c>
      <c r="WFT10" s="154">
        <v>0</v>
      </c>
      <c r="WFU10" s="154">
        <v>0</v>
      </c>
      <c r="WFV10" s="154">
        <v>0</v>
      </c>
      <c r="WFW10" s="154">
        <v>0</v>
      </c>
      <c r="WFX10" s="154">
        <v>0</v>
      </c>
      <c r="WFY10" s="154">
        <v>0</v>
      </c>
      <c r="WFZ10" s="154">
        <v>0</v>
      </c>
      <c r="WGA10" s="154">
        <v>0</v>
      </c>
      <c r="WGB10" s="154">
        <v>0</v>
      </c>
      <c r="WGC10" s="154">
        <v>0</v>
      </c>
      <c r="WGD10" s="154">
        <v>0</v>
      </c>
      <c r="WGE10" s="154">
        <v>0</v>
      </c>
      <c r="WGF10" s="154">
        <v>0</v>
      </c>
      <c r="WGG10" s="154">
        <v>0</v>
      </c>
      <c r="WGH10" s="154">
        <v>0</v>
      </c>
      <c r="WGI10" s="154">
        <v>0</v>
      </c>
      <c r="WGJ10" s="154">
        <v>0</v>
      </c>
      <c r="WGK10" s="154">
        <v>0</v>
      </c>
      <c r="WGL10" s="154">
        <v>0</v>
      </c>
      <c r="WGM10" s="154">
        <v>0</v>
      </c>
      <c r="WGN10" s="154">
        <v>0</v>
      </c>
      <c r="WGO10" s="154">
        <v>0</v>
      </c>
      <c r="WGP10" s="154">
        <v>0</v>
      </c>
      <c r="WGQ10" s="154">
        <v>0</v>
      </c>
      <c r="WGR10" s="154">
        <v>0</v>
      </c>
      <c r="WGS10" s="154">
        <v>0</v>
      </c>
      <c r="WGT10" s="154">
        <v>0</v>
      </c>
      <c r="WGU10" s="154">
        <v>0</v>
      </c>
      <c r="WGV10" s="154">
        <v>0</v>
      </c>
      <c r="WGW10" s="154">
        <v>0</v>
      </c>
      <c r="WGX10" s="154">
        <v>0</v>
      </c>
      <c r="WGY10" s="154">
        <v>0</v>
      </c>
      <c r="WGZ10" s="154">
        <v>0</v>
      </c>
      <c r="WHA10" s="154">
        <v>0</v>
      </c>
      <c r="WHB10" s="154">
        <v>0</v>
      </c>
      <c r="WHC10" s="154">
        <v>0</v>
      </c>
      <c r="WHD10" s="154">
        <v>0</v>
      </c>
      <c r="WHE10" s="154">
        <v>0</v>
      </c>
      <c r="WHF10" s="154">
        <v>0</v>
      </c>
      <c r="WHG10" s="154">
        <v>0</v>
      </c>
      <c r="WHH10" s="154">
        <v>0</v>
      </c>
      <c r="WHI10" s="154">
        <v>0</v>
      </c>
      <c r="WHJ10" s="154">
        <v>0</v>
      </c>
      <c r="WHK10" s="154">
        <v>0</v>
      </c>
      <c r="WHL10" s="154">
        <v>0</v>
      </c>
      <c r="WHM10" s="154">
        <v>0</v>
      </c>
      <c r="WHN10" s="154">
        <v>0</v>
      </c>
      <c r="WHO10" s="154">
        <v>0</v>
      </c>
      <c r="WHP10" s="154">
        <v>0</v>
      </c>
      <c r="WHQ10" s="154">
        <v>0</v>
      </c>
      <c r="WHR10" s="154">
        <v>0</v>
      </c>
      <c r="WHS10" s="154">
        <v>0</v>
      </c>
      <c r="WHT10" s="154">
        <v>0</v>
      </c>
      <c r="WHU10" s="154">
        <v>0</v>
      </c>
      <c r="WHV10" s="154">
        <v>0</v>
      </c>
      <c r="WHW10" s="154">
        <v>0</v>
      </c>
      <c r="WHX10" s="154">
        <v>0</v>
      </c>
      <c r="WHY10" s="154">
        <v>0</v>
      </c>
      <c r="WHZ10" s="154">
        <v>0</v>
      </c>
      <c r="WIA10" s="154">
        <v>0</v>
      </c>
      <c r="WIB10" s="154">
        <v>0</v>
      </c>
      <c r="WIC10" s="154">
        <v>0</v>
      </c>
      <c r="WID10" s="154">
        <v>0</v>
      </c>
      <c r="WIE10" s="154">
        <v>0</v>
      </c>
      <c r="WIF10" s="154">
        <v>0</v>
      </c>
      <c r="WIG10" s="154">
        <v>0</v>
      </c>
      <c r="WIH10" s="154">
        <v>0</v>
      </c>
      <c r="WII10" s="154">
        <v>0</v>
      </c>
      <c r="WIJ10" s="154">
        <v>0</v>
      </c>
      <c r="WIK10" s="154">
        <v>0</v>
      </c>
      <c r="WIL10" s="154">
        <v>0</v>
      </c>
      <c r="WIM10" s="154">
        <v>0</v>
      </c>
      <c r="WIN10" s="154">
        <v>0</v>
      </c>
      <c r="WIO10" s="154">
        <v>0</v>
      </c>
      <c r="WIP10" s="154">
        <v>0</v>
      </c>
      <c r="WIQ10" s="154">
        <v>0</v>
      </c>
      <c r="WIR10" s="154">
        <v>0</v>
      </c>
      <c r="WIS10" s="154">
        <v>0</v>
      </c>
      <c r="WIT10" s="154">
        <v>0</v>
      </c>
      <c r="WIU10" s="154">
        <v>0</v>
      </c>
      <c r="WIV10" s="154">
        <v>0</v>
      </c>
      <c r="WIW10" s="154">
        <v>0</v>
      </c>
      <c r="WIX10" s="154">
        <v>0</v>
      </c>
      <c r="WIY10" s="154">
        <v>0</v>
      </c>
      <c r="WIZ10" s="154">
        <v>0</v>
      </c>
      <c r="WJA10" s="154">
        <v>0</v>
      </c>
      <c r="WJB10" s="154">
        <v>0</v>
      </c>
      <c r="WJC10" s="154">
        <v>0</v>
      </c>
      <c r="WJD10" s="154">
        <v>0</v>
      </c>
      <c r="WJE10" s="154">
        <v>0</v>
      </c>
      <c r="WJF10" s="154">
        <v>0</v>
      </c>
      <c r="WJG10" s="154">
        <v>0</v>
      </c>
      <c r="WJH10" s="154">
        <v>0</v>
      </c>
      <c r="WJI10" s="154">
        <v>0</v>
      </c>
      <c r="WJJ10" s="154">
        <v>0</v>
      </c>
      <c r="WJK10" s="154">
        <v>0</v>
      </c>
      <c r="WJL10" s="154">
        <v>0</v>
      </c>
      <c r="WJM10" s="154">
        <v>0</v>
      </c>
      <c r="WJN10" s="154">
        <v>0</v>
      </c>
      <c r="WJO10" s="154">
        <v>0</v>
      </c>
      <c r="WJP10" s="154">
        <v>0</v>
      </c>
      <c r="WJQ10" s="154">
        <v>0</v>
      </c>
      <c r="WJR10" s="154">
        <v>0</v>
      </c>
      <c r="WJS10" s="154">
        <v>0</v>
      </c>
      <c r="WJT10" s="154">
        <v>0</v>
      </c>
      <c r="WJU10" s="154">
        <v>0</v>
      </c>
      <c r="WJV10" s="154">
        <v>0</v>
      </c>
      <c r="WJW10" s="154">
        <v>0</v>
      </c>
      <c r="WJX10" s="154">
        <v>0</v>
      </c>
      <c r="WJY10" s="154">
        <v>0</v>
      </c>
      <c r="WJZ10" s="154">
        <v>0</v>
      </c>
      <c r="WKA10" s="154">
        <v>0</v>
      </c>
      <c r="WKB10" s="154">
        <v>0</v>
      </c>
      <c r="WKC10" s="154">
        <v>0</v>
      </c>
      <c r="WKD10" s="154">
        <v>0</v>
      </c>
      <c r="WKE10" s="154">
        <v>0</v>
      </c>
      <c r="WKF10" s="154">
        <v>0</v>
      </c>
      <c r="WKG10" s="154">
        <v>0</v>
      </c>
      <c r="WKH10" s="154">
        <v>0</v>
      </c>
      <c r="WKI10" s="154">
        <v>0</v>
      </c>
      <c r="WKJ10" s="154">
        <v>0</v>
      </c>
      <c r="WKK10" s="154">
        <v>0</v>
      </c>
      <c r="WKL10" s="154">
        <v>0</v>
      </c>
      <c r="WKM10" s="154">
        <v>0</v>
      </c>
      <c r="WKN10" s="154">
        <v>0</v>
      </c>
      <c r="WKO10" s="154">
        <v>0</v>
      </c>
      <c r="WKP10" s="154">
        <v>0</v>
      </c>
      <c r="WKQ10" s="154">
        <v>0</v>
      </c>
      <c r="WKR10" s="154">
        <v>0</v>
      </c>
      <c r="WKS10" s="154">
        <v>0</v>
      </c>
      <c r="WKT10" s="154">
        <v>0</v>
      </c>
      <c r="WKU10" s="154">
        <v>0</v>
      </c>
      <c r="WKV10" s="154">
        <v>0</v>
      </c>
      <c r="WKW10" s="154">
        <v>0</v>
      </c>
      <c r="WKX10" s="154">
        <v>0</v>
      </c>
      <c r="WKY10" s="154">
        <v>0</v>
      </c>
      <c r="WKZ10" s="154">
        <v>0</v>
      </c>
      <c r="WLA10" s="154">
        <v>0</v>
      </c>
      <c r="WLB10" s="154">
        <v>0</v>
      </c>
      <c r="WLC10" s="154">
        <v>0</v>
      </c>
      <c r="WLD10" s="154">
        <v>0</v>
      </c>
      <c r="WLE10" s="154">
        <v>0</v>
      </c>
      <c r="WLF10" s="154">
        <v>0</v>
      </c>
      <c r="WLG10" s="154">
        <v>0</v>
      </c>
      <c r="WLH10" s="154">
        <v>0</v>
      </c>
      <c r="WLI10" s="154">
        <v>0</v>
      </c>
      <c r="WLJ10" s="154">
        <v>0</v>
      </c>
      <c r="WLK10" s="154">
        <v>0</v>
      </c>
      <c r="WLL10" s="154">
        <v>0</v>
      </c>
      <c r="WLM10" s="154">
        <v>0</v>
      </c>
      <c r="WLN10" s="154">
        <v>0</v>
      </c>
      <c r="WLO10" s="154">
        <v>0</v>
      </c>
      <c r="WLP10" s="154">
        <v>0</v>
      </c>
      <c r="WLQ10" s="154">
        <v>0</v>
      </c>
      <c r="WLR10" s="154">
        <v>0</v>
      </c>
      <c r="WLS10" s="154">
        <v>0</v>
      </c>
      <c r="WLT10" s="154">
        <v>0</v>
      </c>
      <c r="WLU10" s="154">
        <v>0</v>
      </c>
      <c r="WLV10" s="154">
        <v>0</v>
      </c>
      <c r="WLW10" s="154">
        <v>0</v>
      </c>
      <c r="WLX10" s="154">
        <v>0</v>
      </c>
      <c r="WLY10" s="154">
        <v>0</v>
      </c>
      <c r="WLZ10" s="154">
        <v>0</v>
      </c>
      <c r="WMA10" s="154">
        <v>0</v>
      </c>
      <c r="WMB10" s="154">
        <v>0</v>
      </c>
      <c r="WMC10" s="154">
        <v>0</v>
      </c>
      <c r="WMD10" s="154">
        <v>0</v>
      </c>
      <c r="WME10" s="154">
        <v>0</v>
      </c>
      <c r="WMF10" s="154">
        <v>0</v>
      </c>
      <c r="WMG10" s="154">
        <v>0</v>
      </c>
      <c r="WMH10" s="154">
        <v>0</v>
      </c>
      <c r="WMI10" s="154">
        <v>0</v>
      </c>
      <c r="WMJ10" s="154">
        <v>0</v>
      </c>
      <c r="WMK10" s="154">
        <v>0</v>
      </c>
      <c r="WML10" s="154">
        <v>0</v>
      </c>
      <c r="WMM10" s="154">
        <v>0</v>
      </c>
      <c r="WMN10" s="154">
        <v>0</v>
      </c>
      <c r="WMO10" s="154">
        <v>0</v>
      </c>
      <c r="WMP10" s="154">
        <v>0</v>
      </c>
      <c r="WMQ10" s="154">
        <v>0</v>
      </c>
      <c r="WMR10" s="154">
        <v>0</v>
      </c>
      <c r="WMS10" s="154">
        <v>0</v>
      </c>
      <c r="WMT10" s="154">
        <v>0</v>
      </c>
      <c r="WMU10" s="154">
        <v>0</v>
      </c>
      <c r="WMV10" s="154">
        <v>0</v>
      </c>
      <c r="WMW10" s="154">
        <v>0</v>
      </c>
      <c r="WMX10" s="154">
        <v>0</v>
      </c>
      <c r="WMY10" s="154">
        <v>0</v>
      </c>
      <c r="WMZ10" s="154">
        <v>0</v>
      </c>
      <c r="WNA10" s="154">
        <v>0</v>
      </c>
      <c r="WNB10" s="154">
        <v>0</v>
      </c>
      <c r="WNC10" s="154">
        <v>0</v>
      </c>
      <c r="WND10" s="154">
        <v>0</v>
      </c>
      <c r="WNE10" s="154">
        <v>0</v>
      </c>
      <c r="WNF10" s="154">
        <v>0</v>
      </c>
      <c r="WNG10" s="154">
        <v>0</v>
      </c>
      <c r="WNH10" s="154">
        <v>0</v>
      </c>
      <c r="WNI10" s="154">
        <v>0</v>
      </c>
      <c r="WNJ10" s="154">
        <v>0</v>
      </c>
      <c r="WNK10" s="154">
        <v>0</v>
      </c>
      <c r="WNL10" s="154">
        <v>0</v>
      </c>
      <c r="WNM10" s="154">
        <v>0</v>
      </c>
      <c r="WNN10" s="154">
        <v>0</v>
      </c>
      <c r="WNO10" s="154">
        <v>0</v>
      </c>
      <c r="WNP10" s="154">
        <v>0</v>
      </c>
      <c r="WNQ10" s="154">
        <v>0</v>
      </c>
      <c r="WNR10" s="154">
        <v>0</v>
      </c>
      <c r="WNS10" s="154">
        <v>0</v>
      </c>
      <c r="WNT10" s="154">
        <v>0</v>
      </c>
      <c r="WNU10" s="154">
        <v>0</v>
      </c>
      <c r="WNV10" s="154">
        <v>0</v>
      </c>
      <c r="WNW10" s="154">
        <v>0</v>
      </c>
      <c r="WNX10" s="154">
        <v>0</v>
      </c>
      <c r="WNY10" s="154">
        <v>0</v>
      </c>
      <c r="WNZ10" s="154">
        <v>0</v>
      </c>
      <c r="WOA10" s="154">
        <v>0</v>
      </c>
      <c r="WOB10" s="154">
        <v>0</v>
      </c>
      <c r="WOC10" s="154">
        <v>0</v>
      </c>
      <c r="WOD10" s="154">
        <v>0</v>
      </c>
      <c r="WOE10" s="154">
        <v>0</v>
      </c>
      <c r="WOF10" s="154">
        <v>0</v>
      </c>
      <c r="WOG10" s="154">
        <v>0</v>
      </c>
      <c r="WOH10" s="154">
        <v>0</v>
      </c>
      <c r="WOI10" s="154">
        <v>0</v>
      </c>
      <c r="WOJ10" s="154">
        <v>0</v>
      </c>
      <c r="WOK10" s="154">
        <v>0</v>
      </c>
      <c r="WOL10" s="154">
        <v>0</v>
      </c>
      <c r="WOM10" s="154">
        <v>0</v>
      </c>
      <c r="WON10" s="154">
        <v>0</v>
      </c>
      <c r="WOO10" s="154">
        <v>0</v>
      </c>
      <c r="WOP10" s="154">
        <v>0</v>
      </c>
      <c r="WOQ10" s="154">
        <v>0</v>
      </c>
      <c r="WOR10" s="154">
        <v>0</v>
      </c>
      <c r="WOS10" s="154">
        <v>0</v>
      </c>
      <c r="WOT10" s="154">
        <v>0</v>
      </c>
      <c r="WOU10" s="154">
        <v>0</v>
      </c>
      <c r="WOV10" s="154">
        <v>0</v>
      </c>
      <c r="WOW10" s="154">
        <v>0</v>
      </c>
      <c r="WOX10" s="154">
        <v>0</v>
      </c>
      <c r="WOY10" s="154">
        <v>0</v>
      </c>
      <c r="WOZ10" s="154">
        <v>0</v>
      </c>
      <c r="WPA10" s="154">
        <v>0</v>
      </c>
      <c r="WPB10" s="154">
        <v>0</v>
      </c>
      <c r="WPC10" s="154">
        <v>0</v>
      </c>
      <c r="WPD10" s="154">
        <v>0</v>
      </c>
      <c r="WPE10" s="154">
        <v>0</v>
      </c>
      <c r="WPF10" s="154">
        <v>0</v>
      </c>
      <c r="WPG10" s="154">
        <v>0</v>
      </c>
      <c r="WPH10" s="154">
        <v>0</v>
      </c>
      <c r="WPI10" s="154">
        <v>0</v>
      </c>
      <c r="WPJ10" s="154">
        <v>0</v>
      </c>
      <c r="WPK10" s="154">
        <v>0</v>
      </c>
      <c r="WPL10" s="154">
        <v>0</v>
      </c>
      <c r="WPM10" s="154">
        <v>0</v>
      </c>
      <c r="WPN10" s="154">
        <v>0</v>
      </c>
      <c r="WPO10" s="154">
        <v>0</v>
      </c>
      <c r="WPP10" s="154">
        <v>0</v>
      </c>
      <c r="WPQ10" s="154">
        <v>0</v>
      </c>
      <c r="WPR10" s="154">
        <v>0</v>
      </c>
      <c r="WPS10" s="154">
        <v>0</v>
      </c>
      <c r="WPT10" s="154">
        <v>0</v>
      </c>
      <c r="WPU10" s="154">
        <v>0</v>
      </c>
      <c r="WPV10" s="154">
        <v>0</v>
      </c>
      <c r="WPW10" s="154">
        <v>0</v>
      </c>
      <c r="WPX10" s="154">
        <v>0</v>
      </c>
      <c r="WPY10" s="154">
        <v>0</v>
      </c>
      <c r="WPZ10" s="154">
        <v>0</v>
      </c>
      <c r="WQA10" s="154">
        <v>0</v>
      </c>
      <c r="WQB10" s="154">
        <v>0</v>
      </c>
      <c r="WQC10" s="154">
        <v>0</v>
      </c>
      <c r="WQD10" s="154">
        <v>0</v>
      </c>
      <c r="WQE10" s="154">
        <v>0</v>
      </c>
      <c r="WQF10" s="154">
        <v>0</v>
      </c>
      <c r="WQG10" s="154">
        <v>0</v>
      </c>
      <c r="WQH10" s="154">
        <v>0</v>
      </c>
      <c r="WQI10" s="154">
        <v>0</v>
      </c>
      <c r="WQJ10" s="154">
        <v>0</v>
      </c>
      <c r="WQK10" s="154">
        <v>0</v>
      </c>
      <c r="WQL10" s="154">
        <v>0</v>
      </c>
      <c r="WQM10" s="154">
        <v>0</v>
      </c>
      <c r="WQN10" s="154">
        <v>0</v>
      </c>
      <c r="WQO10" s="154">
        <v>0</v>
      </c>
      <c r="WQP10" s="154">
        <v>0</v>
      </c>
      <c r="WQQ10" s="154">
        <v>0</v>
      </c>
      <c r="WQR10" s="154">
        <v>0</v>
      </c>
      <c r="WQS10" s="154">
        <v>0</v>
      </c>
      <c r="WQT10" s="154">
        <v>0</v>
      </c>
      <c r="WQU10" s="154">
        <v>0</v>
      </c>
      <c r="WQV10" s="154">
        <v>0</v>
      </c>
      <c r="WQW10" s="154">
        <v>0</v>
      </c>
      <c r="WQX10" s="154">
        <v>0</v>
      </c>
      <c r="WQY10" s="154">
        <v>0</v>
      </c>
      <c r="WQZ10" s="154">
        <v>0</v>
      </c>
      <c r="WRA10" s="154">
        <v>0</v>
      </c>
      <c r="WRB10" s="154">
        <v>0</v>
      </c>
      <c r="WRC10" s="154">
        <v>0</v>
      </c>
      <c r="WRD10" s="154">
        <v>0</v>
      </c>
      <c r="WRE10" s="154">
        <v>0</v>
      </c>
      <c r="WRF10" s="154">
        <v>0</v>
      </c>
      <c r="WRG10" s="154">
        <v>0</v>
      </c>
      <c r="WRH10" s="154">
        <v>0</v>
      </c>
      <c r="WRI10" s="154">
        <v>0</v>
      </c>
      <c r="WRJ10" s="154">
        <v>0</v>
      </c>
      <c r="WRK10" s="154">
        <v>0</v>
      </c>
      <c r="WRL10" s="154">
        <v>0</v>
      </c>
      <c r="WRM10" s="154">
        <v>0</v>
      </c>
      <c r="WRN10" s="154">
        <v>0</v>
      </c>
      <c r="WRO10" s="154">
        <v>0</v>
      </c>
      <c r="WRP10" s="154">
        <v>0</v>
      </c>
      <c r="WRQ10" s="154">
        <v>0</v>
      </c>
      <c r="WRR10" s="154">
        <v>0</v>
      </c>
      <c r="WRS10" s="154">
        <v>0</v>
      </c>
      <c r="WRT10" s="154">
        <v>0</v>
      </c>
      <c r="WRU10" s="154">
        <v>0</v>
      </c>
      <c r="WRV10" s="154">
        <v>0</v>
      </c>
      <c r="WRW10" s="154">
        <v>0</v>
      </c>
      <c r="WRX10" s="154">
        <v>0</v>
      </c>
      <c r="WRY10" s="154">
        <v>0</v>
      </c>
      <c r="WRZ10" s="154">
        <v>0</v>
      </c>
      <c r="WSA10" s="154">
        <v>0</v>
      </c>
      <c r="WSB10" s="154">
        <v>0</v>
      </c>
      <c r="WSC10" s="154">
        <v>0</v>
      </c>
      <c r="WSD10" s="154">
        <v>0</v>
      </c>
      <c r="WSE10" s="154">
        <v>0</v>
      </c>
      <c r="WSF10" s="154">
        <v>0</v>
      </c>
      <c r="WSG10" s="154">
        <v>0</v>
      </c>
      <c r="WSH10" s="154">
        <v>0</v>
      </c>
      <c r="WSI10" s="154">
        <v>0</v>
      </c>
      <c r="WSJ10" s="154">
        <v>0</v>
      </c>
      <c r="WSK10" s="154">
        <v>0</v>
      </c>
      <c r="WSL10" s="154">
        <v>0</v>
      </c>
      <c r="WSM10" s="154">
        <v>0</v>
      </c>
      <c r="WSN10" s="154">
        <v>0</v>
      </c>
      <c r="WSO10" s="154">
        <v>0</v>
      </c>
      <c r="WSP10" s="154">
        <v>0</v>
      </c>
      <c r="WSQ10" s="154">
        <v>0</v>
      </c>
      <c r="WSR10" s="154">
        <v>0</v>
      </c>
      <c r="WSS10" s="154">
        <v>0</v>
      </c>
      <c r="WST10" s="154">
        <v>0</v>
      </c>
      <c r="WSU10" s="154">
        <v>0</v>
      </c>
      <c r="WSV10" s="154">
        <v>0</v>
      </c>
      <c r="WSW10" s="154">
        <v>0</v>
      </c>
      <c r="WSX10" s="154">
        <v>0</v>
      </c>
      <c r="WSY10" s="154">
        <v>0</v>
      </c>
      <c r="WSZ10" s="154">
        <v>0</v>
      </c>
      <c r="WTA10" s="154">
        <v>0</v>
      </c>
      <c r="WTB10" s="154">
        <v>0</v>
      </c>
      <c r="WTC10" s="154">
        <v>0</v>
      </c>
      <c r="WTD10" s="154">
        <v>0</v>
      </c>
      <c r="WTE10" s="154">
        <v>0</v>
      </c>
      <c r="WTF10" s="154">
        <v>0</v>
      </c>
      <c r="WTG10" s="154">
        <v>0</v>
      </c>
      <c r="WTH10" s="154">
        <v>0</v>
      </c>
      <c r="WTI10" s="154">
        <v>0</v>
      </c>
      <c r="WTJ10" s="154">
        <v>0</v>
      </c>
      <c r="WTK10" s="154">
        <v>0</v>
      </c>
      <c r="WTL10" s="154">
        <v>0</v>
      </c>
      <c r="WTM10" s="154">
        <v>0</v>
      </c>
      <c r="WTN10" s="154">
        <v>0</v>
      </c>
      <c r="WTO10" s="154">
        <v>0</v>
      </c>
      <c r="WTP10" s="154">
        <v>0</v>
      </c>
      <c r="WTQ10" s="154">
        <v>0</v>
      </c>
      <c r="WTR10" s="154">
        <v>0</v>
      </c>
      <c r="WTS10" s="154">
        <v>0</v>
      </c>
      <c r="WTT10" s="154">
        <v>0</v>
      </c>
      <c r="WTU10" s="154">
        <v>0</v>
      </c>
      <c r="WTV10" s="154">
        <v>0</v>
      </c>
      <c r="WTW10" s="154">
        <v>0</v>
      </c>
      <c r="WTX10" s="154">
        <v>0</v>
      </c>
      <c r="WTY10" s="154">
        <v>0</v>
      </c>
      <c r="WTZ10" s="154">
        <v>0</v>
      </c>
      <c r="WUA10" s="154">
        <v>0</v>
      </c>
      <c r="WUB10" s="154">
        <v>0</v>
      </c>
      <c r="WUC10" s="154">
        <v>0</v>
      </c>
      <c r="WUD10" s="154">
        <v>0</v>
      </c>
      <c r="WUE10" s="154">
        <v>0</v>
      </c>
      <c r="WUF10" s="154">
        <v>0</v>
      </c>
      <c r="WUG10" s="154">
        <v>0</v>
      </c>
      <c r="WUH10" s="154">
        <v>0</v>
      </c>
      <c r="WUI10" s="154">
        <v>0</v>
      </c>
      <c r="WUJ10" s="154">
        <v>0</v>
      </c>
      <c r="WUK10" s="154">
        <v>0</v>
      </c>
      <c r="WUL10" s="154">
        <v>0</v>
      </c>
      <c r="WUM10" s="154">
        <v>0</v>
      </c>
      <c r="WUN10" s="154">
        <v>0</v>
      </c>
      <c r="WUO10" s="154">
        <v>0</v>
      </c>
      <c r="WUP10" s="154">
        <v>0</v>
      </c>
      <c r="WUQ10" s="154">
        <v>0</v>
      </c>
      <c r="WUR10" s="154">
        <v>0</v>
      </c>
      <c r="WUS10" s="154">
        <v>0</v>
      </c>
      <c r="WUT10" s="154">
        <v>0</v>
      </c>
      <c r="WUU10" s="154">
        <v>0</v>
      </c>
      <c r="WUV10" s="154">
        <v>0</v>
      </c>
      <c r="WUW10" s="154">
        <v>0</v>
      </c>
      <c r="WUX10" s="154">
        <v>0</v>
      </c>
      <c r="WUY10" s="154">
        <v>0</v>
      </c>
      <c r="WUZ10" s="154">
        <v>0</v>
      </c>
      <c r="WVA10" s="154">
        <v>0</v>
      </c>
      <c r="WVB10" s="154">
        <v>0</v>
      </c>
      <c r="WVC10" s="154">
        <v>0</v>
      </c>
      <c r="WVD10" s="154">
        <v>0</v>
      </c>
      <c r="WVE10" s="154">
        <v>0</v>
      </c>
      <c r="WVF10" s="154">
        <v>0</v>
      </c>
      <c r="WVG10" s="154">
        <v>0</v>
      </c>
      <c r="WVH10" s="154">
        <v>0</v>
      </c>
      <c r="WVI10" s="154">
        <v>0</v>
      </c>
      <c r="WVJ10" s="154">
        <v>0</v>
      </c>
      <c r="WVK10" s="154">
        <v>0</v>
      </c>
      <c r="WVL10" s="154">
        <v>0</v>
      </c>
      <c r="WVM10" s="154">
        <v>0</v>
      </c>
      <c r="WVN10" s="154">
        <v>0</v>
      </c>
      <c r="WVO10" s="154">
        <v>0</v>
      </c>
      <c r="WVP10" s="154">
        <v>0</v>
      </c>
      <c r="WVQ10" s="154">
        <v>0</v>
      </c>
      <c r="WVR10" s="154">
        <v>0</v>
      </c>
      <c r="WVS10" s="154">
        <v>0</v>
      </c>
      <c r="WVT10" s="154">
        <v>0</v>
      </c>
      <c r="WVU10" s="154">
        <v>0</v>
      </c>
      <c r="WVV10" s="154">
        <v>0</v>
      </c>
      <c r="WVW10" s="154">
        <v>0</v>
      </c>
      <c r="WVX10" s="154">
        <v>0</v>
      </c>
      <c r="WVY10" s="154">
        <v>0</v>
      </c>
      <c r="WVZ10" s="154">
        <v>0</v>
      </c>
      <c r="WWA10" s="154">
        <v>0</v>
      </c>
      <c r="WWB10" s="154">
        <v>0</v>
      </c>
      <c r="WWC10" s="154">
        <v>0</v>
      </c>
      <c r="WWD10" s="154">
        <v>0</v>
      </c>
      <c r="WWE10" s="154">
        <v>0</v>
      </c>
      <c r="WWF10" s="154">
        <v>0</v>
      </c>
      <c r="WWG10" s="154">
        <v>0</v>
      </c>
      <c r="WWH10" s="154">
        <v>0</v>
      </c>
      <c r="WWI10" s="154">
        <v>0</v>
      </c>
      <c r="WWJ10" s="154">
        <v>0</v>
      </c>
      <c r="WWK10" s="154">
        <v>0</v>
      </c>
      <c r="WWL10" s="154">
        <v>0</v>
      </c>
      <c r="WWM10" s="154">
        <v>0</v>
      </c>
      <c r="WWN10" s="154">
        <v>0</v>
      </c>
      <c r="WWO10" s="154">
        <v>0</v>
      </c>
      <c r="WWP10" s="154">
        <v>0</v>
      </c>
      <c r="WWQ10" s="154">
        <v>0</v>
      </c>
      <c r="WWR10" s="154">
        <v>0</v>
      </c>
      <c r="WWS10" s="154">
        <v>0</v>
      </c>
      <c r="WWT10" s="154">
        <v>0</v>
      </c>
      <c r="WWU10" s="154">
        <v>0</v>
      </c>
      <c r="WWV10" s="154">
        <v>0</v>
      </c>
      <c r="WWW10" s="154">
        <v>0</v>
      </c>
      <c r="WWX10" s="154">
        <v>0</v>
      </c>
      <c r="WWY10" s="154">
        <v>0</v>
      </c>
      <c r="WWZ10" s="154">
        <v>0</v>
      </c>
      <c r="WXA10" s="154">
        <v>0</v>
      </c>
      <c r="WXB10" s="154">
        <v>0</v>
      </c>
      <c r="WXC10" s="154">
        <v>0</v>
      </c>
      <c r="WXD10" s="154">
        <v>0</v>
      </c>
      <c r="WXE10" s="154">
        <v>0</v>
      </c>
      <c r="WXF10" s="154">
        <v>0</v>
      </c>
      <c r="WXG10" s="154">
        <v>0</v>
      </c>
      <c r="WXH10" s="154">
        <v>0</v>
      </c>
      <c r="WXI10" s="154">
        <v>0</v>
      </c>
      <c r="WXJ10" s="154">
        <v>0</v>
      </c>
      <c r="WXK10" s="154">
        <v>0</v>
      </c>
      <c r="WXL10" s="154">
        <v>0</v>
      </c>
      <c r="WXM10" s="154">
        <v>0</v>
      </c>
      <c r="WXN10" s="154">
        <v>0</v>
      </c>
      <c r="WXO10" s="154">
        <v>0</v>
      </c>
      <c r="WXP10" s="154">
        <v>0</v>
      </c>
      <c r="WXQ10" s="154">
        <v>0</v>
      </c>
      <c r="WXR10" s="154">
        <v>0</v>
      </c>
      <c r="WXS10" s="154">
        <v>0</v>
      </c>
      <c r="WXT10" s="154">
        <v>0</v>
      </c>
      <c r="WXU10" s="154">
        <v>0</v>
      </c>
      <c r="WXV10" s="154">
        <v>0</v>
      </c>
      <c r="WXW10" s="154">
        <v>0</v>
      </c>
      <c r="WXX10" s="154">
        <v>0</v>
      </c>
      <c r="WXY10" s="154">
        <v>0</v>
      </c>
      <c r="WXZ10" s="154">
        <v>0</v>
      </c>
      <c r="WYA10" s="154">
        <v>0</v>
      </c>
      <c r="WYB10" s="154">
        <v>0</v>
      </c>
      <c r="WYC10" s="154">
        <v>0</v>
      </c>
      <c r="WYD10" s="154">
        <v>0</v>
      </c>
      <c r="WYE10" s="154">
        <v>0</v>
      </c>
      <c r="WYF10" s="154">
        <v>0</v>
      </c>
      <c r="WYG10" s="154">
        <v>0</v>
      </c>
      <c r="WYH10" s="154">
        <v>0</v>
      </c>
      <c r="WYI10" s="154">
        <v>0</v>
      </c>
      <c r="WYJ10" s="154">
        <v>0</v>
      </c>
      <c r="WYK10" s="154">
        <v>0</v>
      </c>
      <c r="WYL10" s="154">
        <v>0</v>
      </c>
      <c r="WYM10" s="154">
        <v>0</v>
      </c>
      <c r="WYN10" s="154">
        <v>0</v>
      </c>
      <c r="WYO10" s="154">
        <v>0</v>
      </c>
      <c r="WYP10" s="154">
        <v>0</v>
      </c>
      <c r="WYQ10" s="154">
        <v>0</v>
      </c>
      <c r="WYR10" s="154">
        <v>0</v>
      </c>
      <c r="WYS10" s="154">
        <v>0</v>
      </c>
      <c r="WYT10" s="154">
        <v>0</v>
      </c>
      <c r="WYU10" s="154">
        <v>0</v>
      </c>
      <c r="WYV10" s="154">
        <v>0</v>
      </c>
      <c r="WYW10" s="154">
        <v>0</v>
      </c>
      <c r="WYX10" s="154">
        <v>0</v>
      </c>
      <c r="WYY10" s="154">
        <v>0</v>
      </c>
      <c r="WYZ10" s="154">
        <v>0</v>
      </c>
      <c r="WZA10" s="154">
        <v>0</v>
      </c>
      <c r="WZB10" s="154">
        <v>0</v>
      </c>
      <c r="WZC10" s="154">
        <v>0</v>
      </c>
      <c r="WZD10" s="154">
        <v>0</v>
      </c>
      <c r="WZE10" s="154">
        <v>0</v>
      </c>
      <c r="WZF10" s="154">
        <v>0</v>
      </c>
      <c r="WZG10" s="154">
        <v>0</v>
      </c>
      <c r="WZH10" s="154">
        <v>0</v>
      </c>
      <c r="WZI10" s="154">
        <v>0</v>
      </c>
      <c r="WZJ10" s="154">
        <v>0</v>
      </c>
      <c r="WZK10" s="154">
        <v>0</v>
      </c>
      <c r="WZL10" s="154">
        <v>0</v>
      </c>
      <c r="WZM10" s="154">
        <v>0</v>
      </c>
      <c r="WZN10" s="154">
        <v>0</v>
      </c>
      <c r="WZO10" s="154">
        <v>0</v>
      </c>
      <c r="WZP10" s="154">
        <v>0</v>
      </c>
      <c r="WZQ10" s="154">
        <v>0</v>
      </c>
      <c r="WZR10" s="154">
        <v>0</v>
      </c>
      <c r="WZS10" s="154">
        <v>0</v>
      </c>
      <c r="WZT10" s="154">
        <v>0</v>
      </c>
      <c r="WZU10" s="154">
        <v>0</v>
      </c>
      <c r="WZV10" s="154">
        <v>0</v>
      </c>
      <c r="WZW10" s="154">
        <v>0</v>
      </c>
      <c r="WZX10" s="154">
        <v>0</v>
      </c>
      <c r="WZY10" s="154">
        <v>0</v>
      </c>
      <c r="WZZ10" s="154">
        <v>0</v>
      </c>
      <c r="XAA10" s="154">
        <v>0</v>
      </c>
      <c r="XAB10" s="154">
        <v>0</v>
      </c>
      <c r="XAC10" s="154">
        <v>0</v>
      </c>
      <c r="XAD10" s="154">
        <v>0</v>
      </c>
      <c r="XAE10" s="154">
        <v>0</v>
      </c>
      <c r="XAF10" s="154">
        <v>0</v>
      </c>
      <c r="XAG10" s="154">
        <v>0</v>
      </c>
      <c r="XAH10" s="154">
        <v>0</v>
      </c>
      <c r="XAI10" s="154">
        <v>0</v>
      </c>
      <c r="XAJ10" s="154">
        <v>0</v>
      </c>
      <c r="XAK10" s="154">
        <v>0</v>
      </c>
      <c r="XAL10" s="154">
        <v>0</v>
      </c>
      <c r="XAM10" s="154">
        <v>0</v>
      </c>
      <c r="XAN10" s="154">
        <v>0</v>
      </c>
      <c r="XAO10" s="154">
        <v>0</v>
      </c>
      <c r="XAP10" s="154">
        <v>0</v>
      </c>
      <c r="XAQ10" s="154">
        <v>0</v>
      </c>
      <c r="XAR10" s="154">
        <v>0</v>
      </c>
      <c r="XAS10" s="154">
        <v>0</v>
      </c>
      <c r="XAT10" s="154">
        <v>0</v>
      </c>
      <c r="XAU10" s="154">
        <v>0</v>
      </c>
      <c r="XAV10" s="154">
        <v>0</v>
      </c>
      <c r="XAW10" s="154">
        <v>0</v>
      </c>
      <c r="XAX10" s="154">
        <v>0</v>
      </c>
      <c r="XAY10" s="154">
        <v>0</v>
      </c>
      <c r="XAZ10" s="154">
        <v>0</v>
      </c>
      <c r="XBA10" s="154">
        <v>0</v>
      </c>
      <c r="XBB10" s="154">
        <v>0</v>
      </c>
      <c r="XBC10" s="154">
        <v>0</v>
      </c>
      <c r="XBD10" s="154">
        <v>0</v>
      </c>
      <c r="XBE10" s="154">
        <v>0</v>
      </c>
      <c r="XBF10" s="154">
        <v>0</v>
      </c>
      <c r="XBG10" s="154">
        <v>0</v>
      </c>
      <c r="XBH10" s="154">
        <v>0</v>
      </c>
      <c r="XBI10" s="154">
        <v>0</v>
      </c>
      <c r="XBJ10" s="154">
        <v>0</v>
      </c>
      <c r="XBK10" s="154">
        <v>0</v>
      </c>
      <c r="XBL10" s="154">
        <v>0</v>
      </c>
      <c r="XBM10" s="154">
        <v>0</v>
      </c>
      <c r="XBN10" s="154">
        <v>0</v>
      </c>
      <c r="XBO10" s="154">
        <v>0</v>
      </c>
      <c r="XBP10" s="154">
        <v>0</v>
      </c>
      <c r="XBQ10" s="154">
        <v>0</v>
      </c>
      <c r="XBR10" s="154">
        <v>0</v>
      </c>
      <c r="XBS10" s="154">
        <v>0</v>
      </c>
      <c r="XBT10" s="154">
        <v>0</v>
      </c>
      <c r="XBU10" s="154">
        <v>0</v>
      </c>
      <c r="XBV10" s="154">
        <v>0</v>
      </c>
      <c r="XBW10" s="154">
        <v>0</v>
      </c>
      <c r="XBX10" s="154">
        <v>0</v>
      </c>
      <c r="XBY10" s="154">
        <v>0</v>
      </c>
      <c r="XBZ10" s="154">
        <v>0</v>
      </c>
      <c r="XCA10" s="154">
        <v>0</v>
      </c>
      <c r="XCB10" s="154">
        <v>0</v>
      </c>
      <c r="XCC10" s="154">
        <v>0</v>
      </c>
      <c r="XCD10" s="154">
        <v>0</v>
      </c>
      <c r="XCE10" s="154">
        <v>0</v>
      </c>
      <c r="XCF10" s="154">
        <v>0</v>
      </c>
      <c r="XCG10" s="154">
        <v>0</v>
      </c>
      <c r="XCH10" s="154">
        <v>0</v>
      </c>
      <c r="XCI10" s="154">
        <v>0</v>
      </c>
      <c r="XCJ10" s="154">
        <v>0</v>
      </c>
      <c r="XCK10" s="154">
        <v>0</v>
      </c>
      <c r="XCL10" s="154">
        <v>0</v>
      </c>
      <c r="XCM10" s="154">
        <v>0</v>
      </c>
      <c r="XCN10" s="154">
        <v>0</v>
      </c>
      <c r="XCO10" s="154">
        <v>0</v>
      </c>
      <c r="XCP10" s="154">
        <v>0</v>
      </c>
      <c r="XCQ10" s="154">
        <v>0</v>
      </c>
      <c r="XCR10" s="154">
        <v>0</v>
      </c>
      <c r="XCS10" s="154">
        <v>0</v>
      </c>
      <c r="XCT10" s="154">
        <v>0</v>
      </c>
      <c r="XCU10" s="154">
        <v>0</v>
      </c>
      <c r="XCV10" s="154">
        <v>0</v>
      </c>
      <c r="XCW10" s="154">
        <v>0</v>
      </c>
      <c r="XCX10" s="154">
        <v>0</v>
      </c>
      <c r="XCY10" s="154">
        <v>0</v>
      </c>
      <c r="XCZ10" s="154">
        <v>0</v>
      </c>
      <c r="XDA10" s="154">
        <v>0</v>
      </c>
      <c r="XDB10" s="154">
        <v>0</v>
      </c>
      <c r="XDC10" s="154">
        <v>0</v>
      </c>
      <c r="XDD10" s="154">
        <v>0</v>
      </c>
      <c r="XDE10" s="154">
        <v>0</v>
      </c>
      <c r="XDF10" s="154">
        <v>0</v>
      </c>
      <c r="XDG10" s="154">
        <v>0</v>
      </c>
      <c r="XDH10" s="154">
        <v>0</v>
      </c>
      <c r="XDI10" s="154">
        <v>0</v>
      </c>
      <c r="XDJ10" s="154">
        <v>0</v>
      </c>
      <c r="XDK10" s="154">
        <v>0</v>
      </c>
      <c r="XDL10" s="154">
        <v>0</v>
      </c>
      <c r="XDM10" s="154">
        <v>0</v>
      </c>
      <c r="XDN10" s="154">
        <v>0</v>
      </c>
      <c r="XDO10" s="154">
        <v>0</v>
      </c>
      <c r="XDP10" s="154">
        <v>0</v>
      </c>
      <c r="XDQ10" s="154">
        <v>0</v>
      </c>
      <c r="XDR10" s="154">
        <v>0</v>
      </c>
      <c r="XDS10" s="154">
        <v>0</v>
      </c>
      <c r="XDT10" s="154">
        <v>0</v>
      </c>
      <c r="XDU10" s="154">
        <v>0</v>
      </c>
      <c r="XDV10" s="154">
        <v>0</v>
      </c>
      <c r="XDW10" s="154">
        <v>0</v>
      </c>
      <c r="XDX10" s="154">
        <v>0</v>
      </c>
      <c r="XDY10" s="154">
        <v>0</v>
      </c>
      <c r="XDZ10" s="154">
        <v>0</v>
      </c>
      <c r="XEA10" s="154">
        <v>0</v>
      </c>
      <c r="XEB10" s="154">
        <v>0</v>
      </c>
      <c r="XEC10" s="154">
        <v>0</v>
      </c>
      <c r="XED10" s="154">
        <v>0</v>
      </c>
      <c r="XEE10" s="154">
        <v>0</v>
      </c>
      <c r="XEF10" s="154">
        <v>0</v>
      </c>
      <c r="XEG10" s="154">
        <v>0</v>
      </c>
      <c r="XEH10" s="154">
        <v>0</v>
      </c>
      <c r="XEI10" s="154">
        <v>0</v>
      </c>
      <c r="XEJ10" s="154">
        <v>0</v>
      </c>
      <c r="XEK10" s="154">
        <v>0</v>
      </c>
      <c r="XEL10" s="154">
        <v>0</v>
      </c>
      <c r="XEM10" s="154">
        <v>0</v>
      </c>
      <c r="XEN10" s="154">
        <v>0</v>
      </c>
      <c r="XEO10" s="154">
        <v>0</v>
      </c>
      <c r="XEP10" s="154">
        <v>0</v>
      </c>
      <c r="XEQ10" s="154">
        <v>0</v>
      </c>
      <c r="XER10" s="154">
        <v>0</v>
      </c>
      <c r="XES10" s="154">
        <v>0</v>
      </c>
      <c r="XET10" s="154">
        <v>0</v>
      </c>
      <c r="XEU10" s="154">
        <v>0</v>
      </c>
      <c r="XEV10" s="154">
        <v>0</v>
      </c>
      <c r="XEW10" s="154">
        <v>0</v>
      </c>
      <c r="XEX10" s="154">
        <v>0</v>
      </c>
      <c r="XEY10" s="154">
        <v>0</v>
      </c>
      <c r="XEZ10" s="154" t="e">
        <v>#REF!</v>
      </c>
      <c r="XFA10" s="154" t="e">
        <v>#REF!</v>
      </c>
      <c r="XFB10" s="154" t="e">
        <v>#REF!</v>
      </c>
      <c r="XFC10" s="154" t="e">
        <v>#REF!</v>
      </c>
      <c r="XFD10" s="154" t="e">
        <v>#REF!</v>
      </c>
    </row>
    <row r="11" spans="1:16384" ht="12.75">
      <c r="A11" s="151" t="s">
        <v>329</v>
      </c>
      <c r="B11" s="154">
        <v>32885</v>
      </c>
      <c r="C11" s="154">
        <v>127337.789</v>
      </c>
      <c r="D11" s="155">
        <v>1.1100000000000001</v>
      </c>
      <c r="E11" s="154">
        <v>141344.94579</v>
      </c>
      <c r="F11" s="154">
        <v>143103.93016872101</v>
      </c>
      <c r="G11" s="154">
        <v>4351.6475648082996</v>
      </c>
      <c r="H11" s="154">
        <v>-886.05299693550603</v>
      </c>
      <c r="I11" s="154">
        <v>0</v>
      </c>
      <c r="J11" s="154">
        <v>-29137853</v>
      </c>
    </row>
    <row r="12" spans="1:16384" ht="12.75">
      <c r="A12" s="151" t="s">
        <v>330</v>
      </c>
      <c r="B12" s="154">
        <v>28594</v>
      </c>
      <c r="C12" s="154">
        <v>157660.883</v>
      </c>
      <c r="D12" s="155">
        <v>1.248</v>
      </c>
      <c r="E12" s="154">
        <v>196760.781984</v>
      </c>
      <c r="F12" s="154">
        <v>199209.39548001401</v>
      </c>
      <c r="G12" s="154">
        <v>6966.8250500109798</v>
      </c>
      <c r="H12" s="154">
        <v>1729.1244882671699</v>
      </c>
      <c r="I12" s="154">
        <v>49442586</v>
      </c>
      <c r="J12" s="154">
        <v>0</v>
      </c>
    </row>
    <row r="13" spans="1:16384" ht="12.75">
      <c r="A13" s="151" t="s">
        <v>331</v>
      </c>
      <c r="B13" s="154">
        <v>91500</v>
      </c>
      <c r="C13" s="154">
        <v>371392.85200000001</v>
      </c>
      <c r="D13" s="155">
        <v>1.0009999999999999</v>
      </c>
      <c r="E13" s="154">
        <v>371764.24485199997</v>
      </c>
      <c r="F13" s="154">
        <v>376390.710238553</v>
      </c>
      <c r="G13" s="154">
        <v>4113.5596747382797</v>
      </c>
      <c r="H13" s="154">
        <v>-1124.14088700552</v>
      </c>
      <c r="I13" s="154">
        <v>0</v>
      </c>
      <c r="J13" s="154">
        <v>-102858891</v>
      </c>
    </row>
    <row r="14" spans="1:16384" ht="12.75">
      <c r="A14" s="151" t="s">
        <v>332</v>
      </c>
      <c r="B14" s="154">
        <v>112815</v>
      </c>
      <c r="C14" s="154">
        <v>415407.549</v>
      </c>
      <c r="D14" s="155">
        <v>1.0329999999999999</v>
      </c>
      <c r="E14" s="154">
        <v>429115.99811699998</v>
      </c>
      <c r="F14" s="154">
        <v>434456.18437642499</v>
      </c>
      <c r="G14" s="154">
        <v>3851.0498105431502</v>
      </c>
      <c r="H14" s="154">
        <v>-1386.6507512006499</v>
      </c>
      <c r="I14" s="154">
        <v>0</v>
      </c>
      <c r="J14" s="154">
        <v>-156435004</v>
      </c>
    </row>
    <row r="15" spans="1:16384" ht="12.75">
      <c r="A15" s="151" t="s">
        <v>333</v>
      </c>
      <c r="B15" s="154">
        <v>79907</v>
      </c>
      <c r="C15" s="154">
        <v>375304.261</v>
      </c>
      <c r="D15" s="155">
        <v>1.071</v>
      </c>
      <c r="E15" s="154">
        <v>401950.86353099998</v>
      </c>
      <c r="F15" s="154">
        <v>406952.98996723501</v>
      </c>
      <c r="G15" s="154">
        <v>5092.8327927119699</v>
      </c>
      <c r="H15" s="154">
        <v>-144.86776903183701</v>
      </c>
      <c r="I15" s="154">
        <v>0</v>
      </c>
      <c r="J15" s="154">
        <v>-11575949</v>
      </c>
    </row>
    <row r="16" spans="1:16384" ht="12.75">
      <c r="A16" s="151" t="s">
        <v>334</v>
      </c>
      <c r="B16" s="154">
        <v>48123</v>
      </c>
      <c r="C16" s="154">
        <v>237105.01</v>
      </c>
      <c r="D16" s="155">
        <v>1.0149999999999999</v>
      </c>
      <c r="E16" s="154">
        <v>240661.58515</v>
      </c>
      <c r="F16" s="154">
        <v>243656.52753347901</v>
      </c>
      <c r="G16" s="154">
        <v>5063.2031987506798</v>
      </c>
      <c r="H16" s="154">
        <v>-174.497362993119</v>
      </c>
      <c r="I16" s="154">
        <v>0</v>
      </c>
      <c r="J16" s="154">
        <v>-8397337</v>
      </c>
    </row>
    <row r="17" spans="1:10" ht="12.75">
      <c r="A17" s="151" t="s">
        <v>335</v>
      </c>
      <c r="B17" s="154">
        <v>105185</v>
      </c>
      <c r="C17" s="154">
        <v>367378.24699999997</v>
      </c>
      <c r="D17" s="155">
        <v>1.1439999999999999</v>
      </c>
      <c r="E17" s="154">
        <v>420280.714568</v>
      </c>
      <c r="F17" s="154">
        <v>425510.94906609802</v>
      </c>
      <c r="G17" s="154">
        <v>4045.3576942158902</v>
      </c>
      <c r="H17" s="154">
        <v>-1192.3428675279099</v>
      </c>
      <c r="I17" s="154">
        <v>0</v>
      </c>
      <c r="J17" s="154">
        <v>-125416585</v>
      </c>
    </row>
    <row r="18" spans="1:10" ht="12.75">
      <c r="A18" s="151" t="s">
        <v>336</v>
      </c>
      <c r="B18" s="154">
        <v>62430</v>
      </c>
      <c r="C18" s="154">
        <v>301095.94300000003</v>
      </c>
      <c r="D18" s="155">
        <v>1.0309999999999999</v>
      </c>
      <c r="E18" s="154">
        <v>310429.91723299999</v>
      </c>
      <c r="F18" s="154">
        <v>314293.100115476</v>
      </c>
      <c r="G18" s="154">
        <v>5034.32804926279</v>
      </c>
      <c r="H18" s="154">
        <v>-203.372512481011</v>
      </c>
      <c r="I18" s="154">
        <v>0</v>
      </c>
      <c r="J18" s="154">
        <v>-12696546</v>
      </c>
    </row>
    <row r="19" spans="1:10" ht="12.75">
      <c r="A19" s="151" t="s">
        <v>337</v>
      </c>
      <c r="B19" s="154">
        <v>11010</v>
      </c>
      <c r="C19" s="154">
        <v>46351.161</v>
      </c>
      <c r="D19" s="155">
        <v>1.147</v>
      </c>
      <c r="E19" s="154">
        <v>53164.781667000003</v>
      </c>
      <c r="F19" s="154">
        <v>53826.397262291903</v>
      </c>
      <c r="G19" s="154">
        <v>4888.8644198267002</v>
      </c>
      <c r="H19" s="154">
        <v>-348.836141917107</v>
      </c>
      <c r="I19" s="154">
        <v>0</v>
      </c>
      <c r="J19" s="154">
        <v>-3840686</v>
      </c>
    </row>
    <row r="20" spans="1:10" ht="12.75">
      <c r="A20" s="151" t="s">
        <v>338</v>
      </c>
      <c r="B20" s="154">
        <v>28576</v>
      </c>
      <c r="C20" s="154">
        <v>121186.527</v>
      </c>
      <c r="D20" s="155">
        <v>1.042</v>
      </c>
      <c r="E20" s="154">
        <v>126276.36113400001</v>
      </c>
      <c r="F20" s="154">
        <v>127847.822677212</v>
      </c>
      <c r="G20" s="154">
        <v>4473.9579604287601</v>
      </c>
      <c r="H20" s="154">
        <v>-763.74260131504104</v>
      </c>
      <c r="I20" s="154">
        <v>0</v>
      </c>
      <c r="J20" s="154">
        <v>-21824709</v>
      </c>
    </row>
    <row r="21" spans="1:10" ht="12.75">
      <c r="A21" s="151" t="s">
        <v>339</v>
      </c>
      <c r="B21" s="154">
        <v>16765</v>
      </c>
      <c r="C21" s="154">
        <v>83206.062000000005</v>
      </c>
      <c r="D21" s="155">
        <v>1.0529999999999999</v>
      </c>
      <c r="E21" s="154">
        <v>87615.983286000002</v>
      </c>
      <c r="F21" s="154">
        <v>88706.331052345398</v>
      </c>
      <c r="G21" s="154">
        <v>5291.1620072976702</v>
      </c>
      <c r="H21" s="154">
        <v>53.461445553864003</v>
      </c>
      <c r="I21" s="154">
        <v>896281</v>
      </c>
      <c r="J21" s="154">
        <v>0</v>
      </c>
    </row>
    <row r="22" spans="1:10" ht="12.75">
      <c r="A22" s="151" t="s">
        <v>340</v>
      </c>
      <c r="B22" s="154">
        <v>48780</v>
      </c>
      <c r="C22" s="154">
        <v>211935.80300000001</v>
      </c>
      <c r="D22" s="155">
        <v>1.0580000000000001</v>
      </c>
      <c r="E22" s="154">
        <v>224228.079574</v>
      </c>
      <c r="F22" s="154">
        <v>227018.51319747901</v>
      </c>
      <c r="G22" s="154">
        <v>4653.9260598089204</v>
      </c>
      <c r="H22" s="154">
        <v>-583.77450193488505</v>
      </c>
      <c r="I22" s="154">
        <v>0</v>
      </c>
      <c r="J22" s="154">
        <v>-28476520</v>
      </c>
    </row>
    <row r="23" spans="1:10" ht="12.75">
      <c r="A23" s="151" t="s">
        <v>341</v>
      </c>
      <c r="B23" s="154">
        <v>73685</v>
      </c>
      <c r="C23" s="154">
        <v>325262.054</v>
      </c>
      <c r="D23" s="155">
        <v>1.0069999999999999</v>
      </c>
      <c r="E23" s="154">
        <v>327538.888378</v>
      </c>
      <c r="F23" s="154">
        <v>331614.98593395</v>
      </c>
      <c r="G23" s="154">
        <v>4500.4408758085101</v>
      </c>
      <c r="H23" s="154">
        <v>-737.25968593529603</v>
      </c>
      <c r="I23" s="154">
        <v>0</v>
      </c>
      <c r="J23" s="154">
        <v>-54324980</v>
      </c>
    </row>
    <row r="24" spans="1:10" ht="12.75">
      <c r="A24" s="151" t="s">
        <v>342</v>
      </c>
      <c r="B24" s="154">
        <v>82482</v>
      </c>
      <c r="C24" s="154">
        <v>219228.66399999999</v>
      </c>
      <c r="D24" s="155">
        <v>1.075</v>
      </c>
      <c r="E24" s="154">
        <v>235670.8138</v>
      </c>
      <c r="F24" s="154">
        <v>238603.647922067</v>
      </c>
      <c r="G24" s="154">
        <v>2892.7965849769298</v>
      </c>
      <c r="H24" s="154">
        <v>-2344.9039767668701</v>
      </c>
      <c r="I24" s="154">
        <v>0</v>
      </c>
      <c r="J24" s="154">
        <v>-193412370</v>
      </c>
    </row>
    <row r="25" spans="1:10" ht="12.75">
      <c r="A25" s="151" t="s">
        <v>343</v>
      </c>
      <c r="B25" s="154">
        <v>974145</v>
      </c>
      <c r="C25" s="154">
        <v>3396483.1329999999</v>
      </c>
      <c r="D25" s="155">
        <v>1.0269999999999999</v>
      </c>
      <c r="E25" s="154">
        <v>3488188.1775910002</v>
      </c>
      <c r="F25" s="154">
        <v>3531597.3598587299</v>
      </c>
      <c r="G25" s="154">
        <v>3625.33027409547</v>
      </c>
      <c r="H25" s="154">
        <v>-1612.3702876483301</v>
      </c>
      <c r="I25" s="154">
        <v>0</v>
      </c>
      <c r="J25" s="154">
        <v>-1570682454</v>
      </c>
    </row>
    <row r="26" spans="1:10" ht="12.75">
      <c r="A26" s="151" t="s">
        <v>344</v>
      </c>
      <c r="B26" s="154">
        <v>52098</v>
      </c>
      <c r="C26" s="154">
        <v>130419.762</v>
      </c>
      <c r="D26" s="155">
        <v>1.1140000000000001</v>
      </c>
      <c r="E26" s="154">
        <v>145287.614868</v>
      </c>
      <c r="F26" s="154">
        <v>147095.66427186099</v>
      </c>
      <c r="G26" s="154">
        <v>2823.4416728446599</v>
      </c>
      <c r="H26" s="154">
        <v>-2414.2588888991399</v>
      </c>
      <c r="I26" s="154">
        <v>0</v>
      </c>
      <c r="J26" s="154">
        <v>-125778060</v>
      </c>
    </row>
    <row r="27" spans="1:10" ht="12.75">
      <c r="A27" s="151" t="s">
        <v>345</v>
      </c>
      <c r="B27" s="154">
        <v>98869</v>
      </c>
      <c r="C27" s="154">
        <v>698486.08700000006</v>
      </c>
      <c r="D27" s="155">
        <v>1.0049999999999999</v>
      </c>
      <c r="E27" s="154">
        <v>701978.51743500005</v>
      </c>
      <c r="F27" s="154">
        <v>710714.37452181999</v>
      </c>
      <c r="G27" s="154">
        <v>7188.4450588336003</v>
      </c>
      <c r="H27" s="154">
        <v>1950.7444970898</v>
      </c>
      <c r="I27" s="154">
        <v>192868158</v>
      </c>
      <c r="J27" s="154">
        <v>0</v>
      </c>
    </row>
    <row r="28" spans="1:10" ht="12.75">
      <c r="A28" s="151" t="s">
        <v>346</v>
      </c>
      <c r="B28" s="154">
        <v>48240</v>
      </c>
      <c r="C28" s="154">
        <v>246033.43400000001</v>
      </c>
      <c r="D28" s="155">
        <v>0.96599999999999997</v>
      </c>
      <c r="E28" s="154">
        <v>237668.29724399999</v>
      </c>
      <c r="F28" s="154">
        <v>240625.989291868</v>
      </c>
      <c r="G28" s="154">
        <v>4988.1009388861403</v>
      </c>
      <c r="H28" s="154">
        <v>-249.59962285765801</v>
      </c>
      <c r="I28" s="154">
        <v>0</v>
      </c>
      <c r="J28" s="154">
        <v>-12040686</v>
      </c>
    </row>
    <row r="29" spans="1:10" ht="12.75">
      <c r="A29" s="151" t="s">
        <v>347</v>
      </c>
      <c r="B29" s="154">
        <v>71993</v>
      </c>
      <c r="C29" s="154">
        <v>278891.3</v>
      </c>
      <c r="D29" s="155">
        <v>1.042</v>
      </c>
      <c r="E29" s="154">
        <v>290604.73460000003</v>
      </c>
      <c r="F29" s="154">
        <v>294221.200584593</v>
      </c>
      <c r="G29" s="154">
        <v>4086.8028917338202</v>
      </c>
      <c r="H29" s="154">
        <v>-1150.8976700099799</v>
      </c>
      <c r="I29" s="154">
        <v>0</v>
      </c>
      <c r="J29" s="154">
        <v>-82856576</v>
      </c>
    </row>
    <row r="30" spans="1:10" ht="12.75">
      <c r="A30" s="151" t="s">
        <v>348</v>
      </c>
      <c r="B30" s="154">
        <v>46510</v>
      </c>
      <c r="C30" s="154">
        <v>235807.606</v>
      </c>
      <c r="D30" s="155">
        <v>1.1040000000000001</v>
      </c>
      <c r="E30" s="154">
        <v>260331.59702399999</v>
      </c>
      <c r="F30" s="154">
        <v>263571.32526396803</v>
      </c>
      <c r="G30" s="154">
        <v>5666.9818375396299</v>
      </c>
      <c r="H30" s="154">
        <v>429.28127579583003</v>
      </c>
      <c r="I30" s="154">
        <v>19965872</v>
      </c>
      <c r="J30" s="154">
        <v>0</v>
      </c>
    </row>
    <row r="31" spans="1:10" ht="12.75">
      <c r="A31" s="151" t="s">
        <v>349</v>
      </c>
      <c r="B31" s="154">
        <v>29331</v>
      </c>
      <c r="C31" s="154">
        <v>116443.489</v>
      </c>
      <c r="D31" s="155">
        <v>1.1200000000000001</v>
      </c>
      <c r="E31" s="154">
        <v>130416.70768000001</v>
      </c>
      <c r="F31" s="154">
        <v>132039.694269659</v>
      </c>
      <c r="G31" s="154">
        <v>4501.7113044103298</v>
      </c>
      <c r="H31" s="154">
        <v>-735.98925733346903</v>
      </c>
      <c r="I31" s="154">
        <v>0</v>
      </c>
      <c r="J31" s="154">
        <v>-21587301</v>
      </c>
    </row>
    <row r="32" spans="1:10" ht="12.75">
      <c r="A32" s="151" t="s">
        <v>350</v>
      </c>
      <c r="B32" s="154">
        <v>34040</v>
      </c>
      <c r="C32" s="154">
        <v>182234.62899999999</v>
      </c>
      <c r="D32" s="155">
        <v>1.0820000000000001</v>
      </c>
      <c r="E32" s="154">
        <v>197177.86857799999</v>
      </c>
      <c r="F32" s="154">
        <v>199631.67255888999</v>
      </c>
      <c r="G32" s="154">
        <v>5864.6202279344898</v>
      </c>
      <c r="H32" s="154">
        <v>626.91966619068296</v>
      </c>
      <c r="I32" s="154">
        <v>21340345</v>
      </c>
      <c r="J32" s="154">
        <v>0</v>
      </c>
    </row>
    <row r="33" spans="1:10" ht="12.75">
      <c r="A33" s="151" t="s">
        <v>351</v>
      </c>
      <c r="B33" s="154">
        <v>11988</v>
      </c>
      <c r="C33" s="154">
        <v>36578.444000000003</v>
      </c>
      <c r="D33" s="155">
        <v>1.008</v>
      </c>
      <c r="E33" s="154">
        <v>36871.071552000001</v>
      </c>
      <c r="F33" s="154">
        <v>37329.918088918399</v>
      </c>
      <c r="G33" s="154">
        <v>3113.9404478577299</v>
      </c>
      <c r="H33" s="154">
        <v>-2123.76011388608</v>
      </c>
      <c r="I33" s="154">
        <v>0</v>
      </c>
      <c r="J33" s="154">
        <v>-25459636</v>
      </c>
    </row>
    <row r="34" spans="1:10" ht="12.75">
      <c r="A34" s="151" t="s">
        <v>352</v>
      </c>
      <c r="B34" s="154">
        <v>44928</v>
      </c>
      <c r="C34" s="154">
        <v>166460.867</v>
      </c>
      <c r="D34" s="155">
        <v>0.97</v>
      </c>
      <c r="E34" s="154">
        <v>161467.04099000001</v>
      </c>
      <c r="F34" s="154">
        <v>163476.43723117601</v>
      </c>
      <c r="G34" s="154">
        <v>3638.6315266910701</v>
      </c>
      <c r="H34" s="154">
        <v>-1599.06903505274</v>
      </c>
      <c r="I34" s="154">
        <v>0</v>
      </c>
      <c r="J34" s="154">
        <v>-71842974</v>
      </c>
    </row>
    <row r="35" spans="1:10" ht="12.75">
      <c r="A35" s="151" t="s">
        <v>353</v>
      </c>
      <c r="B35" s="154">
        <v>45424</v>
      </c>
      <c r="C35" s="154">
        <v>253219.766</v>
      </c>
      <c r="D35" s="155">
        <v>0.97199999999999998</v>
      </c>
      <c r="E35" s="154">
        <v>246129.61255200001</v>
      </c>
      <c r="F35" s="154">
        <v>249192.60246791001</v>
      </c>
      <c r="G35" s="154">
        <v>5485.9237950843099</v>
      </c>
      <c r="H35" s="154">
        <v>248.22323334050699</v>
      </c>
      <c r="I35" s="154">
        <v>11275292</v>
      </c>
      <c r="J35" s="154">
        <v>0</v>
      </c>
    </row>
    <row r="36" spans="1:10" ht="18.75" customHeight="1">
      <c r="A36" s="145" t="s">
        <v>354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2.75">
      <c r="A37" s="151" t="s">
        <v>355</v>
      </c>
      <c r="B37" s="154">
        <v>45069</v>
      </c>
      <c r="C37" s="154">
        <v>222832.916</v>
      </c>
      <c r="D37" s="155">
        <v>1.0549999999999999</v>
      </c>
      <c r="E37" s="154">
        <v>235088.72638000001</v>
      </c>
      <c r="F37" s="154">
        <v>238014.31664433199</v>
      </c>
      <c r="G37" s="154">
        <v>5281.1093355595203</v>
      </c>
      <c r="H37" s="154">
        <v>43.408773815721403</v>
      </c>
      <c r="I37" s="154">
        <v>1956390</v>
      </c>
      <c r="J37" s="154">
        <v>0</v>
      </c>
    </row>
    <row r="38" spans="1:10" ht="12.75">
      <c r="A38" s="151" t="s">
        <v>356</v>
      </c>
      <c r="B38" s="154">
        <v>14054</v>
      </c>
      <c r="C38" s="154">
        <v>76652.206999999995</v>
      </c>
      <c r="D38" s="155">
        <v>0.93600000000000005</v>
      </c>
      <c r="E38" s="154">
        <v>71746.465752000004</v>
      </c>
      <c r="F38" s="154">
        <v>72639.3233761679</v>
      </c>
      <c r="G38" s="154">
        <v>5168.5871194085603</v>
      </c>
      <c r="H38" s="154">
        <v>-69.113442335244102</v>
      </c>
      <c r="I38" s="154">
        <v>0</v>
      </c>
      <c r="J38" s="154">
        <v>-971320</v>
      </c>
    </row>
    <row r="39" spans="1:10" ht="12.75">
      <c r="A39" s="151" t="s">
        <v>357</v>
      </c>
      <c r="B39" s="154">
        <v>21881</v>
      </c>
      <c r="C39" s="154">
        <v>70931.403999999995</v>
      </c>
      <c r="D39" s="155">
        <v>1.026</v>
      </c>
      <c r="E39" s="154">
        <v>72775.620504000006</v>
      </c>
      <c r="F39" s="154">
        <v>73681.285569721105</v>
      </c>
      <c r="G39" s="154">
        <v>3367.3637205667501</v>
      </c>
      <c r="H39" s="154">
        <v>-1870.33684117705</v>
      </c>
      <c r="I39" s="154">
        <v>0</v>
      </c>
      <c r="J39" s="154">
        <v>-40924840</v>
      </c>
    </row>
    <row r="40" spans="1:10" ht="12.75">
      <c r="A40" s="151" t="s">
        <v>358</v>
      </c>
      <c r="B40" s="154">
        <v>18847</v>
      </c>
      <c r="C40" s="154">
        <v>63238.059000000001</v>
      </c>
      <c r="D40" s="155">
        <v>1.028</v>
      </c>
      <c r="E40" s="154">
        <v>65008.724651999997</v>
      </c>
      <c r="F40" s="154">
        <v>65817.733637105994</v>
      </c>
      <c r="G40" s="154">
        <v>3492.2127467027099</v>
      </c>
      <c r="H40" s="154">
        <v>-1745.48781504109</v>
      </c>
      <c r="I40" s="154">
        <v>0</v>
      </c>
      <c r="J40" s="154">
        <v>-32897209</v>
      </c>
    </row>
    <row r="41" spans="1:10" ht="12.75">
      <c r="A41" s="151" t="s">
        <v>359</v>
      </c>
      <c r="B41" s="154">
        <v>21128</v>
      </c>
      <c r="C41" s="154">
        <v>122906.39</v>
      </c>
      <c r="D41" s="155">
        <v>1.0109999999999999</v>
      </c>
      <c r="E41" s="154">
        <v>124258.36029</v>
      </c>
      <c r="F41" s="154">
        <v>125804.70857613</v>
      </c>
      <c r="G41" s="154">
        <v>5954.4068807331696</v>
      </c>
      <c r="H41" s="154">
        <v>716.70631898936904</v>
      </c>
      <c r="I41" s="154">
        <v>15142571</v>
      </c>
      <c r="J41" s="154">
        <v>0</v>
      </c>
    </row>
    <row r="42" spans="1:10" ht="12.75">
      <c r="A42" s="151" t="s">
        <v>360</v>
      </c>
      <c r="B42" s="154">
        <v>230416</v>
      </c>
      <c r="C42" s="154">
        <v>1160115.895</v>
      </c>
      <c r="D42" s="155">
        <v>1.0169999999999999</v>
      </c>
      <c r="E42" s="154">
        <v>1179837.865215</v>
      </c>
      <c r="F42" s="154">
        <v>1194520.5011078999</v>
      </c>
      <c r="G42" s="154">
        <v>5184.1907728104898</v>
      </c>
      <c r="H42" s="154">
        <v>-53.5097889333138</v>
      </c>
      <c r="I42" s="154">
        <v>0</v>
      </c>
      <c r="J42" s="154">
        <v>-12329512</v>
      </c>
    </row>
    <row r="43" spans="1:10" ht="12.75">
      <c r="A43" s="151" t="s">
        <v>361</v>
      </c>
      <c r="B43" s="154">
        <v>9447</v>
      </c>
      <c r="C43" s="154">
        <v>37214.959999999999</v>
      </c>
      <c r="D43" s="155">
        <v>0.84699999999999998</v>
      </c>
      <c r="E43" s="154">
        <v>31521.071120000001</v>
      </c>
      <c r="F43" s="154">
        <v>31913.3389254793</v>
      </c>
      <c r="G43" s="154">
        <v>3378.1453292557699</v>
      </c>
      <c r="H43" s="154">
        <v>-1859.55523248803</v>
      </c>
      <c r="I43" s="154">
        <v>0</v>
      </c>
      <c r="J43" s="154">
        <v>-17567218</v>
      </c>
    </row>
    <row r="44" spans="1:10" ht="12.75">
      <c r="A44" s="151" t="s">
        <v>362</v>
      </c>
      <c r="B44" s="154">
        <v>22202</v>
      </c>
      <c r="C44" s="154">
        <v>96437.741999999998</v>
      </c>
      <c r="D44" s="155">
        <v>1.0209999999999999</v>
      </c>
      <c r="E44" s="154">
        <v>98462.934582000002</v>
      </c>
      <c r="F44" s="154">
        <v>99688.268553757705</v>
      </c>
      <c r="G44" s="154">
        <v>4490.05803773344</v>
      </c>
      <c r="H44" s="154">
        <v>-747.64252401036697</v>
      </c>
      <c r="I44" s="154">
        <v>0</v>
      </c>
      <c r="J44" s="154">
        <v>-16599159</v>
      </c>
    </row>
    <row r="45" spans="1:10" ht="18.75" customHeight="1">
      <c r="A45" s="145" t="s">
        <v>363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2.75">
      <c r="A46" s="151" t="s">
        <v>364</v>
      </c>
      <c r="B46" s="154">
        <v>106733</v>
      </c>
      <c r="C46" s="154">
        <v>575827.88899999997</v>
      </c>
      <c r="D46" s="155">
        <v>0.99099999999999999</v>
      </c>
      <c r="E46" s="154">
        <v>570645.43799899996</v>
      </c>
      <c r="F46" s="154">
        <v>577746.90459632606</v>
      </c>
      <c r="G46" s="154">
        <v>5413.0110143660004</v>
      </c>
      <c r="H46" s="154">
        <v>175.31045262219499</v>
      </c>
      <c r="I46" s="154">
        <v>18711411</v>
      </c>
      <c r="J46" s="154">
        <v>0</v>
      </c>
    </row>
    <row r="47" spans="1:10" ht="12.75">
      <c r="A47" s="151" t="s">
        <v>365</v>
      </c>
      <c r="B47" s="154">
        <v>16555</v>
      </c>
      <c r="C47" s="154">
        <v>89255.792000000001</v>
      </c>
      <c r="D47" s="155">
        <v>1.147</v>
      </c>
      <c r="E47" s="154">
        <v>102376.39342399999</v>
      </c>
      <c r="F47" s="154">
        <v>103650.428910562</v>
      </c>
      <c r="G47" s="154">
        <v>6260.9742621903697</v>
      </c>
      <c r="H47" s="154">
        <v>1023.27370044657</v>
      </c>
      <c r="I47" s="154">
        <v>16940296</v>
      </c>
      <c r="J47" s="154">
        <v>0</v>
      </c>
    </row>
    <row r="48" spans="1:10" ht="12.75">
      <c r="A48" s="151" t="s">
        <v>366</v>
      </c>
      <c r="B48" s="154">
        <v>11356</v>
      </c>
      <c r="C48" s="154">
        <v>56456.936999999998</v>
      </c>
      <c r="D48" s="155">
        <v>0.98499999999999999</v>
      </c>
      <c r="E48" s="154">
        <v>55610.082945000002</v>
      </c>
      <c r="F48" s="154">
        <v>56302.129389624599</v>
      </c>
      <c r="G48" s="154">
        <v>4957.9191079274897</v>
      </c>
      <c r="H48" s="154">
        <v>-279.78145381631202</v>
      </c>
      <c r="I48" s="154">
        <v>0</v>
      </c>
      <c r="J48" s="154">
        <v>-3177198</v>
      </c>
    </row>
    <row r="49" spans="1:10" ht="12.75">
      <c r="A49" s="151" t="s">
        <v>367</v>
      </c>
      <c r="B49" s="154">
        <v>34737</v>
      </c>
      <c r="C49" s="154">
        <v>275628.33199999999</v>
      </c>
      <c r="D49" s="155">
        <v>0.94</v>
      </c>
      <c r="E49" s="154">
        <v>259090.63208000001</v>
      </c>
      <c r="F49" s="154">
        <v>262314.91698070499</v>
      </c>
      <c r="G49" s="154">
        <v>7551.4557094943302</v>
      </c>
      <c r="H49" s="154">
        <v>2313.7551477505299</v>
      </c>
      <c r="I49" s="154">
        <v>80372913</v>
      </c>
      <c r="J49" s="154">
        <v>0</v>
      </c>
    </row>
    <row r="50" spans="1:10" ht="12.75">
      <c r="A50" s="151" t="s">
        <v>368</v>
      </c>
      <c r="B50" s="154">
        <v>56566</v>
      </c>
      <c r="C50" s="154">
        <v>308154.28000000003</v>
      </c>
      <c r="D50" s="155">
        <v>1.0569999999999999</v>
      </c>
      <c r="E50" s="154">
        <v>325719.07396000001</v>
      </c>
      <c r="F50" s="154">
        <v>329772.52461396402</v>
      </c>
      <c r="G50" s="154">
        <v>5829.8717359184702</v>
      </c>
      <c r="H50" s="154">
        <v>592.17117417467205</v>
      </c>
      <c r="I50" s="154">
        <v>33496755</v>
      </c>
      <c r="J50" s="154">
        <v>0</v>
      </c>
    </row>
    <row r="51" spans="1:10" ht="12.75">
      <c r="A51" s="151" t="s">
        <v>369</v>
      </c>
      <c r="B51" s="154">
        <v>11953</v>
      </c>
      <c r="C51" s="154">
        <v>56092.983</v>
      </c>
      <c r="D51" s="155">
        <v>0.99099999999999999</v>
      </c>
      <c r="E51" s="154">
        <v>55588.146153000002</v>
      </c>
      <c r="F51" s="154">
        <v>56279.919602547001</v>
      </c>
      <c r="G51" s="154">
        <v>4708.4346693338002</v>
      </c>
      <c r="H51" s="154">
        <v>-529.26589240999897</v>
      </c>
      <c r="I51" s="154">
        <v>0</v>
      </c>
      <c r="J51" s="154">
        <v>-6326315</v>
      </c>
    </row>
    <row r="52" spans="1:10" ht="12.75">
      <c r="A52" s="151" t="s">
        <v>370</v>
      </c>
      <c r="B52" s="154">
        <v>36461</v>
      </c>
      <c r="C52" s="154">
        <v>141382.09099999999</v>
      </c>
      <c r="D52" s="155">
        <v>1.0920000000000001</v>
      </c>
      <c r="E52" s="154">
        <v>154389.243372</v>
      </c>
      <c r="F52" s="154">
        <v>156310.55909939299</v>
      </c>
      <c r="G52" s="154">
        <v>4287.0617673512297</v>
      </c>
      <c r="H52" s="154">
        <v>-950.63879439257198</v>
      </c>
      <c r="I52" s="154">
        <v>0</v>
      </c>
      <c r="J52" s="154">
        <v>-34661241</v>
      </c>
    </row>
    <row r="53" spans="1:10" ht="12.75">
      <c r="A53" s="151" t="s">
        <v>371</v>
      </c>
      <c r="B53" s="154">
        <v>13684</v>
      </c>
      <c r="C53" s="154">
        <v>48511.107000000004</v>
      </c>
      <c r="D53" s="155">
        <v>1.097</v>
      </c>
      <c r="E53" s="154">
        <v>53216.684378999998</v>
      </c>
      <c r="F53" s="154">
        <v>53878.945883907698</v>
      </c>
      <c r="G53" s="154">
        <v>3937.3681587187698</v>
      </c>
      <c r="H53" s="154">
        <v>-1300.3324030250301</v>
      </c>
      <c r="I53" s="154">
        <v>0</v>
      </c>
      <c r="J53" s="154">
        <v>-17793749</v>
      </c>
    </row>
    <row r="54" spans="1:10" ht="12.75">
      <c r="A54" s="151" t="s">
        <v>372</v>
      </c>
      <c r="B54" s="154">
        <v>9124</v>
      </c>
      <c r="C54" s="154">
        <v>54604.389000000003</v>
      </c>
      <c r="D54" s="155">
        <v>0.93200000000000005</v>
      </c>
      <c r="E54" s="154">
        <v>50891.290547999997</v>
      </c>
      <c r="F54" s="154">
        <v>51524.613406391203</v>
      </c>
      <c r="G54" s="154">
        <v>5647.1518419981603</v>
      </c>
      <c r="H54" s="154">
        <v>409.45128025435798</v>
      </c>
      <c r="I54" s="154">
        <v>3735833</v>
      </c>
      <c r="J54" s="154">
        <v>0</v>
      </c>
    </row>
    <row r="55" spans="1:10" ht="18.75" customHeight="1">
      <c r="A55" s="145" t="s">
        <v>373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2.75">
      <c r="A56" s="151" t="s">
        <v>374</v>
      </c>
      <c r="B56" s="154">
        <v>5475</v>
      </c>
      <c r="C56" s="154">
        <v>29696.386999999999</v>
      </c>
      <c r="D56" s="155">
        <v>1.034</v>
      </c>
      <c r="E56" s="154">
        <v>30706.064158000001</v>
      </c>
      <c r="F56" s="154">
        <v>31088.189510159202</v>
      </c>
      <c r="G56" s="154">
        <v>5678.2081297094401</v>
      </c>
      <c r="H56" s="154">
        <v>440.50756796563297</v>
      </c>
      <c r="I56" s="154">
        <v>2411779</v>
      </c>
      <c r="J56" s="154">
        <v>0</v>
      </c>
    </row>
    <row r="57" spans="1:10" ht="12.75">
      <c r="A57" s="151" t="s">
        <v>375</v>
      </c>
      <c r="B57" s="154">
        <v>21884</v>
      </c>
      <c r="C57" s="154">
        <v>131918.28200000001</v>
      </c>
      <c r="D57" s="155">
        <v>0.96799999999999997</v>
      </c>
      <c r="E57" s="154">
        <v>127696.896976</v>
      </c>
      <c r="F57" s="154">
        <v>129286.036550369</v>
      </c>
      <c r="G57" s="154">
        <v>5907.7881808795801</v>
      </c>
      <c r="H57" s="154">
        <v>670.08761913578098</v>
      </c>
      <c r="I57" s="154">
        <v>14664197</v>
      </c>
      <c r="J57" s="154">
        <v>0</v>
      </c>
    </row>
    <row r="58" spans="1:10" ht="12.75">
      <c r="A58" s="151" t="s">
        <v>376</v>
      </c>
      <c r="B58" s="154">
        <v>9952</v>
      </c>
      <c r="C58" s="154">
        <v>56017.889000000003</v>
      </c>
      <c r="D58" s="155">
        <v>0.89800000000000002</v>
      </c>
      <c r="E58" s="154">
        <v>50304.064321999998</v>
      </c>
      <c r="F58" s="154">
        <v>50930.079372159802</v>
      </c>
      <c r="G58" s="154">
        <v>5117.5722841800498</v>
      </c>
      <c r="H58" s="154">
        <v>-120.128277563756</v>
      </c>
      <c r="I58" s="154">
        <v>0</v>
      </c>
      <c r="J58" s="154">
        <v>-1195517</v>
      </c>
    </row>
    <row r="59" spans="1:10" ht="12.75">
      <c r="A59" s="151" t="s">
        <v>377</v>
      </c>
      <c r="B59" s="154">
        <v>162984</v>
      </c>
      <c r="C59" s="154">
        <v>872667.00399999996</v>
      </c>
      <c r="D59" s="155">
        <v>0.91500000000000004</v>
      </c>
      <c r="E59" s="154">
        <v>798490.30865999998</v>
      </c>
      <c r="F59" s="154">
        <v>808427.21847762901</v>
      </c>
      <c r="G59" s="154">
        <v>4960.1630741522404</v>
      </c>
      <c r="H59" s="154">
        <v>-277.53748759156002</v>
      </c>
      <c r="I59" s="154">
        <v>0</v>
      </c>
      <c r="J59" s="154">
        <v>-45234170</v>
      </c>
    </row>
    <row r="60" spans="1:10" ht="12.75">
      <c r="A60" s="151" t="s">
        <v>378</v>
      </c>
      <c r="B60" s="154">
        <v>27723</v>
      </c>
      <c r="C60" s="154">
        <v>138467.617</v>
      </c>
      <c r="D60" s="155">
        <v>1.073</v>
      </c>
      <c r="E60" s="154">
        <v>148575.75304099999</v>
      </c>
      <c r="F60" s="154">
        <v>150424.72208050199</v>
      </c>
      <c r="G60" s="154">
        <v>5425.9900472712898</v>
      </c>
      <c r="H60" s="154">
        <v>188.28948552748801</v>
      </c>
      <c r="I60" s="154">
        <v>5219949</v>
      </c>
      <c r="J60" s="154">
        <v>0</v>
      </c>
    </row>
    <row r="61" spans="1:10" ht="12.75">
      <c r="A61" s="151" t="s">
        <v>379</v>
      </c>
      <c r="B61" s="154">
        <v>43680</v>
      </c>
      <c r="C61" s="154">
        <v>251896.96799999999</v>
      </c>
      <c r="D61" s="155">
        <v>0.98</v>
      </c>
      <c r="E61" s="154">
        <v>246859.02864</v>
      </c>
      <c r="F61" s="154">
        <v>249931.09586318201</v>
      </c>
      <c r="G61" s="154">
        <v>5721.8657477834804</v>
      </c>
      <c r="H61" s="154">
        <v>484.16518603967597</v>
      </c>
      <c r="I61" s="154">
        <v>21148335</v>
      </c>
      <c r="J61" s="154">
        <v>0</v>
      </c>
    </row>
    <row r="62" spans="1:10" ht="12.75">
      <c r="A62" s="151" t="s">
        <v>380</v>
      </c>
      <c r="B62" s="154">
        <v>142921</v>
      </c>
      <c r="C62" s="154">
        <v>909264.71200000006</v>
      </c>
      <c r="D62" s="155">
        <v>0.96699999999999997</v>
      </c>
      <c r="E62" s="154">
        <v>879258.97650400002</v>
      </c>
      <c r="F62" s="154">
        <v>890201.02183767897</v>
      </c>
      <c r="G62" s="154">
        <v>6228.6229584013499</v>
      </c>
      <c r="H62" s="154">
        <v>990.92239665754596</v>
      </c>
      <c r="I62" s="154">
        <v>141623620</v>
      </c>
      <c r="J62" s="154">
        <v>0</v>
      </c>
    </row>
    <row r="63" spans="1:10" ht="12.75">
      <c r="A63" s="151" t="s">
        <v>381</v>
      </c>
      <c r="B63" s="154">
        <v>14637</v>
      </c>
      <c r="C63" s="154">
        <v>96830.388000000006</v>
      </c>
      <c r="D63" s="155">
        <v>1.04</v>
      </c>
      <c r="E63" s="154">
        <v>100703.60352</v>
      </c>
      <c r="F63" s="154">
        <v>101956.82176903301</v>
      </c>
      <c r="G63" s="154">
        <v>6965.6911777709101</v>
      </c>
      <c r="H63" s="154">
        <v>1727.9906160271</v>
      </c>
      <c r="I63" s="154">
        <v>25292599</v>
      </c>
      <c r="J63" s="154">
        <v>0</v>
      </c>
    </row>
    <row r="64" spans="1:10" ht="12.75">
      <c r="A64" s="151" t="s">
        <v>382</v>
      </c>
      <c r="B64" s="154">
        <v>7452</v>
      </c>
      <c r="C64" s="154">
        <v>36014.928</v>
      </c>
      <c r="D64" s="155">
        <v>1.0880000000000001</v>
      </c>
      <c r="E64" s="154">
        <v>39184.241664000001</v>
      </c>
      <c r="F64" s="154">
        <v>39671.874727876202</v>
      </c>
      <c r="G64" s="154">
        <v>5323.6546870472703</v>
      </c>
      <c r="H64" s="154">
        <v>85.954125303463996</v>
      </c>
      <c r="I64" s="154">
        <v>640530</v>
      </c>
      <c r="J64" s="154">
        <v>0</v>
      </c>
    </row>
    <row r="65" spans="1:10" ht="12.75">
      <c r="A65" s="151" t="s">
        <v>383</v>
      </c>
      <c r="B65" s="154">
        <v>7886</v>
      </c>
      <c r="C65" s="154">
        <v>47139.212</v>
      </c>
      <c r="D65" s="155">
        <v>1.1519999999999999</v>
      </c>
      <c r="E65" s="154">
        <v>54304.372223999999</v>
      </c>
      <c r="F65" s="154">
        <v>54980.169592659899</v>
      </c>
      <c r="G65" s="154">
        <v>6971.87035159268</v>
      </c>
      <c r="H65" s="154">
        <v>1734.1697898488801</v>
      </c>
      <c r="I65" s="154">
        <v>13675663</v>
      </c>
      <c r="J65" s="154">
        <v>0</v>
      </c>
    </row>
    <row r="66" spans="1:10" ht="12.75">
      <c r="A66" s="151" t="s">
        <v>384</v>
      </c>
      <c r="B66" s="154">
        <v>3776</v>
      </c>
      <c r="C66" s="154">
        <v>7903.4</v>
      </c>
      <c r="D66" s="155">
        <v>1.389</v>
      </c>
      <c r="E66" s="154">
        <v>10977.8226</v>
      </c>
      <c r="F66" s="154">
        <v>11114.4374492813</v>
      </c>
      <c r="G66" s="154">
        <v>2943.4421211020299</v>
      </c>
      <c r="H66" s="154">
        <v>-2294.25844064178</v>
      </c>
      <c r="I66" s="154">
        <v>0</v>
      </c>
      <c r="J66" s="154">
        <v>-8663120</v>
      </c>
    </row>
    <row r="67" spans="1:10" ht="12.75">
      <c r="A67" s="151" t="s">
        <v>385</v>
      </c>
      <c r="B67" s="154">
        <v>11496</v>
      </c>
      <c r="C67" s="154">
        <v>52604.987000000001</v>
      </c>
      <c r="D67" s="155">
        <v>1.042</v>
      </c>
      <c r="E67" s="154">
        <v>54814.396454000002</v>
      </c>
      <c r="F67" s="154">
        <v>55496.540881257002</v>
      </c>
      <c r="G67" s="154">
        <v>4827.46528194651</v>
      </c>
      <c r="H67" s="154">
        <v>-410.23527979729698</v>
      </c>
      <c r="I67" s="154">
        <v>0</v>
      </c>
      <c r="J67" s="154">
        <v>-4716065</v>
      </c>
    </row>
    <row r="68" spans="1:10" ht="12.75">
      <c r="A68" s="151" t="s">
        <v>386</v>
      </c>
      <c r="B68" s="154">
        <v>5348</v>
      </c>
      <c r="C68" s="154">
        <v>26318.28</v>
      </c>
      <c r="D68" s="155">
        <v>0.92600000000000005</v>
      </c>
      <c r="E68" s="154">
        <v>24370.727279999999</v>
      </c>
      <c r="F68" s="154">
        <v>24674.011761408201</v>
      </c>
      <c r="G68" s="154">
        <v>4613.6895589768401</v>
      </c>
      <c r="H68" s="154">
        <v>-624.011002766959</v>
      </c>
      <c r="I68" s="154">
        <v>0</v>
      </c>
      <c r="J68" s="154">
        <v>-3337211</v>
      </c>
    </row>
    <row r="69" spans="1:10" ht="18.75" customHeight="1">
      <c r="A69" s="145" t="s">
        <v>387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2.75">
      <c r="A70" s="151" t="s">
        <v>388</v>
      </c>
      <c r="B70" s="154">
        <v>6834</v>
      </c>
      <c r="C70" s="154">
        <v>39039.855000000003</v>
      </c>
      <c r="D70" s="155">
        <v>0.93400000000000005</v>
      </c>
      <c r="E70" s="154">
        <v>36463.224569999998</v>
      </c>
      <c r="F70" s="154">
        <v>36916.995605518401</v>
      </c>
      <c r="G70" s="154">
        <v>5401.96014128159</v>
      </c>
      <c r="H70" s="154">
        <v>164.259579537788</v>
      </c>
      <c r="I70" s="154">
        <v>1122550</v>
      </c>
      <c r="J70" s="154">
        <v>0</v>
      </c>
    </row>
    <row r="71" spans="1:10" ht="12.75">
      <c r="A71" s="151" t="s">
        <v>389</v>
      </c>
      <c r="B71" s="154">
        <v>17736</v>
      </c>
      <c r="C71" s="154">
        <v>119182.645</v>
      </c>
      <c r="D71" s="155">
        <v>1.024</v>
      </c>
      <c r="E71" s="154">
        <v>122043.02847999999</v>
      </c>
      <c r="F71" s="154">
        <v>123561.80779982801</v>
      </c>
      <c r="G71" s="154">
        <v>6966.7234889393503</v>
      </c>
      <c r="H71" s="154">
        <v>1729.02292719554</v>
      </c>
      <c r="I71" s="154">
        <v>30665951</v>
      </c>
      <c r="J71" s="154">
        <v>0</v>
      </c>
    </row>
    <row r="72" spans="1:10" ht="12.75">
      <c r="A72" s="151" t="s">
        <v>390</v>
      </c>
      <c r="B72" s="154">
        <v>29962</v>
      </c>
      <c r="C72" s="154">
        <v>141531.75</v>
      </c>
      <c r="D72" s="155">
        <v>1.117</v>
      </c>
      <c r="E72" s="154">
        <v>158090.96475000001</v>
      </c>
      <c r="F72" s="154">
        <v>160058.346999559</v>
      </c>
      <c r="G72" s="154">
        <v>5342.0448234283103</v>
      </c>
      <c r="H72" s="154">
        <v>104.34426168451201</v>
      </c>
      <c r="I72" s="154">
        <v>3126363</v>
      </c>
      <c r="J72" s="154">
        <v>0</v>
      </c>
    </row>
    <row r="73" spans="1:10" ht="12.75">
      <c r="A73" s="151" t="s">
        <v>391</v>
      </c>
      <c r="B73" s="154">
        <v>9713</v>
      </c>
      <c r="C73" s="154">
        <v>43179.381000000001</v>
      </c>
      <c r="D73" s="155">
        <v>1.0960000000000001</v>
      </c>
      <c r="E73" s="154">
        <v>47324.601576000001</v>
      </c>
      <c r="F73" s="154">
        <v>47913.538339434403</v>
      </c>
      <c r="G73" s="154">
        <v>4932.92889317764</v>
      </c>
      <c r="H73" s="154">
        <v>-304.771668566166</v>
      </c>
      <c r="I73" s="154">
        <v>0</v>
      </c>
      <c r="J73" s="154">
        <v>-2960247</v>
      </c>
    </row>
    <row r="74" spans="1:10" ht="12.75">
      <c r="A74" s="151" t="s">
        <v>392</v>
      </c>
      <c r="B74" s="154">
        <v>12418</v>
      </c>
      <c r="C74" s="154">
        <v>27960.632000000001</v>
      </c>
      <c r="D74" s="155">
        <v>1.21</v>
      </c>
      <c r="E74" s="154">
        <v>33832.364719999998</v>
      </c>
      <c r="F74" s="154">
        <v>34253.395699955101</v>
      </c>
      <c r="G74" s="154">
        <v>2758.3665405021002</v>
      </c>
      <c r="H74" s="154">
        <v>-2479.3340212417002</v>
      </c>
      <c r="I74" s="154">
        <v>0</v>
      </c>
      <c r="J74" s="154">
        <v>-30788370</v>
      </c>
    </row>
    <row r="75" spans="1:10" ht="12.75">
      <c r="A75" s="151" t="s">
        <v>393</v>
      </c>
      <c r="B75" s="154">
        <v>140946</v>
      </c>
      <c r="C75" s="154">
        <v>710214.68400000001</v>
      </c>
      <c r="D75" s="155">
        <v>1.171</v>
      </c>
      <c r="E75" s="154">
        <v>831661.39496399998</v>
      </c>
      <c r="F75" s="154">
        <v>842011.10640186304</v>
      </c>
      <c r="G75" s="154">
        <v>5973.9978885662804</v>
      </c>
      <c r="H75" s="154">
        <v>736.29732682247504</v>
      </c>
      <c r="I75" s="154">
        <v>103778163</v>
      </c>
      <c r="J75" s="154">
        <v>0</v>
      </c>
    </row>
    <row r="76" spans="1:10" ht="12.75">
      <c r="A76" s="151" t="s">
        <v>394</v>
      </c>
      <c r="B76" s="154">
        <v>7309</v>
      </c>
      <c r="C76" s="154">
        <v>32982.141000000003</v>
      </c>
      <c r="D76" s="155">
        <v>1.1259999999999999</v>
      </c>
      <c r="E76" s="154">
        <v>37137.890765999997</v>
      </c>
      <c r="F76" s="154">
        <v>37600.057767097402</v>
      </c>
      <c r="G76" s="154">
        <v>5144.3504948826603</v>
      </c>
      <c r="H76" s="154">
        <v>-93.350066861142295</v>
      </c>
      <c r="I76" s="154">
        <v>0</v>
      </c>
      <c r="J76" s="154">
        <v>-682296</v>
      </c>
    </row>
    <row r="77" spans="1:10" ht="12.75">
      <c r="A77" s="151" t="s">
        <v>395</v>
      </c>
      <c r="B77" s="154">
        <v>31527</v>
      </c>
      <c r="C77" s="154">
        <v>199410.804</v>
      </c>
      <c r="D77" s="155">
        <v>1.101</v>
      </c>
      <c r="E77" s="154">
        <v>219551.29520399999</v>
      </c>
      <c r="F77" s="154">
        <v>222283.52801524999</v>
      </c>
      <c r="G77" s="154">
        <v>7050.5765856329399</v>
      </c>
      <c r="H77" s="154">
        <v>1812.87602388914</v>
      </c>
      <c r="I77" s="154">
        <v>57154542</v>
      </c>
      <c r="J77" s="154">
        <v>0</v>
      </c>
    </row>
    <row r="78" spans="1:10" ht="12.75">
      <c r="A78" s="151" t="s">
        <v>396</v>
      </c>
      <c r="B78" s="154">
        <v>11661</v>
      </c>
      <c r="C78" s="154">
        <v>70593.275999999998</v>
      </c>
      <c r="D78" s="155">
        <v>1.0289999999999999</v>
      </c>
      <c r="E78" s="154">
        <v>72640.481004000001</v>
      </c>
      <c r="F78" s="154">
        <v>73544.464309767704</v>
      </c>
      <c r="G78" s="154">
        <v>6306.8745656262499</v>
      </c>
      <c r="H78" s="154">
        <v>1069.1740038824501</v>
      </c>
      <c r="I78" s="154">
        <v>12467638</v>
      </c>
      <c r="J78" s="154">
        <v>0</v>
      </c>
    </row>
    <row r="79" spans="1:10" ht="12.75">
      <c r="A79" s="151" t="s">
        <v>397</v>
      </c>
      <c r="B79" s="154">
        <v>18976</v>
      </c>
      <c r="C79" s="154">
        <v>114377.37300000001</v>
      </c>
      <c r="D79" s="155">
        <v>0.96699999999999997</v>
      </c>
      <c r="E79" s="154">
        <v>110602.919691</v>
      </c>
      <c r="F79" s="154">
        <v>111979.331184811</v>
      </c>
      <c r="G79" s="154">
        <v>5901.1030346127</v>
      </c>
      <c r="H79" s="154">
        <v>663.40247286889303</v>
      </c>
      <c r="I79" s="154">
        <v>12588725</v>
      </c>
      <c r="J79" s="154">
        <v>0</v>
      </c>
    </row>
    <row r="80" spans="1:10" ht="12.75">
      <c r="A80" s="151" t="s">
        <v>398</v>
      </c>
      <c r="B80" s="154">
        <v>14226</v>
      </c>
      <c r="C80" s="154">
        <v>75634.835000000006</v>
      </c>
      <c r="D80" s="155">
        <v>0.90500000000000003</v>
      </c>
      <c r="E80" s="154">
        <v>68449.525674999997</v>
      </c>
      <c r="F80" s="154">
        <v>69301.3541271617</v>
      </c>
      <c r="G80" s="154">
        <v>4871.4574811726197</v>
      </c>
      <c r="H80" s="154">
        <v>-366.24308057118202</v>
      </c>
      <c r="I80" s="154">
        <v>0</v>
      </c>
      <c r="J80" s="154">
        <v>-5210174</v>
      </c>
    </row>
    <row r="81" spans="1:10" ht="12.75">
      <c r="A81" s="151" t="s">
        <v>399</v>
      </c>
      <c r="B81" s="154">
        <v>27467</v>
      </c>
      <c r="C81" s="154">
        <v>137968.48199999999</v>
      </c>
      <c r="D81" s="155">
        <v>1.157</v>
      </c>
      <c r="E81" s="154">
        <v>159629.53367400001</v>
      </c>
      <c r="F81" s="154">
        <v>161616.062831769</v>
      </c>
      <c r="G81" s="154">
        <v>5884.0085495965604</v>
      </c>
      <c r="H81" s="154">
        <v>646.30798785275294</v>
      </c>
      <c r="I81" s="154">
        <v>17752142</v>
      </c>
      <c r="J81" s="154">
        <v>0</v>
      </c>
    </row>
    <row r="82" spans="1:10" ht="12.75">
      <c r="A82" s="151" t="s">
        <v>400</v>
      </c>
      <c r="B82" s="154">
        <v>34576</v>
      </c>
      <c r="C82" s="154">
        <v>197406.56599999999</v>
      </c>
      <c r="D82" s="155">
        <v>1.0389999999999999</v>
      </c>
      <c r="E82" s="154">
        <v>205105.422074</v>
      </c>
      <c r="F82" s="154">
        <v>207657.88145910701</v>
      </c>
      <c r="G82" s="154">
        <v>6005.8387742684699</v>
      </c>
      <c r="H82" s="154">
        <v>768.13821252467199</v>
      </c>
      <c r="I82" s="154">
        <v>26559147</v>
      </c>
      <c r="J82" s="154">
        <v>0</v>
      </c>
    </row>
    <row r="83" spans="1:10" ht="18.75" customHeight="1">
      <c r="A83" s="145" t="s">
        <v>401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2.75">
      <c r="A84" s="151" t="s">
        <v>402</v>
      </c>
      <c r="B84" s="154">
        <v>20179</v>
      </c>
      <c r="C84" s="154">
        <v>92726.817999999999</v>
      </c>
      <c r="D84" s="155">
        <v>1.0129999999999999</v>
      </c>
      <c r="E84" s="154">
        <v>93932.266634</v>
      </c>
      <c r="F84" s="154">
        <v>95101.2181571236</v>
      </c>
      <c r="G84" s="154">
        <v>4712.8806262512298</v>
      </c>
      <c r="H84" s="154">
        <v>-524.81993549257197</v>
      </c>
      <c r="I84" s="154">
        <v>0</v>
      </c>
      <c r="J84" s="154">
        <v>-10590341</v>
      </c>
    </row>
    <row r="85" spans="1:10" ht="12.75">
      <c r="A85" s="151" t="s">
        <v>403</v>
      </c>
      <c r="B85" s="154">
        <v>8706</v>
      </c>
      <c r="C85" s="154">
        <v>34436.576999999997</v>
      </c>
      <c r="D85" s="155">
        <v>0.95499999999999996</v>
      </c>
      <c r="E85" s="154">
        <v>32886.931035000001</v>
      </c>
      <c r="F85" s="154">
        <v>33296.196450408497</v>
      </c>
      <c r="G85" s="154">
        <v>3824.5114232033602</v>
      </c>
      <c r="H85" s="154">
        <v>-1413.1891385404399</v>
      </c>
      <c r="I85" s="154">
        <v>0</v>
      </c>
      <c r="J85" s="154">
        <v>-12303225</v>
      </c>
    </row>
    <row r="86" spans="1:10" ht="12.75">
      <c r="A86" s="151" t="s">
        <v>404</v>
      </c>
      <c r="B86" s="154">
        <v>28492</v>
      </c>
      <c r="C86" s="154">
        <v>188608.39300000001</v>
      </c>
      <c r="D86" s="155">
        <v>0.98499999999999999</v>
      </c>
      <c r="E86" s="154">
        <v>185779.26710500001</v>
      </c>
      <c r="F86" s="154">
        <v>188091.21980271701</v>
      </c>
      <c r="G86" s="154">
        <v>6601.5449881621998</v>
      </c>
      <c r="H86" s="154">
        <v>1363.84442641839</v>
      </c>
      <c r="I86" s="154">
        <v>38858655</v>
      </c>
      <c r="J86" s="154">
        <v>0</v>
      </c>
    </row>
    <row r="87" spans="1:10" ht="12.75">
      <c r="A87" s="151" t="s">
        <v>405</v>
      </c>
      <c r="B87" s="154">
        <v>10301</v>
      </c>
      <c r="C87" s="154">
        <v>52727.603000000003</v>
      </c>
      <c r="D87" s="155">
        <v>0.97499999999999998</v>
      </c>
      <c r="E87" s="154">
        <v>51409.412924999997</v>
      </c>
      <c r="F87" s="154">
        <v>52049.183620364201</v>
      </c>
      <c r="G87" s="154">
        <v>5052.8282322458199</v>
      </c>
      <c r="H87" s="154">
        <v>-184.87232949798201</v>
      </c>
      <c r="I87" s="154">
        <v>0</v>
      </c>
      <c r="J87" s="154">
        <v>-1904370</v>
      </c>
    </row>
    <row r="88" spans="1:10" ht="12.75">
      <c r="A88" s="151" t="s">
        <v>406</v>
      </c>
      <c r="B88" s="154">
        <v>12384</v>
      </c>
      <c r="C88" s="154">
        <v>71711.62</v>
      </c>
      <c r="D88" s="155">
        <v>1.22</v>
      </c>
      <c r="E88" s="154">
        <v>87488.176399999997</v>
      </c>
      <c r="F88" s="154">
        <v>88576.933657999194</v>
      </c>
      <c r="G88" s="154">
        <v>7152.5301726420603</v>
      </c>
      <c r="H88" s="154">
        <v>1914.8296108982499</v>
      </c>
      <c r="I88" s="154">
        <v>23713250</v>
      </c>
      <c r="J88" s="154">
        <v>0</v>
      </c>
    </row>
    <row r="89" spans="1:10" ht="12.75">
      <c r="A89" s="151" t="s">
        <v>407</v>
      </c>
      <c r="B89" s="154">
        <v>9594</v>
      </c>
      <c r="C89" s="154">
        <v>37438.928</v>
      </c>
      <c r="D89" s="155">
        <v>1.2509999999999999</v>
      </c>
      <c r="E89" s="154">
        <v>46836.098927999999</v>
      </c>
      <c r="F89" s="154">
        <v>47418.956460783498</v>
      </c>
      <c r="G89" s="154">
        <v>4942.5637336651498</v>
      </c>
      <c r="H89" s="154">
        <v>-295.13682807865098</v>
      </c>
      <c r="I89" s="154">
        <v>0</v>
      </c>
      <c r="J89" s="154">
        <v>-2831543</v>
      </c>
    </row>
    <row r="90" spans="1:10" ht="12.75">
      <c r="A90" s="151" t="s">
        <v>408</v>
      </c>
      <c r="B90" s="154">
        <v>93991</v>
      </c>
      <c r="C90" s="154">
        <v>516892.35399999999</v>
      </c>
      <c r="D90" s="155">
        <v>1.048</v>
      </c>
      <c r="E90" s="154">
        <v>541703.18699199997</v>
      </c>
      <c r="F90" s="154">
        <v>548444.47822457005</v>
      </c>
      <c r="G90" s="154">
        <v>5835.07440312977</v>
      </c>
      <c r="H90" s="154">
        <v>597.37384138596497</v>
      </c>
      <c r="I90" s="154">
        <v>56147765</v>
      </c>
      <c r="J90" s="154">
        <v>0</v>
      </c>
    </row>
    <row r="91" spans="1:10" ht="12.75">
      <c r="A91" s="151" t="s">
        <v>409</v>
      </c>
      <c r="B91" s="154">
        <v>17643</v>
      </c>
      <c r="C91" s="154">
        <v>78730.548999999999</v>
      </c>
      <c r="D91" s="155">
        <v>0.96899999999999997</v>
      </c>
      <c r="E91" s="154">
        <v>76289.901981000003</v>
      </c>
      <c r="F91" s="154">
        <v>77239.300950228702</v>
      </c>
      <c r="G91" s="154">
        <v>4377.9006376596199</v>
      </c>
      <c r="H91" s="154">
        <v>-859.79992408417797</v>
      </c>
      <c r="I91" s="154">
        <v>0</v>
      </c>
      <c r="J91" s="154">
        <v>-15169450</v>
      </c>
    </row>
    <row r="92" spans="1:10" ht="18.75" customHeight="1">
      <c r="A92" s="145" t="s">
        <v>410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2.75">
      <c r="A93" s="151" t="s">
        <v>411</v>
      </c>
      <c r="B93" s="154">
        <v>10845</v>
      </c>
      <c r="C93" s="154">
        <v>58358.73</v>
      </c>
      <c r="D93" s="155">
        <v>1.2470000000000001</v>
      </c>
      <c r="E93" s="154">
        <v>72773.336309999999</v>
      </c>
      <c r="F93" s="154">
        <v>73678.972949790899</v>
      </c>
      <c r="G93" s="154">
        <v>6793.8195435491898</v>
      </c>
      <c r="H93" s="154">
        <v>1556.1189818053799</v>
      </c>
      <c r="I93" s="154">
        <v>16876110</v>
      </c>
      <c r="J93" s="154">
        <v>0</v>
      </c>
    </row>
    <row r="94" spans="1:10" ht="12.75">
      <c r="A94" s="151" t="s">
        <v>412</v>
      </c>
      <c r="B94" s="154">
        <v>9450</v>
      </c>
      <c r="C94" s="154">
        <v>58052.966</v>
      </c>
      <c r="D94" s="155">
        <v>1.1200000000000001</v>
      </c>
      <c r="E94" s="154">
        <v>65019.321920000002</v>
      </c>
      <c r="F94" s="154">
        <v>65828.462784097297</v>
      </c>
      <c r="G94" s="154">
        <v>6965.9748977880699</v>
      </c>
      <c r="H94" s="154">
        <v>1728.2743360442701</v>
      </c>
      <c r="I94" s="154">
        <v>16332192</v>
      </c>
      <c r="J94" s="154">
        <v>0</v>
      </c>
    </row>
    <row r="95" spans="1:10" ht="12.75">
      <c r="A95" s="151" t="s">
        <v>413</v>
      </c>
      <c r="B95" s="154">
        <v>14245</v>
      </c>
      <c r="C95" s="154">
        <v>105740.947</v>
      </c>
      <c r="D95" s="155">
        <v>1.03</v>
      </c>
      <c r="E95" s="154">
        <v>108913.17541</v>
      </c>
      <c r="F95" s="154">
        <v>110268.55867547401</v>
      </c>
      <c r="G95" s="154">
        <v>7740.8605598788199</v>
      </c>
      <c r="H95" s="154">
        <v>2503.15999813502</v>
      </c>
      <c r="I95" s="154">
        <v>35657514</v>
      </c>
      <c r="J95" s="154">
        <v>0</v>
      </c>
    </row>
    <row r="96" spans="1:10" ht="12.75">
      <c r="A96" s="151" t="s">
        <v>414</v>
      </c>
      <c r="B96" s="154">
        <v>5918</v>
      </c>
      <c r="C96" s="154">
        <v>28302.294000000002</v>
      </c>
      <c r="D96" s="155">
        <v>1.2529999999999999</v>
      </c>
      <c r="E96" s="154">
        <v>35462.774382000003</v>
      </c>
      <c r="F96" s="154">
        <v>35904.095193405003</v>
      </c>
      <c r="G96" s="154">
        <v>6066.9305835425803</v>
      </c>
      <c r="H96" s="154">
        <v>829.23002179877903</v>
      </c>
      <c r="I96" s="154">
        <v>4907383</v>
      </c>
      <c r="J96" s="154">
        <v>0</v>
      </c>
    </row>
    <row r="97" spans="1:10" ht="12.75">
      <c r="A97" s="151" t="s">
        <v>415</v>
      </c>
      <c r="B97" s="154">
        <v>69401</v>
      </c>
      <c r="C97" s="154">
        <v>500520.12800000003</v>
      </c>
      <c r="D97" s="155">
        <v>1.0049999999999999</v>
      </c>
      <c r="E97" s="154">
        <v>503022.72863999999</v>
      </c>
      <c r="F97" s="154">
        <v>509282.65620142699</v>
      </c>
      <c r="G97" s="154">
        <v>7338.2610654230803</v>
      </c>
      <c r="H97" s="154">
        <v>2100.5605036792799</v>
      </c>
      <c r="I97" s="154">
        <v>145781000</v>
      </c>
      <c r="J97" s="154">
        <v>0</v>
      </c>
    </row>
    <row r="98" spans="1:10" ht="12.75">
      <c r="A98" s="151" t="s">
        <v>416</v>
      </c>
      <c r="B98" s="154">
        <v>13455</v>
      </c>
      <c r="C98" s="154">
        <v>90026.883000000002</v>
      </c>
      <c r="D98" s="155">
        <v>1.022</v>
      </c>
      <c r="E98" s="154">
        <v>92007.474426000001</v>
      </c>
      <c r="F98" s="154">
        <v>93152.472638255407</v>
      </c>
      <c r="G98" s="154">
        <v>6923.2606940360802</v>
      </c>
      <c r="H98" s="154">
        <v>1685.5601322922701</v>
      </c>
      <c r="I98" s="154">
        <v>22679212</v>
      </c>
      <c r="J98" s="154">
        <v>0</v>
      </c>
    </row>
    <row r="99" spans="1:10" ht="12.75">
      <c r="A99" s="151" t="s">
        <v>417</v>
      </c>
      <c r="B99" s="154">
        <v>15225</v>
      </c>
      <c r="C99" s="154">
        <v>93969.089000000007</v>
      </c>
      <c r="D99" s="155">
        <v>0.94799999999999995</v>
      </c>
      <c r="E99" s="154">
        <v>89082.696372000006</v>
      </c>
      <c r="F99" s="154">
        <v>90191.296827834405</v>
      </c>
      <c r="G99" s="154">
        <v>5923.8947013355901</v>
      </c>
      <c r="H99" s="154">
        <v>686.19413959178803</v>
      </c>
      <c r="I99" s="154">
        <v>10447306</v>
      </c>
      <c r="J99" s="154">
        <v>0</v>
      </c>
    </row>
    <row r="100" spans="1:10" ht="12.75">
      <c r="A100" s="151" t="s">
        <v>418</v>
      </c>
      <c r="B100" s="154">
        <v>20317</v>
      </c>
      <c r="C100" s="154">
        <v>128254.774</v>
      </c>
      <c r="D100" s="155">
        <v>1.0329999999999999</v>
      </c>
      <c r="E100" s="154">
        <v>132487.18154200001</v>
      </c>
      <c r="F100" s="154">
        <v>134135.934395599</v>
      </c>
      <c r="G100" s="154">
        <v>6602.1526010532798</v>
      </c>
      <c r="H100" s="154">
        <v>1364.4520393094799</v>
      </c>
      <c r="I100" s="154">
        <v>27721572</v>
      </c>
      <c r="J100" s="154">
        <v>0</v>
      </c>
    </row>
    <row r="101" spans="1:10" ht="12.75">
      <c r="A101" s="151" t="s">
        <v>419</v>
      </c>
      <c r="B101" s="154">
        <v>27079</v>
      </c>
      <c r="C101" s="154">
        <v>140849.79800000001</v>
      </c>
      <c r="D101" s="155">
        <v>0.97599999999999998</v>
      </c>
      <c r="E101" s="154">
        <v>137469.402848</v>
      </c>
      <c r="F101" s="154">
        <v>139180.15756094901</v>
      </c>
      <c r="G101" s="154">
        <v>5139.7820289134997</v>
      </c>
      <c r="H101" s="154">
        <v>-97.918532830303803</v>
      </c>
      <c r="I101" s="154">
        <v>0</v>
      </c>
      <c r="J101" s="154">
        <v>-2651536</v>
      </c>
    </row>
    <row r="102" spans="1:10" ht="12.75">
      <c r="A102" s="151" t="s">
        <v>420</v>
      </c>
      <c r="B102" s="154">
        <v>7104</v>
      </c>
      <c r="C102" s="154">
        <v>29878.896000000001</v>
      </c>
      <c r="D102" s="155">
        <v>1.0960000000000001</v>
      </c>
      <c r="E102" s="154">
        <v>32747.270015999999</v>
      </c>
      <c r="F102" s="154">
        <v>33154.797402861601</v>
      </c>
      <c r="G102" s="154">
        <v>4667.0604452226398</v>
      </c>
      <c r="H102" s="154">
        <v>-570.64011652116506</v>
      </c>
      <c r="I102" s="154">
        <v>0</v>
      </c>
      <c r="J102" s="154">
        <v>-4053827</v>
      </c>
    </row>
    <row r="103" spans="1:10" ht="12.75">
      <c r="A103" s="151" t="s">
        <v>421</v>
      </c>
      <c r="B103" s="154">
        <v>15655</v>
      </c>
      <c r="C103" s="154">
        <v>91084.292000000001</v>
      </c>
      <c r="D103" s="155">
        <v>1.0980000000000001</v>
      </c>
      <c r="E103" s="154">
        <v>100010.552616</v>
      </c>
      <c r="F103" s="154">
        <v>101255.14610871801</v>
      </c>
      <c r="G103" s="154">
        <v>6467.9109619110704</v>
      </c>
      <c r="H103" s="154">
        <v>1230.2104001672701</v>
      </c>
      <c r="I103" s="154">
        <v>19258944</v>
      </c>
      <c r="J103" s="154">
        <v>0</v>
      </c>
    </row>
    <row r="104" spans="1:10" ht="12.75">
      <c r="A104" s="151" t="s">
        <v>422</v>
      </c>
      <c r="B104" s="154">
        <v>36721</v>
      </c>
      <c r="C104" s="154">
        <v>246903.731</v>
      </c>
      <c r="D104" s="155">
        <v>0.95399999999999996</v>
      </c>
      <c r="E104" s="154">
        <v>235546.15937400001</v>
      </c>
      <c r="F104" s="154">
        <v>238477.442218893</v>
      </c>
      <c r="G104" s="154">
        <v>6494.3068603494703</v>
      </c>
      <c r="H104" s="154">
        <v>1256.60629860567</v>
      </c>
      <c r="I104" s="154">
        <v>46143840</v>
      </c>
      <c r="J104" s="154">
        <v>0</v>
      </c>
    </row>
    <row r="105" spans="1:10" ht="18.75" customHeight="1">
      <c r="A105" s="145" t="s">
        <v>423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2.75">
      <c r="A106" s="151" t="s">
        <v>424</v>
      </c>
      <c r="B106" s="154">
        <v>59636</v>
      </c>
      <c r="C106" s="154">
        <v>349030.196</v>
      </c>
      <c r="D106" s="155">
        <v>0.89700000000000002</v>
      </c>
      <c r="E106" s="154">
        <v>313080.08581199998</v>
      </c>
      <c r="F106" s="154">
        <v>316976.24903986702</v>
      </c>
      <c r="G106" s="154">
        <v>5315.1829270887902</v>
      </c>
      <c r="H106" s="154">
        <v>77.482365344988494</v>
      </c>
      <c r="I106" s="154">
        <v>4620738</v>
      </c>
      <c r="J106" s="154">
        <v>0</v>
      </c>
    </row>
    <row r="107" spans="1:10" ht="18.75" customHeight="1">
      <c r="A107" s="145" t="s">
        <v>425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2.75">
      <c r="A108" s="151" t="s">
        <v>426</v>
      </c>
      <c r="B108" s="154">
        <v>32443</v>
      </c>
      <c r="C108" s="154">
        <v>198699</v>
      </c>
      <c r="D108" s="155">
        <v>1.121</v>
      </c>
      <c r="E108" s="154">
        <v>222741.579</v>
      </c>
      <c r="F108" s="154">
        <v>225513.513686188</v>
      </c>
      <c r="G108" s="154">
        <v>6951.0684488545303</v>
      </c>
      <c r="H108" s="154">
        <v>1713.36788711073</v>
      </c>
      <c r="I108" s="154">
        <v>55586794</v>
      </c>
      <c r="J108" s="154">
        <v>0</v>
      </c>
    </row>
    <row r="109" spans="1:10" ht="12.75">
      <c r="A109" s="151" t="s">
        <v>427</v>
      </c>
      <c r="B109" s="154">
        <v>66750</v>
      </c>
      <c r="C109" s="154">
        <v>363234.03600000002</v>
      </c>
      <c r="D109" s="155">
        <v>1.1120000000000001</v>
      </c>
      <c r="E109" s="154">
        <v>403916.24803199997</v>
      </c>
      <c r="F109" s="154">
        <v>408942.83293483302</v>
      </c>
      <c r="G109" s="154">
        <v>6126.48438853683</v>
      </c>
      <c r="H109" s="154">
        <v>888.78382679302604</v>
      </c>
      <c r="I109" s="154">
        <v>59326320</v>
      </c>
      <c r="J109" s="154">
        <v>0</v>
      </c>
    </row>
    <row r="110" spans="1:10" ht="12.75">
      <c r="A110" s="151" t="s">
        <v>428</v>
      </c>
      <c r="B110" s="154">
        <v>13444</v>
      </c>
      <c r="C110" s="154">
        <v>72474.725999999995</v>
      </c>
      <c r="D110" s="155">
        <v>1.0329999999999999</v>
      </c>
      <c r="E110" s="154">
        <v>74866.391957999993</v>
      </c>
      <c r="F110" s="154">
        <v>75798.075883514801</v>
      </c>
      <c r="G110" s="154">
        <v>5638.0597949654002</v>
      </c>
      <c r="H110" s="154">
        <v>400.35923322159903</v>
      </c>
      <c r="I110" s="154">
        <v>5382430</v>
      </c>
      <c r="J110" s="154">
        <v>0</v>
      </c>
    </row>
    <row r="111" spans="1:10" ht="12.75">
      <c r="A111" s="151" t="s">
        <v>429</v>
      </c>
      <c r="B111" s="154">
        <v>29663</v>
      </c>
      <c r="C111" s="154">
        <v>157951.209</v>
      </c>
      <c r="D111" s="155">
        <v>1.0109999999999999</v>
      </c>
      <c r="E111" s="154">
        <v>159688.672299</v>
      </c>
      <c r="F111" s="154">
        <v>161675.93741458401</v>
      </c>
      <c r="G111" s="154">
        <v>5450.4243473210499</v>
      </c>
      <c r="H111" s="154">
        <v>212.723785577244</v>
      </c>
      <c r="I111" s="154">
        <v>6310026</v>
      </c>
      <c r="J111" s="154">
        <v>0</v>
      </c>
    </row>
    <row r="112" spans="1:10" ht="12.75">
      <c r="A112" s="151" t="s">
        <v>430</v>
      </c>
      <c r="B112" s="154">
        <v>17448</v>
      </c>
      <c r="C112" s="154">
        <v>97615.281000000003</v>
      </c>
      <c r="D112" s="155">
        <v>0.97699999999999998</v>
      </c>
      <c r="E112" s="154">
        <v>95370.129537000001</v>
      </c>
      <c r="F112" s="154">
        <v>96556.9747199993</v>
      </c>
      <c r="G112" s="154">
        <v>5533.9852544703899</v>
      </c>
      <c r="H112" s="154">
        <v>296.28469272658498</v>
      </c>
      <c r="I112" s="154">
        <v>5169575</v>
      </c>
      <c r="J112" s="154">
        <v>0</v>
      </c>
    </row>
    <row r="113" spans="1:10" ht="18.75" customHeight="1">
      <c r="A113" s="145" t="s">
        <v>431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2.75">
      <c r="A114" s="151" t="s">
        <v>432</v>
      </c>
      <c r="B114" s="154">
        <v>15690</v>
      </c>
      <c r="C114" s="154">
        <v>59027.587</v>
      </c>
      <c r="D114" s="155">
        <v>0.999</v>
      </c>
      <c r="E114" s="154">
        <v>58968.559413000003</v>
      </c>
      <c r="F114" s="154">
        <v>59702.400826737197</v>
      </c>
      <c r="G114" s="154">
        <v>3805.12433567477</v>
      </c>
      <c r="H114" s="154">
        <v>-1432.5762260690301</v>
      </c>
      <c r="I114" s="154">
        <v>0</v>
      </c>
      <c r="J114" s="154">
        <v>-22477121</v>
      </c>
    </row>
    <row r="115" spans="1:10" ht="12.75">
      <c r="A115" s="151" t="s">
        <v>433</v>
      </c>
      <c r="B115" s="154">
        <v>12879</v>
      </c>
      <c r="C115" s="154">
        <v>55458.627999999997</v>
      </c>
      <c r="D115" s="155">
        <v>1.05</v>
      </c>
      <c r="E115" s="154">
        <v>58231.559399999998</v>
      </c>
      <c r="F115" s="154">
        <v>58956.229127386898</v>
      </c>
      <c r="G115" s="154">
        <v>4577.7023936164996</v>
      </c>
      <c r="H115" s="154">
        <v>-659.99816812730398</v>
      </c>
      <c r="I115" s="154">
        <v>0</v>
      </c>
      <c r="J115" s="154">
        <v>-8500116</v>
      </c>
    </row>
    <row r="116" spans="1:10" ht="12.75">
      <c r="A116" s="151" t="s">
        <v>434</v>
      </c>
      <c r="B116" s="154">
        <v>18993</v>
      </c>
      <c r="C116" s="154">
        <v>61262.571000000004</v>
      </c>
      <c r="D116" s="155">
        <v>0.95699999999999996</v>
      </c>
      <c r="E116" s="154">
        <v>58628.280446999997</v>
      </c>
      <c r="F116" s="154">
        <v>59357.887217734897</v>
      </c>
      <c r="G116" s="154">
        <v>3125.2507354148802</v>
      </c>
      <c r="H116" s="154">
        <v>-2112.4498263289202</v>
      </c>
      <c r="I116" s="154">
        <v>0</v>
      </c>
      <c r="J116" s="154">
        <v>-40121760</v>
      </c>
    </row>
    <row r="117" spans="1:10" ht="12.75">
      <c r="A117" s="151" t="s">
        <v>435</v>
      </c>
      <c r="B117" s="154">
        <v>15077</v>
      </c>
      <c r="C117" s="154">
        <v>49647.828999999998</v>
      </c>
      <c r="D117" s="155">
        <v>1.0389999999999999</v>
      </c>
      <c r="E117" s="154">
        <v>51584.094331</v>
      </c>
      <c r="F117" s="154">
        <v>52226.038870378798</v>
      </c>
      <c r="G117" s="154">
        <v>3463.9542926562899</v>
      </c>
      <c r="H117" s="154">
        <v>-1773.74626908752</v>
      </c>
      <c r="I117" s="154">
        <v>0</v>
      </c>
      <c r="J117" s="154">
        <v>-26742772</v>
      </c>
    </row>
    <row r="118" spans="1:10" ht="12.75">
      <c r="A118" s="151" t="s">
        <v>436</v>
      </c>
      <c r="B118" s="154">
        <v>33789</v>
      </c>
      <c r="C118" s="154">
        <v>265492.473</v>
      </c>
      <c r="D118" s="155">
        <v>0.877</v>
      </c>
      <c r="E118" s="154">
        <v>232836.89882100001</v>
      </c>
      <c r="F118" s="154">
        <v>235734.46594324001</v>
      </c>
      <c r="G118" s="154">
        <v>6976.6629951534596</v>
      </c>
      <c r="H118" s="154">
        <v>1738.96243340966</v>
      </c>
      <c r="I118" s="154">
        <v>58757802</v>
      </c>
      <c r="J118" s="154">
        <v>0</v>
      </c>
    </row>
    <row r="119" spans="1:10" ht="12.75">
      <c r="A119" s="151" t="s">
        <v>437</v>
      </c>
      <c r="B119" s="154">
        <v>147445</v>
      </c>
      <c r="C119" s="154">
        <v>574987.33299999998</v>
      </c>
      <c r="D119" s="155">
        <v>0.98899999999999999</v>
      </c>
      <c r="E119" s="154">
        <v>568662.47233699996</v>
      </c>
      <c r="F119" s="154">
        <v>575739.26167683001</v>
      </c>
      <c r="G119" s="154">
        <v>3904.77304538526</v>
      </c>
      <c r="H119" s="154">
        <v>-1332.9275163585401</v>
      </c>
      <c r="I119" s="154">
        <v>0</v>
      </c>
      <c r="J119" s="154">
        <v>-196533498</v>
      </c>
    </row>
    <row r="120" spans="1:10" ht="12.75">
      <c r="A120" s="151" t="s">
        <v>438</v>
      </c>
      <c r="B120" s="154">
        <v>52171</v>
      </c>
      <c r="C120" s="154">
        <v>364444.951</v>
      </c>
      <c r="D120" s="155">
        <v>0.94099999999999995</v>
      </c>
      <c r="E120" s="154">
        <v>342942.69889100001</v>
      </c>
      <c r="F120" s="154">
        <v>347210.49104143103</v>
      </c>
      <c r="G120" s="154">
        <v>6655.2393291566304</v>
      </c>
      <c r="H120" s="154">
        <v>1417.5387674128301</v>
      </c>
      <c r="I120" s="154">
        <v>73954415</v>
      </c>
      <c r="J120" s="154">
        <v>0</v>
      </c>
    </row>
    <row r="121" spans="1:10" ht="12.75">
      <c r="A121" s="151" t="s">
        <v>439</v>
      </c>
      <c r="B121" s="154">
        <v>26869</v>
      </c>
      <c r="C121" s="154">
        <v>131454.96799999999</v>
      </c>
      <c r="D121" s="155">
        <v>0.9</v>
      </c>
      <c r="E121" s="154">
        <v>118309.4712</v>
      </c>
      <c r="F121" s="154">
        <v>119781.787811906</v>
      </c>
      <c r="G121" s="154">
        <v>4457.99202843074</v>
      </c>
      <c r="H121" s="154">
        <v>-779.70853331306</v>
      </c>
      <c r="I121" s="154">
        <v>0</v>
      </c>
      <c r="J121" s="154">
        <v>-20949989</v>
      </c>
    </row>
    <row r="122" spans="1:10" ht="12.75">
      <c r="A122" s="151" t="s">
        <v>440</v>
      </c>
      <c r="B122" s="154">
        <v>15660</v>
      </c>
      <c r="C122" s="154">
        <v>78609.510999999999</v>
      </c>
      <c r="D122" s="155">
        <v>0.92900000000000005</v>
      </c>
      <c r="E122" s="154">
        <v>73028.235719000004</v>
      </c>
      <c r="F122" s="154">
        <v>73937.044485506005</v>
      </c>
      <c r="G122" s="154">
        <v>4721.3949224461003</v>
      </c>
      <c r="H122" s="154">
        <v>-516.30563929770005</v>
      </c>
      <c r="I122" s="154">
        <v>0</v>
      </c>
      <c r="J122" s="154">
        <v>-8085346</v>
      </c>
    </row>
    <row r="123" spans="1:10" ht="12.75">
      <c r="A123" s="151" t="s">
        <v>441</v>
      </c>
      <c r="B123" s="154">
        <v>16733</v>
      </c>
      <c r="C123" s="154">
        <v>66210.892999999996</v>
      </c>
      <c r="D123" s="155">
        <v>0.96699999999999997</v>
      </c>
      <c r="E123" s="154">
        <v>64025.933531000002</v>
      </c>
      <c r="F123" s="154">
        <v>64822.712052400901</v>
      </c>
      <c r="G123" s="154">
        <v>3873.9444243352</v>
      </c>
      <c r="H123" s="154">
        <v>-1363.7561374085999</v>
      </c>
      <c r="I123" s="154">
        <v>0</v>
      </c>
      <c r="J123" s="154">
        <v>-22819731</v>
      </c>
    </row>
    <row r="124" spans="1:10" ht="12.75">
      <c r="A124" s="151" t="s">
        <v>442</v>
      </c>
      <c r="B124" s="154">
        <v>17808</v>
      </c>
      <c r="C124" s="154">
        <v>103999.163</v>
      </c>
      <c r="D124" s="155">
        <v>0.998</v>
      </c>
      <c r="E124" s="154">
        <v>103791.164674</v>
      </c>
      <c r="F124" s="154">
        <v>105082.80645355101</v>
      </c>
      <c r="G124" s="154">
        <v>5900.8763731778699</v>
      </c>
      <c r="H124" s="154">
        <v>663.17581143406596</v>
      </c>
      <c r="I124" s="154">
        <v>11809835</v>
      </c>
      <c r="J124" s="154">
        <v>0</v>
      </c>
    </row>
    <row r="125" spans="1:10" ht="12.75">
      <c r="A125" s="151" t="s">
        <v>443</v>
      </c>
      <c r="B125" s="154">
        <v>85640</v>
      </c>
      <c r="C125" s="154">
        <v>522869.93199999997</v>
      </c>
      <c r="D125" s="155">
        <v>1.008</v>
      </c>
      <c r="E125" s="154">
        <v>527052.89145600004</v>
      </c>
      <c r="F125" s="154">
        <v>533611.86530291801</v>
      </c>
      <c r="G125" s="154">
        <v>6230.8718508047496</v>
      </c>
      <c r="H125" s="154">
        <v>993.17128906094399</v>
      </c>
      <c r="I125" s="154">
        <v>85055189</v>
      </c>
      <c r="J125" s="154">
        <v>0</v>
      </c>
    </row>
    <row r="126" spans="1:10" ht="12.75">
      <c r="A126" s="151" t="s">
        <v>444</v>
      </c>
      <c r="B126" s="154">
        <v>31764</v>
      </c>
      <c r="C126" s="154">
        <v>116707.946</v>
      </c>
      <c r="D126" s="155">
        <v>0.96499999999999997</v>
      </c>
      <c r="E126" s="154">
        <v>112623.16789</v>
      </c>
      <c r="F126" s="154">
        <v>114024.72060837501</v>
      </c>
      <c r="G126" s="154">
        <v>3589.74690241705</v>
      </c>
      <c r="H126" s="154">
        <v>-1647.9536593267501</v>
      </c>
      <c r="I126" s="154">
        <v>0</v>
      </c>
      <c r="J126" s="154">
        <v>-52345600</v>
      </c>
    </row>
    <row r="127" spans="1:10" ht="12.75">
      <c r="A127" s="151" t="s">
        <v>445</v>
      </c>
      <c r="B127" s="154">
        <v>46005</v>
      </c>
      <c r="C127" s="154">
        <v>219456.766</v>
      </c>
      <c r="D127" s="155">
        <v>0.997</v>
      </c>
      <c r="E127" s="154">
        <v>218798.39570200001</v>
      </c>
      <c r="F127" s="154">
        <v>221521.25896377399</v>
      </c>
      <c r="G127" s="154">
        <v>4815.1561561520202</v>
      </c>
      <c r="H127" s="154">
        <v>-422.54440559178101</v>
      </c>
      <c r="I127" s="154">
        <v>0</v>
      </c>
      <c r="J127" s="154">
        <v>-19439155</v>
      </c>
    </row>
    <row r="128" spans="1:10" ht="12.75">
      <c r="A128" s="151" t="s">
        <v>446</v>
      </c>
      <c r="B128" s="154">
        <v>24846</v>
      </c>
      <c r="C128" s="154">
        <v>76469.097999999998</v>
      </c>
      <c r="D128" s="155">
        <v>0.877</v>
      </c>
      <c r="E128" s="154">
        <v>67063.398946000001</v>
      </c>
      <c r="F128" s="154">
        <v>67897.977575399302</v>
      </c>
      <c r="G128" s="154">
        <v>2732.7528606374999</v>
      </c>
      <c r="H128" s="154">
        <v>-2504.9477011063</v>
      </c>
      <c r="I128" s="154">
        <v>0</v>
      </c>
      <c r="J128" s="154">
        <v>-62237931</v>
      </c>
    </row>
    <row r="129" spans="1:10" ht="12.75">
      <c r="A129" s="151" t="s">
        <v>447</v>
      </c>
      <c r="B129" s="154">
        <v>124878</v>
      </c>
      <c r="C129" s="154">
        <v>620269.94499999995</v>
      </c>
      <c r="D129" s="155">
        <v>1.0389999999999999</v>
      </c>
      <c r="E129" s="154">
        <v>644460.47285500006</v>
      </c>
      <c r="F129" s="154">
        <v>652480.53963644104</v>
      </c>
      <c r="G129" s="154">
        <v>5224.9438623011301</v>
      </c>
      <c r="H129" s="154">
        <v>-12.756699442668801</v>
      </c>
      <c r="I129" s="154">
        <v>0</v>
      </c>
      <c r="J129" s="154">
        <v>-1593031</v>
      </c>
    </row>
    <row r="130" spans="1:10" ht="12.75">
      <c r="A130" s="151" t="s">
        <v>448</v>
      </c>
      <c r="B130" s="154">
        <v>343821</v>
      </c>
      <c r="C130" s="154">
        <v>1538123.3940000001</v>
      </c>
      <c r="D130" s="155">
        <v>1.02</v>
      </c>
      <c r="E130" s="154">
        <v>1568885.86188</v>
      </c>
      <c r="F130" s="154">
        <v>1588410.0529122199</v>
      </c>
      <c r="G130" s="154">
        <v>4619.8750306474003</v>
      </c>
      <c r="H130" s="154">
        <v>-617.82553109640003</v>
      </c>
      <c r="I130" s="154">
        <v>0</v>
      </c>
      <c r="J130" s="154">
        <v>-212421392</v>
      </c>
    </row>
    <row r="131" spans="1:10" ht="12.75">
      <c r="A131" s="151" t="s">
        <v>449</v>
      </c>
      <c r="B131" s="154">
        <v>13245</v>
      </c>
      <c r="C131" s="154">
        <v>61824.834999999999</v>
      </c>
      <c r="D131" s="155">
        <v>0.83499999999999996</v>
      </c>
      <c r="E131" s="154">
        <v>51623.737224999997</v>
      </c>
      <c r="F131" s="154">
        <v>52266.175105197501</v>
      </c>
      <c r="G131" s="154">
        <v>3946.10608570763</v>
      </c>
      <c r="H131" s="154">
        <v>-1291.5944760361699</v>
      </c>
      <c r="I131" s="154">
        <v>0</v>
      </c>
      <c r="J131" s="154">
        <v>-17107169</v>
      </c>
    </row>
    <row r="132" spans="1:10" ht="12.75">
      <c r="A132" s="151" t="s">
        <v>450</v>
      </c>
      <c r="B132" s="154">
        <v>7501</v>
      </c>
      <c r="C132" s="154">
        <v>22466.436000000002</v>
      </c>
      <c r="D132" s="155">
        <v>0.94</v>
      </c>
      <c r="E132" s="154">
        <v>21118.449840000001</v>
      </c>
      <c r="F132" s="154">
        <v>21381.260959023301</v>
      </c>
      <c r="G132" s="154">
        <v>2850.4547339052501</v>
      </c>
      <c r="H132" s="154">
        <v>-2387.2458278385502</v>
      </c>
      <c r="I132" s="154">
        <v>0</v>
      </c>
      <c r="J132" s="154">
        <v>-17906731</v>
      </c>
    </row>
    <row r="133" spans="1:10" ht="12.75">
      <c r="A133" s="151" t="s">
        <v>451</v>
      </c>
      <c r="B133" s="154">
        <v>19218</v>
      </c>
      <c r="C133" s="154">
        <v>106169.55</v>
      </c>
      <c r="D133" s="155">
        <v>1.0069999999999999</v>
      </c>
      <c r="E133" s="154">
        <v>106912.73685</v>
      </c>
      <c r="F133" s="154">
        <v>108243.22541437201</v>
      </c>
      <c r="G133" s="154">
        <v>5632.3876269316497</v>
      </c>
      <c r="H133" s="154">
        <v>394.68706518784597</v>
      </c>
      <c r="I133" s="154">
        <v>7585096</v>
      </c>
      <c r="J133" s="154">
        <v>0</v>
      </c>
    </row>
    <row r="134" spans="1:10" ht="12.75">
      <c r="A134" s="151" t="s">
        <v>452</v>
      </c>
      <c r="B134" s="154">
        <v>19207</v>
      </c>
      <c r="C134" s="154">
        <v>90336.888999999996</v>
      </c>
      <c r="D134" s="155">
        <v>1.034</v>
      </c>
      <c r="E134" s="154">
        <v>93408.343225999997</v>
      </c>
      <c r="F134" s="154">
        <v>94570.774720514397</v>
      </c>
      <c r="G134" s="154">
        <v>4923.7660603172999</v>
      </c>
      <c r="H134" s="154">
        <v>-313.934501426503</v>
      </c>
      <c r="I134" s="154">
        <v>0</v>
      </c>
      <c r="J134" s="154">
        <v>-6029740</v>
      </c>
    </row>
    <row r="135" spans="1:10" ht="12.75">
      <c r="A135" s="151" t="s">
        <v>453</v>
      </c>
      <c r="B135" s="154">
        <v>15892</v>
      </c>
      <c r="C135" s="154">
        <v>52917.883999999998</v>
      </c>
      <c r="D135" s="155">
        <v>0.99299999999999999</v>
      </c>
      <c r="E135" s="154">
        <v>52547.458811999997</v>
      </c>
      <c r="F135" s="154">
        <v>53201.392057898403</v>
      </c>
      <c r="G135" s="154">
        <v>3347.68386973939</v>
      </c>
      <c r="H135" s="154">
        <v>-1890.0166920044101</v>
      </c>
      <c r="I135" s="154">
        <v>0</v>
      </c>
      <c r="J135" s="154">
        <v>-30036145</v>
      </c>
    </row>
    <row r="136" spans="1:10" ht="12.75">
      <c r="A136" s="151" t="s">
        <v>454</v>
      </c>
      <c r="B136" s="154">
        <v>25296</v>
      </c>
      <c r="C136" s="154">
        <v>83372.221999999994</v>
      </c>
      <c r="D136" s="155">
        <v>0.94599999999999995</v>
      </c>
      <c r="E136" s="154">
        <v>78870.122012000007</v>
      </c>
      <c r="F136" s="154">
        <v>79851.630843401901</v>
      </c>
      <c r="G136" s="154">
        <v>3156.69002385365</v>
      </c>
      <c r="H136" s="154">
        <v>-2081.0105378901499</v>
      </c>
      <c r="I136" s="154">
        <v>0</v>
      </c>
      <c r="J136" s="154">
        <v>-52641243</v>
      </c>
    </row>
    <row r="137" spans="1:10" ht="12.75">
      <c r="A137" s="151" t="s">
        <v>455</v>
      </c>
      <c r="B137" s="154">
        <v>14267</v>
      </c>
      <c r="C137" s="154">
        <v>65189.743000000002</v>
      </c>
      <c r="D137" s="155">
        <v>1.0820000000000001</v>
      </c>
      <c r="E137" s="154">
        <v>70535.301926</v>
      </c>
      <c r="F137" s="154">
        <v>71413.087074543801</v>
      </c>
      <c r="G137" s="154">
        <v>5005.47326519547</v>
      </c>
      <c r="H137" s="154">
        <v>-232.22729654833</v>
      </c>
      <c r="I137" s="154">
        <v>0</v>
      </c>
      <c r="J137" s="154">
        <v>-3313187</v>
      </c>
    </row>
    <row r="138" spans="1:10" ht="12.75">
      <c r="A138" s="151" t="s">
        <v>456</v>
      </c>
      <c r="B138" s="154">
        <v>22113</v>
      </c>
      <c r="C138" s="154">
        <v>67604.702999999994</v>
      </c>
      <c r="D138" s="155">
        <v>0.995</v>
      </c>
      <c r="E138" s="154">
        <v>67266.679485000001</v>
      </c>
      <c r="F138" s="154">
        <v>68103.787863804901</v>
      </c>
      <c r="G138" s="154">
        <v>3079.8077087597799</v>
      </c>
      <c r="H138" s="154">
        <v>-2157.89285298403</v>
      </c>
      <c r="I138" s="154">
        <v>0</v>
      </c>
      <c r="J138" s="154">
        <v>-47717485</v>
      </c>
    </row>
    <row r="139" spans="1:10" ht="12.75">
      <c r="A139" s="151" t="s">
        <v>457</v>
      </c>
      <c r="B139" s="154">
        <v>13602</v>
      </c>
      <c r="C139" s="154">
        <v>64552.362000000001</v>
      </c>
      <c r="D139" s="155">
        <v>1.0289999999999999</v>
      </c>
      <c r="E139" s="154">
        <v>66424.380497999999</v>
      </c>
      <c r="F139" s="154">
        <v>67251.006784558398</v>
      </c>
      <c r="G139" s="154">
        <v>4944.1998812350002</v>
      </c>
      <c r="H139" s="154">
        <v>-293.50068050880702</v>
      </c>
      <c r="I139" s="154">
        <v>0</v>
      </c>
      <c r="J139" s="154">
        <v>-3992196</v>
      </c>
    </row>
    <row r="140" spans="1:10" ht="12.75">
      <c r="A140" s="151" t="s">
        <v>458</v>
      </c>
      <c r="B140" s="154">
        <v>45386</v>
      </c>
      <c r="C140" s="154">
        <v>247382.421</v>
      </c>
      <c r="D140" s="155">
        <v>0.89300000000000002</v>
      </c>
      <c r="E140" s="154">
        <v>220912.501953</v>
      </c>
      <c r="F140" s="154">
        <v>223661.67446728799</v>
      </c>
      <c r="G140" s="154">
        <v>4927.9882445531302</v>
      </c>
      <c r="H140" s="154">
        <v>-309.712317190671</v>
      </c>
      <c r="I140" s="154">
        <v>0</v>
      </c>
      <c r="J140" s="154">
        <v>-14056603</v>
      </c>
    </row>
    <row r="141" spans="1:10" ht="12.75">
      <c r="A141" s="151" t="s">
        <v>459</v>
      </c>
      <c r="B141" s="154">
        <v>36637</v>
      </c>
      <c r="C141" s="154">
        <v>96689.713000000003</v>
      </c>
      <c r="D141" s="155">
        <v>0.999</v>
      </c>
      <c r="E141" s="154">
        <v>96593.023287000004</v>
      </c>
      <c r="F141" s="154">
        <v>97795.086920090107</v>
      </c>
      <c r="G141" s="154">
        <v>2669.2984392851499</v>
      </c>
      <c r="H141" s="154">
        <v>-2568.40212245865</v>
      </c>
      <c r="I141" s="154">
        <v>0</v>
      </c>
      <c r="J141" s="154">
        <v>-94098549</v>
      </c>
    </row>
    <row r="142" spans="1:10" ht="12.75">
      <c r="A142" s="151" t="s">
        <v>460</v>
      </c>
      <c r="B142" s="154">
        <v>30512</v>
      </c>
      <c r="C142" s="154">
        <v>152532.644</v>
      </c>
      <c r="D142" s="155">
        <v>0.95199999999999996</v>
      </c>
      <c r="E142" s="154">
        <v>145211.07708799999</v>
      </c>
      <c r="F142" s="154">
        <v>147018.17400814401</v>
      </c>
      <c r="G142" s="154">
        <v>4818.3722472517002</v>
      </c>
      <c r="H142" s="154">
        <v>-419.32831449210198</v>
      </c>
      <c r="I142" s="154">
        <v>0</v>
      </c>
      <c r="J142" s="154">
        <v>-12794546</v>
      </c>
    </row>
    <row r="143" spans="1:10" ht="12.75">
      <c r="A143" s="151" t="s">
        <v>461</v>
      </c>
      <c r="B143" s="154">
        <v>15961</v>
      </c>
      <c r="C143" s="154">
        <v>69290.892000000007</v>
      </c>
      <c r="D143" s="155">
        <v>0.95099999999999996</v>
      </c>
      <c r="E143" s="154">
        <v>65895.638292000003</v>
      </c>
      <c r="F143" s="154">
        <v>66715.684581831098</v>
      </c>
      <c r="G143" s="154">
        <v>4179.91883853337</v>
      </c>
      <c r="H143" s="154">
        <v>-1057.7817232104401</v>
      </c>
      <c r="I143" s="154">
        <v>0</v>
      </c>
      <c r="J143" s="154">
        <v>-16883254</v>
      </c>
    </row>
    <row r="144" spans="1:10" ht="12.75">
      <c r="A144" s="151" t="s">
        <v>462</v>
      </c>
      <c r="B144" s="154">
        <v>42458</v>
      </c>
      <c r="C144" s="154">
        <v>208307.81099999999</v>
      </c>
      <c r="D144" s="155">
        <v>1.0249999999999999</v>
      </c>
      <c r="E144" s="154">
        <v>213515.50627499999</v>
      </c>
      <c r="F144" s="154">
        <v>216172.62597640301</v>
      </c>
      <c r="G144" s="154">
        <v>5091.4462757643596</v>
      </c>
      <c r="H144" s="154">
        <v>-146.25428597944199</v>
      </c>
      <c r="I144" s="154">
        <v>0</v>
      </c>
      <c r="J144" s="154">
        <v>-6209664</v>
      </c>
    </row>
    <row r="145" spans="1:10" ht="12.75">
      <c r="A145" s="151" t="s">
        <v>463</v>
      </c>
      <c r="B145" s="154">
        <v>10287</v>
      </c>
      <c r="C145" s="154">
        <v>45261.014999999999</v>
      </c>
      <c r="D145" s="155">
        <v>0.92800000000000005</v>
      </c>
      <c r="E145" s="154">
        <v>42002.221920000004</v>
      </c>
      <c r="F145" s="154">
        <v>42524.923682103399</v>
      </c>
      <c r="G145" s="154">
        <v>4133.8508488483903</v>
      </c>
      <c r="H145" s="154">
        <v>-1103.84971289541</v>
      </c>
      <c r="I145" s="154">
        <v>0</v>
      </c>
      <c r="J145" s="154">
        <v>-11355302</v>
      </c>
    </row>
    <row r="146" spans="1:10" ht="12.75">
      <c r="A146" s="151" t="s">
        <v>464</v>
      </c>
      <c r="B146" s="154">
        <v>15009</v>
      </c>
      <c r="C146" s="154">
        <v>86674.145999999993</v>
      </c>
      <c r="D146" s="155">
        <v>0.94499999999999995</v>
      </c>
      <c r="E146" s="154">
        <v>81907.067970000004</v>
      </c>
      <c r="F146" s="154">
        <v>82926.370444954504</v>
      </c>
      <c r="G146" s="154">
        <v>5525.1096305519704</v>
      </c>
      <c r="H146" s="154">
        <v>287.409068808163</v>
      </c>
      <c r="I146" s="154">
        <v>4313723</v>
      </c>
      <c r="J146" s="154">
        <v>0</v>
      </c>
    </row>
    <row r="147" spans="1:10" ht="18.75" customHeight="1">
      <c r="A147" s="145" t="s">
        <v>465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2.75">
      <c r="A148" s="151" t="s">
        <v>466</v>
      </c>
      <c r="B148" s="154">
        <v>45275</v>
      </c>
      <c r="C148" s="154">
        <v>239299.00200000001</v>
      </c>
      <c r="D148" s="155">
        <v>1.056</v>
      </c>
      <c r="E148" s="154">
        <v>252699.74611199999</v>
      </c>
      <c r="F148" s="154">
        <v>255844.498854543</v>
      </c>
      <c r="G148" s="154">
        <v>5650.9000299181298</v>
      </c>
      <c r="H148" s="154">
        <v>413.19946817432401</v>
      </c>
      <c r="I148" s="154">
        <v>18707606</v>
      </c>
      <c r="J148" s="154">
        <v>0</v>
      </c>
    </row>
    <row r="149" spans="1:10" ht="12.75">
      <c r="A149" s="151" t="s">
        <v>467</v>
      </c>
      <c r="B149" s="154">
        <v>102636</v>
      </c>
      <c r="C149" s="154">
        <v>493153.37599999999</v>
      </c>
      <c r="D149" s="155">
        <v>1.0740000000000001</v>
      </c>
      <c r="E149" s="154">
        <v>529646.72582399996</v>
      </c>
      <c r="F149" s="154">
        <v>536237.97895836504</v>
      </c>
      <c r="G149" s="154">
        <v>5224.6578097194497</v>
      </c>
      <c r="H149" s="154">
        <v>-13.0427520243547</v>
      </c>
      <c r="I149" s="154">
        <v>0</v>
      </c>
      <c r="J149" s="154">
        <v>-1338656</v>
      </c>
    </row>
    <row r="150" spans="1:10" ht="12.75">
      <c r="A150" s="151" t="s">
        <v>468</v>
      </c>
      <c r="B150" s="154">
        <v>10821</v>
      </c>
      <c r="C150" s="154">
        <v>40855.461000000003</v>
      </c>
      <c r="D150" s="155">
        <v>1.111</v>
      </c>
      <c r="E150" s="154">
        <v>45390.417171000001</v>
      </c>
      <c r="F150" s="154">
        <v>45955.283741227599</v>
      </c>
      <c r="G150" s="154">
        <v>4246.8610794961296</v>
      </c>
      <c r="H150" s="154">
        <v>-990.83948224767096</v>
      </c>
      <c r="I150" s="154">
        <v>0</v>
      </c>
      <c r="J150" s="154">
        <v>-10721874</v>
      </c>
    </row>
    <row r="151" spans="1:10" ht="12.75">
      <c r="A151" s="151" t="s">
        <v>469</v>
      </c>
      <c r="B151" s="154">
        <v>84157</v>
      </c>
      <c r="C151" s="154">
        <v>354926.71399999998</v>
      </c>
      <c r="D151" s="155">
        <v>1.2050000000000001</v>
      </c>
      <c r="E151" s="154">
        <v>427686.69037000003</v>
      </c>
      <c r="F151" s="154">
        <v>433009.08943523001</v>
      </c>
      <c r="G151" s="154">
        <v>5145.2533887285599</v>
      </c>
      <c r="H151" s="154">
        <v>-92.447173015239997</v>
      </c>
      <c r="I151" s="154">
        <v>0</v>
      </c>
      <c r="J151" s="154">
        <v>-7780077</v>
      </c>
    </row>
    <row r="152" spans="1:10" ht="12.75">
      <c r="A152" s="151" t="s">
        <v>470</v>
      </c>
      <c r="B152" s="154">
        <v>25849</v>
      </c>
      <c r="C152" s="154">
        <v>131855.27600000001</v>
      </c>
      <c r="D152" s="155">
        <v>1.022</v>
      </c>
      <c r="E152" s="154">
        <v>134756.092072</v>
      </c>
      <c r="F152" s="154">
        <v>136433.080658803</v>
      </c>
      <c r="G152" s="154">
        <v>5278.0796417193296</v>
      </c>
      <c r="H152" s="154">
        <v>40.379079975526999</v>
      </c>
      <c r="I152" s="154">
        <v>1043759</v>
      </c>
      <c r="J152" s="154">
        <v>0</v>
      </c>
    </row>
    <row r="153" spans="1:10" ht="12.75">
      <c r="A153" s="151" t="s">
        <v>471</v>
      </c>
      <c r="B153" s="154">
        <v>64464</v>
      </c>
      <c r="C153" s="154">
        <v>264481.02100000001</v>
      </c>
      <c r="D153" s="155">
        <v>1.0469999999999999</v>
      </c>
      <c r="E153" s="154">
        <v>276911.62898699997</v>
      </c>
      <c r="F153" s="154">
        <v>280357.68945242302</v>
      </c>
      <c r="G153" s="154">
        <v>4349.0582255588097</v>
      </c>
      <c r="H153" s="154">
        <v>-888.642336184996</v>
      </c>
      <c r="I153" s="154">
        <v>0</v>
      </c>
      <c r="J153" s="154">
        <v>-57285440</v>
      </c>
    </row>
    <row r="154" spans="1:10" ht="18.75" customHeight="1">
      <c r="A154" s="145" t="s">
        <v>472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2.75">
      <c r="A155" s="151" t="s">
        <v>473</v>
      </c>
      <c r="B155" s="154">
        <v>31274</v>
      </c>
      <c r="C155" s="154">
        <v>141922.91</v>
      </c>
      <c r="D155" s="155">
        <v>1.1499999999999999</v>
      </c>
      <c r="E155" s="154">
        <v>163211.34650000001</v>
      </c>
      <c r="F155" s="154">
        <v>165242.44996336699</v>
      </c>
      <c r="G155" s="154">
        <v>5283.7005168308197</v>
      </c>
      <c r="H155" s="154">
        <v>45.9999550870143</v>
      </c>
      <c r="I155" s="154">
        <v>1438603</v>
      </c>
      <c r="J155" s="154">
        <v>0</v>
      </c>
    </row>
    <row r="156" spans="1:10" ht="12.75">
      <c r="A156" s="151" t="s">
        <v>474</v>
      </c>
      <c r="B156" s="154">
        <v>41371</v>
      </c>
      <c r="C156" s="154">
        <v>269624.31099999999</v>
      </c>
      <c r="D156" s="155">
        <v>0.98599999999999999</v>
      </c>
      <c r="E156" s="154">
        <v>265849.57064599998</v>
      </c>
      <c r="F156" s="154">
        <v>269157.96798021201</v>
      </c>
      <c r="G156" s="154">
        <v>6505.9575059875697</v>
      </c>
      <c r="H156" s="154">
        <v>1268.25694424377</v>
      </c>
      <c r="I156" s="154">
        <v>52469058</v>
      </c>
      <c r="J156" s="154">
        <v>0</v>
      </c>
    </row>
    <row r="157" spans="1:10" ht="12.75">
      <c r="A157" s="151" t="s">
        <v>475</v>
      </c>
      <c r="B157" s="154">
        <v>9782</v>
      </c>
      <c r="C157" s="154">
        <v>49496.644</v>
      </c>
      <c r="D157" s="155">
        <v>0.98499999999999999</v>
      </c>
      <c r="E157" s="154">
        <v>48754.194340000002</v>
      </c>
      <c r="F157" s="154">
        <v>49360.921844558899</v>
      </c>
      <c r="G157" s="154">
        <v>5046.09710126343</v>
      </c>
      <c r="H157" s="154">
        <v>-191.60346048036999</v>
      </c>
      <c r="I157" s="154">
        <v>0</v>
      </c>
      <c r="J157" s="154">
        <v>-1874265</v>
      </c>
    </row>
    <row r="158" spans="1:10" ht="12.75">
      <c r="A158" s="151" t="s">
        <v>476</v>
      </c>
      <c r="B158" s="154">
        <v>9481</v>
      </c>
      <c r="C158" s="154">
        <v>37250.459000000003</v>
      </c>
      <c r="D158" s="155">
        <v>1.254</v>
      </c>
      <c r="E158" s="154">
        <v>46712.075585999999</v>
      </c>
      <c r="F158" s="154">
        <v>47293.389695211103</v>
      </c>
      <c r="G158" s="154">
        <v>4988.2280028700598</v>
      </c>
      <c r="H158" s="154">
        <v>-249.47255887373899</v>
      </c>
      <c r="I158" s="154">
        <v>0</v>
      </c>
      <c r="J158" s="154">
        <v>-2365249</v>
      </c>
    </row>
    <row r="159" spans="1:10" ht="12.75">
      <c r="A159" s="151" t="s">
        <v>477</v>
      </c>
      <c r="B159" s="154">
        <v>113022</v>
      </c>
      <c r="C159" s="154">
        <v>589683.86199999996</v>
      </c>
      <c r="D159" s="155">
        <v>0.96699999999999997</v>
      </c>
      <c r="E159" s="154">
        <v>570224.29455400002</v>
      </c>
      <c r="F159" s="154">
        <v>577320.52018047404</v>
      </c>
      <c r="G159" s="154">
        <v>5108.0366670247704</v>
      </c>
      <c r="H159" s="154">
        <v>-129.663894719029</v>
      </c>
      <c r="I159" s="154">
        <v>0</v>
      </c>
      <c r="J159" s="154">
        <v>-14654873</v>
      </c>
    </row>
    <row r="160" spans="1:10" ht="12.75">
      <c r="A160" s="151" t="s">
        <v>478</v>
      </c>
      <c r="B160" s="154">
        <v>4824</v>
      </c>
      <c r="C160" s="154">
        <v>43332.591</v>
      </c>
      <c r="D160" s="155">
        <v>0.90100000000000002</v>
      </c>
      <c r="E160" s="154">
        <v>39042.664491000003</v>
      </c>
      <c r="F160" s="154">
        <v>39528.5356805177</v>
      </c>
      <c r="G160" s="154">
        <v>8194.1408956297091</v>
      </c>
      <c r="H160" s="154">
        <v>2956.4403338859101</v>
      </c>
      <c r="I160" s="154">
        <v>14261868</v>
      </c>
      <c r="J160" s="154">
        <v>0</v>
      </c>
    </row>
    <row r="161" spans="1:10" ht="12.75">
      <c r="A161" s="151" t="s">
        <v>479</v>
      </c>
      <c r="B161" s="154">
        <v>5651</v>
      </c>
      <c r="C161" s="154">
        <v>32115.148000000001</v>
      </c>
      <c r="D161" s="155">
        <v>0.95899999999999996</v>
      </c>
      <c r="E161" s="154">
        <v>30798.426931999998</v>
      </c>
      <c r="F161" s="154">
        <v>31181.701703940202</v>
      </c>
      <c r="G161" s="154">
        <v>5517.9086363369697</v>
      </c>
      <c r="H161" s="154">
        <v>280.20807459316302</v>
      </c>
      <c r="I161" s="154">
        <v>1583456</v>
      </c>
      <c r="J161" s="154">
        <v>0</v>
      </c>
    </row>
    <row r="162" spans="1:10" ht="12.75">
      <c r="A162" s="151" t="s">
        <v>480</v>
      </c>
      <c r="B162" s="154">
        <v>33237</v>
      </c>
      <c r="C162" s="154">
        <v>200270.30300000001</v>
      </c>
      <c r="D162" s="155">
        <v>0.93200000000000005</v>
      </c>
      <c r="E162" s="154">
        <v>186651.92239600001</v>
      </c>
      <c r="F162" s="154">
        <v>188974.734958683</v>
      </c>
      <c r="G162" s="154">
        <v>5685.67364559627</v>
      </c>
      <c r="H162" s="154">
        <v>447.97308385246401</v>
      </c>
      <c r="I162" s="154">
        <v>14889281</v>
      </c>
      <c r="J162" s="154">
        <v>0</v>
      </c>
    </row>
    <row r="163" spans="1:10" ht="12.75">
      <c r="A163" s="151" t="s">
        <v>481</v>
      </c>
      <c r="B163" s="154">
        <v>6636</v>
      </c>
      <c r="C163" s="154">
        <v>27080.335999999999</v>
      </c>
      <c r="D163" s="155">
        <v>0.89800000000000002</v>
      </c>
      <c r="E163" s="154">
        <v>24318.141727999999</v>
      </c>
      <c r="F163" s="154">
        <v>24620.771802106901</v>
      </c>
      <c r="G163" s="154">
        <v>3710.1826103235298</v>
      </c>
      <c r="H163" s="154">
        <v>-1527.51795142027</v>
      </c>
      <c r="I163" s="154">
        <v>0</v>
      </c>
      <c r="J163" s="154">
        <v>-10136609</v>
      </c>
    </row>
    <row r="164" spans="1:10" ht="12.75">
      <c r="A164" s="151" t="s">
        <v>482</v>
      </c>
      <c r="B164" s="154">
        <v>5681</v>
      </c>
      <c r="C164" s="154">
        <v>40066.235999999997</v>
      </c>
      <c r="D164" s="155">
        <v>0.97499999999999998</v>
      </c>
      <c r="E164" s="154">
        <v>39064.580099999999</v>
      </c>
      <c r="F164" s="154">
        <v>39550.724020980902</v>
      </c>
      <c r="G164" s="154">
        <v>6961.9299456048102</v>
      </c>
      <c r="H164" s="154">
        <v>1724.2293838610101</v>
      </c>
      <c r="I164" s="154">
        <v>9795347</v>
      </c>
      <c r="J164" s="154">
        <v>0</v>
      </c>
    </row>
    <row r="165" spans="1:10" ht="12.75">
      <c r="A165" s="151" t="s">
        <v>483</v>
      </c>
      <c r="B165" s="154">
        <v>5284</v>
      </c>
      <c r="C165" s="154">
        <v>29422.789000000001</v>
      </c>
      <c r="D165" s="155">
        <v>0.91800000000000004</v>
      </c>
      <c r="E165" s="154">
        <v>27010.120301999999</v>
      </c>
      <c r="F165" s="154">
        <v>27346.251031068801</v>
      </c>
      <c r="G165" s="154">
        <v>5175.2935335103803</v>
      </c>
      <c r="H165" s="154">
        <v>-62.407028233424199</v>
      </c>
      <c r="I165" s="154">
        <v>0</v>
      </c>
      <c r="J165" s="154">
        <v>-329759</v>
      </c>
    </row>
    <row r="166" spans="1:10" ht="12.75">
      <c r="A166" s="151" t="s">
        <v>484</v>
      </c>
      <c r="B166" s="154">
        <v>578913</v>
      </c>
      <c r="C166" s="154">
        <v>2800166.9270000001</v>
      </c>
      <c r="D166" s="155">
        <v>1.1359999999999999</v>
      </c>
      <c r="E166" s="154">
        <v>3180989.6290719998</v>
      </c>
      <c r="F166" s="154">
        <v>3220575.8416184601</v>
      </c>
      <c r="G166" s="154">
        <v>5563.1430657429701</v>
      </c>
      <c r="H166" s="154">
        <v>325.44250399916302</v>
      </c>
      <c r="I166" s="154">
        <v>188402896</v>
      </c>
      <c r="J166" s="154">
        <v>0</v>
      </c>
    </row>
    <row r="167" spans="1:10" ht="12.75">
      <c r="A167" s="151" t="s">
        <v>485</v>
      </c>
      <c r="B167" s="154">
        <v>13198</v>
      </c>
      <c r="C167" s="154">
        <v>59687.483</v>
      </c>
      <c r="D167" s="155">
        <v>1.0549999999999999</v>
      </c>
      <c r="E167" s="154">
        <v>62970.294564999997</v>
      </c>
      <c r="F167" s="154">
        <v>63753.936058823499</v>
      </c>
      <c r="G167" s="154">
        <v>4830.5755462057496</v>
      </c>
      <c r="H167" s="154">
        <v>-407.12501553804901</v>
      </c>
      <c r="I167" s="154">
        <v>0</v>
      </c>
      <c r="J167" s="154">
        <v>-5373236</v>
      </c>
    </row>
    <row r="168" spans="1:10" ht="12.75">
      <c r="A168" s="151" t="s">
        <v>486</v>
      </c>
      <c r="B168" s="154">
        <v>9494</v>
      </c>
      <c r="C168" s="154">
        <v>36827.474000000002</v>
      </c>
      <c r="D168" s="155">
        <v>0.97299999999999998</v>
      </c>
      <c r="E168" s="154">
        <v>35833.132202000001</v>
      </c>
      <c r="F168" s="154">
        <v>36279.061976366298</v>
      </c>
      <c r="G168" s="154">
        <v>3821.2620577592502</v>
      </c>
      <c r="H168" s="154">
        <v>-1416.4385039845499</v>
      </c>
      <c r="I168" s="154">
        <v>0</v>
      </c>
      <c r="J168" s="154">
        <v>-13447667</v>
      </c>
    </row>
    <row r="169" spans="1:10" ht="12.75">
      <c r="A169" s="151" t="s">
        <v>487</v>
      </c>
      <c r="B169" s="154">
        <v>9208</v>
      </c>
      <c r="C169" s="154">
        <v>50919.991999999998</v>
      </c>
      <c r="D169" s="155">
        <v>0.90200000000000002</v>
      </c>
      <c r="E169" s="154">
        <v>45929.832783999998</v>
      </c>
      <c r="F169" s="154">
        <v>46501.412177467297</v>
      </c>
      <c r="G169" s="154">
        <v>5050.1099237040899</v>
      </c>
      <c r="H169" s="154">
        <v>-187.590638039711</v>
      </c>
      <c r="I169" s="154">
        <v>0</v>
      </c>
      <c r="J169" s="154">
        <v>-1727335</v>
      </c>
    </row>
    <row r="170" spans="1:10" ht="12.75">
      <c r="A170" s="151" t="s">
        <v>488</v>
      </c>
      <c r="B170" s="154">
        <v>37969</v>
      </c>
      <c r="C170" s="154">
        <v>192894.90599999999</v>
      </c>
      <c r="D170" s="155">
        <v>1.0289999999999999</v>
      </c>
      <c r="E170" s="154">
        <v>198488.858274</v>
      </c>
      <c r="F170" s="154">
        <v>200958.977025701</v>
      </c>
      <c r="G170" s="154">
        <v>5292.7118708868102</v>
      </c>
      <c r="H170" s="154">
        <v>55.011309143008503</v>
      </c>
      <c r="I170" s="154">
        <v>2088724</v>
      </c>
      <c r="J170" s="154">
        <v>0</v>
      </c>
    </row>
    <row r="171" spans="1:10" ht="12.75">
      <c r="A171" s="151" t="s">
        <v>489</v>
      </c>
      <c r="B171" s="154">
        <v>6967</v>
      </c>
      <c r="C171" s="154">
        <v>23602.116999999998</v>
      </c>
      <c r="D171" s="155">
        <v>1.1859999999999999</v>
      </c>
      <c r="E171" s="154">
        <v>27992.110762</v>
      </c>
      <c r="F171" s="154">
        <v>28340.461990850701</v>
      </c>
      <c r="G171" s="154">
        <v>4067.8142659466998</v>
      </c>
      <c r="H171" s="154">
        <v>-1169.8862957971</v>
      </c>
      <c r="I171" s="154">
        <v>0</v>
      </c>
      <c r="J171" s="154">
        <v>-8150598</v>
      </c>
    </row>
    <row r="172" spans="1:10" ht="12.75">
      <c r="A172" s="151" t="s">
        <v>490</v>
      </c>
      <c r="B172" s="154">
        <v>46151</v>
      </c>
      <c r="C172" s="154">
        <v>208413.12</v>
      </c>
      <c r="D172" s="155">
        <v>1.111</v>
      </c>
      <c r="E172" s="154">
        <v>231546.97631999999</v>
      </c>
      <c r="F172" s="154">
        <v>234428.49084470101</v>
      </c>
      <c r="G172" s="154">
        <v>5079.5972101298103</v>
      </c>
      <c r="H172" s="154">
        <v>-158.10335161399601</v>
      </c>
      <c r="I172" s="154">
        <v>0</v>
      </c>
      <c r="J172" s="154">
        <v>-7296628</v>
      </c>
    </row>
    <row r="173" spans="1:10" ht="12.75">
      <c r="A173" s="151" t="s">
        <v>491</v>
      </c>
      <c r="B173" s="154">
        <v>42508</v>
      </c>
      <c r="C173" s="154">
        <v>191546.698</v>
      </c>
      <c r="D173" s="155">
        <v>0.99399999999999999</v>
      </c>
      <c r="E173" s="154">
        <v>190397.417812</v>
      </c>
      <c r="F173" s="154">
        <v>192766.841648192</v>
      </c>
      <c r="G173" s="154">
        <v>4534.8367753879702</v>
      </c>
      <c r="H173" s="154">
        <v>-702.86378635583105</v>
      </c>
      <c r="I173" s="154">
        <v>0</v>
      </c>
      <c r="J173" s="154">
        <v>-29877334</v>
      </c>
    </row>
    <row r="174" spans="1:10" ht="12.75">
      <c r="A174" s="151" t="s">
        <v>492</v>
      </c>
      <c r="B174" s="154">
        <v>40106</v>
      </c>
      <c r="C174" s="154">
        <v>210203.698</v>
      </c>
      <c r="D174" s="155">
        <v>1.052</v>
      </c>
      <c r="E174" s="154">
        <v>221134.29029599999</v>
      </c>
      <c r="F174" s="154">
        <v>223886.22288231301</v>
      </c>
      <c r="G174" s="154">
        <v>5582.3623119312097</v>
      </c>
      <c r="H174" s="154">
        <v>344.66175018741001</v>
      </c>
      <c r="I174" s="154">
        <v>13823004</v>
      </c>
      <c r="J174" s="154">
        <v>0</v>
      </c>
    </row>
    <row r="175" spans="1:10" ht="12.75">
      <c r="A175" s="151" t="s">
        <v>493</v>
      </c>
      <c r="B175" s="154">
        <v>14077</v>
      </c>
      <c r="C175" s="154">
        <v>71017.445999999996</v>
      </c>
      <c r="D175" s="155">
        <v>1.1220000000000001</v>
      </c>
      <c r="E175" s="154">
        <v>79681.574412000002</v>
      </c>
      <c r="F175" s="154">
        <v>80673.181461542597</v>
      </c>
      <c r="G175" s="154">
        <v>5730.8504270471403</v>
      </c>
      <c r="H175" s="154">
        <v>493.14986530333999</v>
      </c>
      <c r="I175" s="154">
        <v>6942071</v>
      </c>
      <c r="J175" s="154">
        <v>0</v>
      </c>
    </row>
    <row r="176" spans="1:10" ht="12.75">
      <c r="A176" s="151" t="s">
        <v>494</v>
      </c>
      <c r="B176" s="154">
        <v>14594</v>
      </c>
      <c r="C176" s="154">
        <v>94676.76</v>
      </c>
      <c r="D176" s="155">
        <v>1.0349999999999999</v>
      </c>
      <c r="E176" s="154">
        <v>97990.446599999996</v>
      </c>
      <c r="F176" s="154">
        <v>99209.900637566796</v>
      </c>
      <c r="G176" s="154">
        <v>6797.9923693001801</v>
      </c>
      <c r="H176" s="154">
        <v>1560.29180755637</v>
      </c>
      <c r="I176" s="154">
        <v>22770899</v>
      </c>
      <c r="J176" s="154">
        <v>0</v>
      </c>
    </row>
    <row r="177" spans="1:10" ht="12.75">
      <c r="A177" s="151" t="s">
        <v>495</v>
      </c>
      <c r="B177" s="154">
        <v>24543</v>
      </c>
      <c r="C177" s="154">
        <v>153858.95699999999</v>
      </c>
      <c r="D177" s="155">
        <v>0.92900000000000005</v>
      </c>
      <c r="E177" s="154">
        <v>142934.97105299999</v>
      </c>
      <c r="F177" s="154">
        <v>144713.74269460299</v>
      </c>
      <c r="G177" s="154">
        <v>5896.3347062137</v>
      </c>
      <c r="H177" s="154">
        <v>658.634144469896</v>
      </c>
      <c r="I177" s="154">
        <v>16164858</v>
      </c>
      <c r="J177" s="154">
        <v>0</v>
      </c>
    </row>
    <row r="178" spans="1:10" ht="12.75">
      <c r="A178" s="151" t="s">
        <v>496</v>
      </c>
      <c r="B178" s="154">
        <v>34790</v>
      </c>
      <c r="C178" s="154">
        <v>204885.93599999999</v>
      </c>
      <c r="D178" s="155">
        <v>1.079</v>
      </c>
      <c r="E178" s="154">
        <v>221071.924944</v>
      </c>
      <c r="F178" s="154">
        <v>223823.081417101</v>
      </c>
      <c r="G178" s="154">
        <v>6433.5464621184501</v>
      </c>
      <c r="H178" s="154">
        <v>1195.84590037464</v>
      </c>
      <c r="I178" s="154">
        <v>41603479</v>
      </c>
      <c r="J178" s="154">
        <v>0</v>
      </c>
    </row>
    <row r="179" spans="1:10" ht="12.75">
      <c r="A179" s="151" t="s">
        <v>497</v>
      </c>
      <c r="B179" s="154">
        <v>9292</v>
      </c>
      <c r="C179" s="154">
        <v>77307.012000000002</v>
      </c>
      <c r="D179" s="155">
        <v>0.96399999999999997</v>
      </c>
      <c r="E179" s="154">
        <v>74523.959568000006</v>
      </c>
      <c r="F179" s="154">
        <v>75451.382051965498</v>
      </c>
      <c r="G179" s="154">
        <v>8120.0368114470002</v>
      </c>
      <c r="H179" s="154">
        <v>2882.3362497031999</v>
      </c>
      <c r="I179" s="154">
        <v>26782668</v>
      </c>
      <c r="J179" s="154">
        <v>0</v>
      </c>
    </row>
    <row r="180" spans="1:10" ht="12.75">
      <c r="A180" s="151" t="s">
        <v>498</v>
      </c>
      <c r="B180" s="154">
        <v>10541</v>
      </c>
      <c r="C180" s="154">
        <v>53477.879000000001</v>
      </c>
      <c r="D180" s="155">
        <v>1.0349999999999999</v>
      </c>
      <c r="E180" s="154">
        <v>55349.604764999996</v>
      </c>
      <c r="F180" s="154">
        <v>56038.409657214899</v>
      </c>
      <c r="G180" s="154">
        <v>5316.2327727174797</v>
      </c>
      <c r="H180" s="154">
        <v>78.532210973674395</v>
      </c>
      <c r="I180" s="154">
        <v>827808</v>
      </c>
      <c r="J180" s="154">
        <v>0</v>
      </c>
    </row>
    <row r="181" spans="1:10" ht="12.75">
      <c r="A181" s="151" t="s">
        <v>499</v>
      </c>
      <c r="B181" s="154">
        <v>69227</v>
      </c>
      <c r="C181" s="154">
        <v>356847.277</v>
      </c>
      <c r="D181" s="155">
        <v>1.03</v>
      </c>
      <c r="E181" s="154">
        <v>367552.69530999998</v>
      </c>
      <c r="F181" s="154">
        <v>372126.74955575698</v>
      </c>
      <c r="G181" s="154">
        <v>5375.4568240102399</v>
      </c>
      <c r="H181" s="154">
        <v>137.75626226643601</v>
      </c>
      <c r="I181" s="154">
        <v>9536453</v>
      </c>
      <c r="J181" s="154">
        <v>0</v>
      </c>
    </row>
    <row r="182" spans="1:10" ht="12.75">
      <c r="A182" s="151" t="s">
        <v>500</v>
      </c>
      <c r="B182" s="154">
        <v>15187</v>
      </c>
      <c r="C182" s="154">
        <v>64323.103999999999</v>
      </c>
      <c r="D182" s="155">
        <v>1.194</v>
      </c>
      <c r="E182" s="154">
        <v>76801.786175999994</v>
      </c>
      <c r="F182" s="154">
        <v>77757.555350386698</v>
      </c>
      <c r="G182" s="154">
        <v>5120.0075953372398</v>
      </c>
      <c r="H182" s="154">
        <v>-117.69296640656199</v>
      </c>
      <c r="I182" s="154">
        <v>0</v>
      </c>
      <c r="J182" s="154">
        <v>-1787403</v>
      </c>
    </row>
    <row r="183" spans="1:10" ht="12.75">
      <c r="A183" s="151" t="s">
        <v>501</v>
      </c>
      <c r="B183" s="154">
        <v>39220</v>
      </c>
      <c r="C183" s="154">
        <v>183187.372</v>
      </c>
      <c r="D183" s="155">
        <v>1.075</v>
      </c>
      <c r="E183" s="154">
        <v>196926.42490000001</v>
      </c>
      <c r="F183" s="154">
        <v>199377.09975944</v>
      </c>
      <c r="G183" s="154">
        <v>5083.5568526119296</v>
      </c>
      <c r="H183" s="154">
        <v>-154.14370913187599</v>
      </c>
      <c r="I183" s="154">
        <v>0</v>
      </c>
      <c r="J183" s="154">
        <v>-6045516</v>
      </c>
    </row>
    <row r="184" spans="1:10" ht="12.75">
      <c r="A184" s="151" t="s">
        <v>502</v>
      </c>
      <c r="B184" s="154">
        <v>18835</v>
      </c>
      <c r="C184" s="154">
        <v>93359.357000000004</v>
      </c>
      <c r="D184" s="155">
        <v>1.069</v>
      </c>
      <c r="E184" s="154">
        <v>99801.152633000005</v>
      </c>
      <c r="F184" s="154">
        <v>101043.14022214701</v>
      </c>
      <c r="G184" s="154">
        <v>5364.64774208371</v>
      </c>
      <c r="H184" s="154">
        <v>126.947180339903</v>
      </c>
      <c r="I184" s="154">
        <v>2391050</v>
      </c>
      <c r="J184" s="154">
        <v>0</v>
      </c>
    </row>
    <row r="185" spans="1:10" ht="12.75">
      <c r="A185" s="151" t="s">
        <v>503</v>
      </c>
      <c r="B185" s="154">
        <v>56181</v>
      </c>
      <c r="C185" s="154">
        <v>367173.766</v>
      </c>
      <c r="D185" s="155">
        <v>0.94099999999999995</v>
      </c>
      <c r="E185" s="154">
        <v>345510.513806</v>
      </c>
      <c r="F185" s="154">
        <v>349810.26144162798</v>
      </c>
      <c r="G185" s="154">
        <v>6226.4869162462101</v>
      </c>
      <c r="H185" s="154">
        <v>988.78635450240597</v>
      </c>
      <c r="I185" s="154">
        <v>55551006</v>
      </c>
      <c r="J185" s="154">
        <v>0</v>
      </c>
    </row>
    <row r="186" spans="1:10" ht="12.75">
      <c r="A186" s="151" t="s">
        <v>504</v>
      </c>
      <c r="B186" s="154">
        <v>9044</v>
      </c>
      <c r="C186" s="154">
        <v>37124.357000000004</v>
      </c>
      <c r="D186" s="155">
        <v>1.0569999999999999</v>
      </c>
      <c r="E186" s="154">
        <v>39240.445349000001</v>
      </c>
      <c r="F186" s="154">
        <v>39728.777846473902</v>
      </c>
      <c r="G186" s="154">
        <v>4392.8325792209098</v>
      </c>
      <c r="H186" s="154">
        <v>-844.86798252289702</v>
      </c>
      <c r="I186" s="154">
        <v>0</v>
      </c>
      <c r="J186" s="154">
        <v>-7640986</v>
      </c>
    </row>
    <row r="187" spans="1:10" ht="12.75">
      <c r="A187" s="151" t="s">
        <v>505</v>
      </c>
      <c r="B187" s="154">
        <v>26749</v>
      </c>
      <c r="C187" s="154">
        <v>130779.24</v>
      </c>
      <c r="D187" s="155">
        <v>1.1439999999999999</v>
      </c>
      <c r="E187" s="154">
        <v>149611.45056</v>
      </c>
      <c r="F187" s="154">
        <v>151473.30846331501</v>
      </c>
      <c r="G187" s="154">
        <v>5662.7652795736403</v>
      </c>
      <c r="H187" s="154">
        <v>425.06471782984102</v>
      </c>
      <c r="I187" s="154">
        <v>11370056</v>
      </c>
      <c r="J187" s="154">
        <v>0</v>
      </c>
    </row>
    <row r="188" spans="1:10" ht="12.75">
      <c r="A188" s="151" t="s">
        <v>506</v>
      </c>
      <c r="B188" s="154">
        <v>13228</v>
      </c>
      <c r="C188" s="154">
        <v>60742.267999999996</v>
      </c>
      <c r="D188" s="155">
        <v>0.97799999999999998</v>
      </c>
      <c r="E188" s="154">
        <v>59405.938104000001</v>
      </c>
      <c r="F188" s="154">
        <v>60145.222530083702</v>
      </c>
      <c r="G188" s="154">
        <v>4546.8115006111002</v>
      </c>
      <c r="H188" s="154">
        <v>-690.889061132699</v>
      </c>
      <c r="I188" s="154">
        <v>0</v>
      </c>
      <c r="J188" s="154">
        <v>-9139081</v>
      </c>
    </row>
    <row r="189" spans="1:10" ht="12.75">
      <c r="A189" s="151" t="s">
        <v>507</v>
      </c>
      <c r="B189" s="154">
        <v>10772</v>
      </c>
      <c r="C189" s="154">
        <v>48047.451000000001</v>
      </c>
      <c r="D189" s="155">
        <v>1.0840000000000001</v>
      </c>
      <c r="E189" s="154">
        <v>52083.436884000002</v>
      </c>
      <c r="F189" s="154">
        <v>52731.5955525467</v>
      </c>
      <c r="G189" s="154">
        <v>4895.2465236303997</v>
      </c>
      <c r="H189" s="154">
        <v>-342.45403811340202</v>
      </c>
      <c r="I189" s="154">
        <v>0</v>
      </c>
      <c r="J189" s="154">
        <v>-3688915</v>
      </c>
    </row>
    <row r="190" spans="1:10" ht="12.75">
      <c r="A190" s="151" t="s">
        <v>508</v>
      </c>
      <c r="B190" s="154">
        <v>12845</v>
      </c>
      <c r="C190" s="154">
        <v>52347.125999999997</v>
      </c>
      <c r="D190" s="155">
        <v>1.2509999999999999</v>
      </c>
      <c r="E190" s="154">
        <v>65486.254626000002</v>
      </c>
      <c r="F190" s="154">
        <v>66301.206290980001</v>
      </c>
      <c r="G190" s="154">
        <v>5161.6353671451898</v>
      </c>
      <c r="H190" s="154">
        <v>-76.065194598611896</v>
      </c>
      <c r="I190" s="154">
        <v>0</v>
      </c>
      <c r="J190" s="154">
        <v>-977057</v>
      </c>
    </row>
    <row r="191" spans="1:10" ht="12.75">
      <c r="A191" s="151" t="s">
        <v>509</v>
      </c>
      <c r="B191" s="154">
        <v>11249</v>
      </c>
      <c r="C191" s="154">
        <v>63716.084999999999</v>
      </c>
      <c r="D191" s="155">
        <v>0.79800000000000004</v>
      </c>
      <c r="E191" s="154">
        <v>50845.435830000002</v>
      </c>
      <c r="F191" s="154">
        <v>51478.188043772803</v>
      </c>
      <c r="G191" s="154">
        <v>4576.24571462111</v>
      </c>
      <c r="H191" s="154">
        <v>-661.45484712269695</v>
      </c>
      <c r="I191" s="154">
        <v>0</v>
      </c>
      <c r="J191" s="154">
        <v>-7440706</v>
      </c>
    </row>
    <row r="192" spans="1:10" ht="12.75">
      <c r="A192" s="151" t="s">
        <v>510</v>
      </c>
      <c r="B192" s="154">
        <v>12855</v>
      </c>
      <c r="C192" s="154">
        <v>69427.782000000007</v>
      </c>
      <c r="D192" s="155">
        <v>0.92300000000000004</v>
      </c>
      <c r="E192" s="154">
        <v>64081.842786000001</v>
      </c>
      <c r="F192" s="154">
        <v>64879.317076928601</v>
      </c>
      <c r="G192" s="154">
        <v>5047.0102743623902</v>
      </c>
      <c r="H192" s="154">
        <v>-190.69028738140901</v>
      </c>
      <c r="I192" s="154">
        <v>0</v>
      </c>
      <c r="J192" s="154">
        <v>-2451324</v>
      </c>
    </row>
    <row r="193" spans="1:10" ht="12.75">
      <c r="A193" s="151" t="s">
        <v>511</v>
      </c>
      <c r="B193" s="154">
        <v>16023</v>
      </c>
      <c r="C193" s="154">
        <v>87090.717000000004</v>
      </c>
      <c r="D193" s="155">
        <v>1.0309999999999999</v>
      </c>
      <c r="E193" s="154">
        <v>89790.529227000006</v>
      </c>
      <c r="F193" s="154">
        <v>90907.938394937402</v>
      </c>
      <c r="G193" s="154">
        <v>5673.59036353601</v>
      </c>
      <c r="H193" s="154">
        <v>435.88980179220403</v>
      </c>
      <c r="I193" s="154">
        <v>6984262</v>
      </c>
      <c r="J193" s="154">
        <v>0</v>
      </c>
    </row>
    <row r="194" spans="1:10" ht="12.75">
      <c r="A194" s="151" t="s">
        <v>512</v>
      </c>
      <c r="B194" s="154">
        <v>11910</v>
      </c>
      <c r="C194" s="154">
        <v>64977.055</v>
      </c>
      <c r="D194" s="155">
        <v>1.0489999999999999</v>
      </c>
      <c r="E194" s="154">
        <v>68160.930695000003</v>
      </c>
      <c r="F194" s="154">
        <v>69009.167691812807</v>
      </c>
      <c r="G194" s="154">
        <v>5794.2206290354998</v>
      </c>
      <c r="H194" s="154">
        <v>556.52006729169705</v>
      </c>
      <c r="I194" s="154">
        <v>6628154</v>
      </c>
      <c r="J194" s="154">
        <v>0</v>
      </c>
    </row>
    <row r="195" spans="1:10" ht="12.75">
      <c r="A195" s="151" t="s">
        <v>513</v>
      </c>
      <c r="B195" s="154">
        <v>59006</v>
      </c>
      <c r="C195" s="154">
        <v>298699.42200000002</v>
      </c>
      <c r="D195" s="155">
        <v>1.103</v>
      </c>
      <c r="E195" s="154">
        <v>329465.462466</v>
      </c>
      <c r="F195" s="154">
        <v>333565.53550763999</v>
      </c>
      <c r="G195" s="154">
        <v>5653.0782548832403</v>
      </c>
      <c r="H195" s="154">
        <v>415.37769313943801</v>
      </c>
      <c r="I195" s="154">
        <v>24509776</v>
      </c>
      <c r="J195" s="154">
        <v>0</v>
      </c>
    </row>
    <row r="196" spans="1:10" ht="12.75">
      <c r="A196" s="151" t="s">
        <v>514</v>
      </c>
      <c r="B196" s="154">
        <v>9292</v>
      </c>
      <c r="C196" s="154">
        <v>89812.793000000005</v>
      </c>
      <c r="D196" s="155">
        <v>0.90200000000000002</v>
      </c>
      <c r="E196" s="154">
        <v>81011.139286000005</v>
      </c>
      <c r="F196" s="154">
        <v>82019.292267417302</v>
      </c>
      <c r="G196" s="154">
        <v>8826.8717463858393</v>
      </c>
      <c r="H196" s="154">
        <v>3589.1711846420399</v>
      </c>
      <c r="I196" s="154">
        <v>33350579</v>
      </c>
      <c r="J196" s="154">
        <v>0</v>
      </c>
    </row>
    <row r="197" spans="1:10" ht="12.75">
      <c r="A197" s="151" t="s">
        <v>515</v>
      </c>
      <c r="B197" s="154">
        <v>56712</v>
      </c>
      <c r="C197" s="154">
        <v>371885.95299999998</v>
      </c>
      <c r="D197" s="155">
        <v>1.0229999999999999</v>
      </c>
      <c r="E197" s="154">
        <v>380439.32991899998</v>
      </c>
      <c r="F197" s="154">
        <v>385173.75345737499</v>
      </c>
      <c r="G197" s="154">
        <v>6791.7504841545897</v>
      </c>
      <c r="H197" s="154">
        <v>1554.04992241079</v>
      </c>
      <c r="I197" s="154">
        <v>88133279</v>
      </c>
      <c r="J197" s="154">
        <v>0</v>
      </c>
    </row>
    <row r="198" spans="1:10" ht="12.75">
      <c r="A198" s="151" t="s">
        <v>516</v>
      </c>
      <c r="B198" s="154">
        <v>24640</v>
      </c>
      <c r="C198" s="154">
        <v>144011.96299999999</v>
      </c>
      <c r="D198" s="155">
        <v>1.0349999999999999</v>
      </c>
      <c r="E198" s="154">
        <v>149052.38170500001</v>
      </c>
      <c r="F198" s="154">
        <v>150907.28220791399</v>
      </c>
      <c r="G198" s="154">
        <v>6124.48385584067</v>
      </c>
      <c r="H198" s="154">
        <v>886.78329409686296</v>
      </c>
      <c r="I198" s="154">
        <v>21850340</v>
      </c>
      <c r="J198" s="154">
        <v>0</v>
      </c>
    </row>
    <row r="199" spans="1:10" ht="12.75">
      <c r="A199" s="151" t="s">
        <v>517</v>
      </c>
      <c r="B199" s="154">
        <v>16040</v>
      </c>
      <c r="C199" s="154">
        <v>100761.84</v>
      </c>
      <c r="D199" s="155">
        <v>0.95499999999999996</v>
      </c>
      <c r="E199" s="154">
        <v>96227.557199999996</v>
      </c>
      <c r="F199" s="154">
        <v>97425.072745895304</v>
      </c>
      <c r="G199" s="154">
        <v>6073.8823407665404</v>
      </c>
      <c r="H199" s="154">
        <v>836.18177902273999</v>
      </c>
      <c r="I199" s="154">
        <v>13412356</v>
      </c>
      <c r="J199" s="154">
        <v>0</v>
      </c>
    </row>
    <row r="200" spans="1:10" ht="12.75">
      <c r="A200" s="151" t="s">
        <v>518</v>
      </c>
      <c r="B200" s="154">
        <v>11797</v>
      </c>
      <c r="C200" s="154">
        <v>56405.735999999997</v>
      </c>
      <c r="D200" s="155">
        <v>0.96499999999999997</v>
      </c>
      <c r="E200" s="154">
        <v>54431.535239999997</v>
      </c>
      <c r="F200" s="154">
        <v>55108.915104287502</v>
      </c>
      <c r="G200" s="154">
        <v>4671.4346956249401</v>
      </c>
      <c r="H200" s="154">
        <v>-566.26586611885796</v>
      </c>
      <c r="I200" s="154">
        <v>0</v>
      </c>
      <c r="J200" s="154">
        <v>-6680238</v>
      </c>
    </row>
    <row r="201" spans="1:10" ht="12.75">
      <c r="A201" s="151" t="s">
        <v>519</v>
      </c>
      <c r="B201" s="154">
        <v>39599</v>
      </c>
      <c r="C201" s="154">
        <v>258523.80499999999</v>
      </c>
      <c r="D201" s="155">
        <v>1.0449999999999999</v>
      </c>
      <c r="E201" s="154">
        <v>270157.37622500001</v>
      </c>
      <c r="F201" s="154">
        <v>273519.382569974</v>
      </c>
      <c r="G201" s="154">
        <v>6907.2295403917797</v>
      </c>
      <c r="H201" s="154">
        <v>1669.52897864797</v>
      </c>
      <c r="I201" s="154">
        <v>66111678</v>
      </c>
      <c r="J201" s="154">
        <v>0</v>
      </c>
    </row>
    <row r="202" spans="1:10" ht="12.75">
      <c r="A202" s="151" t="s">
        <v>520</v>
      </c>
      <c r="B202" s="154">
        <v>12619</v>
      </c>
      <c r="C202" s="154">
        <v>98369.793000000005</v>
      </c>
      <c r="D202" s="155">
        <v>0.98199999999999998</v>
      </c>
      <c r="E202" s="154">
        <v>96599.136725999997</v>
      </c>
      <c r="F202" s="154">
        <v>97801.276438525703</v>
      </c>
      <c r="G202" s="154">
        <v>7750.31907746459</v>
      </c>
      <c r="H202" s="154">
        <v>2512.6185157207901</v>
      </c>
      <c r="I202" s="154">
        <v>31706733</v>
      </c>
      <c r="J202" s="154">
        <v>0</v>
      </c>
    </row>
    <row r="203" spans="1:10" ht="12.75">
      <c r="A203" s="151" t="s">
        <v>521</v>
      </c>
      <c r="B203" s="154">
        <v>12905</v>
      </c>
      <c r="C203" s="154">
        <v>56137.741000000002</v>
      </c>
      <c r="D203" s="155">
        <v>1.3560000000000001</v>
      </c>
      <c r="E203" s="154">
        <v>76122.776796000006</v>
      </c>
      <c r="F203" s="154">
        <v>77070.095955525903</v>
      </c>
      <c r="G203" s="154">
        <v>5972.1112712534596</v>
      </c>
      <c r="H203" s="154">
        <v>734.41070950965695</v>
      </c>
      <c r="I203" s="154">
        <v>9477570</v>
      </c>
      <c r="J203" s="154">
        <v>0</v>
      </c>
    </row>
    <row r="204" spans="1:10" ht="18.75" customHeight="1">
      <c r="A204" s="145" t="s">
        <v>522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2.75">
      <c r="A205" s="151" t="s">
        <v>523</v>
      </c>
      <c r="B205" s="154">
        <v>26101</v>
      </c>
      <c r="C205" s="154">
        <v>135971.283</v>
      </c>
      <c r="D205" s="155">
        <v>0.97199999999999998</v>
      </c>
      <c r="E205" s="154">
        <v>132164.087076</v>
      </c>
      <c r="F205" s="154">
        <v>133808.819141199</v>
      </c>
      <c r="G205" s="154">
        <v>5126.5782591164598</v>
      </c>
      <c r="H205" s="154">
        <v>-111.122302627346</v>
      </c>
      <c r="I205" s="154">
        <v>0</v>
      </c>
      <c r="J205" s="154">
        <v>-2900403</v>
      </c>
    </row>
    <row r="206" spans="1:10" ht="12.75">
      <c r="A206" s="151" t="s">
        <v>524</v>
      </c>
      <c r="B206" s="154">
        <v>8569</v>
      </c>
      <c r="C206" s="154">
        <v>47239.180999999997</v>
      </c>
      <c r="D206" s="155">
        <v>0.89800000000000002</v>
      </c>
      <c r="E206" s="154">
        <v>42420.784538</v>
      </c>
      <c r="F206" s="154">
        <v>42948.695153539702</v>
      </c>
      <c r="G206" s="154">
        <v>5012.1011965853304</v>
      </c>
      <c r="H206" s="154">
        <v>-225.59936515847301</v>
      </c>
      <c r="I206" s="154">
        <v>0</v>
      </c>
      <c r="J206" s="154">
        <v>-1933161</v>
      </c>
    </row>
    <row r="207" spans="1:10" ht="12.75">
      <c r="A207" s="151" t="s">
        <v>525</v>
      </c>
      <c r="B207" s="154">
        <v>10671</v>
      </c>
      <c r="C207" s="154">
        <v>53092.55</v>
      </c>
      <c r="D207" s="155">
        <v>1.0740000000000001</v>
      </c>
      <c r="E207" s="154">
        <v>57021.398699999998</v>
      </c>
      <c r="F207" s="154">
        <v>57731.0084352864</v>
      </c>
      <c r="G207" s="154">
        <v>5410.0841941042399</v>
      </c>
      <c r="H207" s="154">
        <v>172.38363236044199</v>
      </c>
      <c r="I207" s="154">
        <v>1839506</v>
      </c>
      <c r="J207" s="154">
        <v>0</v>
      </c>
    </row>
    <row r="208" spans="1:10" ht="12.75">
      <c r="A208" s="151" t="s">
        <v>526</v>
      </c>
      <c r="B208" s="154">
        <v>11502</v>
      </c>
      <c r="C208" s="154">
        <v>66713.936000000002</v>
      </c>
      <c r="D208" s="155">
        <v>1.038</v>
      </c>
      <c r="E208" s="154">
        <v>69249.065568000005</v>
      </c>
      <c r="F208" s="154">
        <v>70110.843991659407</v>
      </c>
      <c r="G208" s="154">
        <v>6095.5350366596604</v>
      </c>
      <c r="H208" s="154">
        <v>857.83447491585298</v>
      </c>
      <c r="I208" s="154">
        <v>9866812</v>
      </c>
      <c r="J208" s="154">
        <v>0</v>
      </c>
    </row>
    <row r="209" spans="1:10" ht="12.75">
      <c r="A209" s="151" t="s">
        <v>527</v>
      </c>
      <c r="B209" s="154">
        <v>9036</v>
      </c>
      <c r="C209" s="154">
        <v>53480.656000000003</v>
      </c>
      <c r="D209" s="155">
        <v>0.88700000000000001</v>
      </c>
      <c r="E209" s="154">
        <v>47437.341871999997</v>
      </c>
      <c r="F209" s="154">
        <v>48027.6816457678</v>
      </c>
      <c r="G209" s="154">
        <v>5315.1484778406102</v>
      </c>
      <c r="H209" s="154">
        <v>77.447916096809394</v>
      </c>
      <c r="I209" s="154">
        <v>699819</v>
      </c>
      <c r="J209" s="154">
        <v>0</v>
      </c>
    </row>
    <row r="210" spans="1:10" ht="12.75">
      <c r="A210" s="151" t="s">
        <v>528</v>
      </c>
      <c r="B210" s="154">
        <v>11613</v>
      </c>
      <c r="C210" s="154">
        <v>64106.904000000002</v>
      </c>
      <c r="D210" s="155">
        <v>1.0569999999999999</v>
      </c>
      <c r="E210" s="154">
        <v>67760.997528000007</v>
      </c>
      <c r="F210" s="154">
        <v>68604.257507846603</v>
      </c>
      <c r="G210" s="154">
        <v>5907.5396114566902</v>
      </c>
      <c r="H210" s="154">
        <v>669.83904971288996</v>
      </c>
      <c r="I210" s="154">
        <v>7778841</v>
      </c>
      <c r="J210" s="154">
        <v>0</v>
      </c>
    </row>
    <row r="211" spans="1:10" ht="12.75">
      <c r="A211" s="151" t="s">
        <v>529</v>
      </c>
      <c r="B211" s="154">
        <v>16571</v>
      </c>
      <c r="C211" s="154">
        <v>77364.127999999997</v>
      </c>
      <c r="D211" s="155">
        <v>1.1479999999999999</v>
      </c>
      <c r="E211" s="154">
        <v>88814.018943999996</v>
      </c>
      <c r="F211" s="154">
        <v>89919.275810885199</v>
      </c>
      <c r="G211" s="154">
        <v>5426.3035309205898</v>
      </c>
      <c r="H211" s="154">
        <v>188.60296917679199</v>
      </c>
      <c r="I211" s="154">
        <v>3125340</v>
      </c>
      <c r="J211" s="154">
        <v>0</v>
      </c>
    </row>
    <row r="212" spans="1:10" ht="12.75">
      <c r="A212" s="151" t="s">
        <v>530</v>
      </c>
      <c r="B212" s="154">
        <v>93774</v>
      </c>
      <c r="C212" s="154">
        <v>478910.00300000003</v>
      </c>
      <c r="D212" s="155">
        <v>0.93100000000000005</v>
      </c>
      <c r="E212" s="154">
        <v>445865.21279299998</v>
      </c>
      <c r="F212" s="154">
        <v>451413.83669274102</v>
      </c>
      <c r="G212" s="154">
        <v>4813.8485794862199</v>
      </c>
      <c r="H212" s="154">
        <v>-423.85198225758501</v>
      </c>
      <c r="I212" s="154">
        <v>0</v>
      </c>
      <c r="J212" s="154">
        <v>-39746296</v>
      </c>
    </row>
    <row r="213" spans="1:10" ht="12.75">
      <c r="A213" s="151" t="s">
        <v>531</v>
      </c>
      <c r="B213" s="154">
        <v>12068</v>
      </c>
      <c r="C213" s="154">
        <v>67426.263999999996</v>
      </c>
      <c r="D213" s="155">
        <v>0.96</v>
      </c>
      <c r="E213" s="154">
        <v>64729.21344</v>
      </c>
      <c r="F213" s="154">
        <v>65534.744013813397</v>
      </c>
      <c r="G213" s="154">
        <v>5430.4560833454898</v>
      </c>
      <c r="H213" s="154">
        <v>192.75552160168999</v>
      </c>
      <c r="I213" s="154">
        <v>2326174</v>
      </c>
      <c r="J213" s="154">
        <v>0</v>
      </c>
    </row>
    <row r="214" spans="1:10" ht="12.75">
      <c r="A214" s="151" t="s">
        <v>532</v>
      </c>
      <c r="B214" s="154">
        <v>24244</v>
      </c>
      <c r="C214" s="154">
        <v>117447.702</v>
      </c>
      <c r="D214" s="155">
        <v>1.01</v>
      </c>
      <c r="E214" s="154">
        <v>118622.17902</v>
      </c>
      <c r="F214" s="154">
        <v>120098.38716242601</v>
      </c>
      <c r="G214" s="154">
        <v>4953.7364775790402</v>
      </c>
      <c r="H214" s="154">
        <v>-283.96408416475998</v>
      </c>
      <c r="I214" s="154">
        <v>0</v>
      </c>
      <c r="J214" s="154">
        <v>-6884425</v>
      </c>
    </row>
    <row r="215" spans="1:10" ht="12.75">
      <c r="A215" s="151" t="s">
        <v>533</v>
      </c>
      <c r="B215" s="154">
        <v>3760</v>
      </c>
      <c r="C215" s="154">
        <v>22009.432000000001</v>
      </c>
      <c r="D215" s="155">
        <v>0.95499999999999996</v>
      </c>
      <c r="E215" s="154">
        <v>21019.007559999998</v>
      </c>
      <c r="F215" s="154">
        <v>21280.581157468299</v>
      </c>
      <c r="G215" s="154">
        <v>5659.7290312415698</v>
      </c>
      <c r="H215" s="154">
        <v>422.02846949777103</v>
      </c>
      <c r="I215" s="154">
        <v>1586827</v>
      </c>
      <c r="J215" s="154">
        <v>0</v>
      </c>
    </row>
    <row r="216" spans="1:10" ht="12.75">
      <c r="A216" s="151" t="s">
        <v>534</v>
      </c>
      <c r="B216" s="154">
        <v>4006</v>
      </c>
      <c r="C216" s="154">
        <v>9294.7810000000009</v>
      </c>
      <c r="D216" s="155">
        <v>1.587</v>
      </c>
      <c r="E216" s="154">
        <v>14750.817446999999</v>
      </c>
      <c r="F216" s="154">
        <v>14934.385789805699</v>
      </c>
      <c r="G216" s="154">
        <v>3728.0044407902501</v>
      </c>
      <c r="H216" s="154">
        <v>-1509.69612095356</v>
      </c>
      <c r="I216" s="154">
        <v>0</v>
      </c>
      <c r="J216" s="154">
        <v>-6047843</v>
      </c>
    </row>
    <row r="217" spans="1:10" ht="12.75">
      <c r="A217" s="151" t="s">
        <v>535</v>
      </c>
      <c r="B217" s="154">
        <v>13285</v>
      </c>
      <c r="C217" s="154">
        <v>83735.293999999994</v>
      </c>
      <c r="D217" s="155">
        <v>0.94599999999999995</v>
      </c>
      <c r="E217" s="154">
        <v>79213.588124000002</v>
      </c>
      <c r="F217" s="154">
        <v>80199.371261230495</v>
      </c>
      <c r="G217" s="154">
        <v>6036.8363764569403</v>
      </c>
      <c r="H217" s="154">
        <v>799.13581471313898</v>
      </c>
      <c r="I217" s="154">
        <v>10616519</v>
      </c>
      <c r="J217" s="154">
        <v>0</v>
      </c>
    </row>
    <row r="218" spans="1:10" ht="12.75">
      <c r="A218" s="151" t="s">
        <v>536</v>
      </c>
      <c r="B218" s="154">
        <v>15435</v>
      </c>
      <c r="C218" s="154">
        <v>104935.909</v>
      </c>
      <c r="D218" s="155">
        <v>0.90100000000000002</v>
      </c>
      <c r="E218" s="154">
        <v>94547.254008999997</v>
      </c>
      <c r="F218" s="154">
        <v>95723.858817352098</v>
      </c>
      <c r="G218" s="154">
        <v>6201.7401242210599</v>
      </c>
      <c r="H218" s="154">
        <v>964.03956247725796</v>
      </c>
      <c r="I218" s="154">
        <v>14879951</v>
      </c>
      <c r="J218" s="154">
        <v>0</v>
      </c>
    </row>
    <row r="219" spans="1:10" ht="12.75">
      <c r="A219" s="151" t="s">
        <v>537</v>
      </c>
      <c r="B219" s="154">
        <v>11626</v>
      </c>
      <c r="C219" s="154">
        <v>72279.175000000003</v>
      </c>
      <c r="D219" s="155">
        <v>1.1080000000000001</v>
      </c>
      <c r="E219" s="154">
        <v>80085.325899999996</v>
      </c>
      <c r="F219" s="154">
        <v>81081.957484069193</v>
      </c>
      <c r="G219" s="154">
        <v>6974.1921111361798</v>
      </c>
      <c r="H219" s="154">
        <v>1736.49154939238</v>
      </c>
      <c r="I219" s="154">
        <v>20188451</v>
      </c>
      <c r="J219" s="154">
        <v>0</v>
      </c>
    </row>
    <row r="220" spans="1:10" ht="12.75">
      <c r="A220" s="151" t="s">
        <v>538</v>
      </c>
      <c r="B220" s="154">
        <v>10081</v>
      </c>
      <c r="C220" s="154">
        <v>46809.099000000002</v>
      </c>
      <c r="D220" s="155">
        <v>0.97699999999999998</v>
      </c>
      <c r="E220" s="154">
        <v>45732.489722999999</v>
      </c>
      <c r="F220" s="154">
        <v>46301.613256729201</v>
      </c>
      <c r="G220" s="154">
        <v>4592.9583629331601</v>
      </c>
      <c r="H220" s="154">
        <v>-644.74219881064198</v>
      </c>
      <c r="I220" s="154">
        <v>0</v>
      </c>
      <c r="J220" s="154">
        <v>-6499646</v>
      </c>
    </row>
    <row r="221" spans="1:10" ht="18.75" customHeight="1">
      <c r="A221" s="145" t="s">
        <v>539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2.75">
      <c r="A222" s="151" t="s">
        <v>540</v>
      </c>
      <c r="B222" s="154">
        <v>11361</v>
      </c>
      <c r="C222" s="154">
        <v>51829.557000000001</v>
      </c>
      <c r="D222" s="155">
        <v>1.105</v>
      </c>
      <c r="E222" s="154">
        <v>57271.660485</v>
      </c>
      <c r="F222" s="154">
        <v>57984.384633525202</v>
      </c>
      <c r="G222" s="154">
        <v>5103.8099316543603</v>
      </c>
      <c r="H222" s="154">
        <v>-133.890630089442</v>
      </c>
      <c r="I222" s="154">
        <v>0</v>
      </c>
      <c r="J222" s="154">
        <v>-1521131</v>
      </c>
    </row>
    <row r="223" spans="1:10" ht="12.75">
      <c r="A223" s="151" t="s">
        <v>541</v>
      </c>
      <c r="B223" s="154">
        <v>9663</v>
      </c>
      <c r="C223" s="154">
        <v>51869.576000000001</v>
      </c>
      <c r="D223" s="155">
        <v>0.96099999999999997</v>
      </c>
      <c r="E223" s="154">
        <v>49846.662536000003</v>
      </c>
      <c r="F223" s="154">
        <v>50466.985393970899</v>
      </c>
      <c r="G223" s="154">
        <v>5222.7036524858604</v>
      </c>
      <c r="H223" s="154">
        <v>-14.9969092579422</v>
      </c>
      <c r="I223" s="154">
        <v>0</v>
      </c>
      <c r="J223" s="154">
        <v>-144915</v>
      </c>
    </row>
    <row r="224" spans="1:10" ht="12.75">
      <c r="A224" s="151" t="s">
        <v>542</v>
      </c>
      <c r="B224" s="154">
        <v>15950</v>
      </c>
      <c r="C224" s="154">
        <v>64084.826000000001</v>
      </c>
      <c r="D224" s="155">
        <v>1.151</v>
      </c>
      <c r="E224" s="154">
        <v>73761.634726000004</v>
      </c>
      <c r="F224" s="154">
        <v>74679.570365698906</v>
      </c>
      <c r="G224" s="154">
        <v>4682.1047251221898</v>
      </c>
      <c r="H224" s="154">
        <v>-555.59583662161697</v>
      </c>
      <c r="I224" s="154">
        <v>0</v>
      </c>
      <c r="J224" s="154">
        <v>-8861754</v>
      </c>
    </row>
    <row r="225" spans="1:10" ht="12.75">
      <c r="A225" s="151" t="s">
        <v>543</v>
      </c>
      <c r="B225" s="154">
        <v>6995</v>
      </c>
      <c r="C225" s="154">
        <v>32405.525000000001</v>
      </c>
      <c r="D225" s="155">
        <v>1.0640000000000001</v>
      </c>
      <c r="E225" s="154">
        <v>34479.478600000002</v>
      </c>
      <c r="F225" s="154">
        <v>34908.5626673847</v>
      </c>
      <c r="G225" s="154">
        <v>4990.5021683180403</v>
      </c>
      <c r="H225" s="154">
        <v>-247.198393425766</v>
      </c>
      <c r="I225" s="154">
        <v>0</v>
      </c>
      <c r="J225" s="154">
        <v>-1729153</v>
      </c>
    </row>
    <row r="226" spans="1:10" ht="12.75">
      <c r="A226" s="151" t="s">
        <v>544</v>
      </c>
      <c r="B226" s="154">
        <v>30384</v>
      </c>
      <c r="C226" s="154">
        <v>156411.15599999999</v>
      </c>
      <c r="D226" s="155">
        <v>0.90800000000000003</v>
      </c>
      <c r="E226" s="154">
        <v>142021.32964800001</v>
      </c>
      <c r="F226" s="154">
        <v>143788.73136795399</v>
      </c>
      <c r="G226" s="154">
        <v>4732.3832072127998</v>
      </c>
      <c r="H226" s="154">
        <v>-505.31735453100703</v>
      </c>
      <c r="I226" s="154">
        <v>0</v>
      </c>
      <c r="J226" s="154">
        <v>-15353563</v>
      </c>
    </row>
    <row r="227" spans="1:10" ht="12.75">
      <c r="A227" s="151" t="s">
        <v>545</v>
      </c>
      <c r="B227" s="154">
        <v>21685</v>
      </c>
      <c r="C227" s="154">
        <v>143711.39300000001</v>
      </c>
      <c r="D227" s="155">
        <v>0.97499999999999998</v>
      </c>
      <c r="E227" s="154">
        <v>140118.608175</v>
      </c>
      <c r="F227" s="154">
        <v>141862.33124603299</v>
      </c>
      <c r="G227" s="154">
        <v>6541.9567095242301</v>
      </c>
      <c r="H227" s="154">
        <v>1304.25614778043</v>
      </c>
      <c r="I227" s="154">
        <v>28282795</v>
      </c>
      <c r="J227" s="154">
        <v>0</v>
      </c>
    </row>
    <row r="228" spans="1:10" ht="12.75">
      <c r="A228" s="151" t="s">
        <v>546</v>
      </c>
      <c r="B228" s="154">
        <v>5685</v>
      </c>
      <c r="C228" s="154">
        <v>33434.137000000002</v>
      </c>
      <c r="D228" s="155">
        <v>0.998</v>
      </c>
      <c r="E228" s="154">
        <v>33367.268726000002</v>
      </c>
      <c r="F228" s="154">
        <v>33782.5117622584</v>
      </c>
      <c r="G228" s="154">
        <v>5942.3943293330503</v>
      </c>
      <c r="H228" s="154">
        <v>704.69376758924295</v>
      </c>
      <c r="I228" s="154">
        <v>4006184</v>
      </c>
      <c r="J228" s="154">
        <v>0</v>
      </c>
    </row>
    <row r="229" spans="1:10" ht="12.75">
      <c r="A229" s="151" t="s">
        <v>547</v>
      </c>
      <c r="B229" s="154">
        <v>8235</v>
      </c>
      <c r="C229" s="154">
        <v>38821.266000000003</v>
      </c>
      <c r="D229" s="155">
        <v>1.2070000000000001</v>
      </c>
      <c r="E229" s="154">
        <v>46857.268062000003</v>
      </c>
      <c r="F229" s="154">
        <v>47440.389036647699</v>
      </c>
      <c r="G229" s="154">
        <v>5760.8244124648099</v>
      </c>
      <c r="H229" s="154">
        <v>523.12385072100699</v>
      </c>
      <c r="I229" s="154">
        <v>4307925</v>
      </c>
      <c r="J229" s="154">
        <v>0</v>
      </c>
    </row>
    <row r="230" spans="1:10" ht="12.75">
      <c r="A230" s="151" t="s">
        <v>548</v>
      </c>
      <c r="B230" s="154">
        <v>23611</v>
      </c>
      <c r="C230" s="154">
        <v>173763.79300000001</v>
      </c>
      <c r="D230" s="155">
        <v>0.96399999999999997</v>
      </c>
      <c r="E230" s="154">
        <v>167508.29645200001</v>
      </c>
      <c r="F230" s="154">
        <v>169592.87383195799</v>
      </c>
      <c r="G230" s="154">
        <v>7182.7908107220301</v>
      </c>
      <c r="H230" s="154">
        <v>1945.09024897823</v>
      </c>
      <c r="I230" s="154">
        <v>45925526</v>
      </c>
      <c r="J230" s="154">
        <v>0</v>
      </c>
    </row>
    <row r="231" spans="1:10" ht="12.75">
      <c r="A231" s="151" t="s">
        <v>549</v>
      </c>
      <c r="B231" s="154">
        <v>4748</v>
      </c>
      <c r="C231" s="154">
        <v>24356.555</v>
      </c>
      <c r="D231" s="155">
        <v>0.90500000000000003</v>
      </c>
      <c r="E231" s="154">
        <v>22042.682274999999</v>
      </c>
      <c r="F231" s="154">
        <v>22316.995117034199</v>
      </c>
      <c r="G231" s="154">
        <v>4700.2938325682899</v>
      </c>
      <c r="H231" s="154">
        <v>-537.40672917551296</v>
      </c>
      <c r="I231" s="154">
        <v>0</v>
      </c>
      <c r="J231" s="154">
        <v>-2551607</v>
      </c>
    </row>
    <row r="232" spans="1:10" ht="12.75">
      <c r="A232" s="151" t="s">
        <v>550</v>
      </c>
      <c r="B232" s="154">
        <v>10725</v>
      </c>
      <c r="C232" s="154">
        <v>67337.467000000004</v>
      </c>
      <c r="D232" s="155">
        <v>0.9</v>
      </c>
      <c r="E232" s="154">
        <v>60603.720300000001</v>
      </c>
      <c r="F232" s="154">
        <v>61357.910672384802</v>
      </c>
      <c r="G232" s="154">
        <v>5721.0173121104699</v>
      </c>
      <c r="H232" s="154">
        <v>483.31675036666599</v>
      </c>
      <c r="I232" s="154">
        <v>5183572</v>
      </c>
      <c r="J232" s="154">
        <v>0</v>
      </c>
    </row>
    <row r="233" spans="1:10" ht="12.75">
      <c r="A233" s="151" t="s">
        <v>551</v>
      </c>
      <c r="B233" s="154">
        <v>155592</v>
      </c>
      <c r="C233" s="154">
        <v>913945.15599999996</v>
      </c>
      <c r="D233" s="155">
        <v>1.0249999999999999</v>
      </c>
      <c r="E233" s="154">
        <v>936793.78489999997</v>
      </c>
      <c r="F233" s="154">
        <v>948451.82915840601</v>
      </c>
      <c r="G233" s="154">
        <v>6095.7621803075099</v>
      </c>
      <c r="H233" s="154">
        <v>858.06161856370704</v>
      </c>
      <c r="I233" s="154">
        <v>133507523</v>
      </c>
      <c r="J233" s="154">
        <v>0</v>
      </c>
    </row>
    <row r="234" spans="1:10" ht="18.75" customHeight="1">
      <c r="A234" s="145" t="s">
        <v>552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2.75">
      <c r="A235" s="151" t="s">
        <v>553</v>
      </c>
      <c r="B235" s="154">
        <v>14115</v>
      </c>
      <c r="C235" s="154">
        <v>75447.744000000006</v>
      </c>
      <c r="D235" s="155">
        <v>0.89100000000000001</v>
      </c>
      <c r="E235" s="154">
        <v>67223.939903999999</v>
      </c>
      <c r="F235" s="154">
        <v>68060.516404887996</v>
      </c>
      <c r="G235" s="154">
        <v>4821.8573435981598</v>
      </c>
      <c r="H235" s="154">
        <v>-415.84321814564498</v>
      </c>
      <c r="I235" s="154">
        <v>0</v>
      </c>
      <c r="J235" s="154">
        <v>-5869627</v>
      </c>
    </row>
    <row r="236" spans="1:10" ht="12.75">
      <c r="A236" s="151" t="s">
        <v>554</v>
      </c>
      <c r="B236" s="154">
        <v>13386</v>
      </c>
      <c r="C236" s="154">
        <v>76515.907999999996</v>
      </c>
      <c r="D236" s="155">
        <v>0.83699999999999997</v>
      </c>
      <c r="E236" s="154">
        <v>64043.814996000001</v>
      </c>
      <c r="F236" s="154">
        <v>64840.816045468098</v>
      </c>
      <c r="G236" s="154">
        <v>4843.9276890384099</v>
      </c>
      <c r="H236" s="154">
        <v>-393.77287270539398</v>
      </c>
      <c r="I236" s="154">
        <v>0</v>
      </c>
      <c r="J236" s="154">
        <v>-5271044</v>
      </c>
    </row>
    <row r="237" spans="1:10" ht="12.75">
      <c r="A237" s="151" t="s">
        <v>555</v>
      </c>
      <c r="B237" s="154">
        <v>16301</v>
      </c>
      <c r="C237" s="154">
        <v>133650.77799999999</v>
      </c>
      <c r="D237" s="155">
        <v>0.90100000000000002</v>
      </c>
      <c r="E237" s="154">
        <v>120419.350978</v>
      </c>
      <c r="F237" s="154">
        <v>121917.924245563</v>
      </c>
      <c r="G237" s="154">
        <v>7479.1684096412901</v>
      </c>
      <c r="H237" s="154">
        <v>2241.4678478974902</v>
      </c>
      <c r="I237" s="154">
        <v>36538167</v>
      </c>
      <c r="J237" s="154">
        <v>0</v>
      </c>
    </row>
    <row r="238" spans="1:10" ht="12.75">
      <c r="A238" s="151" t="s">
        <v>556</v>
      </c>
      <c r="B238" s="154">
        <v>8637</v>
      </c>
      <c r="C238" s="154">
        <v>77918.97</v>
      </c>
      <c r="D238" s="155">
        <v>1.0449999999999999</v>
      </c>
      <c r="E238" s="154">
        <v>81425.323650000006</v>
      </c>
      <c r="F238" s="154">
        <v>82438.630999138797</v>
      </c>
      <c r="G238" s="154">
        <v>9544.8223919345601</v>
      </c>
      <c r="H238" s="154">
        <v>4307.1218301907602</v>
      </c>
      <c r="I238" s="154">
        <v>37200611</v>
      </c>
      <c r="J238" s="154">
        <v>0</v>
      </c>
    </row>
    <row r="239" spans="1:10" ht="12.75">
      <c r="A239" s="151" t="s">
        <v>557</v>
      </c>
      <c r="B239" s="154">
        <v>26226</v>
      </c>
      <c r="C239" s="154">
        <v>142739.149</v>
      </c>
      <c r="D239" s="155">
        <v>1.1120000000000001</v>
      </c>
      <c r="E239" s="154">
        <v>158725.93368799999</v>
      </c>
      <c r="F239" s="154">
        <v>160701.21788578</v>
      </c>
      <c r="G239" s="154">
        <v>6127.5534921749404</v>
      </c>
      <c r="H239" s="154">
        <v>889.852930431142</v>
      </c>
      <c r="I239" s="154">
        <v>23337283</v>
      </c>
      <c r="J239" s="154">
        <v>0</v>
      </c>
    </row>
    <row r="240" spans="1:10" ht="12.75">
      <c r="A240" s="151" t="s">
        <v>558</v>
      </c>
      <c r="B240" s="154">
        <v>5717</v>
      </c>
      <c r="C240" s="154">
        <v>23111.831999999999</v>
      </c>
      <c r="D240" s="155">
        <v>1.0940000000000001</v>
      </c>
      <c r="E240" s="154">
        <v>25284.344207999999</v>
      </c>
      <c r="F240" s="154">
        <v>25598.998306450401</v>
      </c>
      <c r="G240" s="154">
        <v>4477.6977971751603</v>
      </c>
      <c r="H240" s="154">
        <v>-760.00276456864299</v>
      </c>
      <c r="I240" s="154">
        <v>0</v>
      </c>
      <c r="J240" s="154">
        <v>-4344936</v>
      </c>
    </row>
    <row r="241" spans="1:10" ht="12.75">
      <c r="A241" s="151" t="s">
        <v>559</v>
      </c>
      <c r="B241" s="154">
        <v>22881</v>
      </c>
      <c r="C241" s="154">
        <v>138817.125</v>
      </c>
      <c r="D241" s="155">
        <v>0.92500000000000004</v>
      </c>
      <c r="E241" s="154">
        <v>128405.840625</v>
      </c>
      <c r="F241" s="154">
        <v>130003.80273488299</v>
      </c>
      <c r="G241" s="154">
        <v>5681.7360576409701</v>
      </c>
      <c r="H241" s="154">
        <v>444.03549589716698</v>
      </c>
      <c r="I241" s="154">
        <v>10159976</v>
      </c>
      <c r="J241" s="154">
        <v>0</v>
      </c>
    </row>
    <row r="242" spans="1:10" ht="12.75">
      <c r="A242" s="151" t="s">
        <v>560</v>
      </c>
      <c r="B242" s="154">
        <v>4371</v>
      </c>
      <c r="C242" s="154">
        <v>15597.762000000001</v>
      </c>
      <c r="D242" s="155">
        <v>1.2370000000000001</v>
      </c>
      <c r="E242" s="154">
        <v>19294.431594000001</v>
      </c>
      <c r="F242" s="154">
        <v>19534.543495988801</v>
      </c>
      <c r="G242" s="154">
        <v>4469.1245701186999</v>
      </c>
      <c r="H242" s="154">
        <v>-768.57599162510598</v>
      </c>
      <c r="I242" s="154">
        <v>0</v>
      </c>
      <c r="J242" s="154">
        <v>-3359446</v>
      </c>
    </row>
    <row r="243" spans="1:10" ht="12.75">
      <c r="A243" s="151" t="s">
        <v>561</v>
      </c>
      <c r="B243" s="154">
        <v>10065</v>
      </c>
      <c r="C243" s="154">
        <v>43841.546000000002</v>
      </c>
      <c r="D243" s="155">
        <v>1.1120000000000001</v>
      </c>
      <c r="E243" s="154">
        <v>48751.799152</v>
      </c>
      <c r="F243" s="154">
        <v>49358.496849350398</v>
      </c>
      <c r="G243" s="154">
        <v>4903.9738548783298</v>
      </c>
      <c r="H243" s="154">
        <v>-333.72670686547599</v>
      </c>
      <c r="I243" s="154">
        <v>0</v>
      </c>
      <c r="J243" s="154">
        <v>-3358959</v>
      </c>
    </row>
    <row r="244" spans="1:10" ht="12.75">
      <c r="A244" s="151" t="s">
        <v>562</v>
      </c>
      <c r="B244" s="154">
        <v>153935</v>
      </c>
      <c r="C244" s="154">
        <v>755377.01800000004</v>
      </c>
      <c r="D244" s="155">
        <v>0.94699999999999995</v>
      </c>
      <c r="E244" s="154">
        <v>715342.03604599996</v>
      </c>
      <c r="F244" s="154">
        <v>724244.19706643501</v>
      </c>
      <c r="G244" s="154">
        <v>4704.87021838071</v>
      </c>
      <c r="H244" s="154">
        <v>-532.83034336308901</v>
      </c>
      <c r="I244" s="154">
        <v>0</v>
      </c>
      <c r="J244" s="154">
        <v>-82021239</v>
      </c>
    </row>
    <row r="245" spans="1:10" ht="18.75" customHeight="1">
      <c r="A245" s="145" t="s">
        <v>563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2.75">
      <c r="A246" s="151" t="s">
        <v>564</v>
      </c>
      <c r="B246" s="154">
        <v>23185</v>
      </c>
      <c r="C246" s="154">
        <v>100502.213</v>
      </c>
      <c r="D246" s="155">
        <v>1.0620000000000001</v>
      </c>
      <c r="E246" s="154">
        <v>106733.350206</v>
      </c>
      <c r="F246" s="154">
        <v>108061.60637145099</v>
      </c>
      <c r="G246" s="154">
        <v>4660.8413358400203</v>
      </c>
      <c r="H246" s="154">
        <v>-576.85922590378095</v>
      </c>
      <c r="I246" s="154">
        <v>0</v>
      </c>
      <c r="J246" s="154">
        <v>-13374481</v>
      </c>
    </row>
    <row r="247" spans="1:10" ht="12.75">
      <c r="A247" s="151" t="s">
        <v>565</v>
      </c>
      <c r="B247" s="154">
        <v>52505</v>
      </c>
      <c r="C247" s="154">
        <v>337799.89</v>
      </c>
      <c r="D247" s="155">
        <v>1.083</v>
      </c>
      <c r="E247" s="154">
        <v>365837.28087000002</v>
      </c>
      <c r="F247" s="154">
        <v>370389.98743200302</v>
      </c>
      <c r="G247" s="154">
        <v>7054.3755343681996</v>
      </c>
      <c r="H247" s="154">
        <v>1816.6749726244</v>
      </c>
      <c r="I247" s="154">
        <v>95384519</v>
      </c>
      <c r="J247" s="154">
        <v>0</v>
      </c>
    </row>
    <row r="248" spans="1:10" ht="12.75">
      <c r="A248" s="151" t="s">
        <v>566</v>
      </c>
      <c r="B248" s="154">
        <v>59382</v>
      </c>
      <c r="C248" s="154">
        <v>332169.51299999998</v>
      </c>
      <c r="D248" s="155">
        <v>0.98499999999999999</v>
      </c>
      <c r="E248" s="154">
        <v>327186.97030500002</v>
      </c>
      <c r="F248" s="154">
        <v>331258.68837366399</v>
      </c>
      <c r="G248" s="154">
        <v>5578.4360306770404</v>
      </c>
      <c r="H248" s="154">
        <v>340.735468933238</v>
      </c>
      <c r="I248" s="154">
        <v>20233554</v>
      </c>
      <c r="J248" s="154">
        <v>0</v>
      </c>
    </row>
    <row r="249" spans="1:10" ht="12.75">
      <c r="A249" s="151" t="s">
        <v>567</v>
      </c>
      <c r="B249" s="154">
        <v>10311</v>
      </c>
      <c r="C249" s="154">
        <v>57619.612000000001</v>
      </c>
      <c r="D249" s="155">
        <v>1.0029999999999999</v>
      </c>
      <c r="E249" s="154">
        <v>57792.470836</v>
      </c>
      <c r="F249" s="154">
        <v>58511.676272317702</v>
      </c>
      <c r="G249" s="154">
        <v>5674.6849260321696</v>
      </c>
      <c r="H249" s="154">
        <v>436.984364288368</v>
      </c>
      <c r="I249" s="154">
        <v>4505746</v>
      </c>
      <c r="J249" s="154">
        <v>0</v>
      </c>
    </row>
    <row r="250" spans="1:10" ht="12.75">
      <c r="A250" s="151" t="s">
        <v>568</v>
      </c>
      <c r="B250" s="154">
        <v>15469</v>
      </c>
      <c r="C250" s="154">
        <v>96086.687000000005</v>
      </c>
      <c r="D250" s="155">
        <v>1.0269999999999999</v>
      </c>
      <c r="E250" s="154">
        <v>98681.027549000006</v>
      </c>
      <c r="F250" s="154">
        <v>99909.0756052262</v>
      </c>
      <c r="G250" s="154">
        <v>6458.6641415234499</v>
      </c>
      <c r="H250" s="154">
        <v>1220.96357977964</v>
      </c>
      <c r="I250" s="154">
        <v>18887086</v>
      </c>
      <c r="J250" s="154">
        <v>0</v>
      </c>
    </row>
    <row r="251" spans="1:10" ht="12.75">
      <c r="A251" s="151" t="s">
        <v>569</v>
      </c>
      <c r="B251" s="154">
        <v>15818</v>
      </c>
      <c r="C251" s="154">
        <v>46541.612000000001</v>
      </c>
      <c r="D251" s="155">
        <v>1.17</v>
      </c>
      <c r="E251" s="154">
        <v>54453.686040000001</v>
      </c>
      <c r="F251" s="154">
        <v>55131.341562613699</v>
      </c>
      <c r="G251" s="154">
        <v>3485.35475803602</v>
      </c>
      <c r="H251" s="154">
        <v>-1752.3458037077901</v>
      </c>
      <c r="I251" s="154">
        <v>0</v>
      </c>
      <c r="J251" s="154">
        <v>-27718606</v>
      </c>
    </row>
    <row r="252" spans="1:10" ht="12.75">
      <c r="A252" s="151" t="s">
        <v>570</v>
      </c>
      <c r="B252" s="154">
        <v>26921</v>
      </c>
      <c r="C252" s="154">
        <v>132377.88500000001</v>
      </c>
      <c r="D252" s="155">
        <v>1.077</v>
      </c>
      <c r="E252" s="154">
        <v>142570.98214499999</v>
      </c>
      <c r="F252" s="154">
        <v>144345.224082342</v>
      </c>
      <c r="G252" s="154">
        <v>5361.8076625066697</v>
      </c>
      <c r="H252" s="154">
        <v>124.107100762863</v>
      </c>
      <c r="I252" s="154">
        <v>3341087</v>
      </c>
      <c r="J252" s="154">
        <v>0</v>
      </c>
    </row>
    <row r="253" spans="1:10" ht="12.75">
      <c r="A253" s="151" t="s">
        <v>571</v>
      </c>
      <c r="B253" s="154">
        <v>10087</v>
      </c>
      <c r="C253" s="154">
        <v>50907.254000000001</v>
      </c>
      <c r="D253" s="155">
        <v>1.0669999999999999</v>
      </c>
      <c r="E253" s="154">
        <v>54318.040018</v>
      </c>
      <c r="F253" s="154">
        <v>54994.007477185602</v>
      </c>
      <c r="G253" s="154">
        <v>5451.9686207183104</v>
      </c>
      <c r="H253" s="154">
        <v>214.26805897450899</v>
      </c>
      <c r="I253" s="154">
        <v>2161322</v>
      </c>
      <c r="J253" s="154">
        <v>0</v>
      </c>
    </row>
    <row r="254" spans="1:10" ht="12.75">
      <c r="A254" s="151" t="s">
        <v>572</v>
      </c>
      <c r="B254" s="154">
        <v>20414</v>
      </c>
      <c r="C254" s="154">
        <v>127958.548</v>
      </c>
      <c r="D254" s="155">
        <v>1.028</v>
      </c>
      <c r="E254" s="154">
        <v>131541.38734399999</v>
      </c>
      <c r="F254" s="154">
        <v>133178.37014660501</v>
      </c>
      <c r="G254" s="154">
        <v>6523.8743091312299</v>
      </c>
      <c r="H254" s="154">
        <v>1286.17374738743</v>
      </c>
      <c r="I254" s="154">
        <v>26255951</v>
      </c>
      <c r="J254" s="154">
        <v>0</v>
      </c>
    </row>
    <row r="255" spans="1:10" ht="12.75">
      <c r="A255" s="151" t="s">
        <v>573</v>
      </c>
      <c r="B255" s="154">
        <v>6920</v>
      </c>
      <c r="C255" s="154">
        <v>39001.690999999999</v>
      </c>
      <c r="D255" s="155">
        <v>0.84199999999999997</v>
      </c>
      <c r="E255" s="154">
        <v>32839.423821999997</v>
      </c>
      <c r="F255" s="154">
        <v>33248.098028114997</v>
      </c>
      <c r="G255" s="154">
        <v>4804.6384433692101</v>
      </c>
      <c r="H255" s="154">
        <v>-433.06211837459</v>
      </c>
      <c r="I255" s="154">
        <v>0</v>
      </c>
      <c r="J255" s="154">
        <v>-2996790</v>
      </c>
    </row>
    <row r="256" spans="1:10" ht="12.75">
      <c r="A256" s="151" t="s">
        <v>574</v>
      </c>
      <c r="B256" s="154">
        <v>10964</v>
      </c>
      <c r="C256" s="154">
        <v>63750.023999999998</v>
      </c>
      <c r="D256" s="155">
        <v>0.92200000000000004</v>
      </c>
      <c r="E256" s="154">
        <v>58777.522127999997</v>
      </c>
      <c r="F256" s="154">
        <v>59508.986154995902</v>
      </c>
      <c r="G256" s="154">
        <v>5427.6711195727703</v>
      </c>
      <c r="H256" s="154">
        <v>189.97055782896999</v>
      </c>
      <c r="I256" s="154">
        <v>2082837</v>
      </c>
      <c r="J256" s="154">
        <v>0</v>
      </c>
    </row>
    <row r="257" spans="1:10" ht="12.75">
      <c r="A257" s="151" t="s">
        <v>575</v>
      </c>
      <c r="B257" s="154">
        <v>10886</v>
      </c>
      <c r="C257" s="154">
        <v>41348.097000000002</v>
      </c>
      <c r="D257" s="155">
        <v>1.0549999999999999</v>
      </c>
      <c r="E257" s="154">
        <v>43622.242335000003</v>
      </c>
      <c r="F257" s="154">
        <v>44165.1046383047</v>
      </c>
      <c r="G257" s="154">
        <v>4057.0553590211898</v>
      </c>
      <c r="H257" s="154">
        <v>-1180.6452027226101</v>
      </c>
      <c r="I257" s="154">
        <v>0</v>
      </c>
      <c r="J257" s="154">
        <v>-12852504</v>
      </c>
    </row>
    <row r="258" spans="1:10" ht="12.75">
      <c r="A258" s="151" t="s">
        <v>576</v>
      </c>
      <c r="B258" s="154">
        <v>11112</v>
      </c>
      <c r="C258" s="154">
        <v>52123.319000000003</v>
      </c>
      <c r="D258" s="155">
        <v>0.99</v>
      </c>
      <c r="E258" s="154">
        <v>51602.085809999997</v>
      </c>
      <c r="F258" s="154">
        <v>52244.254246528697</v>
      </c>
      <c r="G258" s="154">
        <v>4701.6067536472901</v>
      </c>
      <c r="H258" s="154">
        <v>-536.09380809650997</v>
      </c>
      <c r="I258" s="154">
        <v>0</v>
      </c>
      <c r="J258" s="154">
        <v>-5957074</v>
      </c>
    </row>
    <row r="259" spans="1:10" ht="12.75">
      <c r="A259" s="151" t="s">
        <v>577</v>
      </c>
      <c r="B259" s="154">
        <v>6792</v>
      </c>
      <c r="C259" s="154">
        <v>24460.113000000001</v>
      </c>
      <c r="D259" s="155">
        <v>1.101</v>
      </c>
      <c r="E259" s="154">
        <v>26930.584413</v>
      </c>
      <c r="F259" s="154">
        <v>27265.725348019099</v>
      </c>
      <c r="G259" s="154">
        <v>4014.3883021229599</v>
      </c>
      <c r="H259" s="154">
        <v>-1223.31225962085</v>
      </c>
      <c r="I259" s="154">
        <v>0</v>
      </c>
      <c r="J259" s="154">
        <v>-8308737</v>
      </c>
    </row>
    <row r="260" spans="1:10" ht="12.75">
      <c r="A260" s="151" t="s">
        <v>578</v>
      </c>
      <c r="B260" s="154">
        <v>7029</v>
      </c>
      <c r="C260" s="154">
        <v>22878.234</v>
      </c>
      <c r="D260" s="155">
        <v>1.018</v>
      </c>
      <c r="E260" s="154">
        <v>23290.042212</v>
      </c>
      <c r="F260" s="154">
        <v>23579.877976566499</v>
      </c>
      <c r="G260" s="154">
        <v>3354.6561355194899</v>
      </c>
      <c r="H260" s="154">
        <v>-1883.04442622431</v>
      </c>
      <c r="I260" s="154">
        <v>0</v>
      </c>
      <c r="J260" s="154">
        <v>-13235919</v>
      </c>
    </row>
    <row r="261" spans="1:10" ht="18.75" customHeight="1">
      <c r="A261" s="145" t="s">
        <v>579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2.75">
      <c r="A262" s="151" t="s">
        <v>580</v>
      </c>
      <c r="B262" s="154">
        <v>26889</v>
      </c>
      <c r="C262" s="154">
        <v>182959.70800000001</v>
      </c>
      <c r="D262" s="155">
        <v>0.83799999999999997</v>
      </c>
      <c r="E262" s="154">
        <v>153320.235304</v>
      </c>
      <c r="F262" s="154">
        <v>155228.24763039901</v>
      </c>
      <c r="G262" s="154">
        <v>5772.9275030830104</v>
      </c>
      <c r="H262" s="154">
        <v>535.22694133921004</v>
      </c>
      <c r="I262" s="154">
        <v>14391717</v>
      </c>
      <c r="J262" s="154">
        <v>0</v>
      </c>
    </row>
    <row r="263" spans="1:10" ht="12.75">
      <c r="A263" s="151" t="s">
        <v>581</v>
      </c>
      <c r="B263" s="154">
        <v>102355</v>
      </c>
      <c r="C263" s="154">
        <v>520158.11099999998</v>
      </c>
      <c r="D263" s="155">
        <v>1.0229999999999999</v>
      </c>
      <c r="E263" s="154">
        <v>532121.74755299999</v>
      </c>
      <c r="F263" s="154">
        <v>538743.80139646702</v>
      </c>
      <c r="G263" s="154">
        <v>5263.4829895605199</v>
      </c>
      <c r="H263" s="154">
        <v>25.782427816718201</v>
      </c>
      <c r="I263" s="154">
        <v>2638960</v>
      </c>
      <c r="J263" s="154">
        <v>0</v>
      </c>
    </row>
    <row r="264" spans="1:10" ht="12.75">
      <c r="A264" s="151" t="s">
        <v>582</v>
      </c>
      <c r="B264" s="154">
        <v>9593</v>
      </c>
      <c r="C264" s="154">
        <v>58626.290999999997</v>
      </c>
      <c r="D264" s="155">
        <v>1.079</v>
      </c>
      <c r="E264" s="154">
        <v>63257.767989</v>
      </c>
      <c r="F264" s="154">
        <v>64044.986980832298</v>
      </c>
      <c r="G264" s="154">
        <v>6676.2208882343702</v>
      </c>
      <c r="H264" s="154">
        <v>1438.5203264905699</v>
      </c>
      <c r="I264" s="154">
        <v>13799725</v>
      </c>
      <c r="J264" s="154">
        <v>0</v>
      </c>
    </row>
    <row r="265" spans="1:10" ht="12.75">
      <c r="A265" s="151" t="s">
        <v>583</v>
      </c>
      <c r="B265" s="154">
        <v>37548</v>
      </c>
      <c r="C265" s="154">
        <v>262597.18699999998</v>
      </c>
      <c r="D265" s="155">
        <v>1.046</v>
      </c>
      <c r="E265" s="154">
        <v>274676.65760199999</v>
      </c>
      <c r="F265" s="154">
        <v>278094.90469404001</v>
      </c>
      <c r="G265" s="154">
        <v>7406.38395371364</v>
      </c>
      <c r="H265" s="154">
        <v>2168.6833919698302</v>
      </c>
      <c r="I265" s="154">
        <v>81429724</v>
      </c>
      <c r="J265" s="154">
        <v>0</v>
      </c>
    </row>
    <row r="266" spans="1:10" ht="12.75">
      <c r="A266" s="151" t="s">
        <v>584</v>
      </c>
      <c r="B266" s="154">
        <v>18936</v>
      </c>
      <c r="C266" s="154">
        <v>129167.81299999999</v>
      </c>
      <c r="D266" s="155">
        <v>0.86599999999999999</v>
      </c>
      <c r="E266" s="154">
        <v>111859.32605800001</v>
      </c>
      <c r="F266" s="154">
        <v>113251.37305374201</v>
      </c>
      <c r="G266" s="154">
        <v>5980.7442466065604</v>
      </c>
      <c r="H266" s="154">
        <v>743.04368486275496</v>
      </c>
      <c r="I266" s="154">
        <v>14070275</v>
      </c>
      <c r="J266" s="154">
        <v>0</v>
      </c>
    </row>
    <row r="267" spans="1:10" ht="12.75">
      <c r="A267" s="151" t="s">
        <v>585</v>
      </c>
      <c r="B267" s="154">
        <v>9476</v>
      </c>
      <c r="C267" s="154">
        <v>40846.392</v>
      </c>
      <c r="D267" s="155">
        <v>1.018</v>
      </c>
      <c r="E267" s="154">
        <v>41581.627055999998</v>
      </c>
      <c r="F267" s="154">
        <v>42099.094674134503</v>
      </c>
      <c r="G267" s="154">
        <v>4442.7073315886901</v>
      </c>
      <c r="H267" s="154">
        <v>-794.99323015510799</v>
      </c>
      <c r="I267" s="154">
        <v>0</v>
      </c>
      <c r="J267" s="154">
        <v>-7533356</v>
      </c>
    </row>
    <row r="268" spans="1:10" ht="12.75">
      <c r="A268" s="151" t="s">
        <v>586</v>
      </c>
      <c r="B268" s="154">
        <v>5921</v>
      </c>
      <c r="C268" s="154">
        <v>39967.016000000003</v>
      </c>
      <c r="D268" s="155">
        <v>0.89700000000000002</v>
      </c>
      <c r="E268" s="154">
        <v>35850.413352000003</v>
      </c>
      <c r="F268" s="154">
        <v>36296.558183740497</v>
      </c>
      <c r="G268" s="154">
        <v>6130.13987227504</v>
      </c>
      <c r="H268" s="154">
        <v>892.43931053123799</v>
      </c>
      <c r="I268" s="154">
        <v>5284133</v>
      </c>
      <c r="J268" s="154">
        <v>0</v>
      </c>
    </row>
    <row r="269" spans="1:10" ht="12.75">
      <c r="A269" s="151" t="s">
        <v>587</v>
      </c>
      <c r="B269" s="154">
        <v>11672</v>
      </c>
      <c r="C269" s="154">
        <v>62152.05</v>
      </c>
      <c r="D269" s="155">
        <v>0.93899999999999995</v>
      </c>
      <c r="E269" s="154">
        <v>58360.774949999999</v>
      </c>
      <c r="F269" s="154">
        <v>59087.052716023602</v>
      </c>
      <c r="G269" s="154">
        <v>5062.2903286517803</v>
      </c>
      <c r="H269" s="154">
        <v>-175.41023309202001</v>
      </c>
      <c r="I269" s="154">
        <v>0</v>
      </c>
      <c r="J269" s="154">
        <v>-2047388</v>
      </c>
    </row>
    <row r="270" spans="1:10" ht="12.75">
      <c r="A270" s="151" t="s">
        <v>588</v>
      </c>
      <c r="B270" s="154">
        <v>39257</v>
      </c>
      <c r="C270" s="154">
        <v>185292.715</v>
      </c>
      <c r="D270" s="155">
        <v>0.95399999999999996</v>
      </c>
      <c r="E270" s="154">
        <v>176769.25010999999</v>
      </c>
      <c r="F270" s="154">
        <v>178969.07655475801</v>
      </c>
      <c r="G270" s="154">
        <v>4558.9086418920897</v>
      </c>
      <c r="H270" s="154">
        <v>-678.79191985171599</v>
      </c>
      <c r="I270" s="154">
        <v>0</v>
      </c>
      <c r="J270" s="154">
        <v>-26647334</v>
      </c>
    </row>
    <row r="271" spans="1:10" ht="12.75">
      <c r="A271" s="151" t="s">
        <v>589</v>
      </c>
      <c r="B271" s="154">
        <v>25686</v>
      </c>
      <c r="C271" s="154">
        <v>181443.66800000001</v>
      </c>
      <c r="D271" s="155">
        <v>0.96199999999999997</v>
      </c>
      <c r="E271" s="154">
        <v>174548.80861599999</v>
      </c>
      <c r="F271" s="154">
        <v>176721.00250637101</v>
      </c>
      <c r="G271" s="154">
        <v>6880.0514874395003</v>
      </c>
      <c r="H271" s="154">
        <v>1642.3509256957</v>
      </c>
      <c r="I271" s="154">
        <v>42185426</v>
      </c>
      <c r="J271" s="154">
        <v>0</v>
      </c>
    </row>
    <row r="272" spans="1:10" ht="18.75" customHeight="1">
      <c r="A272" s="145" t="s">
        <v>590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2.75">
      <c r="A273" s="151" t="s">
        <v>591</v>
      </c>
      <c r="B273" s="154">
        <v>25165</v>
      </c>
      <c r="C273" s="154">
        <v>205193.67499999999</v>
      </c>
      <c r="D273" s="155">
        <v>0.94799999999999995</v>
      </c>
      <c r="E273" s="154">
        <v>194523.60389999999</v>
      </c>
      <c r="F273" s="154">
        <v>196944.376561096</v>
      </c>
      <c r="G273" s="154">
        <v>7826.1226529344804</v>
      </c>
      <c r="H273" s="154">
        <v>2588.42209119068</v>
      </c>
      <c r="I273" s="154">
        <v>65137642</v>
      </c>
      <c r="J273" s="154">
        <v>0</v>
      </c>
    </row>
    <row r="274" spans="1:10" ht="12.75">
      <c r="A274" s="151" t="s">
        <v>592</v>
      </c>
      <c r="B274" s="154">
        <v>18317</v>
      </c>
      <c r="C274" s="154">
        <v>130088.743</v>
      </c>
      <c r="D274" s="155">
        <v>0.99099999999999999</v>
      </c>
      <c r="E274" s="154">
        <v>128917.944313</v>
      </c>
      <c r="F274" s="154">
        <v>130522.279359548</v>
      </c>
      <c r="G274" s="154">
        <v>7125.7454473739299</v>
      </c>
      <c r="H274" s="154">
        <v>1888.04488563013</v>
      </c>
      <c r="I274" s="154">
        <v>34583318</v>
      </c>
      <c r="J274" s="154">
        <v>0</v>
      </c>
    </row>
    <row r="275" spans="1:10" ht="12.75">
      <c r="A275" s="151" t="s">
        <v>593</v>
      </c>
      <c r="B275" s="154">
        <v>19207</v>
      </c>
      <c r="C275" s="154">
        <v>148884.40299999999</v>
      </c>
      <c r="D275" s="155">
        <v>0.91900000000000004</v>
      </c>
      <c r="E275" s="154">
        <v>136824.76635699999</v>
      </c>
      <c r="F275" s="154">
        <v>138527.49881268799</v>
      </c>
      <c r="G275" s="154">
        <v>7212.3443959331498</v>
      </c>
      <c r="H275" s="154">
        <v>1974.6438341893399</v>
      </c>
      <c r="I275" s="154">
        <v>37926984</v>
      </c>
      <c r="J275" s="154">
        <v>0</v>
      </c>
    </row>
    <row r="276" spans="1:10" ht="12.75">
      <c r="A276" s="151" t="s">
        <v>594</v>
      </c>
      <c r="B276" s="154">
        <v>99391</v>
      </c>
      <c r="C276" s="154">
        <v>504250.96</v>
      </c>
      <c r="D276" s="155">
        <v>1.0249999999999999</v>
      </c>
      <c r="E276" s="154">
        <v>516857.234</v>
      </c>
      <c r="F276" s="154">
        <v>523289.32674695703</v>
      </c>
      <c r="G276" s="154">
        <v>5264.9568547147801</v>
      </c>
      <c r="H276" s="154">
        <v>27.256292970976599</v>
      </c>
      <c r="I276" s="154">
        <v>2709030</v>
      </c>
      <c r="J276" s="154">
        <v>0</v>
      </c>
    </row>
    <row r="277" spans="1:10" ht="12.75">
      <c r="A277" s="151" t="s">
        <v>595</v>
      </c>
      <c r="B277" s="154">
        <v>17958</v>
      </c>
      <c r="C277" s="154">
        <v>87990.221999999994</v>
      </c>
      <c r="D277" s="155">
        <v>0.93500000000000005</v>
      </c>
      <c r="E277" s="154">
        <v>82270.857569999993</v>
      </c>
      <c r="F277" s="154">
        <v>83294.687268902693</v>
      </c>
      <c r="G277" s="154">
        <v>4638.3053385066696</v>
      </c>
      <c r="H277" s="154">
        <v>-599.395223237138</v>
      </c>
      <c r="I277" s="154">
        <v>0</v>
      </c>
      <c r="J277" s="154">
        <v>-10763939</v>
      </c>
    </row>
    <row r="278" spans="1:10" ht="12.75">
      <c r="A278" s="151" t="s">
        <v>596</v>
      </c>
      <c r="B278" s="154">
        <v>9336</v>
      </c>
      <c r="C278" s="154">
        <v>56802.752999999997</v>
      </c>
      <c r="D278" s="155">
        <v>0.89700000000000002</v>
      </c>
      <c r="E278" s="154">
        <v>50952.069441</v>
      </c>
      <c r="F278" s="154">
        <v>51586.148669721602</v>
      </c>
      <c r="G278" s="154">
        <v>5525.5086407156796</v>
      </c>
      <c r="H278" s="154">
        <v>287.808078971876</v>
      </c>
      <c r="I278" s="154">
        <v>2686976</v>
      </c>
      <c r="J278" s="154">
        <v>0</v>
      </c>
    </row>
    <row r="279" spans="1:10" ht="12.75">
      <c r="A279" s="151" t="s">
        <v>597</v>
      </c>
      <c r="B279" s="154">
        <v>56006</v>
      </c>
      <c r="C279" s="154">
        <v>351080.93800000002</v>
      </c>
      <c r="D279" s="155">
        <v>0.91</v>
      </c>
      <c r="E279" s="154">
        <v>319483.65357999998</v>
      </c>
      <c r="F279" s="154">
        <v>323459.506786232</v>
      </c>
      <c r="G279" s="154">
        <v>5775.4438236301803</v>
      </c>
      <c r="H279" s="154">
        <v>537.74326188638202</v>
      </c>
      <c r="I279" s="154">
        <v>30116849</v>
      </c>
      <c r="J279" s="154">
        <v>0</v>
      </c>
    </row>
    <row r="280" spans="1:10" ht="18.75" customHeight="1">
      <c r="A280" s="145" t="s">
        <v>598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2.75">
      <c r="A281" s="151" t="s">
        <v>599</v>
      </c>
      <c r="B281" s="154">
        <v>7040</v>
      </c>
      <c r="C281" s="154">
        <v>47698.642999999996</v>
      </c>
      <c r="D281" s="155">
        <v>1.0900000000000001</v>
      </c>
      <c r="E281" s="154">
        <v>51991.52087</v>
      </c>
      <c r="F281" s="154">
        <v>52638.5356785248</v>
      </c>
      <c r="G281" s="154">
        <v>7477.0647270631798</v>
      </c>
      <c r="H281" s="154">
        <v>2239.3641653193799</v>
      </c>
      <c r="I281" s="154">
        <v>15765124</v>
      </c>
      <c r="J281" s="154">
        <v>0</v>
      </c>
    </row>
    <row r="282" spans="1:10" ht="12.75">
      <c r="A282" s="151" t="s">
        <v>600</v>
      </c>
      <c r="B282" s="154">
        <v>6319</v>
      </c>
      <c r="C282" s="154">
        <v>39557.99</v>
      </c>
      <c r="D282" s="155">
        <v>0.99099999999999999</v>
      </c>
      <c r="E282" s="154">
        <v>39201.968090000002</v>
      </c>
      <c r="F282" s="154">
        <v>39689.8217525418</v>
      </c>
      <c r="G282" s="154">
        <v>6281.0289211175505</v>
      </c>
      <c r="H282" s="154">
        <v>1043.3283593737401</v>
      </c>
      <c r="I282" s="154">
        <v>6592792</v>
      </c>
      <c r="J282" s="154">
        <v>0</v>
      </c>
    </row>
    <row r="283" spans="1:10" ht="12.75">
      <c r="A283" s="151" t="s">
        <v>601</v>
      </c>
      <c r="B283" s="154">
        <v>10089</v>
      </c>
      <c r="C283" s="154">
        <v>45936.296000000002</v>
      </c>
      <c r="D283" s="155">
        <v>1.2669999999999999</v>
      </c>
      <c r="E283" s="154">
        <v>58201.287032</v>
      </c>
      <c r="F283" s="154">
        <v>58925.580031219302</v>
      </c>
      <c r="G283" s="154">
        <v>5840.5768689879396</v>
      </c>
      <c r="H283" s="154">
        <v>602.87630724413896</v>
      </c>
      <c r="I283" s="154">
        <v>6082419</v>
      </c>
      <c r="J283" s="154">
        <v>0</v>
      </c>
    </row>
    <row r="284" spans="1:10" ht="12.75">
      <c r="A284" s="151" t="s">
        <v>602</v>
      </c>
      <c r="B284" s="154">
        <v>14951</v>
      </c>
      <c r="C284" s="154">
        <v>77892.421000000002</v>
      </c>
      <c r="D284" s="155">
        <v>1.2769999999999999</v>
      </c>
      <c r="E284" s="154">
        <v>99468.621616999997</v>
      </c>
      <c r="F284" s="154">
        <v>100706.470983451</v>
      </c>
      <c r="G284" s="154">
        <v>6735.7682418200102</v>
      </c>
      <c r="H284" s="154">
        <v>1498.0676800762001</v>
      </c>
      <c r="I284" s="154">
        <v>22397610</v>
      </c>
      <c r="J284" s="154">
        <v>0</v>
      </c>
    </row>
    <row r="285" spans="1:10" ht="12.75">
      <c r="A285" s="151" t="s">
        <v>603</v>
      </c>
      <c r="B285" s="154">
        <v>5285</v>
      </c>
      <c r="C285" s="154">
        <v>5815.8670000000002</v>
      </c>
      <c r="D285" s="155">
        <v>0.99299999999999999</v>
      </c>
      <c r="E285" s="154">
        <v>5775.1559310000002</v>
      </c>
      <c r="F285" s="154">
        <v>5847.02556178537</v>
      </c>
      <c r="G285" s="154">
        <v>1106.3435310852201</v>
      </c>
      <c r="H285" s="154">
        <v>-4131.3570306585898</v>
      </c>
      <c r="I285" s="154">
        <v>0</v>
      </c>
      <c r="J285" s="154">
        <v>-21834222</v>
      </c>
    </row>
    <row r="286" spans="1:10" ht="12.75">
      <c r="A286" s="151" t="s">
        <v>604</v>
      </c>
      <c r="B286" s="154">
        <v>11643</v>
      </c>
      <c r="C286" s="154">
        <v>68607.739000000001</v>
      </c>
      <c r="D286" s="155">
        <v>0.999</v>
      </c>
      <c r="E286" s="154">
        <v>68539.131261000002</v>
      </c>
      <c r="F286" s="154">
        <v>69392.074820781098</v>
      </c>
      <c r="G286" s="154">
        <v>5959.9823774612296</v>
      </c>
      <c r="H286" s="154">
        <v>722.28181571743005</v>
      </c>
      <c r="I286" s="154">
        <v>8409527</v>
      </c>
      <c r="J286" s="154">
        <v>0</v>
      </c>
    </row>
    <row r="287" spans="1:10" ht="12.75">
      <c r="A287" s="151" t="s">
        <v>605</v>
      </c>
      <c r="B287" s="154">
        <v>11626</v>
      </c>
      <c r="C287" s="154">
        <v>36327.434000000001</v>
      </c>
      <c r="D287" s="155">
        <v>1.101</v>
      </c>
      <c r="E287" s="154">
        <v>39996.504833999999</v>
      </c>
      <c r="F287" s="154">
        <v>40494.2462057429</v>
      </c>
      <c r="G287" s="154">
        <v>3483.0763982232002</v>
      </c>
      <c r="H287" s="154">
        <v>-1754.62416352061</v>
      </c>
      <c r="I287" s="154">
        <v>0</v>
      </c>
      <c r="J287" s="154">
        <v>-20399261</v>
      </c>
    </row>
    <row r="288" spans="1:10" ht="12.75">
      <c r="A288" s="151" t="s">
        <v>606</v>
      </c>
      <c r="B288" s="154">
        <v>63744</v>
      </c>
      <c r="C288" s="154">
        <v>683776.09299999999</v>
      </c>
      <c r="D288" s="155">
        <v>0.98399999999999999</v>
      </c>
      <c r="E288" s="154">
        <v>672835.67551199999</v>
      </c>
      <c r="F288" s="154">
        <v>681208.860955999</v>
      </c>
      <c r="G288" s="154">
        <v>10686.6349924071</v>
      </c>
      <c r="H288" s="154">
        <v>5448.9344306633102</v>
      </c>
      <c r="I288" s="154">
        <v>347336876</v>
      </c>
      <c r="J288" s="154">
        <v>0</v>
      </c>
    </row>
    <row r="289" spans="1:10" ht="18.75" customHeight="1">
      <c r="A289" s="145" t="s">
        <v>607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2.75">
      <c r="A290" s="151" t="s">
        <v>608</v>
      </c>
      <c r="B290" s="154">
        <v>2415</v>
      </c>
      <c r="C290" s="154">
        <v>3407.8690000000001</v>
      </c>
      <c r="D290" s="155">
        <v>1.2070000000000001</v>
      </c>
      <c r="E290" s="154">
        <v>4113.2978830000002</v>
      </c>
      <c r="F290" s="154">
        <v>4164.4863190688202</v>
      </c>
      <c r="G290" s="154">
        <v>1724.42497684009</v>
      </c>
      <c r="H290" s="154">
        <v>-3513.2755849037098</v>
      </c>
      <c r="I290" s="154">
        <v>0</v>
      </c>
      <c r="J290" s="154">
        <v>-8484561</v>
      </c>
    </row>
    <row r="291" spans="1:10" ht="12.75">
      <c r="A291" s="151" t="s">
        <v>609</v>
      </c>
      <c r="B291" s="154">
        <v>2549</v>
      </c>
      <c r="C291" s="154">
        <v>15315.291999999999</v>
      </c>
      <c r="D291" s="155">
        <v>1.01</v>
      </c>
      <c r="E291" s="154">
        <v>15468.44492</v>
      </c>
      <c r="F291" s="154">
        <v>15660.943865224501</v>
      </c>
      <c r="G291" s="154">
        <v>6143.9560083265796</v>
      </c>
      <c r="H291" s="154">
        <v>906.25544658277897</v>
      </c>
      <c r="I291" s="154">
        <v>2310045</v>
      </c>
      <c r="J291" s="154">
        <v>0</v>
      </c>
    </row>
    <row r="292" spans="1:10" ht="12.75">
      <c r="A292" s="151" t="s">
        <v>610</v>
      </c>
      <c r="B292" s="154">
        <v>12260</v>
      </c>
      <c r="C292" s="154">
        <v>121498.969</v>
      </c>
      <c r="D292" s="155">
        <v>0.94299999999999995</v>
      </c>
      <c r="E292" s="154">
        <v>114573.52776700001</v>
      </c>
      <c r="F292" s="154">
        <v>115999.351976212</v>
      </c>
      <c r="G292" s="154">
        <v>9461.6110910449897</v>
      </c>
      <c r="H292" s="154">
        <v>4223.9105293011899</v>
      </c>
      <c r="I292" s="154">
        <v>51785143</v>
      </c>
      <c r="J292" s="154">
        <v>0</v>
      </c>
    </row>
    <row r="293" spans="1:10" ht="12.75">
      <c r="A293" s="151" t="s">
        <v>611</v>
      </c>
      <c r="B293" s="154">
        <v>3078</v>
      </c>
      <c r="C293" s="154">
        <v>7755.4</v>
      </c>
      <c r="D293" s="155">
        <v>0.85799999999999998</v>
      </c>
      <c r="E293" s="154">
        <v>6654.1332000000002</v>
      </c>
      <c r="F293" s="154">
        <v>6736.94137037573</v>
      </c>
      <c r="G293" s="154">
        <v>2188.73988641187</v>
      </c>
      <c r="H293" s="154">
        <v>-3048.9606753319299</v>
      </c>
      <c r="I293" s="154">
        <v>0</v>
      </c>
      <c r="J293" s="154">
        <v>-9384701</v>
      </c>
    </row>
    <row r="294" spans="1:10" ht="12.75">
      <c r="A294" s="151" t="s">
        <v>612</v>
      </c>
      <c r="B294" s="154">
        <v>7150</v>
      </c>
      <c r="C294" s="154">
        <v>36714.107000000004</v>
      </c>
      <c r="D294" s="155">
        <v>1.129</v>
      </c>
      <c r="E294" s="154">
        <v>41450.226802999998</v>
      </c>
      <c r="F294" s="154">
        <v>41966.059194695401</v>
      </c>
      <c r="G294" s="154">
        <v>5869.3789083490101</v>
      </c>
      <c r="H294" s="154">
        <v>631.67834660520305</v>
      </c>
      <c r="I294" s="154">
        <v>4516500</v>
      </c>
      <c r="J294" s="154">
        <v>0</v>
      </c>
    </row>
    <row r="295" spans="1:10" ht="12.75">
      <c r="A295" s="151" t="s">
        <v>613</v>
      </c>
      <c r="B295" s="154">
        <v>3995</v>
      </c>
      <c r="C295" s="154">
        <v>30852.484</v>
      </c>
      <c r="D295" s="155">
        <v>0.90100000000000002</v>
      </c>
      <c r="E295" s="154">
        <v>27798.088083999999</v>
      </c>
      <c r="F295" s="154">
        <v>28144.024774022899</v>
      </c>
      <c r="G295" s="154">
        <v>7044.8122087666898</v>
      </c>
      <c r="H295" s="154">
        <v>1807.1116470228901</v>
      </c>
      <c r="I295" s="154">
        <v>7219411</v>
      </c>
      <c r="J295" s="154">
        <v>0</v>
      </c>
    </row>
    <row r="296" spans="1:10" ht="12.75">
      <c r="A296" s="151" t="s">
        <v>614</v>
      </c>
      <c r="B296" s="154">
        <v>6754</v>
      </c>
      <c r="C296" s="154">
        <v>24749.13</v>
      </c>
      <c r="D296" s="155">
        <v>1.161</v>
      </c>
      <c r="E296" s="154">
        <v>28733.73993</v>
      </c>
      <c r="F296" s="154">
        <v>29091.320453283701</v>
      </c>
      <c r="G296" s="154">
        <v>4307.2727943861</v>
      </c>
      <c r="H296" s="154">
        <v>-930.42776735770303</v>
      </c>
      <c r="I296" s="154">
        <v>0</v>
      </c>
      <c r="J296" s="154">
        <v>-6284109</v>
      </c>
    </row>
    <row r="297" spans="1:10" ht="12.75">
      <c r="A297" s="151" t="s">
        <v>615</v>
      </c>
      <c r="B297" s="154">
        <v>72563</v>
      </c>
      <c r="C297" s="154">
        <v>574648.68799999997</v>
      </c>
      <c r="D297" s="155">
        <v>0.99399999999999999</v>
      </c>
      <c r="E297" s="154">
        <v>571200.79587200005</v>
      </c>
      <c r="F297" s="154">
        <v>578309.17368796002</v>
      </c>
      <c r="G297" s="154">
        <v>7969.7528173857199</v>
      </c>
      <c r="H297" s="154">
        <v>2732.0522556419201</v>
      </c>
      <c r="I297" s="154">
        <v>198245908</v>
      </c>
      <c r="J297" s="154">
        <v>0</v>
      </c>
    </row>
    <row r="298" spans="1:10" ht="12.75">
      <c r="A298" s="151" t="s">
        <v>616</v>
      </c>
      <c r="B298" s="154">
        <v>2495</v>
      </c>
      <c r="C298" s="154">
        <v>5244.01</v>
      </c>
      <c r="D298" s="155">
        <v>1.625</v>
      </c>
      <c r="E298" s="154">
        <v>8521.5162500000006</v>
      </c>
      <c r="F298" s="154">
        <v>8627.5632959908507</v>
      </c>
      <c r="G298" s="154">
        <v>3457.9412007979299</v>
      </c>
      <c r="H298" s="154">
        <v>-1779.75936094587</v>
      </c>
      <c r="I298" s="154">
        <v>0</v>
      </c>
      <c r="J298" s="154">
        <v>-4440500</v>
      </c>
    </row>
    <row r="299" spans="1:10" ht="12.75">
      <c r="A299" s="151" t="s">
        <v>617</v>
      </c>
      <c r="B299" s="154">
        <v>5863</v>
      </c>
      <c r="C299" s="154">
        <v>25651.212</v>
      </c>
      <c r="D299" s="155">
        <v>1.19</v>
      </c>
      <c r="E299" s="154">
        <v>30524.942279999999</v>
      </c>
      <c r="F299" s="154">
        <v>30904.8136389069</v>
      </c>
      <c r="G299" s="154">
        <v>5271.1604364501</v>
      </c>
      <c r="H299" s="154">
        <v>33.459874706297299</v>
      </c>
      <c r="I299" s="154">
        <v>196175</v>
      </c>
      <c r="J299" s="154">
        <v>0</v>
      </c>
    </row>
    <row r="300" spans="1:10" ht="12.75">
      <c r="A300" s="151" t="s">
        <v>618</v>
      </c>
      <c r="B300" s="154">
        <v>128807</v>
      </c>
      <c r="C300" s="154">
        <v>795391.49300000002</v>
      </c>
      <c r="D300" s="155">
        <v>1.008</v>
      </c>
      <c r="E300" s="154">
        <v>801754.62494400004</v>
      </c>
      <c r="F300" s="154">
        <v>811732.15794287296</v>
      </c>
      <c r="G300" s="154">
        <v>6301.9258110418896</v>
      </c>
      <c r="H300" s="154">
        <v>1064.2252492980899</v>
      </c>
      <c r="I300" s="154">
        <v>137079662</v>
      </c>
      <c r="J300" s="154">
        <v>0</v>
      </c>
    </row>
    <row r="301" spans="1:10" ht="12.75">
      <c r="A301" s="151" t="s">
        <v>619</v>
      </c>
      <c r="B301" s="154">
        <v>6670</v>
      </c>
      <c r="C301" s="154">
        <v>47821.913</v>
      </c>
      <c r="D301" s="155">
        <v>1.093</v>
      </c>
      <c r="E301" s="154">
        <v>52269.350909000001</v>
      </c>
      <c r="F301" s="154">
        <v>52919.823207255402</v>
      </c>
      <c r="G301" s="154">
        <v>7934.0064778493897</v>
      </c>
      <c r="H301" s="154">
        <v>2696.3059161055799</v>
      </c>
      <c r="I301" s="154">
        <v>17984360</v>
      </c>
      <c r="J301" s="154">
        <v>0</v>
      </c>
    </row>
    <row r="302" spans="1:10" ht="12.75">
      <c r="A302" s="151" t="s">
        <v>620</v>
      </c>
      <c r="B302" s="154">
        <v>5416</v>
      </c>
      <c r="C302" s="154">
        <v>25795.116000000002</v>
      </c>
      <c r="D302" s="155">
        <v>1.2569999999999999</v>
      </c>
      <c r="E302" s="154">
        <v>32424.460812000001</v>
      </c>
      <c r="F302" s="154">
        <v>32827.970960438499</v>
      </c>
      <c r="G302" s="154">
        <v>6061.2944904797796</v>
      </c>
      <c r="H302" s="154">
        <v>823.59392873597801</v>
      </c>
      <c r="I302" s="154">
        <v>4460585</v>
      </c>
      <c r="J302" s="154">
        <v>0</v>
      </c>
    </row>
    <row r="303" spans="1:10" ht="12.75">
      <c r="A303" s="151" t="s">
        <v>621</v>
      </c>
      <c r="B303" s="154">
        <v>8819</v>
      </c>
      <c r="C303" s="154">
        <v>74536.216</v>
      </c>
      <c r="D303" s="155">
        <v>1.02</v>
      </c>
      <c r="E303" s="154">
        <v>76026.940319999994</v>
      </c>
      <c r="F303" s="154">
        <v>76973.066830837604</v>
      </c>
      <c r="G303" s="154">
        <v>8728.0946627551402</v>
      </c>
      <c r="H303" s="154">
        <v>3490.3941010113399</v>
      </c>
      <c r="I303" s="154">
        <v>30781786</v>
      </c>
      <c r="J303" s="154">
        <v>0</v>
      </c>
    </row>
    <row r="304" spans="1:10" ht="12.75">
      <c r="A304" s="151" t="s">
        <v>622</v>
      </c>
      <c r="B304" s="154">
        <v>2787</v>
      </c>
      <c r="C304" s="154">
        <v>13947.475</v>
      </c>
      <c r="D304" s="155">
        <v>1.1779999999999999</v>
      </c>
      <c r="E304" s="154">
        <v>16430.125550000001</v>
      </c>
      <c r="F304" s="154">
        <v>16634.5922468553</v>
      </c>
      <c r="G304" s="154">
        <v>5968.6373329225999</v>
      </c>
      <c r="H304" s="154">
        <v>730.93677117879997</v>
      </c>
      <c r="I304" s="154">
        <v>2037121</v>
      </c>
      <c r="J304" s="154">
        <v>0</v>
      </c>
    </row>
    <row r="305" spans="1:10" ht="18.75" customHeight="1">
      <c r="A305" s="145" t="s">
        <v>623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2.75">
      <c r="A306" s="151" t="s">
        <v>624</v>
      </c>
      <c r="B306" s="154">
        <v>2799</v>
      </c>
      <c r="C306" s="154">
        <v>6575.94</v>
      </c>
      <c r="D306" s="155">
        <v>1.2649999999999999</v>
      </c>
      <c r="E306" s="154">
        <v>8318.5640999999996</v>
      </c>
      <c r="F306" s="154">
        <v>8422.0854832621008</v>
      </c>
      <c r="G306" s="154">
        <v>3008.9623019871701</v>
      </c>
      <c r="H306" s="154">
        <v>-2228.7382597566302</v>
      </c>
      <c r="I306" s="154">
        <v>0</v>
      </c>
      <c r="J306" s="154">
        <v>-6238238</v>
      </c>
    </row>
    <row r="307" spans="1:10" ht="12.75">
      <c r="A307" s="151" t="s">
        <v>625</v>
      </c>
      <c r="B307" s="154">
        <v>6244</v>
      </c>
      <c r="C307" s="154">
        <v>39514.735999999997</v>
      </c>
      <c r="D307" s="155">
        <v>1.0529999999999999</v>
      </c>
      <c r="E307" s="154">
        <v>41609.017008000003</v>
      </c>
      <c r="F307" s="154">
        <v>42126.825483725297</v>
      </c>
      <c r="G307" s="154">
        <v>6746.7689756126401</v>
      </c>
      <c r="H307" s="154">
        <v>1509.06841386884</v>
      </c>
      <c r="I307" s="154">
        <v>9422623</v>
      </c>
      <c r="J307" s="154">
        <v>0</v>
      </c>
    </row>
    <row r="308" spans="1:10" ht="12.75">
      <c r="A308" s="151" t="s">
        <v>626</v>
      </c>
      <c r="B308" s="154">
        <v>28080</v>
      </c>
      <c r="C308" s="154">
        <v>215661.255</v>
      </c>
      <c r="D308" s="155">
        <v>1.0489999999999999</v>
      </c>
      <c r="E308" s="154">
        <v>226228.656495</v>
      </c>
      <c r="F308" s="154">
        <v>229043.98654143099</v>
      </c>
      <c r="G308" s="154">
        <v>8156.8371275438303</v>
      </c>
      <c r="H308" s="154">
        <v>2919.13656580003</v>
      </c>
      <c r="I308" s="154">
        <v>81969355</v>
      </c>
      <c r="J308" s="154">
        <v>0</v>
      </c>
    </row>
    <row r="309" spans="1:10" ht="12.75">
      <c r="A309" s="151" t="s">
        <v>627</v>
      </c>
      <c r="B309" s="154">
        <v>17540</v>
      </c>
      <c r="C309" s="154">
        <v>86232.387000000002</v>
      </c>
      <c r="D309" s="155">
        <v>1.1339999999999999</v>
      </c>
      <c r="E309" s="154">
        <v>97787.526857999997</v>
      </c>
      <c r="F309" s="154">
        <v>99004.455636143393</v>
      </c>
      <c r="G309" s="154">
        <v>5644.4957603274397</v>
      </c>
      <c r="H309" s="154">
        <v>406.79519858364102</v>
      </c>
      <c r="I309" s="154">
        <v>7135188</v>
      </c>
      <c r="J309" s="154">
        <v>0</v>
      </c>
    </row>
    <row r="310" spans="1:10" ht="12.75">
      <c r="A310" s="151" t="s">
        <v>628</v>
      </c>
      <c r="B310" s="154">
        <v>9678</v>
      </c>
      <c r="C310" s="154">
        <v>79437.290999999997</v>
      </c>
      <c r="D310" s="155">
        <v>0.84899999999999998</v>
      </c>
      <c r="E310" s="154">
        <v>67442.260058999993</v>
      </c>
      <c r="F310" s="154">
        <v>68281.553471625099</v>
      </c>
      <c r="G310" s="154">
        <v>7055.3372051689603</v>
      </c>
      <c r="H310" s="154">
        <v>1817.6366434251499</v>
      </c>
      <c r="I310" s="154">
        <v>17591087</v>
      </c>
      <c r="J310" s="154">
        <v>0</v>
      </c>
    </row>
    <row r="311" spans="1:10" ht="12.75">
      <c r="A311" s="151" t="s">
        <v>629</v>
      </c>
      <c r="B311" s="154">
        <v>4926</v>
      </c>
      <c r="C311" s="154">
        <v>14223.85</v>
      </c>
      <c r="D311" s="155">
        <v>1.077</v>
      </c>
      <c r="E311" s="154">
        <v>15319.086450000001</v>
      </c>
      <c r="F311" s="154">
        <v>15509.726685568499</v>
      </c>
      <c r="G311" s="154">
        <v>3148.5437851336801</v>
      </c>
      <c r="H311" s="154">
        <v>-2089.1567766101198</v>
      </c>
      <c r="I311" s="154">
        <v>0</v>
      </c>
      <c r="J311" s="154">
        <v>-10291186</v>
      </c>
    </row>
    <row r="312" spans="1:10" ht="12.75">
      <c r="A312" s="151" t="s">
        <v>630</v>
      </c>
      <c r="B312" s="154">
        <v>15915</v>
      </c>
      <c r="C312" s="154">
        <v>111119.963</v>
      </c>
      <c r="D312" s="155">
        <v>0.88400000000000001</v>
      </c>
      <c r="E312" s="154">
        <v>98230.047292000003</v>
      </c>
      <c r="F312" s="154">
        <v>99452.483069536407</v>
      </c>
      <c r="G312" s="154">
        <v>6248.9778868700196</v>
      </c>
      <c r="H312" s="154">
        <v>1011.27732512622</v>
      </c>
      <c r="I312" s="154">
        <v>16094479</v>
      </c>
      <c r="J312" s="154">
        <v>0</v>
      </c>
    </row>
    <row r="313" spans="1:10" ht="12.75">
      <c r="A313" s="151" t="s">
        <v>631</v>
      </c>
      <c r="B313" s="154">
        <v>22877</v>
      </c>
      <c r="C313" s="154">
        <v>115430.511</v>
      </c>
      <c r="D313" s="155">
        <v>0.98899999999999999</v>
      </c>
      <c r="E313" s="154">
        <v>114160.775379</v>
      </c>
      <c r="F313" s="154">
        <v>115581.46304089</v>
      </c>
      <c r="G313" s="154">
        <v>5052.2998225680703</v>
      </c>
      <c r="H313" s="154">
        <v>-185.40073917573699</v>
      </c>
      <c r="I313" s="154">
        <v>0</v>
      </c>
      <c r="J313" s="154">
        <v>-4241413</v>
      </c>
    </row>
    <row r="314" spans="1:10" ht="12.75">
      <c r="A314" s="151" t="s">
        <v>632</v>
      </c>
      <c r="B314" s="154">
        <v>78120</v>
      </c>
      <c r="C314" s="154">
        <v>476294.984</v>
      </c>
      <c r="D314" s="155">
        <v>0.91800000000000004</v>
      </c>
      <c r="E314" s="154">
        <v>437238.79531199997</v>
      </c>
      <c r="F314" s="154">
        <v>442680.066709615</v>
      </c>
      <c r="G314" s="154">
        <v>5666.6675206043901</v>
      </c>
      <c r="H314" s="154">
        <v>428.96695886058302</v>
      </c>
      <c r="I314" s="154">
        <v>33510899</v>
      </c>
      <c r="J314" s="154">
        <v>0</v>
      </c>
    </row>
    <row r="315" spans="1:10" ht="12.75">
      <c r="A315" s="151" t="s">
        <v>633</v>
      </c>
      <c r="B315" s="154">
        <v>6066</v>
      </c>
      <c r="C315" s="154">
        <v>33918.409</v>
      </c>
      <c r="D315" s="155">
        <v>1.02</v>
      </c>
      <c r="E315" s="154">
        <v>34596.777179999997</v>
      </c>
      <c r="F315" s="154">
        <v>35027.320983837999</v>
      </c>
      <c r="G315" s="154">
        <v>5774.3687741243002</v>
      </c>
      <c r="H315" s="154">
        <v>536.66821238049795</v>
      </c>
      <c r="I315" s="154">
        <v>3255429</v>
      </c>
      <c r="J315" s="154">
        <v>0</v>
      </c>
    </row>
    <row r="316" spans="1:10" ht="12.75">
      <c r="A316" s="151" t="s">
        <v>634</v>
      </c>
      <c r="B316" s="154">
        <v>42296</v>
      </c>
      <c r="C316" s="154">
        <v>264671.35100000002</v>
      </c>
      <c r="D316" s="155">
        <v>0.92100000000000004</v>
      </c>
      <c r="E316" s="154">
        <v>243762.31427100001</v>
      </c>
      <c r="F316" s="154">
        <v>246795.844055366</v>
      </c>
      <c r="G316" s="154">
        <v>5834.9688872556699</v>
      </c>
      <c r="H316" s="154">
        <v>597.26832551186499</v>
      </c>
      <c r="I316" s="154">
        <v>25262061</v>
      </c>
      <c r="J316" s="154">
        <v>0</v>
      </c>
    </row>
    <row r="317" spans="1:10" ht="12.75">
      <c r="A317" s="151" t="s">
        <v>635</v>
      </c>
      <c r="B317" s="154">
        <v>8070</v>
      </c>
      <c r="C317" s="154">
        <v>62208.927000000003</v>
      </c>
      <c r="D317" s="155">
        <v>0.93799999999999994</v>
      </c>
      <c r="E317" s="154">
        <v>58351.973526000002</v>
      </c>
      <c r="F317" s="154">
        <v>59078.141761631603</v>
      </c>
      <c r="G317" s="154">
        <v>7320.7114946259699</v>
      </c>
      <c r="H317" s="154">
        <v>2083.01093288217</v>
      </c>
      <c r="I317" s="154">
        <v>16809898</v>
      </c>
      <c r="J317" s="154">
        <v>0</v>
      </c>
    </row>
    <row r="318" spans="1:10" ht="12.75">
      <c r="A318" s="152" t="s">
        <v>636</v>
      </c>
      <c r="B318" s="154">
        <v>3311</v>
      </c>
      <c r="C318" s="154">
        <v>25225.687000000002</v>
      </c>
      <c r="D318" s="155">
        <v>0.96699999999999997</v>
      </c>
      <c r="E318" s="154">
        <v>24393.239329</v>
      </c>
      <c r="F318" s="154">
        <v>24696.8039643415</v>
      </c>
      <c r="G318" s="154">
        <v>7459.0166005259798</v>
      </c>
      <c r="H318" s="154">
        <v>2221.3160387821799</v>
      </c>
      <c r="I318" s="154">
        <v>7354777</v>
      </c>
      <c r="J318" s="154">
        <v>0</v>
      </c>
    </row>
    <row r="319" spans="1:10" ht="13.5" thickBot="1">
      <c r="A319" s="153" t="s">
        <v>637</v>
      </c>
      <c r="B319" s="156">
        <v>4308</v>
      </c>
      <c r="C319" s="156">
        <v>41317.292999999998</v>
      </c>
      <c r="D319" s="157">
        <v>0.84399999999999997</v>
      </c>
      <c r="E319" s="156">
        <v>34871.795292000003</v>
      </c>
      <c r="F319" s="156">
        <v>35305.761592200899</v>
      </c>
      <c r="G319" s="156">
        <v>8195.3949842620405</v>
      </c>
      <c r="H319" s="156">
        <v>2957.6944225182301</v>
      </c>
      <c r="I319" s="156">
        <v>12741748</v>
      </c>
      <c r="J319" s="156">
        <v>0</v>
      </c>
    </row>
    <row r="320" spans="1:10" ht="12.75">
      <c r="A320" s="145"/>
    </row>
    <row r="321" spans="1:1" ht="12.75">
      <c r="A321" s="145"/>
    </row>
    <row r="322" spans="1:1" ht="12.75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P322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21.28515625" style="11" customWidth="1"/>
    <col min="2" max="2" width="12.28515625" style="11" customWidth="1"/>
    <col min="3" max="3" width="11.28515625" style="11" customWidth="1"/>
    <col min="4" max="4" width="9.7109375" style="11" bestFit="1" customWidth="1"/>
    <col min="5" max="5" width="9.42578125" style="11" bestFit="1" customWidth="1"/>
    <col min="6" max="6" width="9.7109375" style="11" bestFit="1" customWidth="1"/>
    <col min="7" max="7" width="9.85546875" style="11" bestFit="1" customWidth="1"/>
    <col min="8" max="9" width="10.5703125" style="11" bestFit="1" customWidth="1"/>
    <col min="10" max="10" width="10.85546875" style="11" bestFit="1" customWidth="1"/>
    <col min="11" max="11" width="9.85546875" style="11" bestFit="1" customWidth="1"/>
    <col min="12" max="12" width="10.5703125" style="11" bestFit="1" customWidth="1"/>
    <col min="13" max="13" width="10.14062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140625" style="11" hidden="1"/>
  </cols>
  <sheetData>
    <row r="1" spans="1:15" ht="16.5" thickBot="1">
      <c r="A1" s="27" t="s">
        <v>647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4.25">
      <c r="A2" s="31" t="s">
        <v>6</v>
      </c>
      <c r="B2" s="199" t="s">
        <v>638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4" t="s">
        <v>34</v>
      </c>
      <c r="N2" s="13" t="s">
        <v>35</v>
      </c>
      <c r="O2" s="13" t="s">
        <v>8</v>
      </c>
    </row>
    <row r="3" spans="1:15">
      <c r="B3" s="16" t="s">
        <v>36</v>
      </c>
      <c r="C3" s="32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41</v>
      </c>
      <c r="I3" s="201" t="s">
        <v>42</v>
      </c>
      <c r="J3" s="202"/>
      <c r="K3" s="202"/>
      <c r="L3" s="16" t="s">
        <v>43</v>
      </c>
      <c r="M3" s="16" t="s">
        <v>44</v>
      </c>
      <c r="N3" s="16" t="s">
        <v>45</v>
      </c>
      <c r="O3" s="15" t="s">
        <v>14</v>
      </c>
    </row>
    <row r="4" spans="1:15">
      <c r="A4" s="33" t="s">
        <v>19</v>
      </c>
      <c r="B4" s="16" t="s">
        <v>46</v>
      </c>
      <c r="C4" s="16" t="s">
        <v>47</v>
      </c>
      <c r="D4" s="16" t="s">
        <v>48</v>
      </c>
      <c r="E4" s="16" t="s">
        <v>49</v>
      </c>
      <c r="F4" s="16" t="s">
        <v>50</v>
      </c>
      <c r="G4" s="16" t="s">
        <v>51</v>
      </c>
      <c r="H4" s="16" t="s">
        <v>51</v>
      </c>
      <c r="I4" s="16" t="s">
        <v>52</v>
      </c>
      <c r="J4" s="16" t="s">
        <v>53</v>
      </c>
      <c r="K4" s="16" t="s">
        <v>54</v>
      </c>
      <c r="L4" s="16" t="s">
        <v>55</v>
      </c>
      <c r="M4" s="16" t="s">
        <v>56</v>
      </c>
      <c r="N4" s="16" t="s">
        <v>57</v>
      </c>
      <c r="O4" s="15" t="s">
        <v>20</v>
      </c>
    </row>
    <row r="5" spans="1:15" ht="14.25">
      <c r="A5" s="34"/>
      <c r="B5" s="16" t="s">
        <v>58</v>
      </c>
      <c r="C5" s="16" t="s">
        <v>59</v>
      </c>
      <c r="D5" s="16" t="s">
        <v>60</v>
      </c>
      <c r="E5" s="16" t="s">
        <v>61</v>
      </c>
      <c r="F5" s="16" t="s">
        <v>60</v>
      </c>
      <c r="G5" s="16" t="s">
        <v>62</v>
      </c>
      <c r="H5" s="16" t="s">
        <v>63</v>
      </c>
      <c r="I5" s="16" t="s">
        <v>64</v>
      </c>
      <c r="J5" s="16" t="s">
        <v>65</v>
      </c>
      <c r="K5" s="16" t="s">
        <v>64</v>
      </c>
      <c r="L5" s="16" t="s">
        <v>66</v>
      </c>
      <c r="M5" s="16" t="s">
        <v>67</v>
      </c>
      <c r="N5" s="35" t="s">
        <v>327</v>
      </c>
      <c r="O5" s="15" t="s">
        <v>16</v>
      </c>
    </row>
    <row r="6" spans="1:15">
      <c r="A6" s="34"/>
      <c r="B6" s="16"/>
      <c r="C6" s="16" t="s">
        <v>68</v>
      </c>
      <c r="D6" s="16" t="s">
        <v>69</v>
      </c>
      <c r="E6" s="16" t="s">
        <v>70</v>
      </c>
      <c r="F6" s="16" t="s">
        <v>69</v>
      </c>
      <c r="G6" s="16" t="s">
        <v>71</v>
      </c>
      <c r="H6" s="16" t="s">
        <v>72</v>
      </c>
      <c r="I6" s="16" t="s">
        <v>73</v>
      </c>
      <c r="J6" s="16" t="s">
        <v>74</v>
      </c>
      <c r="K6" s="16" t="s">
        <v>73</v>
      </c>
      <c r="L6" s="16" t="s">
        <v>75</v>
      </c>
      <c r="M6" s="36" t="s">
        <v>639</v>
      </c>
      <c r="N6" s="15" t="s">
        <v>76</v>
      </c>
      <c r="O6" s="35" t="s">
        <v>327</v>
      </c>
    </row>
    <row r="7" spans="1:15">
      <c r="A7" s="37"/>
      <c r="B7" s="38"/>
      <c r="C7" s="39" t="s">
        <v>77</v>
      </c>
      <c r="D7" s="38"/>
      <c r="E7" s="38"/>
      <c r="F7" s="38"/>
      <c r="G7" s="38"/>
      <c r="H7" s="38"/>
      <c r="I7" s="39" t="s">
        <v>78</v>
      </c>
      <c r="J7" s="38"/>
      <c r="K7" s="39" t="s">
        <v>78</v>
      </c>
      <c r="L7" s="38" t="s">
        <v>79</v>
      </c>
      <c r="M7" s="39" t="s">
        <v>80</v>
      </c>
      <c r="N7" s="39"/>
    </row>
    <row r="8" spans="1:15" ht="15" customHeight="1">
      <c r="A8" s="40" t="s">
        <v>989</v>
      </c>
      <c r="B8" s="41">
        <v>576765</v>
      </c>
      <c r="C8" s="41"/>
      <c r="D8" s="41">
        <v>73014</v>
      </c>
      <c r="E8" s="41">
        <v>29206</v>
      </c>
      <c r="F8" s="41">
        <v>73014</v>
      </c>
      <c r="G8" s="41">
        <v>292057</v>
      </c>
      <c r="H8" s="41">
        <v>160632</v>
      </c>
      <c r="I8" s="41">
        <v>1211476</v>
      </c>
      <c r="J8" s="41">
        <v>436131</v>
      </c>
      <c r="K8" s="41">
        <v>969181</v>
      </c>
      <c r="L8" s="41">
        <v>212725</v>
      </c>
      <c r="M8" s="41">
        <v>288382</v>
      </c>
      <c r="N8" s="42"/>
      <c r="O8" s="43"/>
    </row>
    <row r="9" spans="1:15" ht="18" customHeight="1">
      <c r="A9" s="21" t="s">
        <v>32</v>
      </c>
      <c r="B9" s="211">
        <v>5143</v>
      </c>
      <c r="C9" s="211">
        <v>45</v>
      </c>
      <c r="D9" s="211">
        <v>7569</v>
      </c>
      <c r="E9" s="211">
        <v>19108</v>
      </c>
      <c r="F9" s="211">
        <v>3989</v>
      </c>
      <c r="G9" s="211">
        <v>9354</v>
      </c>
      <c r="H9" s="211">
        <v>4495</v>
      </c>
      <c r="I9" s="211">
        <v>896</v>
      </c>
      <c r="J9" s="211">
        <v>46</v>
      </c>
      <c r="K9" s="211">
        <v>27643</v>
      </c>
      <c r="L9" s="211">
        <v>37832</v>
      </c>
      <c r="M9" s="211">
        <v>14532</v>
      </c>
      <c r="N9" s="211">
        <v>4362116</v>
      </c>
      <c r="O9" s="211">
        <v>52293564.376999997</v>
      </c>
    </row>
    <row r="10" spans="1:15" ht="18.75" customHeight="1">
      <c r="A10" s="145" t="s">
        <v>328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317</v>
      </c>
      <c r="B11" s="17">
        <v>76</v>
      </c>
      <c r="C11" s="17" t="s">
        <v>976</v>
      </c>
      <c r="D11" s="17">
        <v>143</v>
      </c>
      <c r="E11" s="17">
        <v>199</v>
      </c>
      <c r="F11" s="17">
        <v>63</v>
      </c>
      <c r="G11" s="17">
        <v>77</v>
      </c>
      <c r="H11" s="17">
        <v>74</v>
      </c>
      <c r="I11" s="17">
        <v>8</v>
      </c>
      <c r="J11" s="17">
        <v>0</v>
      </c>
      <c r="K11" s="17">
        <v>215</v>
      </c>
      <c r="L11" s="17">
        <v>358</v>
      </c>
      <c r="M11" s="17">
        <v>184</v>
      </c>
      <c r="N11" s="17">
        <v>57451</v>
      </c>
      <c r="O11" s="17">
        <v>503219.97100000002</v>
      </c>
    </row>
    <row r="12" spans="1:15">
      <c r="A12" s="151" t="s">
        <v>329</v>
      </c>
      <c r="B12" s="17">
        <v>16</v>
      </c>
      <c r="C12" s="17">
        <v>0</v>
      </c>
      <c r="D12" s="17">
        <v>27</v>
      </c>
      <c r="E12" s="17">
        <v>36</v>
      </c>
      <c r="F12" s="17">
        <v>27</v>
      </c>
      <c r="G12" s="17">
        <v>31</v>
      </c>
      <c r="H12" s="17">
        <v>14</v>
      </c>
      <c r="I12" s="17" t="s">
        <v>976</v>
      </c>
      <c r="J12" s="17">
        <v>0</v>
      </c>
      <c r="K12" s="17">
        <v>69</v>
      </c>
      <c r="L12" s="17">
        <v>85</v>
      </c>
      <c r="M12" s="17">
        <v>28</v>
      </c>
      <c r="N12" s="17">
        <v>6360</v>
      </c>
      <c r="O12" s="17">
        <v>127337.789</v>
      </c>
    </row>
    <row r="13" spans="1:15">
      <c r="A13" s="151" t="s">
        <v>330</v>
      </c>
      <c r="B13" s="17">
        <v>16</v>
      </c>
      <c r="C13" s="17">
        <v>0</v>
      </c>
      <c r="D13" s="17">
        <v>9</v>
      </c>
      <c r="E13" s="17">
        <v>49</v>
      </c>
      <c r="F13" s="17">
        <v>12</v>
      </c>
      <c r="G13" s="17">
        <v>36</v>
      </c>
      <c r="H13" s="17">
        <v>14</v>
      </c>
      <c r="I13" s="17">
        <v>6</v>
      </c>
      <c r="J13" s="17">
        <v>0</v>
      </c>
      <c r="K13" s="17">
        <v>91</v>
      </c>
      <c r="L13" s="17">
        <v>102</v>
      </c>
      <c r="M13" s="17">
        <v>29</v>
      </c>
      <c r="N13" s="17">
        <v>7180</v>
      </c>
      <c r="O13" s="17">
        <v>157660.883</v>
      </c>
    </row>
    <row r="14" spans="1:15">
      <c r="A14" s="151" t="s">
        <v>331</v>
      </c>
      <c r="B14" s="17">
        <v>22</v>
      </c>
      <c r="C14" s="17">
        <v>0</v>
      </c>
      <c r="D14" s="17">
        <v>77</v>
      </c>
      <c r="E14" s="17">
        <v>138</v>
      </c>
      <c r="F14" s="17">
        <v>50</v>
      </c>
      <c r="G14" s="17">
        <v>106</v>
      </c>
      <c r="H14" s="17">
        <v>41</v>
      </c>
      <c r="I14" s="17">
        <v>10</v>
      </c>
      <c r="J14" s="17" t="s">
        <v>976</v>
      </c>
      <c r="K14" s="17">
        <v>165</v>
      </c>
      <c r="L14" s="17">
        <v>268</v>
      </c>
      <c r="M14" s="17">
        <v>133</v>
      </c>
      <c r="N14" s="17">
        <v>40026</v>
      </c>
      <c r="O14" s="17">
        <v>371392.85200000001</v>
      </c>
    </row>
    <row r="15" spans="1:15">
      <c r="A15" s="151" t="s">
        <v>332</v>
      </c>
      <c r="B15" s="17">
        <v>31</v>
      </c>
      <c r="C15" s="17">
        <v>0</v>
      </c>
      <c r="D15" s="17">
        <v>38</v>
      </c>
      <c r="E15" s="17">
        <v>169</v>
      </c>
      <c r="F15" s="17">
        <v>55</v>
      </c>
      <c r="G15" s="17">
        <v>64</v>
      </c>
      <c r="H15" s="17">
        <v>49</v>
      </c>
      <c r="I15" s="17">
        <v>6</v>
      </c>
      <c r="J15" s="17">
        <v>0</v>
      </c>
      <c r="K15" s="17">
        <v>204</v>
      </c>
      <c r="L15" s="17">
        <v>318</v>
      </c>
      <c r="M15" s="17">
        <v>146</v>
      </c>
      <c r="N15" s="17">
        <v>44507</v>
      </c>
      <c r="O15" s="17">
        <v>415407.549</v>
      </c>
    </row>
    <row r="16" spans="1:15">
      <c r="A16" s="151" t="s">
        <v>333</v>
      </c>
      <c r="B16" s="17">
        <v>73</v>
      </c>
      <c r="C16" s="17">
        <v>0</v>
      </c>
      <c r="D16" s="17">
        <v>91</v>
      </c>
      <c r="E16" s="17">
        <v>57</v>
      </c>
      <c r="F16" s="17">
        <v>58</v>
      </c>
      <c r="G16" s="17">
        <v>44</v>
      </c>
      <c r="H16" s="17">
        <v>35</v>
      </c>
      <c r="I16" s="17">
        <v>8</v>
      </c>
      <c r="J16" s="17">
        <v>0</v>
      </c>
      <c r="K16" s="17">
        <v>189</v>
      </c>
      <c r="L16" s="17">
        <v>265</v>
      </c>
      <c r="M16" s="17">
        <v>99</v>
      </c>
      <c r="N16" s="17">
        <v>24395</v>
      </c>
      <c r="O16" s="17">
        <v>375304.261</v>
      </c>
    </row>
    <row r="17" spans="1:15">
      <c r="A17" s="151" t="s">
        <v>334</v>
      </c>
      <c r="B17" s="17">
        <v>8</v>
      </c>
      <c r="C17" s="17">
        <v>0</v>
      </c>
      <c r="D17" s="17">
        <v>25</v>
      </c>
      <c r="E17" s="17">
        <v>90</v>
      </c>
      <c r="F17" s="17">
        <v>24</v>
      </c>
      <c r="G17" s="17">
        <v>49</v>
      </c>
      <c r="H17" s="17">
        <v>44</v>
      </c>
      <c r="I17" s="17">
        <v>5</v>
      </c>
      <c r="J17" s="17">
        <v>0</v>
      </c>
      <c r="K17" s="17">
        <v>140</v>
      </c>
      <c r="L17" s="17">
        <v>165</v>
      </c>
      <c r="M17" s="17">
        <v>49</v>
      </c>
      <c r="N17" s="17">
        <v>13933</v>
      </c>
      <c r="O17" s="17">
        <v>237105.01</v>
      </c>
    </row>
    <row r="18" spans="1:15">
      <c r="A18" s="151" t="s">
        <v>335</v>
      </c>
      <c r="B18" s="17">
        <v>49</v>
      </c>
      <c r="C18" s="17">
        <v>0</v>
      </c>
      <c r="D18" s="17">
        <v>71</v>
      </c>
      <c r="E18" s="17">
        <v>121</v>
      </c>
      <c r="F18" s="17">
        <v>96</v>
      </c>
      <c r="G18" s="17">
        <v>118</v>
      </c>
      <c r="H18" s="17">
        <v>55</v>
      </c>
      <c r="I18" s="17">
        <v>5</v>
      </c>
      <c r="J18" s="17">
        <v>0</v>
      </c>
      <c r="K18" s="17">
        <v>157</v>
      </c>
      <c r="L18" s="17">
        <v>235</v>
      </c>
      <c r="M18" s="17">
        <v>120</v>
      </c>
      <c r="N18" s="17">
        <v>37277</v>
      </c>
      <c r="O18" s="17">
        <v>367378.24699999997</v>
      </c>
    </row>
    <row r="19" spans="1:15">
      <c r="A19" s="151" t="s">
        <v>336</v>
      </c>
      <c r="B19" s="17">
        <v>17</v>
      </c>
      <c r="C19" s="17">
        <v>0</v>
      </c>
      <c r="D19" s="17">
        <v>20</v>
      </c>
      <c r="E19" s="17">
        <v>115</v>
      </c>
      <c r="F19" s="17">
        <v>18</v>
      </c>
      <c r="G19" s="17">
        <v>54</v>
      </c>
      <c r="H19" s="17">
        <v>20</v>
      </c>
      <c r="I19" s="17">
        <v>9</v>
      </c>
      <c r="J19" s="17">
        <v>0</v>
      </c>
      <c r="K19" s="17">
        <v>177</v>
      </c>
      <c r="L19" s="17">
        <v>277</v>
      </c>
      <c r="M19" s="17">
        <v>86</v>
      </c>
      <c r="N19" s="17">
        <v>0</v>
      </c>
      <c r="O19" s="17">
        <v>301095.94300000003</v>
      </c>
    </row>
    <row r="20" spans="1:15">
      <c r="A20" s="151" t="s">
        <v>337</v>
      </c>
      <c r="B20" s="17">
        <v>6</v>
      </c>
      <c r="C20" s="17">
        <v>0</v>
      </c>
      <c r="D20" s="17" t="s">
        <v>976</v>
      </c>
      <c r="E20" s="17">
        <v>14</v>
      </c>
      <c r="F20" s="17">
        <v>6</v>
      </c>
      <c r="G20" s="17">
        <v>4</v>
      </c>
      <c r="H20" s="17">
        <v>5</v>
      </c>
      <c r="I20" s="17" t="s">
        <v>976</v>
      </c>
      <c r="J20" s="17">
        <v>0</v>
      </c>
      <c r="K20" s="17">
        <v>26</v>
      </c>
      <c r="L20" s="17">
        <v>29</v>
      </c>
      <c r="M20" s="17">
        <v>13</v>
      </c>
      <c r="N20" s="17">
        <v>3525</v>
      </c>
      <c r="O20" s="17">
        <v>46351.161</v>
      </c>
    </row>
    <row r="21" spans="1:15">
      <c r="A21" s="151" t="s">
        <v>338</v>
      </c>
      <c r="B21" s="17">
        <v>7</v>
      </c>
      <c r="C21" s="17">
        <v>0</v>
      </c>
      <c r="D21" s="17">
        <v>7</v>
      </c>
      <c r="E21" s="17">
        <v>60</v>
      </c>
      <c r="F21" s="17">
        <v>16</v>
      </c>
      <c r="G21" s="17">
        <v>33</v>
      </c>
      <c r="H21" s="17">
        <v>17</v>
      </c>
      <c r="I21" s="17" t="s">
        <v>976</v>
      </c>
      <c r="J21" s="17">
        <v>0</v>
      </c>
      <c r="K21" s="17">
        <v>55</v>
      </c>
      <c r="L21" s="17">
        <v>94</v>
      </c>
      <c r="M21" s="17">
        <v>44</v>
      </c>
      <c r="N21" s="17">
        <v>12936</v>
      </c>
      <c r="O21" s="17">
        <v>121186.527</v>
      </c>
    </row>
    <row r="22" spans="1:15">
      <c r="A22" s="151" t="s">
        <v>339</v>
      </c>
      <c r="B22" s="17">
        <v>9</v>
      </c>
      <c r="C22" s="17">
        <v>0</v>
      </c>
      <c r="D22" s="17">
        <v>7</v>
      </c>
      <c r="E22" s="17">
        <v>32</v>
      </c>
      <c r="F22" s="17">
        <v>12</v>
      </c>
      <c r="G22" s="17">
        <v>28</v>
      </c>
      <c r="H22" s="17">
        <v>19</v>
      </c>
      <c r="I22" s="17">
        <v>0</v>
      </c>
      <c r="J22" s="17">
        <v>0</v>
      </c>
      <c r="K22" s="17">
        <v>36</v>
      </c>
      <c r="L22" s="17">
        <v>51</v>
      </c>
      <c r="M22" s="17">
        <v>32</v>
      </c>
      <c r="N22" s="17">
        <v>9496</v>
      </c>
      <c r="O22" s="17">
        <v>83206.062000000005</v>
      </c>
    </row>
    <row r="23" spans="1:15">
      <c r="A23" s="151" t="s">
        <v>340</v>
      </c>
      <c r="B23" s="17">
        <v>43</v>
      </c>
      <c r="C23" s="17">
        <v>0</v>
      </c>
      <c r="D23" s="17">
        <v>58</v>
      </c>
      <c r="E23" s="17">
        <v>46</v>
      </c>
      <c r="F23" s="17">
        <v>30</v>
      </c>
      <c r="G23" s="17">
        <v>47</v>
      </c>
      <c r="H23" s="17">
        <v>26</v>
      </c>
      <c r="I23" s="17">
        <v>5</v>
      </c>
      <c r="J23" s="17">
        <v>0</v>
      </c>
      <c r="K23" s="17">
        <v>88</v>
      </c>
      <c r="L23" s="17">
        <v>165</v>
      </c>
      <c r="M23" s="17">
        <v>58</v>
      </c>
      <c r="N23" s="17">
        <v>18292</v>
      </c>
      <c r="O23" s="17">
        <v>211935.80300000001</v>
      </c>
    </row>
    <row r="24" spans="1:15">
      <c r="A24" s="151" t="s">
        <v>341</v>
      </c>
      <c r="B24" s="17">
        <v>29</v>
      </c>
      <c r="C24" s="17">
        <v>0</v>
      </c>
      <c r="D24" s="17">
        <v>61</v>
      </c>
      <c r="E24" s="17">
        <v>78</v>
      </c>
      <c r="F24" s="17">
        <v>55</v>
      </c>
      <c r="G24" s="17">
        <v>66</v>
      </c>
      <c r="H24" s="17">
        <v>59</v>
      </c>
      <c r="I24" s="17">
        <v>5</v>
      </c>
      <c r="J24" s="17">
        <v>0</v>
      </c>
      <c r="K24" s="17">
        <v>156</v>
      </c>
      <c r="L24" s="17">
        <v>247</v>
      </c>
      <c r="M24" s="17">
        <v>98</v>
      </c>
      <c r="N24" s="17">
        <v>30981</v>
      </c>
      <c r="O24" s="17">
        <v>325262.054</v>
      </c>
    </row>
    <row r="25" spans="1:15">
      <c r="A25" s="151" t="s">
        <v>342</v>
      </c>
      <c r="B25" s="17">
        <v>35</v>
      </c>
      <c r="C25" s="17">
        <v>0</v>
      </c>
      <c r="D25" s="17">
        <v>31</v>
      </c>
      <c r="E25" s="17">
        <v>53</v>
      </c>
      <c r="F25" s="17">
        <v>36</v>
      </c>
      <c r="G25" s="17">
        <v>33</v>
      </c>
      <c r="H25" s="17">
        <v>29</v>
      </c>
      <c r="I25" s="17">
        <v>4</v>
      </c>
      <c r="J25" s="17">
        <v>0</v>
      </c>
      <c r="K25" s="17">
        <v>102</v>
      </c>
      <c r="L25" s="17">
        <v>156</v>
      </c>
      <c r="M25" s="17">
        <v>69</v>
      </c>
      <c r="N25" s="17">
        <v>21520</v>
      </c>
      <c r="O25" s="17">
        <v>219228.66399999999</v>
      </c>
    </row>
    <row r="26" spans="1:15">
      <c r="A26" s="151" t="s">
        <v>343</v>
      </c>
      <c r="B26" s="17">
        <v>270</v>
      </c>
      <c r="C26" s="17">
        <v>0</v>
      </c>
      <c r="D26" s="17">
        <v>672</v>
      </c>
      <c r="E26" s="17">
        <v>591</v>
      </c>
      <c r="F26" s="17">
        <v>440</v>
      </c>
      <c r="G26" s="17">
        <v>677</v>
      </c>
      <c r="H26" s="17">
        <v>388</v>
      </c>
      <c r="I26" s="17">
        <v>69</v>
      </c>
      <c r="J26" s="17" t="s">
        <v>976</v>
      </c>
      <c r="K26" s="17">
        <v>1583</v>
      </c>
      <c r="L26" s="17">
        <v>2803</v>
      </c>
      <c r="M26" s="17">
        <v>1130</v>
      </c>
      <c r="N26" s="17">
        <v>341439</v>
      </c>
      <c r="O26" s="17">
        <v>3396483.1329999999</v>
      </c>
    </row>
    <row r="27" spans="1:15">
      <c r="A27" s="151" t="s">
        <v>344</v>
      </c>
      <c r="B27" s="17">
        <v>14</v>
      </c>
      <c r="C27" s="17">
        <v>0</v>
      </c>
      <c r="D27" s="17">
        <v>20</v>
      </c>
      <c r="E27" s="17">
        <v>37</v>
      </c>
      <c r="F27" s="17">
        <v>21</v>
      </c>
      <c r="G27" s="17">
        <v>24</v>
      </c>
      <c r="H27" s="17">
        <v>21</v>
      </c>
      <c r="I27" s="17" t="s">
        <v>976</v>
      </c>
      <c r="J27" s="17" t="s">
        <v>976</v>
      </c>
      <c r="K27" s="17">
        <v>58</v>
      </c>
      <c r="L27" s="17">
        <v>99</v>
      </c>
      <c r="M27" s="17">
        <v>48</v>
      </c>
      <c r="N27" s="17">
        <v>15126</v>
      </c>
      <c r="O27" s="17">
        <v>130419.762</v>
      </c>
    </row>
    <row r="28" spans="1:15">
      <c r="A28" s="151" t="s">
        <v>345</v>
      </c>
      <c r="B28" s="17">
        <v>55</v>
      </c>
      <c r="C28" s="17" t="s">
        <v>976</v>
      </c>
      <c r="D28" s="17">
        <v>70</v>
      </c>
      <c r="E28" s="17">
        <v>193</v>
      </c>
      <c r="F28" s="17">
        <v>55</v>
      </c>
      <c r="G28" s="17">
        <v>102</v>
      </c>
      <c r="H28" s="17">
        <v>68</v>
      </c>
      <c r="I28" s="17" t="s">
        <v>976</v>
      </c>
      <c r="J28" s="17">
        <v>0</v>
      </c>
      <c r="K28" s="17">
        <v>395</v>
      </c>
      <c r="L28" s="17">
        <v>554</v>
      </c>
      <c r="M28" s="17">
        <v>183</v>
      </c>
      <c r="N28" s="17">
        <v>54780</v>
      </c>
      <c r="O28" s="17">
        <v>698486.08700000006</v>
      </c>
    </row>
    <row r="29" spans="1:15">
      <c r="A29" s="151" t="s">
        <v>346</v>
      </c>
      <c r="B29" s="17">
        <v>31</v>
      </c>
      <c r="C29" s="17">
        <v>0</v>
      </c>
      <c r="D29" s="17">
        <v>53</v>
      </c>
      <c r="E29" s="17">
        <v>67</v>
      </c>
      <c r="F29" s="17">
        <v>41</v>
      </c>
      <c r="G29" s="17">
        <v>83</v>
      </c>
      <c r="H29" s="17">
        <v>21</v>
      </c>
      <c r="I29" s="17">
        <v>5</v>
      </c>
      <c r="J29" s="17" t="s">
        <v>976</v>
      </c>
      <c r="K29" s="17">
        <v>112</v>
      </c>
      <c r="L29" s="17">
        <v>167</v>
      </c>
      <c r="M29" s="17">
        <v>70</v>
      </c>
      <c r="N29" s="17">
        <v>20966</v>
      </c>
      <c r="O29" s="17">
        <v>246033.43400000001</v>
      </c>
    </row>
    <row r="30" spans="1:15">
      <c r="A30" s="151" t="s">
        <v>347</v>
      </c>
      <c r="B30" s="17">
        <v>13</v>
      </c>
      <c r="C30" s="17">
        <v>0</v>
      </c>
      <c r="D30" s="17">
        <v>47</v>
      </c>
      <c r="E30" s="17">
        <v>28</v>
      </c>
      <c r="F30" s="17">
        <v>36</v>
      </c>
      <c r="G30" s="17">
        <v>72</v>
      </c>
      <c r="H30" s="17">
        <v>49</v>
      </c>
      <c r="I30" s="17" t="s">
        <v>976</v>
      </c>
      <c r="J30" s="17">
        <v>0</v>
      </c>
      <c r="K30" s="17">
        <v>138</v>
      </c>
      <c r="L30" s="17">
        <v>199</v>
      </c>
      <c r="M30" s="17">
        <v>96</v>
      </c>
      <c r="N30" s="17">
        <v>28218</v>
      </c>
      <c r="O30" s="17">
        <v>278891.3</v>
      </c>
    </row>
    <row r="31" spans="1:15">
      <c r="A31" s="151" t="s">
        <v>348</v>
      </c>
      <c r="B31" s="17">
        <v>21</v>
      </c>
      <c r="C31" s="17">
        <v>0</v>
      </c>
      <c r="D31" s="17">
        <v>73</v>
      </c>
      <c r="E31" s="17">
        <v>25</v>
      </c>
      <c r="F31" s="17">
        <v>28</v>
      </c>
      <c r="G31" s="17">
        <v>42</v>
      </c>
      <c r="H31" s="17">
        <v>19</v>
      </c>
      <c r="I31" s="17" t="s">
        <v>976</v>
      </c>
      <c r="J31" s="17">
        <v>0</v>
      </c>
      <c r="K31" s="17">
        <v>122</v>
      </c>
      <c r="L31" s="17">
        <v>177</v>
      </c>
      <c r="M31" s="17">
        <v>70</v>
      </c>
      <c r="N31" s="17">
        <v>20559</v>
      </c>
      <c r="O31" s="17">
        <v>235807.606</v>
      </c>
    </row>
    <row r="32" spans="1:15">
      <c r="A32" s="151" t="s">
        <v>349</v>
      </c>
      <c r="B32" s="17">
        <v>11</v>
      </c>
      <c r="C32" s="17">
        <v>0</v>
      </c>
      <c r="D32" s="17">
        <v>29</v>
      </c>
      <c r="E32" s="17">
        <v>30</v>
      </c>
      <c r="F32" s="17">
        <v>11</v>
      </c>
      <c r="G32" s="17">
        <v>13</v>
      </c>
      <c r="H32" s="17">
        <v>16</v>
      </c>
      <c r="I32" s="17">
        <v>5</v>
      </c>
      <c r="J32" s="17">
        <v>0</v>
      </c>
      <c r="K32" s="17">
        <v>53</v>
      </c>
      <c r="L32" s="17">
        <v>92</v>
      </c>
      <c r="M32" s="17">
        <v>44</v>
      </c>
      <c r="N32" s="17">
        <v>10252</v>
      </c>
      <c r="O32" s="17">
        <v>116443.489</v>
      </c>
    </row>
    <row r="33" spans="1:15">
      <c r="A33" s="151" t="s">
        <v>350</v>
      </c>
      <c r="B33" s="17">
        <v>8</v>
      </c>
      <c r="C33" s="17" t="s">
        <v>976</v>
      </c>
      <c r="D33" s="17">
        <v>30</v>
      </c>
      <c r="E33" s="17">
        <v>45</v>
      </c>
      <c r="F33" s="17">
        <v>26</v>
      </c>
      <c r="G33" s="17">
        <v>54</v>
      </c>
      <c r="H33" s="17">
        <v>24</v>
      </c>
      <c r="I33" s="17" t="s">
        <v>976</v>
      </c>
      <c r="J33" s="17">
        <v>0</v>
      </c>
      <c r="K33" s="17">
        <v>105</v>
      </c>
      <c r="L33" s="17">
        <v>99</v>
      </c>
      <c r="M33" s="17">
        <v>49</v>
      </c>
      <c r="N33" s="17">
        <v>15002</v>
      </c>
      <c r="O33" s="17">
        <v>182234.62899999999</v>
      </c>
    </row>
    <row r="34" spans="1:15">
      <c r="A34" s="151" t="s">
        <v>351</v>
      </c>
      <c r="B34" s="17">
        <v>4</v>
      </c>
      <c r="C34" s="17">
        <v>0</v>
      </c>
      <c r="D34" s="17">
        <v>8</v>
      </c>
      <c r="E34" s="17">
        <v>11</v>
      </c>
      <c r="F34" s="17">
        <v>5</v>
      </c>
      <c r="G34" s="17">
        <v>4</v>
      </c>
      <c r="H34" s="17" t="s">
        <v>976</v>
      </c>
      <c r="I34" s="17" t="s">
        <v>976</v>
      </c>
      <c r="J34" s="17">
        <v>0</v>
      </c>
      <c r="K34" s="17">
        <v>18</v>
      </c>
      <c r="L34" s="17">
        <v>24</v>
      </c>
      <c r="M34" s="17">
        <v>11</v>
      </c>
      <c r="N34" s="17">
        <v>3205</v>
      </c>
      <c r="O34" s="17">
        <v>36578.444000000003</v>
      </c>
    </row>
    <row r="35" spans="1:15">
      <c r="A35" s="151" t="s">
        <v>352</v>
      </c>
      <c r="B35" s="17">
        <v>7</v>
      </c>
      <c r="C35" s="17">
        <v>0</v>
      </c>
      <c r="D35" s="17">
        <v>51</v>
      </c>
      <c r="E35" s="17">
        <v>13</v>
      </c>
      <c r="F35" s="17">
        <v>14</v>
      </c>
      <c r="G35" s="17">
        <v>55</v>
      </c>
      <c r="H35" s="17">
        <v>34</v>
      </c>
      <c r="I35" s="17">
        <v>5</v>
      </c>
      <c r="J35" s="17">
        <v>0</v>
      </c>
      <c r="K35" s="17">
        <v>74</v>
      </c>
      <c r="L35" s="17">
        <v>101</v>
      </c>
      <c r="M35" s="17">
        <v>61</v>
      </c>
      <c r="N35" s="17">
        <v>18920</v>
      </c>
      <c r="O35" s="17">
        <v>166460.867</v>
      </c>
    </row>
    <row r="36" spans="1:15">
      <c r="A36" s="151" t="s">
        <v>353</v>
      </c>
      <c r="B36" s="17">
        <v>25</v>
      </c>
      <c r="C36" s="17">
        <v>0</v>
      </c>
      <c r="D36" s="17">
        <v>30</v>
      </c>
      <c r="E36" s="17">
        <v>61</v>
      </c>
      <c r="F36" s="17">
        <v>24</v>
      </c>
      <c r="G36" s="17">
        <v>67</v>
      </c>
      <c r="H36" s="17">
        <v>29</v>
      </c>
      <c r="I36" s="17">
        <v>6</v>
      </c>
      <c r="J36" s="17">
        <v>0</v>
      </c>
      <c r="K36" s="17">
        <v>138</v>
      </c>
      <c r="L36" s="17">
        <v>168</v>
      </c>
      <c r="M36" s="17">
        <v>59</v>
      </c>
      <c r="N36" s="17">
        <v>15082</v>
      </c>
      <c r="O36" s="17">
        <v>253219.766</v>
      </c>
    </row>
    <row r="37" spans="1:15" ht="18.75" customHeight="1">
      <c r="A37" s="145" t="s">
        <v>354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355</v>
      </c>
      <c r="B38" s="17">
        <v>24</v>
      </c>
      <c r="C38" s="17">
        <v>0</v>
      </c>
      <c r="D38" s="17">
        <v>29</v>
      </c>
      <c r="E38" s="17">
        <v>160</v>
      </c>
      <c r="F38" s="17">
        <v>20</v>
      </c>
      <c r="G38" s="17">
        <v>59</v>
      </c>
      <c r="H38" s="17">
        <v>26</v>
      </c>
      <c r="I38" s="17">
        <v>4</v>
      </c>
      <c r="J38" s="17">
        <v>0</v>
      </c>
      <c r="K38" s="17">
        <v>105</v>
      </c>
      <c r="L38" s="17">
        <v>178</v>
      </c>
      <c r="M38" s="17">
        <v>58</v>
      </c>
      <c r="N38" s="17">
        <v>18131</v>
      </c>
      <c r="O38" s="17">
        <v>222832.916</v>
      </c>
    </row>
    <row r="39" spans="1:15">
      <c r="A39" s="151" t="s">
        <v>356</v>
      </c>
      <c r="B39" s="17">
        <v>4</v>
      </c>
      <c r="C39" s="17">
        <v>0</v>
      </c>
      <c r="D39" s="17">
        <v>4</v>
      </c>
      <c r="E39" s="17">
        <v>70</v>
      </c>
      <c r="F39" s="17" t="s">
        <v>976</v>
      </c>
      <c r="G39" s="17">
        <v>13</v>
      </c>
      <c r="H39" s="17">
        <v>8</v>
      </c>
      <c r="I39" s="17" t="s">
        <v>976</v>
      </c>
      <c r="J39" s="17">
        <v>0</v>
      </c>
      <c r="K39" s="17">
        <v>39</v>
      </c>
      <c r="L39" s="17">
        <v>59</v>
      </c>
      <c r="M39" s="17">
        <v>25</v>
      </c>
      <c r="N39" s="17">
        <v>8084</v>
      </c>
      <c r="O39" s="17">
        <v>76652.206999999995</v>
      </c>
    </row>
    <row r="40" spans="1:15">
      <c r="A40" s="151" t="s">
        <v>357</v>
      </c>
      <c r="B40" s="17">
        <v>7</v>
      </c>
      <c r="C40" s="17">
        <v>0</v>
      </c>
      <c r="D40" s="17">
        <v>6</v>
      </c>
      <c r="E40" s="17">
        <v>32</v>
      </c>
      <c r="F40" s="17">
        <v>5</v>
      </c>
      <c r="G40" s="17">
        <v>18</v>
      </c>
      <c r="H40" s="17">
        <v>6</v>
      </c>
      <c r="I40" s="17">
        <v>5</v>
      </c>
      <c r="J40" s="17">
        <v>0</v>
      </c>
      <c r="K40" s="17">
        <v>27</v>
      </c>
      <c r="L40" s="17">
        <v>58</v>
      </c>
      <c r="M40" s="17">
        <v>24</v>
      </c>
      <c r="N40" s="17">
        <v>7451</v>
      </c>
      <c r="O40" s="17">
        <v>70931.403999999995</v>
      </c>
    </row>
    <row r="41" spans="1:15">
      <c r="A41" s="151" t="s">
        <v>358</v>
      </c>
      <c r="B41" s="17">
        <v>8</v>
      </c>
      <c r="C41" s="17">
        <v>0</v>
      </c>
      <c r="D41" s="17">
        <v>23</v>
      </c>
      <c r="E41" s="17">
        <v>17</v>
      </c>
      <c r="F41" s="17">
        <v>8</v>
      </c>
      <c r="G41" s="17">
        <v>15</v>
      </c>
      <c r="H41" s="17">
        <v>6</v>
      </c>
      <c r="I41" s="17" t="s">
        <v>976</v>
      </c>
      <c r="J41" s="17">
        <v>0</v>
      </c>
      <c r="K41" s="17">
        <v>28</v>
      </c>
      <c r="L41" s="17">
        <v>38</v>
      </c>
      <c r="M41" s="17">
        <v>23</v>
      </c>
      <c r="N41" s="17">
        <v>6243</v>
      </c>
      <c r="O41" s="17">
        <v>63238.059000000001</v>
      </c>
    </row>
    <row r="42" spans="1:15">
      <c r="A42" s="151" t="s">
        <v>359</v>
      </c>
      <c r="B42" s="17">
        <v>16</v>
      </c>
      <c r="C42" s="17">
        <v>0</v>
      </c>
      <c r="D42" s="17">
        <v>28</v>
      </c>
      <c r="E42" s="17">
        <v>97</v>
      </c>
      <c r="F42" s="17">
        <v>7</v>
      </c>
      <c r="G42" s="17">
        <v>16</v>
      </c>
      <c r="H42" s="17">
        <v>10</v>
      </c>
      <c r="I42" s="17" t="s">
        <v>976</v>
      </c>
      <c r="J42" s="17">
        <v>0</v>
      </c>
      <c r="K42" s="17">
        <v>67</v>
      </c>
      <c r="L42" s="17">
        <v>103</v>
      </c>
      <c r="M42" s="17">
        <v>24</v>
      </c>
      <c r="N42" s="17">
        <v>7032</v>
      </c>
      <c r="O42" s="17">
        <v>122906.39</v>
      </c>
    </row>
    <row r="43" spans="1:15">
      <c r="A43" s="151" t="s">
        <v>360</v>
      </c>
      <c r="B43" s="17">
        <v>132</v>
      </c>
      <c r="C43" s="17">
        <v>0</v>
      </c>
      <c r="D43" s="17">
        <v>249</v>
      </c>
      <c r="E43" s="17">
        <v>368</v>
      </c>
      <c r="F43" s="17">
        <v>122</v>
      </c>
      <c r="G43" s="17">
        <v>164</v>
      </c>
      <c r="H43" s="17">
        <v>99</v>
      </c>
      <c r="I43" s="17">
        <v>12</v>
      </c>
      <c r="J43" s="17">
        <v>0</v>
      </c>
      <c r="K43" s="17">
        <v>602</v>
      </c>
      <c r="L43" s="17">
        <v>915</v>
      </c>
      <c r="M43" s="17">
        <v>314</v>
      </c>
      <c r="N43" s="17">
        <v>99167</v>
      </c>
      <c r="O43" s="17">
        <v>1160115.895</v>
      </c>
    </row>
    <row r="44" spans="1:15">
      <c r="A44" s="151" t="s">
        <v>361</v>
      </c>
      <c r="B44" s="17">
        <v>4</v>
      </c>
      <c r="C44" s="17">
        <v>0</v>
      </c>
      <c r="D44" s="17" t="s">
        <v>976</v>
      </c>
      <c r="E44" s="17">
        <v>11</v>
      </c>
      <c r="F44" s="17" t="s">
        <v>976</v>
      </c>
      <c r="G44" s="17">
        <v>7</v>
      </c>
      <c r="H44" s="17" t="s">
        <v>976</v>
      </c>
      <c r="I44" s="17">
        <v>0</v>
      </c>
      <c r="J44" s="17">
        <v>0</v>
      </c>
      <c r="K44" s="17">
        <v>20</v>
      </c>
      <c r="L44" s="17">
        <v>31</v>
      </c>
      <c r="M44" s="17">
        <v>11</v>
      </c>
      <c r="N44" s="17">
        <v>2691</v>
      </c>
      <c r="O44" s="17">
        <v>37214.959999999999</v>
      </c>
    </row>
    <row r="45" spans="1:15">
      <c r="A45" s="151" t="s">
        <v>362</v>
      </c>
      <c r="B45" s="17">
        <v>7</v>
      </c>
      <c r="C45" s="17">
        <v>0</v>
      </c>
      <c r="D45" s="17">
        <v>56</v>
      </c>
      <c r="E45" s="17">
        <v>36</v>
      </c>
      <c r="F45" s="17" t="s">
        <v>976</v>
      </c>
      <c r="G45" s="17">
        <v>17</v>
      </c>
      <c r="H45" s="17">
        <v>7</v>
      </c>
      <c r="I45" s="17" t="s">
        <v>976</v>
      </c>
      <c r="J45" s="17">
        <v>0</v>
      </c>
      <c r="K45" s="17">
        <v>45</v>
      </c>
      <c r="L45" s="17">
        <v>99</v>
      </c>
      <c r="M45" s="17">
        <v>22</v>
      </c>
      <c r="N45" s="17">
        <v>6300</v>
      </c>
      <c r="O45" s="17">
        <v>96437.741999999998</v>
      </c>
    </row>
    <row r="46" spans="1:15" ht="18.75" customHeight="1">
      <c r="A46" s="145" t="s">
        <v>363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364</v>
      </c>
      <c r="B47" s="17">
        <v>74</v>
      </c>
      <c r="C47" s="17">
        <v>0</v>
      </c>
      <c r="D47" s="17">
        <v>13</v>
      </c>
      <c r="E47" s="17">
        <v>294</v>
      </c>
      <c r="F47" s="17">
        <v>21</v>
      </c>
      <c r="G47" s="17">
        <v>75</v>
      </c>
      <c r="H47" s="17">
        <v>49</v>
      </c>
      <c r="I47" s="17">
        <v>11</v>
      </c>
      <c r="J47" s="17">
        <v>0</v>
      </c>
      <c r="K47" s="17">
        <v>267</v>
      </c>
      <c r="L47" s="17">
        <v>419</v>
      </c>
      <c r="M47" s="17">
        <v>219</v>
      </c>
      <c r="N47" s="17">
        <v>67918</v>
      </c>
      <c r="O47" s="17">
        <v>575827.88899999997</v>
      </c>
    </row>
    <row r="48" spans="1:15">
      <c r="A48" s="151" t="s">
        <v>365</v>
      </c>
      <c r="B48" s="17">
        <v>16</v>
      </c>
      <c r="C48" s="17">
        <v>0</v>
      </c>
      <c r="D48" s="17">
        <v>12</v>
      </c>
      <c r="E48" s="17">
        <v>70</v>
      </c>
      <c r="F48" s="17" t="s">
        <v>976</v>
      </c>
      <c r="G48" s="17">
        <v>14</v>
      </c>
      <c r="H48" s="17">
        <v>5</v>
      </c>
      <c r="I48" s="17">
        <v>4</v>
      </c>
      <c r="J48" s="17">
        <v>0</v>
      </c>
      <c r="K48" s="17">
        <v>38</v>
      </c>
      <c r="L48" s="17">
        <v>60</v>
      </c>
      <c r="M48" s="17">
        <v>28</v>
      </c>
      <c r="N48" s="17">
        <v>9556</v>
      </c>
      <c r="O48" s="17">
        <v>89255.792000000001</v>
      </c>
    </row>
    <row r="49" spans="1:15">
      <c r="A49" s="151" t="s">
        <v>366</v>
      </c>
      <c r="B49" s="17">
        <v>8</v>
      </c>
      <c r="C49" s="17">
        <v>0</v>
      </c>
      <c r="D49" s="17" t="s">
        <v>976</v>
      </c>
      <c r="E49" s="17">
        <v>23</v>
      </c>
      <c r="F49" s="17">
        <v>4</v>
      </c>
      <c r="G49" s="17">
        <v>18</v>
      </c>
      <c r="H49" s="17">
        <v>7</v>
      </c>
      <c r="I49" s="17" t="s">
        <v>976</v>
      </c>
      <c r="J49" s="17">
        <v>0</v>
      </c>
      <c r="K49" s="17">
        <v>25</v>
      </c>
      <c r="L49" s="17">
        <v>48</v>
      </c>
      <c r="M49" s="17">
        <v>15</v>
      </c>
      <c r="N49" s="17">
        <v>4301</v>
      </c>
      <c r="O49" s="17">
        <v>56456.936999999998</v>
      </c>
    </row>
    <row r="50" spans="1:15">
      <c r="A50" s="151" t="s">
        <v>367</v>
      </c>
      <c r="B50" s="17">
        <v>29</v>
      </c>
      <c r="C50" s="17">
        <v>0</v>
      </c>
      <c r="D50" s="17">
        <v>31</v>
      </c>
      <c r="E50" s="17">
        <v>118</v>
      </c>
      <c r="F50" s="17" t="s">
        <v>976</v>
      </c>
      <c r="G50" s="17">
        <v>50</v>
      </c>
      <c r="H50" s="17">
        <v>30</v>
      </c>
      <c r="I50" s="17" t="s">
        <v>976</v>
      </c>
      <c r="J50" s="17">
        <v>0</v>
      </c>
      <c r="K50" s="17">
        <v>141</v>
      </c>
      <c r="L50" s="17">
        <v>236</v>
      </c>
      <c r="M50" s="17">
        <v>72</v>
      </c>
      <c r="N50" s="17">
        <v>22296</v>
      </c>
      <c r="O50" s="17">
        <v>275628.33199999999</v>
      </c>
    </row>
    <row r="51" spans="1:15">
      <c r="A51" s="151" t="s">
        <v>368</v>
      </c>
      <c r="B51" s="17">
        <v>34</v>
      </c>
      <c r="C51" s="17">
        <v>0</v>
      </c>
      <c r="D51" s="17">
        <v>11</v>
      </c>
      <c r="E51" s="17">
        <v>218</v>
      </c>
      <c r="F51" s="17">
        <v>5</v>
      </c>
      <c r="G51" s="17">
        <v>41</v>
      </c>
      <c r="H51" s="17">
        <v>25</v>
      </c>
      <c r="I51" s="17">
        <v>5</v>
      </c>
      <c r="J51" s="17">
        <v>0</v>
      </c>
      <c r="K51" s="17">
        <v>184</v>
      </c>
      <c r="L51" s="17">
        <v>233</v>
      </c>
      <c r="M51" s="17">
        <v>56</v>
      </c>
      <c r="N51" s="17">
        <v>14918</v>
      </c>
      <c r="O51" s="17">
        <v>308154.28000000003</v>
      </c>
    </row>
    <row r="52" spans="1:15">
      <c r="A52" s="151" t="s">
        <v>369</v>
      </c>
      <c r="B52" s="17">
        <v>10</v>
      </c>
      <c r="C52" s="17">
        <v>0</v>
      </c>
      <c r="D52" s="17">
        <v>4</v>
      </c>
      <c r="E52" s="17">
        <v>25</v>
      </c>
      <c r="F52" s="17">
        <v>4</v>
      </c>
      <c r="G52" s="17">
        <v>12</v>
      </c>
      <c r="H52" s="17">
        <v>6</v>
      </c>
      <c r="I52" s="17" t="s">
        <v>976</v>
      </c>
      <c r="J52" s="17">
        <v>0</v>
      </c>
      <c r="K52" s="17">
        <v>26</v>
      </c>
      <c r="L52" s="17">
        <v>37</v>
      </c>
      <c r="M52" s="17">
        <v>16</v>
      </c>
      <c r="N52" s="17">
        <v>4436</v>
      </c>
      <c r="O52" s="17">
        <v>56092.983</v>
      </c>
    </row>
    <row r="53" spans="1:15">
      <c r="A53" s="151" t="s">
        <v>370</v>
      </c>
      <c r="B53" s="17">
        <v>7</v>
      </c>
      <c r="C53" s="17">
        <v>0</v>
      </c>
      <c r="D53" s="17">
        <v>16</v>
      </c>
      <c r="E53" s="17">
        <v>30</v>
      </c>
      <c r="F53" s="17">
        <v>6</v>
      </c>
      <c r="G53" s="17">
        <v>33</v>
      </c>
      <c r="H53" s="17">
        <v>21</v>
      </c>
      <c r="I53" s="17">
        <v>8</v>
      </c>
      <c r="J53" s="17">
        <v>0</v>
      </c>
      <c r="K53" s="17">
        <v>73</v>
      </c>
      <c r="L53" s="17">
        <v>106</v>
      </c>
      <c r="M53" s="17">
        <v>32</v>
      </c>
      <c r="N53" s="17">
        <v>9632</v>
      </c>
      <c r="O53" s="17">
        <v>141382.09099999999</v>
      </c>
    </row>
    <row r="54" spans="1:15">
      <c r="A54" s="151" t="s">
        <v>371</v>
      </c>
      <c r="B54" s="17">
        <v>9</v>
      </c>
      <c r="C54" s="17">
        <v>0</v>
      </c>
      <c r="D54" s="17">
        <v>5</v>
      </c>
      <c r="E54" s="17">
        <v>34</v>
      </c>
      <c r="F54" s="17">
        <v>0</v>
      </c>
      <c r="G54" s="17">
        <v>18</v>
      </c>
      <c r="H54" s="17">
        <v>4</v>
      </c>
      <c r="I54" s="17" t="s">
        <v>976</v>
      </c>
      <c r="J54" s="17">
        <v>0</v>
      </c>
      <c r="K54" s="17">
        <v>16</v>
      </c>
      <c r="L54" s="17">
        <v>32</v>
      </c>
      <c r="M54" s="17">
        <v>21</v>
      </c>
      <c r="N54" s="17">
        <v>6481</v>
      </c>
      <c r="O54" s="17">
        <v>48511.107000000004</v>
      </c>
    </row>
    <row r="55" spans="1:15">
      <c r="A55" s="151" t="s">
        <v>372</v>
      </c>
      <c r="B55" s="17">
        <v>7</v>
      </c>
      <c r="C55" s="17">
        <v>0</v>
      </c>
      <c r="D55" s="17">
        <v>8</v>
      </c>
      <c r="E55" s="17">
        <v>28</v>
      </c>
      <c r="F55" s="17" t="s">
        <v>976</v>
      </c>
      <c r="G55" s="17">
        <v>10</v>
      </c>
      <c r="H55" s="17">
        <v>4</v>
      </c>
      <c r="I55" s="17">
        <v>0</v>
      </c>
      <c r="J55" s="17">
        <v>0</v>
      </c>
      <c r="K55" s="17">
        <v>22</v>
      </c>
      <c r="L55" s="17">
        <v>46</v>
      </c>
      <c r="M55" s="17">
        <v>28</v>
      </c>
      <c r="N55" s="17">
        <v>6274</v>
      </c>
      <c r="O55" s="17">
        <v>54604.389000000003</v>
      </c>
    </row>
    <row r="56" spans="1:15" ht="18.75" customHeight="1">
      <c r="A56" s="145" t="s">
        <v>373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374</v>
      </c>
      <c r="B57" s="17" t="s">
        <v>976</v>
      </c>
      <c r="C57" s="17">
        <v>0</v>
      </c>
      <c r="D57" s="17" t="s">
        <v>976</v>
      </c>
      <c r="E57" s="17">
        <v>21</v>
      </c>
      <c r="F57" s="17">
        <v>0</v>
      </c>
      <c r="G57" s="17">
        <v>8</v>
      </c>
      <c r="H57" s="17">
        <v>4</v>
      </c>
      <c r="I57" s="17" t="s">
        <v>976</v>
      </c>
      <c r="J57" s="17">
        <v>0</v>
      </c>
      <c r="K57" s="17">
        <v>14</v>
      </c>
      <c r="L57" s="17">
        <v>26</v>
      </c>
      <c r="M57" s="17">
        <v>9</v>
      </c>
      <c r="N57" s="17">
        <v>2548</v>
      </c>
      <c r="O57" s="17">
        <v>29696.386999999999</v>
      </c>
    </row>
    <row r="58" spans="1:15">
      <c r="A58" s="151" t="s">
        <v>375</v>
      </c>
      <c r="B58" s="17">
        <v>4</v>
      </c>
      <c r="C58" s="17">
        <v>0</v>
      </c>
      <c r="D58" s="17">
        <v>11</v>
      </c>
      <c r="E58" s="17">
        <v>52</v>
      </c>
      <c r="F58" s="17">
        <v>5</v>
      </c>
      <c r="G58" s="17">
        <v>32</v>
      </c>
      <c r="H58" s="17">
        <v>9</v>
      </c>
      <c r="I58" s="17">
        <v>4</v>
      </c>
      <c r="J58" s="17">
        <v>0</v>
      </c>
      <c r="K58" s="17">
        <v>71</v>
      </c>
      <c r="L58" s="17">
        <v>91</v>
      </c>
      <c r="M58" s="17">
        <v>42</v>
      </c>
      <c r="N58" s="17">
        <v>11005</v>
      </c>
      <c r="O58" s="17">
        <v>131918.28200000001</v>
      </c>
    </row>
    <row r="59" spans="1:15">
      <c r="A59" s="151" t="s">
        <v>376</v>
      </c>
      <c r="B59" s="17" t="s">
        <v>976</v>
      </c>
      <c r="C59" s="17">
        <v>0</v>
      </c>
      <c r="D59" s="17">
        <v>9</v>
      </c>
      <c r="E59" s="17">
        <v>35</v>
      </c>
      <c r="F59" s="17">
        <v>4</v>
      </c>
      <c r="G59" s="17">
        <v>21</v>
      </c>
      <c r="H59" s="17">
        <v>8</v>
      </c>
      <c r="I59" s="17" t="s">
        <v>976</v>
      </c>
      <c r="J59" s="17">
        <v>0</v>
      </c>
      <c r="K59" s="17">
        <v>29</v>
      </c>
      <c r="L59" s="17">
        <v>47</v>
      </c>
      <c r="M59" s="17">
        <v>9</v>
      </c>
      <c r="N59" s="17">
        <v>2352</v>
      </c>
      <c r="O59" s="17">
        <v>56017.889000000003</v>
      </c>
    </row>
    <row r="60" spans="1:15">
      <c r="A60" s="151" t="s">
        <v>377</v>
      </c>
      <c r="B60" s="17">
        <v>81</v>
      </c>
      <c r="C60" s="17">
        <v>0</v>
      </c>
      <c r="D60" s="17">
        <v>56</v>
      </c>
      <c r="E60" s="17">
        <v>192</v>
      </c>
      <c r="F60" s="17">
        <v>61</v>
      </c>
      <c r="G60" s="17">
        <v>140</v>
      </c>
      <c r="H60" s="17">
        <v>65</v>
      </c>
      <c r="I60" s="17">
        <v>14</v>
      </c>
      <c r="J60" s="17" t="s">
        <v>976</v>
      </c>
      <c r="K60" s="17">
        <v>508</v>
      </c>
      <c r="L60" s="17">
        <v>620</v>
      </c>
      <c r="M60" s="17">
        <v>203</v>
      </c>
      <c r="N60" s="17">
        <v>60298</v>
      </c>
      <c r="O60" s="17">
        <v>872667.00399999996</v>
      </c>
    </row>
    <row r="61" spans="1:15">
      <c r="A61" s="151" t="s">
        <v>378</v>
      </c>
      <c r="B61" s="17">
        <v>12</v>
      </c>
      <c r="C61" s="17">
        <v>0</v>
      </c>
      <c r="D61" s="17">
        <v>21</v>
      </c>
      <c r="E61" s="17">
        <v>94</v>
      </c>
      <c r="F61" s="17">
        <v>5</v>
      </c>
      <c r="G61" s="17">
        <v>32</v>
      </c>
      <c r="H61" s="17">
        <v>9</v>
      </c>
      <c r="I61" s="17" t="s">
        <v>976</v>
      </c>
      <c r="J61" s="17">
        <v>0</v>
      </c>
      <c r="K61" s="17">
        <v>75</v>
      </c>
      <c r="L61" s="17">
        <v>108</v>
      </c>
      <c r="M61" s="17">
        <v>35</v>
      </c>
      <c r="N61" s="17">
        <v>7932</v>
      </c>
      <c r="O61" s="17">
        <v>138467.617</v>
      </c>
    </row>
    <row r="62" spans="1:15">
      <c r="A62" s="151" t="s">
        <v>379</v>
      </c>
      <c r="B62" s="17">
        <v>19</v>
      </c>
      <c r="C62" s="17">
        <v>0</v>
      </c>
      <c r="D62" s="17">
        <v>28</v>
      </c>
      <c r="E62" s="17">
        <v>110</v>
      </c>
      <c r="F62" s="17">
        <v>14</v>
      </c>
      <c r="G62" s="17">
        <v>56</v>
      </c>
      <c r="H62" s="17">
        <v>31</v>
      </c>
      <c r="I62" s="17">
        <v>0</v>
      </c>
      <c r="J62" s="17">
        <v>0</v>
      </c>
      <c r="K62" s="17">
        <v>126</v>
      </c>
      <c r="L62" s="17">
        <v>185</v>
      </c>
      <c r="M62" s="17">
        <v>85</v>
      </c>
      <c r="N62" s="17">
        <v>27341</v>
      </c>
      <c r="O62" s="17">
        <v>251896.96799999999</v>
      </c>
    </row>
    <row r="63" spans="1:15">
      <c r="A63" s="151" t="s">
        <v>380</v>
      </c>
      <c r="B63" s="17">
        <v>99</v>
      </c>
      <c r="C63" s="17" t="s">
        <v>976</v>
      </c>
      <c r="D63" s="17">
        <v>54</v>
      </c>
      <c r="E63" s="17">
        <v>253</v>
      </c>
      <c r="F63" s="17">
        <v>50</v>
      </c>
      <c r="G63" s="17">
        <v>178</v>
      </c>
      <c r="H63" s="17">
        <v>61</v>
      </c>
      <c r="I63" s="17">
        <v>8</v>
      </c>
      <c r="J63" s="17">
        <v>0</v>
      </c>
      <c r="K63" s="17">
        <v>542</v>
      </c>
      <c r="L63" s="17">
        <v>570</v>
      </c>
      <c r="M63" s="17">
        <v>205</v>
      </c>
      <c r="N63" s="17">
        <v>60615</v>
      </c>
      <c r="O63" s="17">
        <v>909264.71200000006</v>
      </c>
    </row>
    <row r="64" spans="1:15">
      <c r="A64" s="151" t="s">
        <v>381</v>
      </c>
      <c r="B64" s="17">
        <v>10</v>
      </c>
      <c r="C64" s="17">
        <v>0</v>
      </c>
      <c r="D64" s="17" t="s">
        <v>976</v>
      </c>
      <c r="E64" s="17">
        <v>38</v>
      </c>
      <c r="F64" s="17" t="s">
        <v>976</v>
      </c>
      <c r="G64" s="17">
        <v>24</v>
      </c>
      <c r="H64" s="17">
        <v>11</v>
      </c>
      <c r="I64" s="17" t="s">
        <v>976</v>
      </c>
      <c r="J64" s="17">
        <v>0</v>
      </c>
      <c r="K64" s="17">
        <v>54</v>
      </c>
      <c r="L64" s="17">
        <v>58</v>
      </c>
      <c r="M64" s="17">
        <v>23</v>
      </c>
      <c r="N64" s="17">
        <v>7301</v>
      </c>
      <c r="O64" s="17">
        <v>96830.388000000006</v>
      </c>
    </row>
    <row r="65" spans="1:15">
      <c r="A65" s="151" t="s">
        <v>382</v>
      </c>
      <c r="B65" s="17" t="s">
        <v>976</v>
      </c>
      <c r="C65" s="17">
        <v>0</v>
      </c>
      <c r="D65" s="17" t="s">
        <v>976</v>
      </c>
      <c r="E65" s="17">
        <v>7</v>
      </c>
      <c r="F65" s="17" t="s">
        <v>976</v>
      </c>
      <c r="G65" s="17" t="s">
        <v>976</v>
      </c>
      <c r="H65" s="17" t="s">
        <v>976</v>
      </c>
      <c r="I65" s="17" t="s">
        <v>976</v>
      </c>
      <c r="J65" s="17" t="s">
        <v>976</v>
      </c>
      <c r="K65" s="17">
        <v>17</v>
      </c>
      <c r="L65" s="17">
        <v>21</v>
      </c>
      <c r="M65" s="17">
        <v>17</v>
      </c>
      <c r="N65" s="17">
        <v>5623</v>
      </c>
      <c r="O65" s="17">
        <v>36014.928</v>
      </c>
    </row>
    <row r="66" spans="1:15">
      <c r="A66" s="151" t="s">
        <v>383</v>
      </c>
      <c r="B66" s="17">
        <v>5</v>
      </c>
      <c r="C66" s="17">
        <v>0</v>
      </c>
      <c r="D66" s="17" t="s">
        <v>976</v>
      </c>
      <c r="E66" s="17">
        <v>16</v>
      </c>
      <c r="F66" s="17" t="s">
        <v>976</v>
      </c>
      <c r="G66" s="17">
        <v>8</v>
      </c>
      <c r="H66" s="17" t="s">
        <v>976</v>
      </c>
      <c r="I66" s="17">
        <v>0</v>
      </c>
      <c r="J66" s="17">
        <v>0</v>
      </c>
      <c r="K66" s="17">
        <v>30</v>
      </c>
      <c r="L66" s="17">
        <v>31</v>
      </c>
      <c r="M66" s="17">
        <v>9</v>
      </c>
      <c r="N66" s="17">
        <v>2719</v>
      </c>
      <c r="O66" s="17">
        <v>47139.212</v>
      </c>
    </row>
    <row r="67" spans="1:15">
      <c r="A67" s="151" t="s">
        <v>384</v>
      </c>
      <c r="B67" s="17">
        <v>6</v>
      </c>
      <c r="C67" s="17">
        <v>0</v>
      </c>
      <c r="D67" s="17" t="s">
        <v>976</v>
      </c>
      <c r="E67" s="17" t="s">
        <v>976</v>
      </c>
      <c r="F67" s="17">
        <v>0</v>
      </c>
      <c r="G67" s="17" t="s">
        <v>976</v>
      </c>
      <c r="H67" s="17">
        <v>0</v>
      </c>
      <c r="I67" s="17">
        <v>0</v>
      </c>
      <c r="J67" s="17">
        <v>0</v>
      </c>
      <c r="K67" s="17" t="s">
        <v>976</v>
      </c>
      <c r="L67" s="17" t="s">
        <v>976</v>
      </c>
      <c r="M67" s="17">
        <v>0</v>
      </c>
      <c r="N67" s="17">
        <v>0</v>
      </c>
      <c r="O67" s="17">
        <v>7903.4</v>
      </c>
    </row>
    <row r="68" spans="1:15">
      <c r="A68" s="151" t="s">
        <v>385</v>
      </c>
      <c r="B68" s="17" t="s">
        <v>976</v>
      </c>
      <c r="C68" s="17">
        <v>0</v>
      </c>
      <c r="D68" s="17" t="s">
        <v>976</v>
      </c>
      <c r="E68" s="17">
        <v>29</v>
      </c>
      <c r="F68" s="17">
        <v>8</v>
      </c>
      <c r="G68" s="17">
        <v>21</v>
      </c>
      <c r="H68" s="17">
        <v>10</v>
      </c>
      <c r="I68" s="17" t="s">
        <v>976</v>
      </c>
      <c r="J68" s="17">
        <v>0</v>
      </c>
      <c r="K68" s="17">
        <v>27</v>
      </c>
      <c r="L68" s="17">
        <v>39</v>
      </c>
      <c r="M68" s="17">
        <v>11</v>
      </c>
      <c r="N68" s="17">
        <v>3360</v>
      </c>
      <c r="O68" s="17">
        <v>52604.987000000001</v>
      </c>
    </row>
    <row r="69" spans="1:15">
      <c r="A69" s="151" t="s">
        <v>386</v>
      </c>
      <c r="B69" s="17" t="s">
        <v>976</v>
      </c>
      <c r="C69" s="17">
        <v>0</v>
      </c>
      <c r="D69" s="17">
        <v>4</v>
      </c>
      <c r="E69" s="17">
        <v>6</v>
      </c>
      <c r="F69" s="17">
        <v>0</v>
      </c>
      <c r="G69" s="17">
        <v>11</v>
      </c>
      <c r="H69" s="17" t="s">
        <v>976</v>
      </c>
      <c r="I69" s="17">
        <v>0</v>
      </c>
      <c r="J69" s="17">
        <v>0</v>
      </c>
      <c r="K69" s="17">
        <v>13</v>
      </c>
      <c r="L69" s="17">
        <v>19</v>
      </c>
      <c r="M69" s="17">
        <v>7</v>
      </c>
      <c r="N69" s="17">
        <v>1927</v>
      </c>
      <c r="O69" s="17">
        <v>26318.28</v>
      </c>
    </row>
    <row r="70" spans="1:15" ht="18.75" customHeight="1">
      <c r="A70" s="145" t="s">
        <v>387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388</v>
      </c>
      <c r="B71" s="17">
        <v>9</v>
      </c>
      <c r="C71" s="17">
        <v>0</v>
      </c>
      <c r="D71" s="17">
        <v>8</v>
      </c>
      <c r="E71" s="17">
        <v>12</v>
      </c>
      <c r="F71" s="17" t="s">
        <v>976</v>
      </c>
      <c r="G71" s="17">
        <v>7</v>
      </c>
      <c r="H71" s="17" t="s">
        <v>976</v>
      </c>
      <c r="I71" s="17">
        <v>0</v>
      </c>
      <c r="J71" s="17">
        <v>0</v>
      </c>
      <c r="K71" s="17">
        <v>19</v>
      </c>
      <c r="L71" s="17">
        <v>32</v>
      </c>
      <c r="M71" s="17">
        <v>8</v>
      </c>
      <c r="N71" s="17">
        <v>2874</v>
      </c>
      <c r="O71" s="17">
        <v>39039.855000000003</v>
      </c>
    </row>
    <row r="72" spans="1:15">
      <c r="A72" s="151" t="s">
        <v>389</v>
      </c>
      <c r="B72" s="17">
        <v>14</v>
      </c>
      <c r="C72" s="17" t="s">
        <v>976</v>
      </c>
      <c r="D72" s="17">
        <v>5</v>
      </c>
      <c r="E72" s="17">
        <v>6</v>
      </c>
      <c r="F72" s="17" t="s">
        <v>976</v>
      </c>
      <c r="G72" s="17">
        <v>18</v>
      </c>
      <c r="H72" s="17">
        <v>6</v>
      </c>
      <c r="I72" s="17" t="s">
        <v>976</v>
      </c>
      <c r="J72" s="17">
        <v>0</v>
      </c>
      <c r="K72" s="17">
        <v>59</v>
      </c>
      <c r="L72" s="17">
        <v>73</v>
      </c>
      <c r="M72" s="17">
        <v>51</v>
      </c>
      <c r="N72" s="17">
        <v>16221</v>
      </c>
      <c r="O72" s="17">
        <v>119182.645</v>
      </c>
    </row>
    <row r="73" spans="1:15">
      <c r="A73" s="151" t="s">
        <v>390</v>
      </c>
      <c r="B73" s="17">
        <v>17</v>
      </c>
      <c r="C73" s="17">
        <v>0</v>
      </c>
      <c r="D73" s="17">
        <v>16</v>
      </c>
      <c r="E73" s="17">
        <v>50</v>
      </c>
      <c r="F73" s="17">
        <v>11</v>
      </c>
      <c r="G73" s="17">
        <v>28</v>
      </c>
      <c r="H73" s="17">
        <v>17</v>
      </c>
      <c r="I73" s="17" t="s">
        <v>976</v>
      </c>
      <c r="J73" s="17">
        <v>0</v>
      </c>
      <c r="K73" s="17">
        <v>82</v>
      </c>
      <c r="L73" s="17">
        <v>89</v>
      </c>
      <c r="M73" s="17">
        <v>26</v>
      </c>
      <c r="N73" s="17">
        <v>7849</v>
      </c>
      <c r="O73" s="17">
        <v>141531.75</v>
      </c>
    </row>
    <row r="74" spans="1:15">
      <c r="A74" s="151" t="s">
        <v>391</v>
      </c>
      <c r="B74" s="17">
        <v>9</v>
      </c>
      <c r="C74" s="17">
        <v>0</v>
      </c>
      <c r="D74" s="17">
        <v>8</v>
      </c>
      <c r="E74" s="17">
        <v>13</v>
      </c>
      <c r="F74" s="17">
        <v>0</v>
      </c>
      <c r="G74" s="17">
        <v>13</v>
      </c>
      <c r="H74" s="17" t="s">
        <v>976</v>
      </c>
      <c r="I74" s="17">
        <v>0</v>
      </c>
      <c r="J74" s="17">
        <v>0</v>
      </c>
      <c r="K74" s="17">
        <v>23</v>
      </c>
      <c r="L74" s="17">
        <v>26</v>
      </c>
      <c r="M74" s="17">
        <v>8</v>
      </c>
      <c r="N74" s="17">
        <v>2617</v>
      </c>
      <c r="O74" s="17">
        <v>43179.381000000001</v>
      </c>
    </row>
    <row r="75" spans="1:15">
      <c r="A75" s="151" t="s">
        <v>392</v>
      </c>
      <c r="B75" s="17">
        <v>6</v>
      </c>
      <c r="C75" s="17">
        <v>0</v>
      </c>
      <c r="D75" s="17">
        <v>5</v>
      </c>
      <c r="E75" s="17">
        <v>11</v>
      </c>
      <c r="F75" s="17" t="s">
        <v>976</v>
      </c>
      <c r="G75" s="17">
        <v>11</v>
      </c>
      <c r="H75" s="17" t="s">
        <v>976</v>
      </c>
      <c r="I75" s="17">
        <v>0</v>
      </c>
      <c r="J75" s="17">
        <v>0</v>
      </c>
      <c r="K75" s="17">
        <v>10</v>
      </c>
      <c r="L75" s="17">
        <v>19</v>
      </c>
      <c r="M75" s="17">
        <v>11</v>
      </c>
      <c r="N75" s="17">
        <v>3228</v>
      </c>
      <c r="O75" s="17">
        <v>27960.632000000001</v>
      </c>
    </row>
    <row r="76" spans="1:15">
      <c r="A76" s="151" t="s">
        <v>393</v>
      </c>
      <c r="B76" s="17">
        <v>109</v>
      </c>
      <c r="C76" s="17">
        <v>4</v>
      </c>
      <c r="D76" s="17">
        <v>77</v>
      </c>
      <c r="E76" s="17">
        <v>230</v>
      </c>
      <c r="F76" s="17">
        <v>26</v>
      </c>
      <c r="G76" s="17">
        <v>99</v>
      </c>
      <c r="H76" s="17">
        <v>64</v>
      </c>
      <c r="I76" s="17">
        <v>5</v>
      </c>
      <c r="J76" s="17">
        <v>0</v>
      </c>
      <c r="K76" s="17">
        <v>410</v>
      </c>
      <c r="L76" s="17">
        <v>460</v>
      </c>
      <c r="M76" s="17">
        <v>158</v>
      </c>
      <c r="N76" s="17">
        <v>49383</v>
      </c>
      <c r="O76" s="17">
        <v>710214.68400000001</v>
      </c>
    </row>
    <row r="77" spans="1:15">
      <c r="A77" s="151" t="s">
        <v>394</v>
      </c>
      <c r="B77" s="17">
        <v>8</v>
      </c>
      <c r="C77" s="17">
        <v>0</v>
      </c>
      <c r="D77" s="17" t="s">
        <v>976</v>
      </c>
      <c r="E77" s="17">
        <v>9</v>
      </c>
      <c r="F77" s="17" t="s">
        <v>976</v>
      </c>
      <c r="G77" s="17">
        <v>8</v>
      </c>
      <c r="H77" s="17" t="s">
        <v>976</v>
      </c>
      <c r="I77" s="17" t="s">
        <v>976</v>
      </c>
      <c r="J77" s="17">
        <v>0</v>
      </c>
      <c r="K77" s="17">
        <v>14</v>
      </c>
      <c r="L77" s="17">
        <v>27</v>
      </c>
      <c r="M77" s="17">
        <v>9</v>
      </c>
      <c r="N77" s="17">
        <v>2197</v>
      </c>
      <c r="O77" s="17">
        <v>32982.141000000003</v>
      </c>
    </row>
    <row r="78" spans="1:15">
      <c r="A78" s="151" t="s">
        <v>395</v>
      </c>
      <c r="B78" s="17">
        <v>42</v>
      </c>
      <c r="C78" s="17">
        <v>0</v>
      </c>
      <c r="D78" s="17">
        <v>14</v>
      </c>
      <c r="E78" s="17">
        <v>54</v>
      </c>
      <c r="F78" s="17" t="s">
        <v>976</v>
      </c>
      <c r="G78" s="17">
        <v>26</v>
      </c>
      <c r="H78" s="17">
        <v>13</v>
      </c>
      <c r="I78" s="17">
        <v>4</v>
      </c>
      <c r="J78" s="17">
        <v>0</v>
      </c>
      <c r="K78" s="17">
        <v>97</v>
      </c>
      <c r="L78" s="17">
        <v>139</v>
      </c>
      <c r="M78" s="17">
        <v>56</v>
      </c>
      <c r="N78" s="17">
        <v>18185</v>
      </c>
      <c r="O78" s="17">
        <v>199410.804</v>
      </c>
    </row>
    <row r="79" spans="1:15">
      <c r="A79" s="151" t="s">
        <v>396</v>
      </c>
      <c r="B79" s="17">
        <v>15</v>
      </c>
      <c r="C79" s="17">
        <v>0</v>
      </c>
      <c r="D79" s="17">
        <v>16</v>
      </c>
      <c r="E79" s="17">
        <v>25</v>
      </c>
      <c r="F79" s="17">
        <v>7</v>
      </c>
      <c r="G79" s="17">
        <v>14</v>
      </c>
      <c r="H79" s="17">
        <v>4</v>
      </c>
      <c r="I79" s="17">
        <v>0</v>
      </c>
      <c r="J79" s="17">
        <v>0</v>
      </c>
      <c r="K79" s="17">
        <v>32</v>
      </c>
      <c r="L79" s="17">
        <v>53</v>
      </c>
      <c r="M79" s="17">
        <v>23</v>
      </c>
      <c r="N79" s="17">
        <v>5880</v>
      </c>
      <c r="O79" s="17">
        <v>70593.275999999998</v>
      </c>
    </row>
    <row r="80" spans="1:15">
      <c r="A80" s="151" t="s">
        <v>397</v>
      </c>
      <c r="B80" s="17">
        <v>18</v>
      </c>
      <c r="C80" s="17">
        <v>0</v>
      </c>
      <c r="D80" s="17">
        <v>39</v>
      </c>
      <c r="E80" s="17">
        <v>38</v>
      </c>
      <c r="F80" s="17">
        <v>10</v>
      </c>
      <c r="G80" s="17">
        <v>19</v>
      </c>
      <c r="H80" s="17">
        <v>15</v>
      </c>
      <c r="I80" s="17" t="s">
        <v>976</v>
      </c>
      <c r="J80" s="17">
        <v>0</v>
      </c>
      <c r="K80" s="17">
        <v>56</v>
      </c>
      <c r="L80" s="17">
        <v>96</v>
      </c>
      <c r="M80" s="17">
        <v>27</v>
      </c>
      <c r="N80" s="17">
        <v>7656</v>
      </c>
      <c r="O80" s="17">
        <v>114377.37300000001</v>
      </c>
    </row>
    <row r="81" spans="1:15">
      <c r="A81" s="151" t="s">
        <v>398</v>
      </c>
      <c r="B81" s="17">
        <v>13</v>
      </c>
      <c r="C81" s="17">
        <v>0</v>
      </c>
      <c r="D81" s="17">
        <v>16</v>
      </c>
      <c r="E81" s="17">
        <v>26</v>
      </c>
      <c r="F81" s="17" t="s">
        <v>976</v>
      </c>
      <c r="G81" s="17">
        <v>19</v>
      </c>
      <c r="H81" s="17">
        <v>11</v>
      </c>
      <c r="I81" s="17" t="s">
        <v>976</v>
      </c>
      <c r="J81" s="17">
        <v>0</v>
      </c>
      <c r="K81" s="17">
        <v>36</v>
      </c>
      <c r="L81" s="17">
        <v>59</v>
      </c>
      <c r="M81" s="17">
        <v>17</v>
      </c>
      <c r="N81" s="17">
        <v>5265</v>
      </c>
      <c r="O81" s="17">
        <v>75634.835000000006</v>
      </c>
    </row>
    <row r="82" spans="1:15">
      <c r="A82" s="151" t="s">
        <v>399</v>
      </c>
      <c r="B82" s="17">
        <v>31</v>
      </c>
      <c r="C82" s="17" t="s">
        <v>976</v>
      </c>
      <c r="D82" s="17">
        <v>25</v>
      </c>
      <c r="E82" s="17">
        <v>34</v>
      </c>
      <c r="F82" s="17" t="s">
        <v>976</v>
      </c>
      <c r="G82" s="17">
        <v>23</v>
      </c>
      <c r="H82" s="17">
        <v>10</v>
      </c>
      <c r="I82" s="17" t="s">
        <v>976</v>
      </c>
      <c r="J82" s="17">
        <v>0</v>
      </c>
      <c r="K82" s="17">
        <v>66</v>
      </c>
      <c r="L82" s="17">
        <v>99</v>
      </c>
      <c r="M82" s="17">
        <v>35</v>
      </c>
      <c r="N82" s="17">
        <v>10624</v>
      </c>
      <c r="O82" s="17">
        <v>137968.48199999999</v>
      </c>
    </row>
    <row r="83" spans="1:15">
      <c r="A83" s="151" t="s">
        <v>400</v>
      </c>
      <c r="B83" s="17">
        <v>28</v>
      </c>
      <c r="C83" s="17">
        <v>0</v>
      </c>
      <c r="D83" s="17">
        <v>12</v>
      </c>
      <c r="E83" s="17">
        <v>103</v>
      </c>
      <c r="F83" s="17">
        <v>7</v>
      </c>
      <c r="G83" s="17">
        <v>41</v>
      </c>
      <c r="H83" s="17">
        <v>26</v>
      </c>
      <c r="I83" s="17">
        <v>4</v>
      </c>
      <c r="J83" s="17">
        <v>0</v>
      </c>
      <c r="K83" s="17">
        <v>119</v>
      </c>
      <c r="L83" s="17">
        <v>124</v>
      </c>
      <c r="M83" s="17">
        <v>25</v>
      </c>
      <c r="N83" s="17">
        <v>6945</v>
      </c>
      <c r="O83" s="17">
        <v>197406.56599999999</v>
      </c>
    </row>
    <row r="84" spans="1:15" ht="18.75" customHeight="1">
      <c r="A84" s="145" t="s">
        <v>401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402</v>
      </c>
      <c r="B85" s="17">
        <v>7</v>
      </c>
      <c r="C85" s="17">
        <v>0</v>
      </c>
      <c r="D85" s="17">
        <v>17</v>
      </c>
      <c r="E85" s="17">
        <v>44</v>
      </c>
      <c r="F85" s="17" t="s">
        <v>976</v>
      </c>
      <c r="G85" s="17">
        <v>34</v>
      </c>
      <c r="H85" s="17">
        <v>16</v>
      </c>
      <c r="I85" s="17" t="s">
        <v>976</v>
      </c>
      <c r="J85" s="17">
        <v>0</v>
      </c>
      <c r="K85" s="17">
        <v>44</v>
      </c>
      <c r="L85" s="17">
        <v>71</v>
      </c>
      <c r="M85" s="17">
        <v>24</v>
      </c>
      <c r="N85" s="17">
        <v>7637</v>
      </c>
      <c r="O85" s="17">
        <v>92726.817999999999</v>
      </c>
    </row>
    <row r="86" spans="1:15">
      <c r="A86" s="151" t="s">
        <v>403</v>
      </c>
      <c r="B86" s="17">
        <v>4</v>
      </c>
      <c r="C86" s="17">
        <v>0</v>
      </c>
      <c r="D86" s="17">
        <v>7</v>
      </c>
      <c r="E86" s="17">
        <v>19</v>
      </c>
      <c r="F86" s="17" t="s">
        <v>976</v>
      </c>
      <c r="G86" s="17">
        <v>8</v>
      </c>
      <c r="H86" s="17">
        <v>0</v>
      </c>
      <c r="I86" s="17" t="s">
        <v>976</v>
      </c>
      <c r="J86" s="17">
        <v>0</v>
      </c>
      <c r="K86" s="17">
        <v>17</v>
      </c>
      <c r="L86" s="17">
        <v>22</v>
      </c>
      <c r="M86" s="17">
        <v>8</v>
      </c>
      <c r="N86" s="17">
        <v>2768</v>
      </c>
      <c r="O86" s="17">
        <v>34436.576999999997</v>
      </c>
    </row>
    <row r="87" spans="1:15">
      <c r="A87" s="151" t="s">
        <v>404</v>
      </c>
      <c r="B87" s="17">
        <v>22</v>
      </c>
      <c r="C87" s="17">
        <v>0</v>
      </c>
      <c r="D87" s="17">
        <v>22</v>
      </c>
      <c r="E87" s="17">
        <v>81</v>
      </c>
      <c r="F87" s="17">
        <v>6</v>
      </c>
      <c r="G87" s="17">
        <v>35</v>
      </c>
      <c r="H87" s="17">
        <v>13</v>
      </c>
      <c r="I87" s="17">
        <v>0</v>
      </c>
      <c r="J87" s="17">
        <v>0</v>
      </c>
      <c r="K87" s="17">
        <v>102</v>
      </c>
      <c r="L87" s="17">
        <v>174</v>
      </c>
      <c r="M87" s="17">
        <v>41</v>
      </c>
      <c r="N87" s="17">
        <v>11505</v>
      </c>
      <c r="O87" s="17">
        <v>188608.39300000001</v>
      </c>
    </row>
    <row r="88" spans="1:15">
      <c r="A88" s="151" t="s">
        <v>405</v>
      </c>
      <c r="B88" s="17">
        <v>8</v>
      </c>
      <c r="C88" s="17">
        <v>0</v>
      </c>
      <c r="D88" s="17">
        <v>11</v>
      </c>
      <c r="E88" s="17">
        <v>42</v>
      </c>
      <c r="F88" s="17" t="s">
        <v>976</v>
      </c>
      <c r="G88" s="17">
        <v>18</v>
      </c>
      <c r="H88" s="17">
        <v>7</v>
      </c>
      <c r="I88" s="17">
        <v>0</v>
      </c>
      <c r="J88" s="17">
        <v>0</v>
      </c>
      <c r="K88" s="17">
        <v>25</v>
      </c>
      <c r="L88" s="17">
        <v>50</v>
      </c>
      <c r="M88" s="17">
        <v>9</v>
      </c>
      <c r="N88" s="17">
        <v>2168</v>
      </c>
      <c r="O88" s="17">
        <v>52727.603000000003</v>
      </c>
    </row>
    <row r="89" spans="1:15">
      <c r="A89" s="151" t="s">
        <v>406</v>
      </c>
      <c r="B89" s="17">
        <v>16</v>
      </c>
      <c r="C89" s="17">
        <v>0</v>
      </c>
      <c r="D89" s="17">
        <v>20</v>
      </c>
      <c r="E89" s="17">
        <v>50</v>
      </c>
      <c r="F89" s="17">
        <v>4</v>
      </c>
      <c r="G89" s="17">
        <v>11</v>
      </c>
      <c r="H89" s="17">
        <v>0</v>
      </c>
      <c r="I89" s="17">
        <v>0</v>
      </c>
      <c r="J89" s="17">
        <v>0</v>
      </c>
      <c r="K89" s="17">
        <v>33</v>
      </c>
      <c r="L89" s="17">
        <v>74</v>
      </c>
      <c r="M89" s="17">
        <v>17</v>
      </c>
      <c r="N89" s="17">
        <v>3431</v>
      </c>
      <c r="O89" s="17">
        <v>71711.62</v>
      </c>
    </row>
    <row r="90" spans="1:15">
      <c r="A90" s="151" t="s">
        <v>407</v>
      </c>
      <c r="B90" s="17">
        <v>6</v>
      </c>
      <c r="C90" s="17">
        <v>0</v>
      </c>
      <c r="D90" s="17" t="s">
        <v>976</v>
      </c>
      <c r="E90" s="17">
        <v>15</v>
      </c>
      <c r="F90" s="17">
        <v>0</v>
      </c>
      <c r="G90" s="17">
        <v>9</v>
      </c>
      <c r="H90" s="17" t="s">
        <v>976</v>
      </c>
      <c r="I90" s="17">
        <v>0</v>
      </c>
      <c r="J90" s="17">
        <v>0</v>
      </c>
      <c r="K90" s="17">
        <v>21</v>
      </c>
      <c r="L90" s="17">
        <v>26</v>
      </c>
      <c r="M90" s="17">
        <v>9</v>
      </c>
      <c r="N90" s="17">
        <v>2199</v>
      </c>
      <c r="O90" s="17">
        <v>37438.928</v>
      </c>
    </row>
    <row r="91" spans="1:15">
      <c r="A91" s="151" t="s">
        <v>408</v>
      </c>
      <c r="B91" s="17">
        <v>39</v>
      </c>
      <c r="C91" s="17" t="s">
        <v>976</v>
      </c>
      <c r="D91" s="17">
        <v>191</v>
      </c>
      <c r="E91" s="17">
        <v>124</v>
      </c>
      <c r="F91" s="17">
        <v>30</v>
      </c>
      <c r="G91" s="17">
        <v>116</v>
      </c>
      <c r="H91" s="17">
        <v>32</v>
      </c>
      <c r="I91" s="17">
        <v>6</v>
      </c>
      <c r="J91" s="17">
        <v>0</v>
      </c>
      <c r="K91" s="17">
        <v>294</v>
      </c>
      <c r="L91" s="17">
        <v>370</v>
      </c>
      <c r="M91" s="17">
        <v>110</v>
      </c>
      <c r="N91" s="17">
        <v>34714</v>
      </c>
      <c r="O91" s="17">
        <v>516892.35399999999</v>
      </c>
    </row>
    <row r="92" spans="1:15">
      <c r="A92" s="151" t="s">
        <v>409</v>
      </c>
      <c r="B92" s="17">
        <v>12</v>
      </c>
      <c r="C92" s="17">
        <v>0</v>
      </c>
      <c r="D92" s="17">
        <v>10</v>
      </c>
      <c r="E92" s="17">
        <v>38</v>
      </c>
      <c r="F92" s="17">
        <v>6</v>
      </c>
      <c r="G92" s="17">
        <v>5</v>
      </c>
      <c r="H92" s="17">
        <v>13</v>
      </c>
      <c r="I92" s="17">
        <v>0</v>
      </c>
      <c r="J92" s="17" t="s">
        <v>976</v>
      </c>
      <c r="K92" s="17">
        <v>45</v>
      </c>
      <c r="L92" s="17">
        <v>44</v>
      </c>
      <c r="M92" s="17">
        <v>20</v>
      </c>
      <c r="N92" s="17">
        <v>6806</v>
      </c>
      <c r="O92" s="17">
        <v>78730.548999999999</v>
      </c>
    </row>
    <row r="93" spans="1:15" ht="18.75" customHeight="1">
      <c r="A93" s="145" t="s">
        <v>410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411</v>
      </c>
      <c r="B94" s="17">
        <v>7</v>
      </c>
      <c r="C94" s="17">
        <v>0</v>
      </c>
      <c r="D94" s="17">
        <v>8</v>
      </c>
      <c r="E94" s="17">
        <v>18</v>
      </c>
      <c r="F94" s="17">
        <v>10</v>
      </c>
      <c r="G94" s="17">
        <v>0</v>
      </c>
      <c r="H94" s="17">
        <v>0</v>
      </c>
      <c r="I94" s="17">
        <v>0</v>
      </c>
      <c r="J94" s="17">
        <v>0</v>
      </c>
      <c r="K94" s="17">
        <v>35</v>
      </c>
      <c r="L94" s="17">
        <v>46</v>
      </c>
      <c r="M94" s="17">
        <v>15</v>
      </c>
      <c r="N94" s="17">
        <v>4449</v>
      </c>
      <c r="O94" s="17">
        <v>58358.73</v>
      </c>
    </row>
    <row r="95" spans="1:15">
      <c r="A95" s="151" t="s">
        <v>412</v>
      </c>
      <c r="B95" s="17">
        <v>10</v>
      </c>
      <c r="C95" s="17">
        <v>0</v>
      </c>
      <c r="D95" s="17">
        <v>18</v>
      </c>
      <c r="E95" s="17">
        <v>9</v>
      </c>
      <c r="F95" s="17" t="s">
        <v>976</v>
      </c>
      <c r="G95" s="17">
        <v>8</v>
      </c>
      <c r="H95" s="17" t="s">
        <v>976</v>
      </c>
      <c r="I95" s="17">
        <v>0</v>
      </c>
      <c r="J95" s="17">
        <v>0</v>
      </c>
      <c r="K95" s="17">
        <v>35</v>
      </c>
      <c r="L95" s="17">
        <v>33</v>
      </c>
      <c r="M95" s="17">
        <v>12</v>
      </c>
      <c r="N95" s="17">
        <v>3415</v>
      </c>
      <c r="O95" s="17">
        <v>58052.966</v>
      </c>
    </row>
    <row r="96" spans="1:15">
      <c r="A96" s="151" t="s">
        <v>413</v>
      </c>
      <c r="B96" s="17">
        <v>7</v>
      </c>
      <c r="C96" s="17">
        <v>0</v>
      </c>
      <c r="D96" s="17">
        <v>7</v>
      </c>
      <c r="E96" s="17">
        <v>35</v>
      </c>
      <c r="F96" s="17" t="s">
        <v>976</v>
      </c>
      <c r="G96" s="17">
        <v>12</v>
      </c>
      <c r="H96" s="17" t="s">
        <v>976</v>
      </c>
      <c r="I96" s="17">
        <v>0</v>
      </c>
      <c r="J96" s="17">
        <v>0</v>
      </c>
      <c r="K96" s="17">
        <v>71</v>
      </c>
      <c r="L96" s="17">
        <v>69</v>
      </c>
      <c r="M96" s="17">
        <v>23</v>
      </c>
      <c r="N96" s="17">
        <v>5842</v>
      </c>
      <c r="O96" s="17">
        <v>105740.947</v>
      </c>
    </row>
    <row r="97" spans="1:15">
      <c r="A97" s="151" t="s">
        <v>414</v>
      </c>
      <c r="B97" s="17">
        <v>4</v>
      </c>
      <c r="C97" s="17">
        <v>0</v>
      </c>
      <c r="D97" s="17" t="s">
        <v>976</v>
      </c>
      <c r="E97" s="17">
        <v>7</v>
      </c>
      <c r="F97" s="17" t="s">
        <v>976</v>
      </c>
      <c r="G97" s="17" t="s">
        <v>976</v>
      </c>
      <c r="H97" s="17">
        <v>0</v>
      </c>
      <c r="I97" s="17" t="s">
        <v>976</v>
      </c>
      <c r="J97" s="17">
        <v>0</v>
      </c>
      <c r="K97" s="17">
        <v>15</v>
      </c>
      <c r="L97" s="17">
        <v>25</v>
      </c>
      <c r="M97" s="17">
        <v>6</v>
      </c>
      <c r="N97" s="17">
        <v>2044</v>
      </c>
      <c r="O97" s="17">
        <v>28302.294000000002</v>
      </c>
    </row>
    <row r="98" spans="1:15">
      <c r="A98" s="151" t="s">
        <v>415</v>
      </c>
      <c r="B98" s="17">
        <v>41</v>
      </c>
      <c r="C98" s="17">
        <v>0</v>
      </c>
      <c r="D98" s="17">
        <v>54</v>
      </c>
      <c r="E98" s="17">
        <v>167</v>
      </c>
      <c r="F98" s="17">
        <v>8</v>
      </c>
      <c r="G98" s="17">
        <v>70</v>
      </c>
      <c r="H98" s="17">
        <v>33</v>
      </c>
      <c r="I98" s="17">
        <v>4</v>
      </c>
      <c r="J98" s="17">
        <v>0</v>
      </c>
      <c r="K98" s="17">
        <v>305</v>
      </c>
      <c r="L98" s="17">
        <v>364</v>
      </c>
      <c r="M98" s="17">
        <v>109</v>
      </c>
      <c r="N98" s="17">
        <v>32412</v>
      </c>
      <c r="O98" s="17">
        <v>500520.12800000003</v>
      </c>
    </row>
    <row r="99" spans="1:15">
      <c r="A99" s="151" t="s">
        <v>416</v>
      </c>
      <c r="B99" s="17">
        <v>18</v>
      </c>
      <c r="C99" s="17">
        <v>0</v>
      </c>
      <c r="D99" s="17">
        <v>12</v>
      </c>
      <c r="E99" s="17">
        <v>26</v>
      </c>
      <c r="F99" s="17" t="s">
        <v>976</v>
      </c>
      <c r="G99" s="17">
        <v>12</v>
      </c>
      <c r="H99" s="17">
        <v>7</v>
      </c>
      <c r="I99" s="17">
        <v>0</v>
      </c>
      <c r="J99" s="17">
        <v>0</v>
      </c>
      <c r="K99" s="17">
        <v>47</v>
      </c>
      <c r="L99" s="17">
        <v>50</v>
      </c>
      <c r="M99" s="17">
        <v>28</v>
      </c>
      <c r="N99" s="17">
        <v>8972</v>
      </c>
      <c r="O99" s="17">
        <v>90026.883000000002</v>
      </c>
    </row>
    <row r="100" spans="1:15">
      <c r="A100" s="151" t="s">
        <v>417</v>
      </c>
      <c r="B100" s="17">
        <v>11</v>
      </c>
      <c r="C100" s="17">
        <v>0</v>
      </c>
      <c r="D100" s="17">
        <v>8</v>
      </c>
      <c r="E100" s="17">
        <v>23</v>
      </c>
      <c r="F100" s="17" t="s">
        <v>976</v>
      </c>
      <c r="G100" s="17">
        <v>14</v>
      </c>
      <c r="H100" s="17">
        <v>7</v>
      </c>
      <c r="I100" s="17">
        <v>0</v>
      </c>
      <c r="J100" s="17">
        <v>0</v>
      </c>
      <c r="K100" s="17">
        <v>54</v>
      </c>
      <c r="L100" s="17">
        <v>60</v>
      </c>
      <c r="M100" s="17">
        <v>27</v>
      </c>
      <c r="N100" s="17">
        <v>8197</v>
      </c>
      <c r="O100" s="17">
        <v>93969.089000000007</v>
      </c>
    </row>
    <row r="101" spans="1:15">
      <c r="A101" s="151" t="s">
        <v>418</v>
      </c>
      <c r="B101" s="17">
        <v>14</v>
      </c>
      <c r="C101" s="17">
        <v>0</v>
      </c>
      <c r="D101" s="17">
        <v>21</v>
      </c>
      <c r="E101" s="17">
        <v>46</v>
      </c>
      <c r="F101" s="17">
        <v>13</v>
      </c>
      <c r="G101" s="17">
        <v>17</v>
      </c>
      <c r="H101" s="17">
        <v>17</v>
      </c>
      <c r="I101" s="17">
        <v>0</v>
      </c>
      <c r="J101" s="17">
        <v>0</v>
      </c>
      <c r="K101" s="17">
        <v>65</v>
      </c>
      <c r="L101" s="17">
        <v>100</v>
      </c>
      <c r="M101" s="17">
        <v>37</v>
      </c>
      <c r="N101" s="17">
        <v>13719</v>
      </c>
      <c r="O101" s="17">
        <v>128254.774</v>
      </c>
    </row>
    <row r="102" spans="1:15">
      <c r="A102" s="151" t="s">
        <v>419</v>
      </c>
      <c r="B102" s="17">
        <v>11</v>
      </c>
      <c r="C102" s="17">
        <v>0</v>
      </c>
      <c r="D102" s="17">
        <v>8</v>
      </c>
      <c r="E102" s="17">
        <v>84</v>
      </c>
      <c r="F102" s="17">
        <v>11</v>
      </c>
      <c r="G102" s="17">
        <v>20</v>
      </c>
      <c r="H102" s="17">
        <v>10</v>
      </c>
      <c r="I102" s="17" t="s">
        <v>976</v>
      </c>
      <c r="J102" s="17">
        <v>0</v>
      </c>
      <c r="K102" s="17">
        <v>81</v>
      </c>
      <c r="L102" s="17">
        <v>92</v>
      </c>
      <c r="M102" s="17">
        <v>38</v>
      </c>
      <c r="N102" s="17">
        <v>12973</v>
      </c>
      <c r="O102" s="17">
        <v>140849.79800000001</v>
      </c>
    </row>
    <row r="103" spans="1:15">
      <c r="A103" s="151" t="s">
        <v>420</v>
      </c>
      <c r="B103" s="17">
        <v>6</v>
      </c>
      <c r="C103" s="17">
        <v>0</v>
      </c>
      <c r="D103" s="17">
        <v>7</v>
      </c>
      <c r="E103" s="17">
        <v>4</v>
      </c>
      <c r="F103" s="17" t="s">
        <v>976</v>
      </c>
      <c r="G103" s="17" t="s">
        <v>976</v>
      </c>
      <c r="H103" s="17" t="s">
        <v>976</v>
      </c>
      <c r="I103" s="17">
        <v>0</v>
      </c>
      <c r="J103" s="17">
        <v>0</v>
      </c>
      <c r="K103" s="17">
        <v>15</v>
      </c>
      <c r="L103" s="17">
        <v>27</v>
      </c>
      <c r="M103" s="17">
        <v>8</v>
      </c>
      <c r="N103" s="17">
        <v>1990</v>
      </c>
      <c r="O103" s="17">
        <v>29878.896000000001</v>
      </c>
    </row>
    <row r="104" spans="1:15">
      <c r="A104" s="151" t="s">
        <v>421</v>
      </c>
      <c r="B104" s="17">
        <v>11</v>
      </c>
      <c r="C104" s="17">
        <v>0</v>
      </c>
      <c r="D104" s="17">
        <v>7</v>
      </c>
      <c r="E104" s="17">
        <v>32</v>
      </c>
      <c r="F104" s="17">
        <v>4</v>
      </c>
      <c r="G104" s="17">
        <v>17</v>
      </c>
      <c r="H104" s="17">
        <v>6</v>
      </c>
      <c r="I104" s="17">
        <v>0</v>
      </c>
      <c r="J104" s="17">
        <v>0</v>
      </c>
      <c r="K104" s="17">
        <v>55</v>
      </c>
      <c r="L104" s="17">
        <v>59</v>
      </c>
      <c r="M104" s="17">
        <v>20</v>
      </c>
      <c r="N104" s="17">
        <v>5450</v>
      </c>
      <c r="O104" s="17">
        <v>91084.292000000001</v>
      </c>
    </row>
    <row r="105" spans="1:15">
      <c r="A105" s="151" t="s">
        <v>422</v>
      </c>
      <c r="B105" s="17">
        <v>25</v>
      </c>
      <c r="C105" s="17">
        <v>0</v>
      </c>
      <c r="D105" s="17">
        <v>10</v>
      </c>
      <c r="E105" s="17">
        <v>163</v>
      </c>
      <c r="F105" s="17">
        <v>9</v>
      </c>
      <c r="G105" s="17">
        <v>33</v>
      </c>
      <c r="H105" s="17">
        <v>10</v>
      </c>
      <c r="I105" s="17" t="s">
        <v>976</v>
      </c>
      <c r="J105" s="17">
        <v>0</v>
      </c>
      <c r="K105" s="17">
        <v>156</v>
      </c>
      <c r="L105" s="17">
        <v>205</v>
      </c>
      <c r="M105" s="17">
        <v>32</v>
      </c>
      <c r="N105" s="17">
        <v>9852</v>
      </c>
      <c r="O105" s="17">
        <v>246903.731</v>
      </c>
    </row>
    <row r="106" spans="1:15" ht="18.75" customHeight="1">
      <c r="A106" s="145" t="s">
        <v>423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424</v>
      </c>
      <c r="B107" s="17">
        <v>24</v>
      </c>
      <c r="C107" s="17">
        <v>0</v>
      </c>
      <c r="D107" s="17">
        <v>66</v>
      </c>
      <c r="E107" s="17">
        <v>102</v>
      </c>
      <c r="F107" s="17">
        <v>12</v>
      </c>
      <c r="G107" s="17">
        <v>47</v>
      </c>
      <c r="H107" s="17">
        <v>13</v>
      </c>
      <c r="I107" s="17">
        <v>6</v>
      </c>
      <c r="J107" s="17" t="s">
        <v>976</v>
      </c>
      <c r="K107" s="17">
        <v>184</v>
      </c>
      <c r="L107" s="17">
        <v>312</v>
      </c>
      <c r="M107" s="17">
        <v>103</v>
      </c>
      <c r="N107" s="17">
        <v>28591</v>
      </c>
      <c r="O107" s="17">
        <v>349030.196</v>
      </c>
    </row>
    <row r="108" spans="1:15" ht="18.75" customHeight="1">
      <c r="A108" s="145" t="s">
        <v>425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426</v>
      </c>
      <c r="B109" s="17">
        <v>37</v>
      </c>
      <c r="C109" s="17">
        <v>0</v>
      </c>
      <c r="D109" s="17">
        <v>13</v>
      </c>
      <c r="E109" s="17">
        <v>168</v>
      </c>
      <c r="F109" s="17">
        <v>9</v>
      </c>
      <c r="G109" s="17">
        <v>22</v>
      </c>
      <c r="H109" s="17">
        <v>8</v>
      </c>
      <c r="I109" s="17">
        <v>4</v>
      </c>
      <c r="J109" s="17">
        <v>0</v>
      </c>
      <c r="K109" s="17">
        <v>114</v>
      </c>
      <c r="L109" s="17">
        <v>137</v>
      </c>
      <c r="M109" s="17">
        <v>33</v>
      </c>
      <c r="N109" s="17">
        <v>9143</v>
      </c>
      <c r="O109" s="17">
        <v>198699</v>
      </c>
    </row>
    <row r="110" spans="1:15">
      <c r="A110" s="151" t="s">
        <v>427</v>
      </c>
      <c r="B110" s="17">
        <v>34</v>
      </c>
      <c r="C110" s="17">
        <v>0</v>
      </c>
      <c r="D110" s="17">
        <v>14</v>
      </c>
      <c r="E110" s="17">
        <v>216</v>
      </c>
      <c r="F110" s="17">
        <v>18</v>
      </c>
      <c r="G110" s="17">
        <v>84</v>
      </c>
      <c r="H110" s="17">
        <v>25</v>
      </c>
      <c r="I110" s="17" t="s">
        <v>976</v>
      </c>
      <c r="J110" s="17" t="s">
        <v>976</v>
      </c>
      <c r="K110" s="17">
        <v>204</v>
      </c>
      <c r="L110" s="17">
        <v>274</v>
      </c>
      <c r="M110" s="17">
        <v>83</v>
      </c>
      <c r="N110" s="17">
        <v>23200</v>
      </c>
      <c r="O110" s="17">
        <v>363234.03600000002</v>
      </c>
    </row>
    <row r="111" spans="1:15">
      <c r="A111" s="151" t="s">
        <v>428</v>
      </c>
      <c r="B111" s="17">
        <v>8</v>
      </c>
      <c r="C111" s="17">
        <v>0</v>
      </c>
      <c r="D111" s="17">
        <v>5</v>
      </c>
      <c r="E111" s="17">
        <v>35</v>
      </c>
      <c r="F111" s="17" t="s">
        <v>976</v>
      </c>
      <c r="G111" s="17">
        <v>13</v>
      </c>
      <c r="H111" s="17">
        <v>5</v>
      </c>
      <c r="I111" s="17">
        <v>0</v>
      </c>
      <c r="J111" s="17">
        <v>0</v>
      </c>
      <c r="K111" s="17">
        <v>37</v>
      </c>
      <c r="L111" s="17">
        <v>54</v>
      </c>
      <c r="M111" s="17">
        <v>25</v>
      </c>
      <c r="N111" s="17">
        <v>7171</v>
      </c>
      <c r="O111" s="17">
        <v>72474.725999999995</v>
      </c>
    </row>
    <row r="112" spans="1:15">
      <c r="A112" s="151" t="s">
        <v>429</v>
      </c>
      <c r="B112" s="17">
        <v>19</v>
      </c>
      <c r="C112" s="17">
        <v>0</v>
      </c>
      <c r="D112" s="17">
        <v>11</v>
      </c>
      <c r="E112" s="17">
        <v>134</v>
      </c>
      <c r="F112" s="17" t="s">
        <v>976</v>
      </c>
      <c r="G112" s="17">
        <v>24</v>
      </c>
      <c r="H112" s="17">
        <v>14</v>
      </c>
      <c r="I112" s="17">
        <v>6</v>
      </c>
      <c r="J112" s="17" t="s">
        <v>976</v>
      </c>
      <c r="K112" s="17">
        <v>77</v>
      </c>
      <c r="L112" s="17">
        <v>136</v>
      </c>
      <c r="M112" s="17">
        <v>37</v>
      </c>
      <c r="N112" s="17">
        <v>10866</v>
      </c>
      <c r="O112" s="17">
        <v>157951.209</v>
      </c>
    </row>
    <row r="113" spans="1:15">
      <c r="A113" s="151" t="s">
        <v>430</v>
      </c>
      <c r="B113" s="17">
        <v>9</v>
      </c>
      <c r="C113" s="17">
        <v>0</v>
      </c>
      <c r="D113" s="17">
        <v>15</v>
      </c>
      <c r="E113" s="17">
        <v>72</v>
      </c>
      <c r="F113" s="17">
        <v>6</v>
      </c>
      <c r="G113" s="17">
        <v>20</v>
      </c>
      <c r="H113" s="17">
        <v>5</v>
      </c>
      <c r="I113" s="17" t="s">
        <v>976</v>
      </c>
      <c r="J113" s="17">
        <v>0</v>
      </c>
      <c r="K113" s="17">
        <v>49</v>
      </c>
      <c r="L113" s="17">
        <v>87</v>
      </c>
      <c r="M113" s="17">
        <v>25</v>
      </c>
      <c r="N113" s="17">
        <v>7726</v>
      </c>
      <c r="O113" s="17">
        <v>97615.281000000003</v>
      </c>
    </row>
    <row r="114" spans="1:15" ht="18.75" customHeight="1">
      <c r="A114" s="145" t="s">
        <v>431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432</v>
      </c>
      <c r="B115" s="17">
        <v>7</v>
      </c>
      <c r="C115" s="17">
        <v>0</v>
      </c>
      <c r="D115" s="17" t="s">
        <v>976</v>
      </c>
      <c r="E115" s="17">
        <v>29</v>
      </c>
      <c r="F115" s="17" t="s">
        <v>976</v>
      </c>
      <c r="G115" s="17">
        <v>12</v>
      </c>
      <c r="H115" s="17" t="s">
        <v>976</v>
      </c>
      <c r="I115" s="17">
        <v>0</v>
      </c>
      <c r="J115" s="17">
        <v>0</v>
      </c>
      <c r="K115" s="17">
        <v>24</v>
      </c>
      <c r="L115" s="17">
        <v>52</v>
      </c>
      <c r="M115" s="17">
        <v>25</v>
      </c>
      <c r="N115" s="17">
        <v>8187</v>
      </c>
      <c r="O115" s="17">
        <v>59027.587</v>
      </c>
    </row>
    <row r="116" spans="1:15">
      <c r="A116" s="151" t="s">
        <v>433</v>
      </c>
      <c r="B116" s="17">
        <v>7</v>
      </c>
      <c r="C116" s="17">
        <v>0</v>
      </c>
      <c r="D116" s="17">
        <v>5</v>
      </c>
      <c r="E116" s="17">
        <v>27</v>
      </c>
      <c r="F116" s="17">
        <v>4</v>
      </c>
      <c r="G116" s="17">
        <v>10</v>
      </c>
      <c r="H116" s="17">
        <v>5</v>
      </c>
      <c r="I116" s="17">
        <v>0</v>
      </c>
      <c r="J116" s="17">
        <v>0</v>
      </c>
      <c r="K116" s="17">
        <v>31</v>
      </c>
      <c r="L116" s="17">
        <v>30</v>
      </c>
      <c r="M116" s="17">
        <v>17</v>
      </c>
      <c r="N116" s="17">
        <v>4923</v>
      </c>
      <c r="O116" s="17">
        <v>55458.627999999997</v>
      </c>
    </row>
    <row r="117" spans="1:15">
      <c r="A117" s="151" t="s">
        <v>434</v>
      </c>
      <c r="B117" s="17">
        <v>12</v>
      </c>
      <c r="C117" s="17">
        <v>0</v>
      </c>
      <c r="D117" s="17">
        <v>19</v>
      </c>
      <c r="E117" s="17">
        <v>6</v>
      </c>
      <c r="F117" s="17">
        <v>5</v>
      </c>
      <c r="G117" s="17">
        <v>9</v>
      </c>
      <c r="H117" s="17">
        <v>10</v>
      </c>
      <c r="I117" s="17" t="s">
        <v>976</v>
      </c>
      <c r="J117" s="17">
        <v>0</v>
      </c>
      <c r="K117" s="17">
        <v>23</v>
      </c>
      <c r="L117" s="17">
        <v>57</v>
      </c>
      <c r="M117" s="17">
        <v>21</v>
      </c>
      <c r="N117" s="17">
        <v>6495</v>
      </c>
      <c r="O117" s="17">
        <v>61262.571000000004</v>
      </c>
    </row>
    <row r="118" spans="1:15">
      <c r="A118" s="151" t="s">
        <v>435</v>
      </c>
      <c r="B118" s="17">
        <v>9</v>
      </c>
      <c r="C118" s="17">
        <v>0</v>
      </c>
      <c r="D118" s="17">
        <v>11</v>
      </c>
      <c r="E118" s="17">
        <v>16</v>
      </c>
      <c r="F118" s="17">
        <v>6</v>
      </c>
      <c r="G118" s="17">
        <v>12</v>
      </c>
      <c r="H118" s="17">
        <v>4</v>
      </c>
      <c r="I118" s="17" t="s">
        <v>976</v>
      </c>
      <c r="J118" s="17">
        <v>0</v>
      </c>
      <c r="K118" s="17">
        <v>20</v>
      </c>
      <c r="L118" s="17">
        <v>30</v>
      </c>
      <c r="M118" s="17">
        <v>18</v>
      </c>
      <c r="N118" s="17">
        <v>5222</v>
      </c>
      <c r="O118" s="17">
        <v>49647.828999999998</v>
      </c>
    </row>
    <row r="119" spans="1:15">
      <c r="A119" s="151" t="s">
        <v>436</v>
      </c>
      <c r="B119" s="17">
        <v>15</v>
      </c>
      <c r="C119" s="17">
        <v>0</v>
      </c>
      <c r="D119" s="17">
        <v>24</v>
      </c>
      <c r="E119" s="17">
        <v>59</v>
      </c>
      <c r="F119" s="17">
        <v>10</v>
      </c>
      <c r="G119" s="17">
        <v>44</v>
      </c>
      <c r="H119" s="17">
        <v>24</v>
      </c>
      <c r="I119" s="17">
        <v>5</v>
      </c>
      <c r="J119" s="17">
        <v>0</v>
      </c>
      <c r="K119" s="17">
        <v>160</v>
      </c>
      <c r="L119" s="17">
        <v>178</v>
      </c>
      <c r="M119" s="17">
        <v>61</v>
      </c>
      <c r="N119" s="17">
        <v>19347</v>
      </c>
      <c r="O119" s="17">
        <v>265492.473</v>
      </c>
    </row>
    <row r="120" spans="1:15">
      <c r="A120" s="151" t="s">
        <v>437</v>
      </c>
      <c r="B120" s="17">
        <v>71</v>
      </c>
      <c r="C120" s="17" t="s">
        <v>976</v>
      </c>
      <c r="D120" s="17">
        <v>149</v>
      </c>
      <c r="E120" s="17">
        <v>231</v>
      </c>
      <c r="F120" s="17">
        <v>40</v>
      </c>
      <c r="G120" s="17">
        <v>88</v>
      </c>
      <c r="H120" s="17">
        <v>60</v>
      </c>
      <c r="I120" s="17" t="s">
        <v>976</v>
      </c>
      <c r="J120" s="17">
        <v>0</v>
      </c>
      <c r="K120" s="17">
        <v>253</v>
      </c>
      <c r="L120" s="17">
        <v>483</v>
      </c>
      <c r="M120" s="17">
        <v>212</v>
      </c>
      <c r="N120" s="17">
        <v>66585</v>
      </c>
      <c r="O120" s="17">
        <v>574987.33299999998</v>
      </c>
    </row>
    <row r="121" spans="1:15">
      <c r="A121" s="151" t="s">
        <v>438</v>
      </c>
      <c r="B121" s="17">
        <v>54</v>
      </c>
      <c r="C121" s="17">
        <v>0</v>
      </c>
      <c r="D121" s="17">
        <v>63</v>
      </c>
      <c r="E121" s="17">
        <v>159</v>
      </c>
      <c r="F121" s="17">
        <v>31</v>
      </c>
      <c r="G121" s="17">
        <v>50</v>
      </c>
      <c r="H121" s="17">
        <v>17</v>
      </c>
      <c r="I121" s="17" t="s">
        <v>976</v>
      </c>
      <c r="J121" s="17">
        <v>0</v>
      </c>
      <c r="K121" s="17">
        <v>207</v>
      </c>
      <c r="L121" s="17">
        <v>258</v>
      </c>
      <c r="M121" s="17">
        <v>76</v>
      </c>
      <c r="N121" s="17">
        <v>23404</v>
      </c>
      <c r="O121" s="17">
        <v>364444.951</v>
      </c>
    </row>
    <row r="122" spans="1:15">
      <c r="A122" s="151" t="s">
        <v>439</v>
      </c>
      <c r="B122" s="17">
        <v>11</v>
      </c>
      <c r="C122" s="17" t="s">
        <v>976</v>
      </c>
      <c r="D122" s="17">
        <v>39</v>
      </c>
      <c r="E122" s="17">
        <v>62</v>
      </c>
      <c r="F122" s="17">
        <v>16</v>
      </c>
      <c r="G122" s="17">
        <v>26</v>
      </c>
      <c r="H122" s="17">
        <v>13</v>
      </c>
      <c r="I122" s="17">
        <v>0</v>
      </c>
      <c r="J122" s="17">
        <v>0</v>
      </c>
      <c r="K122" s="17">
        <v>75</v>
      </c>
      <c r="L122" s="17">
        <v>93</v>
      </c>
      <c r="M122" s="17">
        <v>29</v>
      </c>
      <c r="N122" s="17">
        <v>9344</v>
      </c>
      <c r="O122" s="17">
        <v>131454.96799999999</v>
      </c>
    </row>
    <row r="123" spans="1:15">
      <c r="A123" s="151" t="s">
        <v>440</v>
      </c>
      <c r="B123" s="17" t="s">
        <v>976</v>
      </c>
      <c r="C123" s="17">
        <v>0</v>
      </c>
      <c r="D123" s="17">
        <v>10</v>
      </c>
      <c r="E123" s="17">
        <v>25</v>
      </c>
      <c r="F123" s="17">
        <v>7</v>
      </c>
      <c r="G123" s="17">
        <v>7</v>
      </c>
      <c r="H123" s="17">
        <v>5</v>
      </c>
      <c r="I123" s="17">
        <v>0</v>
      </c>
      <c r="J123" s="17">
        <v>0</v>
      </c>
      <c r="K123" s="17">
        <v>46</v>
      </c>
      <c r="L123" s="17">
        <v>59</v>
      </c>
      <c r="M123" s="17">
        <v>24</v>
      </c>
      <c r="N123" s="17">
        <v>8006</v>
      </c>
      <c r="O123" s="17">
        <v>78609.510999999999</v>
      </c>
    </row>
    <row r="124" spans="1:15">
      <c r="A124" s="151" t="s">
        <v>441</v>
      </c>
      <c r="B124" s="17">
        <v>6</v>
      </c>
      <c r="C124" s="17">
        <v>0</v>
      </c>
      <c r="D124" s="17">
        <v>5</v>
      </c>
      <c r="E124" s="17">
        <v>12</v>
      </c>
      <c r="F124" s="17" t="s">
        <v>976</v>
      </c>
      <c r="G124" s="17">
        <v>13</v>
      </c>
      <c r="H124" s="17">
        <v>6</v>
      </c>
      <c r="I124" s="17">
        <v>0</v>
      </c>
      <c r="J124" s="17">
        <v>0</v>
      </c>
      <c r="K124" s="17">
        <v>31</v>
      </c>
      <c r="L124" s="17">
        <v>49</v>
      </c>
      <c r="M124" s="17">
        <v>29</v>
      </c>
      <c r="N124" s="17">
        <v>8370</v>
      </c>
      <c r="O124" s="17">
        <v>66210.892999999996</v>
      </c>
    </row>
    <row r="125" spans="1:15">
      <c r="A125" s="151" t="s">
        <v>442</v>
      </c>
      <c r="B125" s="17">
        <v>10</v>
      </c>
      <c r="C125" s="17">
        <v>0</v>
      </c>
      <c r="D125" s="17">
        <v>19</v>
      </c>
      <c r="E125" s="17">
        <v>75</v>
      </c>
      <c r="F125" s="17">
        <v>5</v>
      </c>
      <c r="G125" s="17">
        <v>17</v>
      </c>
      <c r="H125" s="17">
        <v>9</v>
      </c>
      <c r="I125" s="17" t="s">
        <v>976</v>
      </c>
      <c r="J125" s="17">
        <v>0</v>
      </c>
      <c r="K125" s="17">
        <v>48</v>
      </c>
      <c r="L125" s="17">
        <v>108</v>
      </c>
      <c r="M125" s="17">
        <v>33</v>
      </c>
      <c r="N125" s="17">
        <v>7655</v>
      </c>
      <c r="O125" s="17">
        <v>103999.163</v>
      </c>
    </row>
    <row r="126" spans="1:15">
      <c r="A126" s="151" t="s">
        <v>443</v>
      </c>
      <c r="B126" s="17">
        <v>70</v>
      </c>
      <c r="C126" s="17" t="s">
        <v>976</v>
      </c>
      <c r="D126" s="17">
        <v>120</v>
      </c>
      <c r="E126" s="17">
        <v>139</v>
      </c>
      <c r="F126" s="17">
        <v>25</v>
      </c>
      <c r="G126" s="17">
        <v>50</v>
      </c>
      <c r="H126" s="17">
        <v>41</v>
      </c>
      <c r="I126" s="17">
        <v>8</v>
      </c>
      <c r="J126" s="17">
        <v>0</v>
      </c>
      <c r="K126" s="17">
        <v>289</v>
      </c>
      <c r="L126" s="17">
        <v>345</v>
      </c>
      <c r="M126" s="17">
        <v>142</v>
      </c>
      <c r="N126" s="17">
        <v>43689</v>
      </c>
      <c r="O126" s="17">
        <v>522869.93199999997</v>
      </c>
    </row>
    <row r="127" spans="1:15">
      <c r="A127" s="151" t="s">
        <v>444</v>
      </c>
      <c r="B127" s="17">
        <v>11</v>
      </c>
      <c r="C127" s="17" t="s">
        <v>976</v>
      </c>
      <c r="D127" s="17">
        <v>12</v>
      </c>
      <c r="E127" s="17">
        <v>53</v>
      </c>
      <c r="F127" s="17">
        <v>13</v>
      </c>
      <c r="G127" s="17">
        <v>30</v>
      </c>
      <c r="H127" s="17">
        <v>13</v>
      </c>
      <c r="I127" s="17" t="s">
        <v>976</v>
      </c>
      <c r="J127" s="17">
        <v>0</v>
      </c>
      <c r="K127" s="17">
        <v>57</v>
      </c>
      <c r="L127" s="17">
        <v>92</v>
      </c>
      <c r="M127" s="17">
        <v>39</v>
      </c>
      <c r="N127" s="17">
        <v>8810</v>
      </c>
      <c r="O127" s="17">
        <v>116707.946</v>
      </c>
    </row>
    <row r="128" spans="1:15">
      <c r="A128" s="151" t="s">
        <v>445</v>
      </c>
      <c r="B128" s="17">
        <v>21</v>
      </c>
      <c r="C128" s="17">
        <v>0</v>
      </c>
      <c r="D128" s="17">
        <v>24</v>
      </c>
      <c r="E128" s="17">
        <v>104</v>
      </c>
      <c r="F128" s="17">
        <v>10</v>
      </c>
      <c r="G128" s="17">
        <v>28</v>
      </c>
      <c r="H128" s="17">
        <v>20</v>
      </c>
      <c r="I128" s="17" t="s">
        <v>976</v>
      </c>
      <c r="J128" s="17">
        <v>0</v>
      </c>
      <c r="K128" s="17">
        <v>116</v>
      </c>
      <c r="L128" s="17">
        <v>167</v>
      </c>
      <c r="M128" s="17">
        <v>63</v>
      </c>
      <c r="N128" s="17">
        <v>20682</v>
      </c>
      <c r="O128" s="17">
        <v>219456.766</v>
      </c>
    </row>
    <row r="129" spans="1:15">
      <c r="A129" s="151" t="s">
        <v>446</v>
      </c>
      <c r="B129" s="17">
        <v>12</v>
      </c>
      <c r="C129" s="17">
        <v>0</v>
      </c>
      <c r="D129" s="17">
        <v>17</v>
      </c>
      <c r="E129" s="17">
        <v>5</v>
      </c>
      <c r="F129" s="17">
        <v>10</v>
      </c>
      <c r="G129" s="17">
        <v>14</v>
      </c>
      <c r="H129" s="17">
        <v>13</v>
      </c>
      <c r="I129" s="17">
        <v>0</v>
      </c>
      <c r="J129" s="17">
        <v>0</v>
      </c>
      <c r="K129" s="17">
        <v>37</v>
      </c>
      <c r="L129" s="17">
        <v>27</v>
      </c>
      <c r="M129" s="17">
        <v>32</v>
      </c>
      <c r="N129" s="17">
        <v>10422</v>
      </c>
      <c r="O129" s="17">
        <v>76469.097999999998</v>
      </c>
    </row>
    <row r="130" spans="1:15">
      <c r="A130" s="151" t="s">
        <v>447</v>
      </c>
      <c r="B130" s="17">
        <v>40</v>
      </c>
      <c r="C130" s="17">
        <v>0</v>
      </c>
      <c r="D130" s="17">
        <v>121</v>
      </c>
      <c r="E130" s="17">
        <v>169</v>
      </c>
      <c r="F130" s="17">
        <v>76</v>
      </c>
      <c r="G130" s="17">
        <v>77</v>
      </c>
      <c r="H130" s="17">
        <v>46</v>
      </c>
      <c r="I130" s="17">
        <v>5</v>
      </c>
      <c r="J130" s="17">
        <v>0</v>
      </c>
      <c r="K130" s="17">
        <v>363</v>
      </c>
      <c r="L130" s="17">
        <v>409</v>
      </c>
      <c r="M130" s="17">
        <v>172</v>
      </c>
      <c r="N130" s="17">
        <v>53526</v>
      </c>
      <c r="O130" s="17">
        <v>620269.94499999995</v>
      </c>
    </row>
    <row r="131" spans="1:15">
      <c r="A131" s="151" t="s">
        <v>448</v>
      </c>
      <c r="B131" s="17">
        <v>192</v>
      </c>
      <c r="C131" s="17">
        <v>5</v>
      </c>
      <c r="D131" s="17">
        <v>324</v>
      </c>
      <c r="E131" s="17">
        <v>618</v>
      </c>
      <c r="F131" s="17">
        <v>139</v>
      </c>
      <c r="G131" s="17">
        <v>178</v>
      </c>
      <c r="H131" s="17">
        <v>160</v>
      </c>
      <c r="I131" s="17">
        <v>13</v>
      </c>
      <c r="J131" s="17">
        <v>0</v>
      </c>
      <c r="K131" s="17">
        <v>886</v>
      </c>
      <c r="L131" s="17">
        <v>809</v>
      </c>
      <c r="M131" s="17">
        <v>422</v>
      </c>
      <c r="N131" s="17">
        <v>132491</v>
      </c>
      <c r="O131" s="17">
        <v>1538123.3940000001</v>
      </c>
    </row>
    <row r="132" spans="1:15">
      <c r="A132" s="151" t="s">
        <v>449</v>
      </c>
      <c r="B132" s="17">
        <v>6</v>
      </c>
      <c r="C132" s="17">
        <v>0</v>
      </c>
      <c r="D132" s="17">
        <v>40</v>
      </c>
      <c r="E132" s="17">
        <v>30</v>
      </c>
      <c r="F132" s="17">
        <v>12</v>
      </c>
      <c r="G132" s="17">
        <v>18</v>
      </c>
      <c r="H132" s="17">
        <v>8</v>
      </c>
      <c r="I132" s="17" t="s">
        <v>976</v>
      </c>
      <c r="J132" s="17" t="s">
        <v>976</v>
      </c>
      <c r="K132" s="17">
        <v>25</v>
      </c>
      <c r="L132" s="17">
        <v>59</v>
      </c>
      <c r="M132" s="17">
        <v>14</v>
      </c>
      <c r="N132" s="17">
        <v>4684</v>
      </c>
      <c r="O132" s="17">
        <v>61824.834999999999</v>
      </c>
    </row>
    <row r="133" spans="1:15">
      <c r="A133" s="151" t="s">
        <v>450</v>
      </c>
      <c r="B133" s="17" t="s">
        <v>976</v>
      </c>
      <c r="C133" s="17">
        <v>0</v>
      </c>
      <c r="D133" s="17" t="s">
        <v>976</v>
      </c>
      <c r="E133" s="17">
        <v>14</v>
      </c>
      <c r="F133" s="17" t="s">
        <v>976</v>
      </c>
      <c r="G133" s="17" t="s">
        <v>976</v>
      </c>
      <c r="H133" s="17" t="s">
        <v>976</v>
      </c>
      <c r="I133" s="17">
        <v>0</v>
      </c>
      <c r="J133" s="17">
        <v>0</v>
      </c>
      <c r="K133" s="17">
        <v>9</v>
      </c>
      <c r="L133" s="17">
        <v>35</v>
      </c>
      <c r="M133" s="17">
        <v>6</v>
      </c>
      <c r="N133" s="17">
        <v>2093</v>
      </c>
      <c r="O133" s="17">
        <v>22466.436000000002</v>
      </c>
    </row>
    <row r="134" spans="1:15">
      <c r="A134" s="151" t="s">
        <v>451</v>
      </c>
      <c r="B134" s="17">
        <v>4</v>
      </c>
      <c r="C134" s="17">
        <v>0</v>
      </c>
      <c r="D134" s="17">
        <v>25</v>
      </c>
      <c r="E134" s="17">
        <v>25</v>
      </c>
      <c r="F134" s="17" t="s">
        <v>976</v>
      </c>
      <c r="G134" s="17">
        <v>17</v>
      </c>
      <c r="H134" s="17">
        <v>11</v>
      </c>
      <c r="I134" s="17">
        <v>0</v>
      </c>
      <c r="J134" s="17">
        <v>0</v>
      </c>
      <c r="K134" s="17">
        <v>50</v>
      </c>
      <c r="L134" s="17">
        <v>111</v>
      </c>
      <c r="M134" s="17">
        <v>38</v>
      </c>
      <c r="N134" s="17">
        <v>11399</v>
      </c>
      <c r="O134" s="17">
        <v>106169.55</v>
      </c>
    </row>
    <row r="135" spans="1:15">
      <c r="A135" s="151" t="s">
        <v>452</v>
      </c>
      <c r="B135" s="17">
        <v>9</v>
      </c>
      <c r="C135" s="17" t="s">
        <v>976</v>
      </c>
      <c r="D135" s="17">
        <v>21</v>
      </c>
      <c r="E135" s="17">
        <v>40</v>
      </c>
      <c r="F135" s="17">
        <v>4</v>
      </c>
      <c r="G135" s="17">
        <v>20</v>
      </c>
      <c r="H135" s="17">
        <v>19</v>
      </c>
      <c r="I135" s="17" t="s">
        <v>976</v>
      </c>
      <c r="J135" s="17">
        <v>0</v>
      </c>
      <c r="K135" s="17">
        <v>45</v>
      </c>
      <c r="L135" s="17">
        <v>72</v>
      </c>
      <c r="M135" s="17">
        <v>19</v>
      </c>
      <c r="N135" s="17">
        <v>5793</v>
      </c>
      <c r="O135" s="17">
        <v>90336.888999999996</v>
      </c>
    </row>
    <row r="136" spans="1:15">
      <c r="A136" s="151" t="s">
        <v>453</v>
      </c>
      <c r="B136" s="17">
        <v>4</v>
      </c>
      <c r="C136" s="17">
        <v>0</v>
      </c>
      <c r="D136" s="17">
        <v>17</v>
      </c>
      <c r="E136" s="17">
        <v>27</v>
      </c>
      <c r="F136" s="17">
        <v>16</v>
      </c>
      <c r="G136" s="17">
        <v>21</v>
      </c>
      <c r="H136" s="17">
        <v>13</v>
      </c>
      <c r="I136" s="17">
        <v>0</v>
      </c>
      <c r="J136" s="17">
        <v>0</v>
      </c>
      <c r="K136" s="17">
        <v>18</v>
      </c>
      <c r="L136" s="17">
        <v>41</v>
      </c>
      <c r="M136" s="17">
        <v>22</v>
      </c>
      <c r="N136" s="17">
        <v>6680</v>
      </c>
      <c r="O136" s="17">
        <v>52917.883999999998</v>
      </c>
    </row>
    <row r="137" spans="1:15">
      <c r="A137" s="151" t="s">
        <v>454</v>
      </c>
      <c r="B137" s="17">
        <v>15</v>
      </c>
      <c r="C137" s="17">
        <v>0</v>
      </c>
      <c r="D137" s="17">
        <v>17</v>
      </c>
      <c r="E137" s="17">
        <v>35</v>
      </c>
      <c r="F137" s="17">
        <v>13</v>
      </c>
      <c r="G137" s="17">
        <v>13</v>
      </c>
      <c r="H137" s="17">
        <v>11</v>
      </c>
      <c r="I137" s="17">
        <v>0</v>
      </c>
      <c r="J137" s="17">
        <v>0</v>
      </c>
      <c r="K137" s="17">
        <v>37</v>
      </c>
      <c r="L137" s="17">
        <v>51</v>
      </c>
      <c r="M137" s="17">
        <v>36</v>
      </c>
      <c r="N137" s="17">
        <v>8854</v>
      </c>
      <c r="O137" s="17">
        <v>83372.221999999994</v>
      </c>
    </row>
    <row r="138" spans="1:15">
      <c r="A138" s="151" t="s">
        <v>455</v>
      </c>
      <c r="B138" s="17">
        <v>5</v>
      </c>
      <c r="C138" s="17">
        <v>0</v>
      </c>
      <c r="D138" s="17">
        <v>9</v>
      </c>
      <c r="E138" s="17">
        <v>26</v>
      </c>
      <c r="F138" s="17">
        <v>7</v>
      </c>
      <c r="G138" s="17">
        <v>26</v>
      </c>
      <c r="H138" s="17">
        <v>9</v>
      </c>
      <c r="I138" s="17" t="s">
        <v>976</v>
      </c>
      <c r="J138" s="17">
        <v>0</v>
      </c>
      <c r="K138" s="17">
        <v>30</v>
      </c>
      <c r="L138" s="17">
        <v>54</v>
      </c>
      <c r="M138" s="17">
        <v>16</v>
      </c>
      <c r="N138" s="17">
        <v>4951</v>
      </c>
      <c r="O138" s="17">
        <v>65189.743000000002</v>
      </c>
    </row>
    <row r="139" spans="1:15">
      <c r="A139" s="151" t="s">
        <v>456</v>
      </c>
      <c r="B139" s="17">
        <v>5</v>
      </c>
      <c r="C139" s="17">
        <v>0</v>
      </c>
      <c r="D139" s="17">
        <v>11</v>
      </c>
      <c r="E139" s="17">
        <v>51</v>
      </c>
      <c r="F139" s="17">
        <v>9</v>
      </c>
      <c r="G139" s="17">
        <v>16</v>
      </c>
      <c r="H139" s="17">
        <v>8</v>
      </c>
      <c r="I139" s="17">
        <v>0</v>
      </c>
      <c r="J139" s="17">
        <v>0</v>
      </c>
      <c r="K139" s="17">
        <v>36</v>
      </c>
      <c r="L139" s="17">
        <v>46</v>
      </c>
      <c r="M139" s="17">
        <v>19</v>
      </c>
      <c r="N139" s="17">
        <v>5658</v>
      </c>
      <c r="O139" s="17">
        <v>67604.702999999994</v>
      </c>
    </row>
    <row r="140" spans="1:15">
      <c r="A140" s="151" t="s">
        <v>457</v>
      </c>
      <c r="B140" s="17">
        <v>4</v>
      </c>
      <c r="C140" s="17">
        <v>0</v>
      </c>
      <c r="D140" s="17">
        <v>23</v>
      </c>
      <c r="E140" s="17">
        <v>16</v>
      </c>
      <c r="F140" s="17">
        <v>0</v>
      </c>
      <c r="G140" s="17">
        <v>15</v>
      </c>
      <c r="H140" s="17">
        <v>9</v>
      </c>
      <c r="I140" s="17">
        <v>0</v>
      </c>
      <c r="J140" s="17">
        <v>0</v>
      </c>
      <c r="K140" s="17">
        <v>23</v>
      </c>
      <c r="L140" s="17">
        <v>44</v>
      </c>
      <c r="M140" s="17">
        <v>29</v>
      </c>
      <c r="N140" s="17">
        <v>14258</v>
      </c>
      <c r="O140" s="17">
        <v>64552.362000000001</v>
      </c>
    </row>
    <row r="141" spans="1:15">
      <c r="A141" s="151" t="s">
        <v>458</v>
      </c>
      <c r="B141" s="17">
        <v>29</v>
      </c>
      <c r="C141" s="17">
        <v>0</v>
      </c>
      <c r="D141" s="17">
        <v>32</v>
      </c>
      <c r="E141" s="17">
        <v>124</v>
      </c>
      <c r="F141" s="17">
        <v>19</v>
      </c>
      <c r="G141" s="17">
        <v>66</v>
      </c>
      <c r="H141" s="17">
        <v>16</v>
      </c>
      <c r="I141" s="17">
        <v>5</v>
      </c>
      <c r="J141" s="17">
        <v>0</v>
      </c>
      <c r="K141" s="17">
        <v>120</v>
      </c>
      <c r="L141" s="17">
        <v>180</v>
      </c>
      <c r="M141" s="17">
        <v>72</v>
      </c>
      <c r="N141" s="17">
        <v>20052</v>
      </c>
      <c r="O141" s="17">
        <v>247382.421</v>
      </c>
    </row>
    <row r="142" spans="1:15">
      <c r="A142" s="151" t="s">
        <v>459</v>
      </c>
      <c r="B142" s="17">
        <v>12</v>
      </c>
      <c r="C142" s="17">
        <v>0</v>
      </c>
      <c r="D142" s="17">
        <v>56</v>
      </c>
      <c r="E142" s="17">
        <v>36</v>
      </c>
      <c r="F142" s="17">
        <v>10</v>
      </c>
      <c r="G142" s="17">
        <v>28</v>
      </c>
      <c r="H142" s="17">
        <v>19</v>
      </c>
      <c r="I142" s="17" t="s">
        <v>976</v>
      </c>
      <c r="J142" s="17">
        <v>0</v>
      </c>
      <c r="K142" s="17">
        <v>26</v>
      </c>
      <c r="L142" s="17">
        <v>73</v>
      </c>
      <c r="M142" s="17">
        <v>51</v>
      </c>
      <c r="N142" s="17">
        <v>16022</v>
      </c>
      <c r="O142" s="17">
        <v>96689.713000000003</v>
      </c>
    </row>
    <row r="143" spans="1:15">
      <c r="A143" s="151" t="s">
        <v>460</v>
      </c>
      <c r="B143" s="17">
        <v>10</v>
      </c>
      <c r="C143" s="17">
        <v>0</v>
      </c>
      <c r="D143" s="17">
        <v>35</v>
      </c>
      <c r="E143" s="17">
        <v>46</v>
      </c>
      <c r="F143" s="17">
        <v>7</v>
      </c>
      <c r="G143" s="17">
        <v>22</v>
      </c>
      <c r="H143" s="17">
        <v>14</v>
      </c>
      <c r="I143" s="17">
        <v>0</v>
      </c>
      <c r="J143" s="17">
        <v>0</v>
      </c>
      <c r="K143" s="17">
        <v>89</v>
      </c>
      <c r="L143" s="17">
        <v>103</v>
      </c>
      <c r="M143" s="17">
        <v>42</v>
      </c>
      <c r="N143" s="17">
        <v>13401</v>
      </c>
      <c r="O143" s="17">
        <v>152532.644</v>
      </c>
    </row>
    <row r="144" spans="1:15">
      <c r="A144" s="151" t="s">
        <v>461</v>
      </c>
      <c r="B144" s="17">
        <v>7</v>
      </c>
      <c r="C144" s="17">
        <v>0</v>
      </c>
      <c r="D144" s="17">
        <v>6</v>
      </c>
      <c r="E144" s="17">
        <v>49</v>
      </c>
      <c r="F144" s="17" t="s">
        <v>976</v>
      </c>
      <c r="G144" s="17">
        <v>6</v>
      </c>
      <c r="H144" s="17">
        <v>11</v>
      </c>
      <c r="I144" s="17">
        <v>0</v>
      </c>
      <c r="J144" s="17">
        <v>0</v>
      </c>
      <c r="K144" s="17">
        <v>40</v>
      </c>
      <c r="L144" s="17">
        <v>49</v>
      </c>
      <c r="M144" s="17">
        <v>19</v>
      </c>
      <c r="N144" s="17">
        <v>4976</v>
      </c>
      <c r="O144" s="17">
        <v>69290.892000000007</v>
      </c>
    </row>
    <row r="145" spans="1:15">
      <c r="A145" s="151" t="s">
        <v>462</v>
      </c>
      <c r="B145" s="17">
        <v>21</v>
      </c>
      <c r="C145" s="17">
        <v>0</v>
      </c>
      <c r="D145" s="17">
        <v>41</v>
      </c>
      <c r="E145" s="17">
        <v>48</v>
      </c>
      <c r="F145" s="17" t="s">
        <v>976</v>
      </c>
      <c r="G145" s="17">
        <v>20</v>
      </c>
      <c r="H145" s="17">
        <v>14</v>
      </c>
      <c r="I145" s="17">
        <v>0</v>
      </c>
      <c r="J145" s="17">
        <v>0</v>
      </c>
      <c r="K145" s="17">
        <v>113</v>
      </c>
      <c r="L145" s="17">
        <v>157</v>
      </c>
      <c r="M145" s="17">
        <v>68</v>
      </c>
      <c r="N145" s="17">
        <v>20966</v>
      </c>
      <c r="O145" s="17">
        <v>208307.81099999999</v>
      </c>
    </row>
    <row r="146" spans="1:15">
      <c r="A146" s="151" t="s">
        <v>463</v>
      </c>
      <c r="B146" s="17">
        <v>4</v>
      </c>
      <c r="C146" s="17">
        <v>0</v>
      </c>
      <c r="D146" s="17">
        <v>9</v>
      </c>
      <c r="E146" s="17">
        <v>26</v>
      </c>
      <c r="F146" s="17" t="s">
        <v>976</v>
      </c>
      <c r="G146" s="17">
        <v>8</v>
      </c>
      <c r="H146" s="17" t="s">
        <v>976</v>
      </c>
      <c r="I146" s="17">
        <v>0</v>
      </c>
      <c r="J146" s="17">
        <v>0</v>
      </c>
      <c r="K146" s="17">
        <v>20</v>
      </c>
      <c r="L146" s="17">
        <v>45</v>
      </c>
      <c r="M146" s="17">
        <v>17</v>
      </c>
      <c r="N146" s="17">
        <v>4948</v>
      </c>
      <c r="O146" s="17">
        <v>45261.014999999999</v>
      </c>
    </row>
    <row r="147" spans="1:15">
      <c r="A147" s="151" t="s">
        <v>464</v>
      </c>
      <c r="B147" s="17">
        <v>4</v>
      </c>
      <c r="C147" s="17">
        <v>0</v>
      </c>
      <c r="D147" s="17">
        <v>14</v>
      </c>
      <c r="E147" s="17">
        <v>23</v>
      </c>
      <c r="F147" s="17">
        <v>4</v>
      </c>
      <c r="G147" s="17">
        <v>25</v>
      </c>
      <c r="H147" s="17">
        <v>7</v>
      </c>
      <c r="I147" s="17">
        <v>0</v>
      </c>
      <c r="J147" s="17">
        <v>0</v>
      </c>
      <c r="K147" s="17">
        <v>46</v>
      </c>
      <c r="L147" s="17">
        <v>61</v>
      </c>
      <c r="M147" s="17">
        <v>28</v>
      </c>
      <c r="N147" s="17">
        <v>8322</v>
      </c>
      <c r="O147" s="17">
        <v>86674.145999999993</v>
      </c>
    </row>
    <row r="148" spans="1:15" ht="18.75" customHeight="1">
      <c r="A148" s="145" t="s">
        <v>465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466</v>
      </c>
      <c r="B149" s="17">
        <v>39</v>
      </c>
      <c r="C149" s="17">
        <v>0</v>
      </c>
      <c r="D149" s="17">
        <v>46</v>
      </c>
      <c r="E149" s="17">
        <v>85</v>
      </c>
      <c r="F149" s="17">
        <v>6</v>
      </c>
      <c r="G149" s="17">
        <v>32</v>
      </c>
      <c r="H149" s="17">
        <v>10</v>
      </c>
      <c r="I149" s="17">
        <v>0</v>
      </c>
      <c r="J149" s="17">
        <v>0</v>
      </c>
      <c r="K149" s="17">
        <v>123</v>
      </c>
      <c r="L149" s="17">
        <v>184</v>
      </c>
      <c r="M149" s="17">
        <v>71</v>
      </c>
      <c r="N149" s="17">
        <v>20748</v>
      </c>
      <c r="O149" s="17">
        <v>239299.00200000001</v>
      </c>
    </row>
    <row r="150" spans="1:15">
      <c r="A150" s="151" t="s">
        <v>467</v>
      </c>
      <c r="B150" s="17">
        <v>38</v>
      </c>
      <c r="C150" s="17">
        <v>0</v>
      </c>
      <c r="D150" s="17">
        <v>70</v>
      </c>
      <c r="E150" s="17">
        <v>68</v>
      </c>
      <c r="F150" s="17">
        <v>18</v>
      </c>
      <c r="G150" s="17">
        <v>49</v>
      </c>
      <c r="H150" s="17">
        <v>35</v>
      </c>
      <c r="I150" s="17">
        <v>7</v>
      </c>
      <c r="J150" s="17">
        <v>0</v>
      </c>
      <c r="K150" s="17">
        <v>295</v>
      </c>
      <c r="L150" s="17">
        <v>366</v>
      </c>
      <c r="M150" s="17">
        <v>118</v>
      </c>
      <c r="N150" s="17">
        <v>36617</v>
      </c>
      <c r="O150" s="17">
        <v>493153.37599999999</v>
      </c>
    </row>
    <row r="151" spans="1:15">
      <c r="A151" s="151" t="s">
        <v>468</v>
      </c>
      <c r="B151" s="17">
        <v>11</v>
      </c>
      <c r="C151" s="17">
        <v>0</v>
      </c>
      <c r="D151" s="17" t="s">
        <v>976</v>
      </c>
      <c r="E151" s="17">
        <v>22</v>
      </c>
      <c r="F151" s="17" t="s">
        <v>976</v>
      </c>
      <c r="G151" s="17">
        <v>11</v>
      </c>
      <c r="H151" s="17" t="s">
        <v>976</v>
      </c>
      <c r="I151" s="17">
        <v>0</v>
      </c>
      <c r="J151" s="17">
        <v>0</v>
      </c>
      <c r="K151" s="17">
        <v>18</v>
      </c>
      <c r="L151" s="17">
        <v>31</v>
      </c>
      <c r="M151" s="17">
        <v>10</v>
      </c>
      <c r="N151" s="17">
        <v>3046</v>
      </c>
      <c r="O151" s="17">
        <v>40855.461000000003</v>
      </c>
    </row>
    <row r="152" spans="1:15">
      <c r="A152" s="151" t="s">
        <v>469</v>
      </c>
      <c r="B152" s="17">
        <v>35</v>
      </c>
      <c r="C152" s="17">
        <v>0</v>
      </c>
      <c r="D152" s="17">
        <v>63</v>
      </c>
      <c r="E152" s="17">
        <v>52</v>
      </c>
      <c r="F152" s="17">
        <v>35</v>
      </c>
      <c r="G152" s="17">
        <v>151</v>
      </c>
      <c r="H152" s="17">
        <v>58</v>
      </c>
      <c r="I152" s="17">
        <v>13</v>
      </c>
      <c r="J152" s="17">
        <v>0</v>
      </c>
      <c r="K152" s="17">
        <v>175</v>
      </c>
      <c r="L152" s="17">
        <v>221</v>
      </c>
      <c r="M152" s="17">
        <v>72</v>
      </c>
      <c r="N152" s="17">
        <v>19517</v>
      </c>
      <c r="O152" s="17">
        <v>354926.71399999998</v>
      </c>
    </row>
    <row r="153" spans="1:15">
      <c r="A153" s="151" t="s">
        <v>470</v>
      </c>
      <c r="B153" s="17">
        <v>10</v>
      </c>
      <c r="C153" s="17">
        <v>0</v>
      </c>
      <c r="D153" s="17">
        <v>59</v>
      </c>
      <c r="E153" s="17">
        <v>38</v>
      </c>
      <c r="F153" s="17" t="s">
        <v>976</v>
      </c>
      <c r="G153" s="17">
        <v>20</v>
      </c>
      <c r="H153" s="17">
        <v>11</v>
      </c>
      <c r="I153" s="17">
        <v>6</v>
      </c>
      <c r="J153" s="17">
        <v>0</v>
      </c>
      <c r="K153" s="17">
        <v>58</v>
      </c>
      <c r="L153" s="17">
        <v>126</v>
      </c>
      <c r="M153" s="17">
        <v>37</v>
      </c>
      <c r="N153" s="17">
        <v>11888</v>
      </c>
      <c r="O153" s="17">
        <v>131855.27600000001</v>
      </c>
    </row>
    <row r="154" spans="1:15">
      <c r="A154" s="151" t="s">
        <v>471</v>
      </c>
      <c r="B154" s="17">
        <v>28</v>
      </c>
      <c r="C154" s="17">
        <v>0</v>
      </c>
      <c r="D154" s="17">
        <v>50</v>
      </c>
      <c r="E154" s="17">
        <v>67</v>
      </c>
      <c r="F154" s="17">
        <v>28</v>
      </c>
      <c r="G154" s="17">
        <v>73</v>
      </c>
      <c r="H154" s="17">
        <v>18</v>
      </c>
      <c r="I154" s="17">
        <v>8</v>
      </c>
      <c r="J154" s="17" t="s">
        <v>976</v>
      </c>
      <c r="K154" s="17">
        <v>117</v>
      </c>
      <c r="L154" s="17">
        <v>238</v>
      </c>
      <c r="M154" s="17">
        <v>72</v>
      </c>
      <c r="N154" s="17">
        <v>21554</v>
      </c>
      <c r="O154" s="17">
        <v>264481.02100000001</v>
      </c>
    </row>
    <row r="155" spans="1:15" ht="18.75" customHeight="1">
      <c r="A155" s="145" t="s">
        <v>472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473</v>
      </c>
      <c r="B156" s="17">
        <v>10</v>
      </c>
      <c r="C156" s="17">
        <v>0</v>
      </c>
      <c r="D156" s="17">
        <v>19</v>
      </c>
      <c r="E156" s="17">
        <v>35</v>
      </c>
      <c r="F156" s="17">
        <v>11</v>
      </c>
      <c r="G156" s="17">
        <v>37</v>
      </c>
      <c r="H156" s="17">
        <v>18</v>
      </c>
      <c r="I156" s="17">
        <v>6</v>
      </c>
      <c r="J156" s="17">
        <v>0</v>
      </c>
      <c r="K156" s="17">
        <v>75</v>
      </c>
      <c r="L156" s="17">
        <v>104</v>
      </c>
      <c r="M156" s="17">
        <v>27</v>
      </c>
      <c r="N156" s="17">
        <v>9378</v>
      </c>
      <c r="O156" s="17">
        <v>141922.91</v>
      </c>
    </row>
    <row r="157" spans="1:15">
      <c r="A157" s="151" t="s">
        <v>474</v>
      </c>
      <c r="B157" s="17">
        <v>22</v>
      </c>
      <c r="C157" s="17">
        <v>0</v>
      </c>
      <c r="D157" s="17">
        <v>10</v>
      </c>
      <c r="E157" s="17">
        <v>67</v>
      </c>
      <c r="F157" s="17">
        <v>13</v>
      </c>
      <c r="G157" s="17">
        <v>51</v>
      </c>
      <c r="H157" s="17">
        <v>11</v>
      </c>
      <c r="I157" s="17" t="s">
        <v>976</v>
      </c>
      <c r="J157" s="17">
        <v>0</v>
      </c>
      <c r="K157" s="17">
        <v>132</v>
      </c>
      <c r="L157" s="17">
        <v>202</v>
      </c>
      <c r="M157" s="17">
        <v>104</v>
      </c>
      <c r="N157" s="17">
        <v>32109</v>
      </c>
      <c r="O157" s="17">
        <v>269624.31099999999</v>
      </c>
    </row>
    <row r="158" spans="1:15">
      <c r="A158" s="151" t="s">
        <v>475</v>
      </c>
      <c r="B158" s="17">
        <v>10</v>
      </c>
      <c r="C158" s="17">
        <v>0</v>
      </c>
      <c r="D158" s="17" t="s">
        <v>976</v>
      </c>
      <c r="E158" s="17">
        <v>14</v>
      </c>
      <c r="F158" s="17" t="s">
        <v>976</v>
      </c>
      <c r="G158" s="17">
        <v>15</v>
      </c>
      <c r="H158" s="17" t="s">
        <v>976</v>
      </c>
      <c r="I158" s="17" t="s">
        <v>976</v>
      </c>
      <c r="J158" s="17">
        <v>0</v>
      </c>
      <c r="K158" s="17">
        <v>21</v>
      </c>
      <c r="L158" s="17">
        <v>24</v>
      </c>
      <c r="M158" s="17">
        <v>19</v>
      </c>
      <c r="N158" s="17">
        <v>6177</v>
      </c>
      <c r="O158" s="17">
        <v>49496.644</v>
      </c>
    </row>
    <row r="159" spans="1:15">
      <c r="A159" s="151" t="s">
        <v>476</v>
      </c>
      <c r="B159" s="17" t="s">
        <v>976</v>
      </c>
      <c r="C159" s="17">
        <v>0</v>
      </c>
      <c r="D159" s="17">
        <v>4</v>
      </c>
      <c r="E159" s="17">
        <v>20</v>
      </c>
      <c r="F159" s="17">
        <v>5</v>
      </c>
      <c r="G159" s="17">
        <v>4</v>
      </c>
      <c r="H159" s="17" t="s">
        <v>976</v>
      </c>
      <c r="I159" s="17">
        <v>0</v>
      </c>
      <c r="J159" s="17">
        <v>0</v>
      </c>
      <c r="K159" s="17">
        <v>19</v>
      </c>
      <c r="L159" s="17">
        <v>25</v>
      </c>
      <c r="M159" s="17">
        <v>17</v>
      </c>
      <c r="N159" s="17">
        <v>4315</v>
      </c>
      <c r="O159" s="17">
        <v>37250.459000000003</v>
      </c>
    </row>
    <row r="160" spans="1:15">
      <c r="A160" s="151" t="s">
        <v>477</v>
      </c>
      <c r="B160" s="17">
        <v>59</v>
      </c>
      <c r="C160" s="17">
        <v>0</v>
      </c>
      <c r="D160" s="17">
        <v>43</v>
      </c>
      <c r="E160" s="17">
        <v>183</v>
      </c>
      <c r="F160" s="17">
        <v>23</v>
      </c>
      <c r="G160" s="17">
        <v>76</v>
      </c>
      <c r="H160" s="17">
        <v>27</v>
      </c>
      <c r="I160" s="17">
        <v>6</v>
      </c>
      <c r="J160" s="17">
        <v>0</v>
      </c>
      <c r="K160" s="17">
        <v>329</v>
      </c>
      <c r="L160" s="17">
        <v>416</v>
      </c>
      <c r="M160" s="17">
        <v>172</v>
      </c>
      <c r="N160" s="17">
        <v>54733</v>
      </c>
      <c r="O160" s="17">
        <v>589683.86199999996</v>
      </c>
    </row>
    <row r="161" spans="1:15">
      <c r="A161" s="151" t="s">
        <v>478</v>
      </c>
      <c r="B161" s="17">
        <v>4</v>
      </c>
      <c r="C161" s="17">
        <v>0</v>
      </c>
      <c r="D161" s="17" t="s">
        <v>976</v>
      </c>
      <c r="E161" s="17">
        <v>16</v>
      </c>
      <c r="F161" s="17" t="s">
        <v>976</v>
      </c>
      <c r="G161" s="17" t="s">
        <v>976</v>
      </c>
      <c r="H161" s="17">
        <v>0</v>
      </c>
      <c r="I161" s="17" t="s">
        <v>976</v>
      </c>
      <c r="J161" s="17">
        <v>0</v>
      </c>
      <c r="K161" s="17">
        <v>28</v>
      </c>
      <c r="L161" s="17">
        <v>28</v>
      </c>
      <c r="M161" s="17">
        <v>7</v>
      </c>
      <c r="N161" s="17">
        <v>1782</v>
      </c>
      <c r="O161" s="17">
        <v>43332.591</v>
      </c>
    </row>
    <row r="162" spans="1:15">
      <c r="A162" s="151" t="s">
        <v>479</v>
      </c>
      <c r="B162" s="17">
        <v>0</v>
      </c>
      <c r="C162" s="17">
        <v>0</v>
      </c>
      <c r="D162" s="17">
        <v>10</v>
      </c>
      <c r="E162" s="17">
        <v>23</v>
      </c>
      <c r="F162" s="17" t="s">
        <v>976</v>
      </c>
      <c r="G162" s="17">
        <v>8</v>
      </c>
      <c r="H162" s="17">
        <v>7</v>
      </c>
      <c r="I162" s="17" t="s">
        <v>976</v>
      </c>
      <c r="J162" s="17">
        <v>0</v>
      </c>
      <c r="K162" s="17">
        <v>14</v>
      </c>
      <c r="L162" s="17">
        <v>24</v>
      </c>
      <c r="M162" s="17">
        <v>13</v>
      </c>
      <c r="N162" s="17">
        <v>3545</v>
      </c>
      <c r="O162" s="17">
        <v>32115.148000000001</v>
      </c>
    </row>
    <row r="163" spans="1:15">
      <c r="A163" s="151" t="s">
        <v>480</v>
      </c>
      <c r="B163" s="17">
        <v>18</v>
      </c>
      <c r="C163" s="17">
        <v>0</v>
      </c>
      <c r="D163" s="17">
        <v>42</v>
      </c>
      <c r="E163" s="17">
        <v>114</v>
      </c>
      <c r="F163" s="17">
        <v>8</v>
      </c>
      <c r="G163" s="17">
        <v>42</v>
      </c>
      <c r="H163" s="17">
        <v>18</v>
      </c>
      <c r="I163" s="17" t="s">
        <v>976</v>
      </c>
      <c r="J163" s="17">
        <v>0</v>
      </c>
      <c r="K163" s="17">
        <v>93</v>
      </c>
      <c r="L163" s="17">
        <v>128</v>
      </c>
      <c r="M163" s="17">
        <v>85</v>
      </c>
      <c r="N163" s="17">
        <v>24664</v>
      </c>
      <c r="O163" s="17">
        <v>200270.30300000001</v>
      </c>
    </row>
    <row r="164" spans="1:15">
      <c r="A164" s="151" t="s">
        <v>481</v>
      </c>
      <c r="B164" s="17">
        <v>7</v>
      </c>
      <c r="C164" s="17">
        <v>0</v>
      </c>
      <c r="D164" s="17" t="s">
        <v>976</v>
      </c>
      <c r="E164" s="17">
        <v>18</v>
      </c>
      <c r="F164" s="17">
        <v>0</v>
      </c>
      <c r="G164" s="17">
        <v>6</v>
      </c>
      <c r="H164" s="17">
        <v>5</v>
      </c>
      <c r="I164" s="17" t="s">
        <v>976</v>
      </c>
      <c r="J164" s="17">
        <v>0</v>
      </c>
      <c r="K164" s="17">
        <v>12</v>
      </c>
      <c r="L164" s="17">
        <v>19</v>
      </c>
      <c r="M164" s="17" t="s">
        <v>976</v>
      </c>
      <c r="N164" s="17">
        <v>294</v>
      </c>
      <c r="O164" s="17">
        <v>27080.335999999999</v>
      </c>
    </row>
    <row r="165" spans="1:15">
      <c r="A165" s="151" t="s">
        <v>482</v>
      </c>
      <c r="B165" s="17" t="s">
        <v>976</v>
      </c>
      <c r="C165" s="17">
        <v>0</v>
      </c>
      <c r="D165" s="17">
        <v>0</v>
      </c>
      <c r="E165" s="17">
        <v>10</v>
      </c>
      <c r="F165" s="17">
        <v>0</v>
      </c>
      <c r="G165" s="17">
        <v>10</v>
      </c>
      <c r="H165" s="17" t="s">
        <v>976</v>
      </c>
      <c r="I165" s="17">
        <v>0</v>
      </c>
      <c r="J165" s="17">
        <v>0</v>
      </c>
      <c r="K165" s="17">
        <v>22</v>
      </c>
      <c r="L165" s="17">
        <v>26</v>
      </c>
      <c r="M165" s="17">
        <v>14</v>
      </c>
      <c r="N165" s="17">
        <v>4328</v>
      </c>
      <c r="O165" s="17">
        <v>40066.235999999997</v>
      </c>
    </row>
    <row r="166" spans="1:15">
      <c r="A166" s="151" t="s">
        <v>483</v>
      </c>
      <c r="B166" s="17" t="s">
        <v>976</v>
      </c>
      <c r="C166" s="17">
        <v>0</v>
      </c>
      <c r="D166" s="17" t="s">
        <v>976</v>
      </c>
      <c r="E166" s="17">
        <v>18</v>
      </c>
      <c r="F166" s="17" t="s">
        <v>976</v>
      </c>
      <c r="G166" s="17">
        <v>4</v>
      </c>
      <c r="H166" s="17">
        <v>0</v>
      </c>
      <c r="I166" s="17">
        <v>0</v>
      </c>
      <c r="J166" s="17" t="s">
        <v>976</v>
      </c>
      <c r="K166" s="17">
        <v>17</v>
      </c>
      <c r="L166" s="17">
        <v>24</v>
      </c>
      <c r="M166" s="17">
        <v>9</v>
      </c>
      <c r="N166" s="17">
        <v>2320</v>
      </c>
      <c r="O166" s="17">
        <v>29422.789000000001</v>
      </c>
    </row>
    <row r="167" spans="1:15">
      <c r="A167" s="151" t="s">
        <v>484</v>
      </c>
      <c r="B167" s="17">
        <v>253</v>
      </c>
      <c r="C167" s="17" t="s">
        <v>976</v>
      </c>
      <c r="D167" s="17">
        <v>272</v>
      </c>
      <c r="E167" s="17">
        <v>524</v>
      </c>
      <c r="F167" s="17">
        <v>374</v>
      </c>
      <c r="G167" s="17">
        <v>619</v>
      </c>
      <c r="H167" s="17">
        <v>219</v>
      </c>
      <c r="I167" s="17">
        <v>58</v>
      </c>
      <c r="J167" s="17">
        <v>6</v>
      </c>
      <c r="K167" s="17">
        <v>1548</v>
      </c>
      <c r="L167" s="17">
        <v>1810</v>
      </c>
      <c r="M167" s="17">
        <v>698</v>
      </c>
      <c r="N167" s="17">
        <v>216892</v>
      </c>
      <c r="O167" s="17">
        <v>2800166.9270000001</v>
      </c>
    </row>
    <row r="168" spans="1:15">
      <c r="A168" s="151" t="s">
        <v>485</v>
      </c>
      <c r="B168" s="17">
        <v>4</v>
      </c>
      <c r="C168" s="17">
        <v>0</v>
      </c>
      <c r="D168" s="17">
        <v>8</v>
      </c>
      <c r="E168" s="17">
        <v>30</v>
      </c>
      <c r="F168" s="17">
        <v>4</v>
      </c>
      <c r="G168" s="17">
        <v>15</v>
      </c>
      <c r="H168" s="17">
        <v>12</v>
      </c>
      <c r="I168" s="17" t="s">
        <v>976</v>
      </c>
      <c r="J168" s="17">
        <v>0</v>
      </c>
      <c r="K168" s="17">
        <v>31</v>
      </c>
      <c r="L168" s="17">
        <v>41</v>
      </c>
      <c r="M168" s="17">
        <v>14</v>
      </c>
      <c r="N168" s="17">
        <v>4093</v>
      </c>
      <c r="O168" s="17">
        <v>59687.483</v>
      </c>
    </row>
    <row r="169" spans="1:15">
      <c r="A169" s="151" t="s">
        <v>486</v>
      </c>
      <c r="B169" s="17">
        <v>7</v>
      </c>
      <c r="C169" s="17">
        <v>0</v>
      </c>
      <c r="D169" s="17" t="s">
        <v>976</v>
      </c>
      <c r="E169" s="17">
        <v>17</v>
      </c>
      <c r="F169" s="17">
        <v>0</v>
      </c>
      <c r="G169" s="17">
        <v>7</v>
      </c>
      <c r="H169" s="17" t="s">
        <v>976</v>
      </c>
      <c r="I169" s="17">
        <v>0</v>
      </c>
      <c r="J169" s="17">
        <v>0</v>
      </c>
      <c r="K169" s="17">
        <v>16</v>
      </c>
      <c r="L169" s="17">
        <v>28</v>
      </c>
      <c r="M169" s="17">
        <v>14</v>
      </c>
      <c r="N169" s="17">
        <v>4369</v>
      </c>
      <c r="O169" s="17">
        <v>36827.474000000002</v>
      </c>
    </row>
    <row r="170" spans="1:15">
      <c r="A170" s="151" t="s">
        <v>487</v>
      </c>
      <c r="B170" s="17">
        <v>6</v>
      </c>
      <c r="C170" s="17">
        <v>0</v>
      </c>
      <c r="D170" s="17" t="s">
        <v>976</v>
      </c>
      <c r="E170" s="17">
        <v>30</v>
      </c>
      <c r="F170" s="17">
        <v>0</v>
      </c>
      <c r="G170" s="17" t="s">
        <v>976</v>
      </c>
      <c r="H170" s="17" t="s">
        <v>976</v>
      </c>
      <c r="I170" s="17">
        <v>0</v>
      </c>
      <c r="J170" s="17">
        <v>0</v>
      </c>
      <c r="K170" s="17">
        <v>23</v>
      </c>
      <c r="L170" s="17">
        <v>34</v>
      </c>
      <c r="M170" s="17">
        <v>26</v>
      </c>
      <c r="N170" s="17">
        <v>8145</v>
      </c>
      <c r="O170" s="17">
        <v>50919.991999999998</v>
      </c>
    </row>
    <row r="171" spans="1:15">
      <c r="A171" s="151" t="s">
        <v>488</v>
      </c>
      <c r="B171" s="17">
        <v>13</v>
      </c>
      <c r="C171" s="17">
        <v>0</v>
      </c>
      <c r="D171" s="17">
        <v>31</v>
      </c>
      <c r="E171" s="17">
        <v>38</v>
      </c>
      <c r="F171" s="17">
        <v>29</v>
      </c>
      <c r="G171" s="17">
        <v>72</v>
      </c>
      <c r="H171" s="17">
        <v>15</v>
      </c>
      <c r="I171" s="17">
        <v>5</v>
      </c>
      <c r="J171" s="17">
        <v>0</v>
      </c>
      <c r="K171" s="17">
        <v>100</v>
      </c>
      <c r="L171" s="17">
        <v>119</v>
      </c>
      <c r="M171" s="17">
        <v>47</v>
      </c>
      <c r="N171" s="17">
        <v>14625</v>
      </c>
      <c r="O171" s="17">
        <v>192894.90599999999</v>
      </c>
    </row>
    <row r="172" spans="1:15">
      <c r="A172" s="151" t="s">
        <v>489</v>
      </c>
      <c r="B172" s="17">
        <v>10</v>
      </c>
      <c r="C172" s="17">
        <v>0</v>
      </c>
      <c r="D172" s="17">
        <v>0</v>
      </c>
      <c r="E172" s="17">
        <v>12</v>
      </c>
      <c r="F172" s="17">
        <v>5</v>
      </c>
      <c r="G172" s="17">
        <v>4</v>
      </c>
      <c r="H172" s="17" t="s">
        <v>976</v>
      </c>
      <c r="I172" s="17" t="s">
        <v>976</v>
      </c>
      <c r="J172" s="17">
        <v>0</v>
      </c>
      <c r="K172" s="17">
        <v>5</v>
      </c>
      <c r="L172" s="17">
        <v>16</v>
      </c>
      <c r="M172" s="17">
        <v>10</v>
      </c>
      <c r="N172" s="17">
        <v>3124</v>
      </c>
      <c r="O172" s="17">
        <v>23602.116999999998</v>
      </c>
    </row>
    <row r="173" spans="1:15">
      <c r="A173" s="151" t="s">
        <v>490</v>
      </c>
      <c r="B173" s="17">
        <v>6</v>
      </c>
      <c r="C173" s="17">
        <v>0</v>
      </c>
      <c r="D173" s="17">
        <v>13</v>
      </c>
      <c r="E173" s="17">
        <v>81</v>
      </c>
      <c r="F173" s="17">
        <v>15</v>
      </c>
      <c r="G173" s="17">
        <v>41</v>
      </c>
      <c r="H173" s="17">
        <v>19</v>
      </c>
      <c r="I173" s="17" t="s">
        <v>976</v>
      </c>
      <c r="J173" s="17">
        <v>0</v>
      </c>
      <c r="K173" s="17">
        <v>127</v>
      </c>
      <c r="L173" s="17">
        <v>186</v>
      </c>
      <c r="M173" s="17">
        <v>31</v>
      </c>
      <c r="N173" s="17">
        <v>10289</v>
      </c>
      <c r="O173" s="17">
        <v>208413.12</v>
      </c>
    </row>
    <row r="174" spans="1:15">
      <c r="A174" s="151" t="s">
        <v>491</v>
      </c>
      <c r="B174" s="17">
        <v>21</v>
      </c>
      <c r="C174" s="17">
        <v>0</v>
      </c>
      <c r="D174" s="17">
        <v>21</v>
      </c>
      <c r="E174" s="17">
        <v>66</v>
      </c>
      <c r="F174" s="17">
        <v>19</v>
      </c>
      <c r="G174" s="17">
        <v>59</v>
      </c>
      <c r="H174" s="17">
        <v>15</v>
      </c>
      <c r="I174" s="17">
        <v>8</v>
      </c>
      <c r="J174" s="17">
        <v>0</v>
      </c>
      <c r="K174" s="17">
        <v>100</v>
      </c>
      <c r="L174" s="17">
        <v>108</v>
      </c>
      <c r="M174" s="17">
        <v>43</v>
      </c>
      <c r="N174" s="17">
        <v>12961</v>
      </c>
      <c r="O174" s="17">
        <v>191546.698</v>
      </c>
    </row>
    <row r="175" spans="1:15">
      <c r="A175" s="151" t="s">
        <v>492</v>
      </c>
      <c r="B175" s="17">
        <v>14</v>
      </c>
      <c r="C175" s="17">
        <v>0</v>
      </c>
      <c r="D175" s="17">
        <v>29</v>
      </c>
      <c r="E175" s="17">
        <v>88</v>
      </c>
      <c r="F175" s="17">
        <v>7</v>
      </c>
      <c r="G175" s="17">
        <v>55</v>
      </c>
      <c r="H175" s="17">
        <v>13</v>
      </c>
      <c r="I175" s="17" t="s">
        <v>976</v>
      </c>
      <c r="J175" s="17">
        <v>0</v>
      </c>
      <c r="K175" s="17">
        <v>114</v>
      </c>
      <c r="L175" s="17">
        <v>181</v>
      </c>
      <c r="M175" s="17">
        <v>49</v>
      </c>
      <c r="N175" s="17">
        <v>12024</v>
      </c>
      <c r="O175" s="17">
        <v>210203.698</v>
      </c>
    </row>
    <row r="176" spans="1:15">
      <c r="A176" s="151" t="s">
        <v>493</v>
      </c>
      <c r="B176" s="17">
        <v>5</v>
      </c>
      <c r="C176" s="17" t="s">
        <v>976</v>
      </c>
      <c r="D176" s="17">
        <v>11</v>
      </c>
      <c r="E176" s="17">
        <v>22</v>
      </c>
      <c r="F176" s="17">
        <v>5</v>
      </c>
      <c r="G176" s="17">
        <v>17</v>
      </c>
      <c r="H176" s="17" t="s">
        <v>976</v>
      </c>
      <c r="I176" s="17">
        <v>5</v>
      </c>
      <c r="J176" s="17">
        <v>0</v>
      </c>
      <c r="K176" s="17">
        <v>36</v>
      </c>
      <c r="L176" s="17">
        <v>45</v>
      </c>
      <c r="M176" s="17">
        <v>18</v>
      </c>
      <c r="N176" s="17">
        <v>5902</v>
      </c>
      <c r="O176" s="17">
        <v>71017.445999999996</v>
      </c>
    </row>
    <row r="177" spans="1:15">
      <c r="A177" s="151" t="s">
        <v>494</v>
      </c>
      <c r="B177" s="17">
        <v>10</v>
      </c>
      <c r="C177" s="17">
        <v>0</v>
      </c>
      <c r="D177" s="17">
        <v>23</v>
      </c>
      <c r="E177" s="17">
        <v>33</v>
      </c>
      <c r="F177" s="17" t="s">
        <v>976</v>
      </c>
      <c r="G177" s="17">
        <v>8</v>
      </c>
      <c r="H177" s="17">
        <v>4</v>
      </c>
      <c r="I177" s="17">
        <v>7</v>
      </c>
      <c r="J177" s="17">
        <v>0</v>
      </c>
      <c r="K177" s="17">
        <v>47</v>
      </c>
      <c r="L177" s="17">
        <v>67</v>
      </c>
      <c r="M177" s="17">
        <v>25</v>
      </c>
      <c r="N177" s="17">
        <v>7574</v>
      </c>
      <c r="O177" s="17">
        <v>94676.76</v>
      </c>
    </row>
    <row r="178" spans="1:15">
      <c r="A178" s="151" t="s">
        <v>495</v>
      </c>
      <c r="B178" s="17" t="s">
        <v>976</v>
      </c>
      <c r="C178" s="17">
        <v>0</v>
      </c>
      <c r="D178" s="17">
        <v>13</v>
      </c>
      <c r="E178" s="17">
        <v>66</v>
      </c>
      <c r="F178" s="17" t="s">
        <v>976</v>
      </c>
      <c r="G178" s="17">
        <v>24</v>
      </c>
      <c r="H178" s="17">
        <v>5</v>
      </c>
      <c r="I178" s="17">
        <v>0</v>
      </c>
      <c r="J178" s="17">
        <v>0</v>
      </c>
      <c r="K178" s="17">
        <v>96</v>
      </c>
      <c r="L178" s="17">
        <v>122</v>
      </c>
      <c r="M178" s="17">
        <v>38</v>
      </c>
      <c r="N178" s="17">
        <v>11414</v>
      </c>
      <c r="O178" s="17">
        <v>153858.95699999999</v>
      </c>
    </row>
    <row r="179" spans="1:15">
      <c r="A179" s="151" t="s">
        <v>496</v>
      </c>
      <c r="B179" s="17">
        <v>38</v>
      </c>
      <c r="C179" s="17">
        <v>0</v>
      </c>
      <c r="D179" s="17">
        <v>13</v>
      </c>
      <c r="E179" s="17">
        <v>83</v>
      </c>
      <c r="F179" s="17">
        <v>10</v>
      </c>
      <c r="G179" s="17">
        <v>43</v>
      </c>
      <c r="H179" s="17">
        <v>6</v>
      </c>
      <c r="I179" s="17">
        <v>4</v>
      </c>
      <c r="J179" s="17">
        <v>0</v>
      </c>
      <c r="K179" s="17">
        <v>99</v>
      </c>
      <c r="L179" s="17">
        <v>118</v>
      </c>
      <c r="M179" s="17">
        <v>65</v>
      </c>
      <c r="N179" s="17">
        <v>20702</v>
      </c>
      <c r="O179" s="17">
        <v>204885.93599999999</v>
      </c>
    </row>
    <row r="180" spans="1:15">
      <c r="A180" s="151" t="s">
        <v>497</v>
      </c>
      <c r="B180" s="17">
        <v>5</v>
      </c>
      <c r="C180" s="17">
        <v>0</v>
      </c>
      <c r="D180" s="17">
        <v>7</v>
      </c>
      <c r="E180" s="17">
        <v>14</v>
      </c>
      <c r="F180" s="17" t="s">
        <v>976</v>
      </c>
      <c r="G180" s="17">
        <v>7</v>
      </c>
      <c r="H180" s="17">
        <v>4</v>
      </c>
      <c r="I180" s="17" t="s">
        <v>976</v>
      </c>
      <c r="J180" s="17">
        <v>0</v>
      </c>
      <c r="K180" s="17">
        <v>51</v>
      </c>
      <c r="L180" s="17">
        <v>45</v>
      </c>
      <c r="M180" s="17">
        <v>13</v>
      </c>
      <c r="N180" s="17">
        <v>4286</v>
      </c>
      <c r="O180" s="17">
        <v>77307.012000000002</v>
      </c>
    </row>
    <row r="181" spans="1:15">
      <c r="A181" s="151" t="s">
        <v>498</v>
      </c>
      <c r="B181" s="17" t="s">
        <v>976</v>
      </c>
      <c r="C181" s="17">
        <v>0</v>
      </c>
      <c r="D181" s="17">
        <v>5</v>
      </c>
      <c r="E181" s="17">
        <v>12</v>
      </c>
      <c r="F181" s="17">
        <v>0</v>
      </c>
      <c r="G181" s="17">
        <v>7</v>
      </c>
      <c r="H181" s="17" t="s">
        <v>976</v>
      </c>
      <c r="I181" s="17" t="s">
        <v>976</v>
      </c>
      <c r="J181" s="17">
        <v>0</v>
      </c>
      <c r="K181" s="17">
        <v>30</v>
      </c>
      <c r="L181" s="17">
        <v>33</v>
      </c>
      <c r="M181" s="17">
        <v>17</v>
      </c>
      <c r="N181" s="17">
        <v>5027</v>
      </c>
      <c r="O181" s="17">
        <v>53477.879000000001</v>
      </c>
    </row>
    <row r="182" spans="1:15">
      <c r="A182" s="151" t="s">
        <v>499</v>
      </c>
      <c r="B182" s="17">
        <v>24</v>
      </c>
      <c r="C182" s="17">
        <v>0</v>
      </c>
      <c r="D182" s="17">
        <v>72</v>
      </c>
      <c r="E182" s="17">
        <v>74</v>
      </c>
      <c r="F182" s="17">
        <v>41</v>
      </c>
      <c r="G182" s="17">
        <v>115</v>
      </c>
      <c r="H182" s="17">
        <v>39</v>
      </c>
      <c r="I182" s="17">
        <v>11</v>
      </c>
      <c r="J182" s="17" t="s">
        <v>976</v>
      </c>
      <c r="K182" s="17">
        <v>184</v>
      </c>
      <c r="L182" s="17">
        <v>239</v>
      </c>
      <c r="M182" s="17">
        <v>81</v>
      </c>
      <c r="N182" s="17">
        <v>26450</v>
      </c>
      <c r="O182" s="17">
        <v>356847.277</v>
      </c>
    </row>
    <row r="183" spans="1:15">
      <c r="A183" s="151" t="s">
        <v>500</v>
      </c>
      <c r="B183" s="17">
        <v>7</v>
      </c>
      <c r="C183" s="17">
        <v>0</v>
      </c>
      <c r="D183" s="17">
        <v>6</v>
      </c>
      <c r="E183" s="17">
        <v>26</v>
      </c>
      <c r="F183" s="17" t="s">
        <v>976</v>
      </c>
      <c r="G183" s="17">
        <v>9</v>
      </c>
      <c r="H183" s="17">
        <v>4</v>
      </c>
      <c r="I183" s="17" t="s">
        <v>976</v>
      </c>
      <c r="J183" s="17">
        <v>0</v>
      </c>
      <c r="K183" s="17">
        <v>37</v>
      </c>
      <c r="L183" s="17">
        <v>45</v>
      </c>
      <c r="M183" s="17">
        <v>13</v>
      </c>
      <c r="N183" s="17">
        <v>4067</v>
      </c>
      <c r="O183" s="17">
        <v>64323.103999999999</v>
      </c>
    </row>
    <row r="184" spans="1:15">
      <c r="A184" s="151" t="s">
        <v>501</v>
      </c>
      <c r="B184" s="17">
        <v>14</v>
      </c>
      <c r="C184" s="17" t="s">
        <v>976</v>
      </c>
      <c r="D184" s="17">
        <v>33</v>
      </c>
      <c r="E184" s="17">
        <v>9</v>
      </c>
      <c r="F184" s="17">
        <v>35</v>
      </c>
      <c r="G184" s="17">
        <v>67</v>
      </c>
      <c r="H184" s="17">
        <v>26</v>
      </c>
      <c r="I184" s="17" t="s">
        <v>976</v>
      </c>
      <c r="J184" s="17">
        <v>0</v>
      </c>
      <c r="K184" s="17">
        <v>88</v>
      </c>
      <c r="L184" s="17">
        <v>148</v>
      </c>
      <c r="M184" s="17">
        <v>45</v>
      </c>
      <c r="N184" s="17">
        <v>14546</v>
      </c>
      <c r="O184" s="17">
        <v>183187.372</v>
      </c>
    </row>
    <row r="185" spans="1:15">
      <c r="A185" s="151" t="s">
        <v>502</v>
      </c>
      <c r="B185" s="17">
        <v>5</v>
      </c>
      <c r="C185" s="17">
        <v>0</v>
      </c>
      <c r="D185" s="17">
        <v>10</v>
      </c>
      <c r="E185" s="17">
        <v>39</v>
      </c>
      <c r="F185" s="17" t="s">
        <v>976</v>
      </c>
      <c r="G185" s="17">
        <v>21</v>
      </c>
      <c r="H185" s="17">
        <v>10</v>
      </c>
      <c r="I185" s="17" t="s">
        <v>976</v>
      </c>
      <c r="J185" s="17">
        <v>0</v>
      </c>
      <c r="K185" s="17">
        <v>41</v>
      </c>
      <c r="L185" s="17">
        <v>74</v>
      </c>
      <c r="M185" s="17">
        <v>40</v>
      </c>
      <c r="N185" s="17">
        <v>12569</v>
      </c>
      <c r="O185" s="17">
        <v>93359.357000000004</v>
      </c>
    </row>
    <row r="186" spans="1:15">
      <c r="A186" s="151" t="s">
        <v>503</v>
      </c>
      <c r="B186" s="17">
        <v>26</v>
      </c>
      <c r="C186" s="17">
        <v>0</v>
      </c>
      <c r="D186" s="17">
        <v>47</v>
      </c>
      <c r="E186" s="17">
        <v>244</v>
      </c>
      <c r="F186" s="17">
        <v>14</v>
      </c>
      <c r="G186" s="17">
        <v>60</v>
      </c>
      <c r="H186" s="17">
        <v>26</v>
      </c>
      <c r="I186" s="17">
        <v>5</v>
      </c>
      <c r="J186" s="17">
        <v>0</v>
      </c>
      <c r="K186" s="17">
        <v>204</v>
      </c>
      <c r="L186" s="17">
        <v>232</v>
      </c>
      <c r="M186" s="17">
        <v>111</v>
      </c>
      <c r="N186" s="17">
        <v>33765</v>
      </c>
      <c r="O186" s="17">
        <v>367173.766</v>
      </c>
    </row>
    <row r="187" spans="1:15">
      <c r="A187" s="151" t="s">
        <v>504</v>
      </c>
      <c r="B187" s="17">
        <v>6</v>
      </c>
      <c r="C187" s="17">
        <v>0</v>
      </c>
      <c r="D187" s="17">
        <v>8</v>
      </c>
      <c r="E187" s="17">
        <v>23</v>
      </c>
      <c r="F187" s="17" t="s">
        <v>976</v>
      </c>
      <c r="G187" s="17" t="s">
        <v>976</v>
      </c>
      <c r="H187" s="17">
        <v>0</v>
      </c>
      <c r="I187" s="17" t="s">
        <v>976</v>
      </c>
      <c r="J187" s="17">
        <v>0</v>
      </c>
      <c r="K187" s="17">
        <v>18</v>
      </c>
      <c r="L187" s="17">
        <v>24</v>
      </c>
      <c r="M187" s="17">
        <v>12</v>
      </c>
      <c r="N187" s="17">
        <v>4163</v>
      </c>
      <c r="O187" s="17">
        <v>37124.357000000004</v>
      </c>
    </row>
    <row r="188" spans="1:15">
      <c r="A188" s="151" t="s">
        <v>505</v>
      </c>
      <c r="B188" s="17">
        <v>6</v>
      </c>
      <c r="C188" s="17" t="s">
        <v>976</v>
      </c>
      <c r="D188" s="17" t="s">
        <v>976</v>
      </c>
      <c r="E188" s="17">
        <v>10</v>
      </c>
      <c r="F188" s="17" t="s">
        <v>976</v>
      </c>
      <c r="G188" s="17">
        <v>48</v>
      </c>
      <c r="H188" s="17">
        <v>13</v>
      </c>
      <c r="I188" s="17">
        <v>6</v>
      </c>
      <c r="J188" s="17">
        <v>0</v>
      </c>
      <c r="K188" s="17">
        <v>70</v>
      </c>
      <c r="L188" s="17">
        <v>95</v>
      </c>
      <c r="M188" s="17">
        <v>26</v>
      </c>
      <c r="N188" s="17">
        <v>8313</v>
      </c>
      <c r="O188" s="17">
        <v>130779.24</v>
      </c>
    </row>
    <row r="189" spans="1:15">
      <c r="A189" s="151" t="s">
        <v>506</v>
      </c>
      <c r="B189" s="17" t="s">
        <v>976</v>
      </c>
      <c r="C189" s="17">
        <v>0</v>
      </c>
      <c r="D189" s="17">
        <v>0</v>
      </c>
      <c r="E189" s="17">
        <v>25</v>
      </c>
      <c r="F189" s="17">
        <v>0</v>
      </c>
      <c r="G189" s="17">
        <v>9</v>
      </c>
      <c r="H189" s="17">
        <v>4</v>
      </c>
      <c r="I189" s="17">
        <v>10</v>
      </c>
      <c r="J189" s="17">
        <v>0</v>
      </c>
      <c r="K189" s="17">
        <v>25</v>
      </c>
      <c r="L189" s="17">
        <v>31</v>
      </c>
      <c r="M189" s="17">
        <v>21</v>
      </c>
      <c r="N189" s="17">
        <v>6016</v>
      </c>
      <c r="O189" s="17">
        <v>60742.267999999996</v>
      </c>
    </row>
    <row r="190" spans="1:15">
      <c r="A190" s="151" t="s">
        <v>507</v>
      </c>
      <c r="B190" s="17">
        <v>4</v>
      </c>
      <c r="C190" s="17">
        <v>0</v>
      </c>
      <c r="D190" s="17">
        <v>4</v>
      </c>
      <c r="E190" s="17">
        <v>22</v>
      </c>
      <c r="F190" s="17" t="s">
        <v>976</v>
      </c>
      <c r="G190" s="17">
        <v>12</v>
      </c>
      <c r="H190" s="17">
        <v>5</v>
      </c>
      <c r="I190" s="17" t="s">
        <v>976</v>
      </c>
      <c r="J190" s="17">
        <v>0</v>
      </c>
      <c r="K190" s="17">
        <v>17</v>
      </c>
      <c r="L190" s="17">
        <v>28</v>
      </c>
      <c r="M190" s="17">
        <v>29</v>
      </c>
      <c r="N190" s="17">
        <v>8345</v>
      </c>
      <c r="O190" s="17">
        <v>48047.451000000001</v>
      </c>
    </row>
    <row r="191" spans="1:15">
      <c r="A191" s="151" t="s">
        <v>508</v>
      </c>
      <c r="B191" s="17" t="s">
        <v>976</v>
      </c>
      <c r="C191" s="17">
        <v>0</v>
      </c>
      <c r="D191" s="17" t="s">
        <v>976</v>
      </c>
      <c r="E191" s="17">
        <v>7</v>
      </c>
      <c r="F191" s="17">
        <v>0</v>
      </c>
      <c r="G191" s="17">
        <v>10</v>
      </c>
      <c r="H191" s="17" t="s">
        <v>976</v>
      </c>
      <c r="I191" s="17">
        <v>4</v>
      </c>
      <c r="J191" s="17">
        <v>0</v>
      </c>
      <c r="K191" s="17">
        <v>28</v>
      </c>
      <c r="L191" s="17">
        <v>40</v>
      </c>
      <c r="M191" s="17">
        <v>13</v>
      </c>
      <c r="N191" s="17">
        <v>3594</v>
      </c>
      <c r="O191" s="17">
        <v>52347.125999999997</v>
      </c>
    </row>
    <row r="192" spans="1:15">
      <c r="A192" s="151" t="s">
        <v>509</v>
      </c>
      <c r="B192" s="17" t="s">
        <v>976</v>
      </c>
      <c r="C192" s="17">
        <v>0</v>
      </c>
      <c r="D192" s="17" t="s">
        <v>976</v>
      </c>
      <c r="E192" s="17">
        <v>46</v>
      </c>
      <c r="F192" s="17" t="s">
        <v>976</v>
      </c>
      <c r="G192" s="17">
        <v>13</v>
      </c>
      <c r="H192" s="17">
        <v>5</v>
      </c>
      <c r="I192" s="17" t="s">
        <v>976</v>
      </c>
      <c r="J192" s="17">
        <v>0</v>
      </c>
      <c r="K192" s="17">
        <v>33</v>
      </c>
      <c r="L192" s="17">
        <v>43</v>
      </c>
      <c r="M192" s="17">
        <v>21</v>
      </c>
      <c r="N192" s="17">
        <v>6718</v>
      </c>
      <c r="O192" s="17">
        <v>63716.084999999999</v>
      </c>
    </row>
    <row r="193" spans="1:15">
      <c r="A193" s="151" t="s">
        <v>510</v>
      </c>
      <c r="B193" s="17" t="s">
        <v>976</v>
      </c>
      <c r="C193" s="17">
        <v>0</v>
      </c>
      <c r="D193" s="17" t="s">
        <v>976</v>
      </c>
      <c r="E193" s="17">
        <v>57</v>
      </c>
      <c r="F193" s="17" t="s">
        <v>976</v>
      </c>
      <c r="G193" s="17">
        <v>18</v>
      </c>
      <c r="H193" s="17">
        <v>7</v>
      </c>
      <c r="I193" s="17" t="s">
        <v>976</v>
      </c>
      <c r="J193" s="17">
        <v>0</v>
      </c>
      <c r="K193" s="17">
        <v>35</v>
      </c>
      <c r="L193" s="17">
        <v>59</v>
      </c>
      <c r="M193" s="17">
        <v>22</v>
      </c>
      <c r="N193" s="17">
        <v>5835</v>
      </c>
      <c r="O193" s="17">
        <v>69427.782000000007</v>
      </c>
    </row>
    <row r="194" spans="1:15">
      <c r="A194" s="151" t="s">
        <v>511</v>
      </c>
      <c r="B194" s="17">
        <v>12</v>
      </c>
      <c r="C194" s="17">
        <v>0</v>
      </c>
      <c r="D194" s="17" t="s">
        <v>976</v>
      </c>
      <c r="E194" s="17">
        <v>12</v>
      </c>
      <c r="F194" s="17" t="s">
        <v>976</v>
      </c>
      <c r="G194" s="17">
        <v>18</v>
      </c>
      <c r="H194" s="17">
        <v>6</v>
      </c>
      <c r="I194" s="17" t="s">
        <v>976</v>
      </c>
      <c r="J194" s="17">
        <v>0</v>
      </c>
      <c r="K194" s="17">
        <v>44</v>
      </c>
      <c r="L194" s="17">
        <v>47</v>
      </c>
      <c r="M194" s="17">
        <v>28</v>
      </c>
      <c r="N194" s="17">
        <v>8809</v>
      </c>
      <c r="O194" s="17">
        <v>87090.717000000004</v>
      </c>
    </row>
    <row r="195" spans="1:15">
      <c r="A195" s="151" t="s">
        <v>512</v>
      </c>
      <c r="B195" s="17">
        <v>4</v>
      </c>
      <c r="C195" s="17">
        <v>0</v>
      </c>
      <c r="D195" s="17">
        <v>5</v>
      </c>
      <c r="E195" s="17">
        <v>13</v>
      </c>
      <c r="F195" s="17">
        <v>4</v>
      </c>
      <c r="G195" s="17">
        <v>9</v>
      </c>
      <c r="H195" s="17" t="s">
        <v>976</v>
      </c>
      <c r="I195" s="17">
        <v>0</v>
      </c>
      <c r="J195" s="17">
        <v>0</v>
      </c>
      <c r="K195" s="17">
        <v>42</v>
      </c>
      <c r="L195" s="17">
        <v>42</v>
      </c>
      <c r="M195" s="17">
        <v>15</v>
      </c>
      <c r="N195" s="17">
        <v>4557</v>
      </c>
      <c r="O195" s="17">
        <v>64977.055</v>
      </c>
    </row>
    <row r="196" spans="1:15">
      <c r="A196" s="151" t="s">
        <v>513</v>
      </c>
      <c r="B196" s="17">
        <v>22</v>
      </c>
      <c r="C196" s="17">
        <v>0</v>
      </c>
      <c r="D196" s="17">
        <v>63</v>
      </c>
      <c r="E196" s="17">
        <v>135</v>
      </c>
      <c r="F196" s="17">
        <v>25</v>
      </c>
      <c r="G196" s="17">
        <v>63</v>
      </c>
      <c r="H196" s="17">
        <v>30</v>
      </c>
      <c r="I196" s="17" t="s">
        <v>976</v>
      </c>
      <c r="J196" s="17" t="s">
        <v>976</v>
      </c>
      <c r="K196" s="17">
        <v>149</v>
      </c>
      <c r="L196" s="17">
        <v>218</v>
      </c>
      <c r="M196" s="17">
        <v>95</v>
      </c>
      <c r="N196" s="17">
        <v>29739</v>
      </c>
      <c r="O196" s="17">
        <v>298699.42200000002</v>
      </c>
    </row>
    <row r="197" spans="1:15">
      <c r="A197" s="151" t="s">
        <v>514</v>
      </c>
      <c r="B197" s="17">
        <v>5</v>
      </c>
      <c r="C197" s="17">
        <v>0</v>
      </c>
      <c r="D197" s="17">
        <v>10</v>
      </c>
      <c r="E197" s="17">
        <v>23</v>
      </c>
      <c r="F197" s="17" t="s">
        <v>976</v>
      </c>
      <c r="G197" s="17">
        <v>15</v>
      </c>
      <c r="H197" s="17">
        <v>6</v>
      </c>
      <c r="I197" s="17" t="s">
        <v>976</v>
      </c>
      <c r="J197" s="17" t="s">
        <v>976</v>
      </c>
      <c r="K197" s="17">
        <v>49</v>
      </c>
      <c r="L197" s="17">
        <v>64</v>
      </c>
      <c r="M197" s="17">
        <v>26</v>
      </c>
      <c r="N197" s="17">
        <v>8139</v>
      </c>
      <c r="O197" s="17">
        <v>89812.793000000005</v>
      </c>
    </row>
    <row r="198" spans="1:15">
      <c r="A198" s="151" t="s">
        <v>515</v>
      </c>
      <c r="B198" s="17">
        <v>26</v>
      </c>
      <c r="C198" s="17">
        <v>0</v>
      </c>
      <c r="D198" s="17">
        <v>60</v>
      </c>
      <c r="E198" s="17">
        <v>131</v>
      </c>
      <c r="F198" s="17">
        <v>13</v>
      </c>
      <c r="G198" s="17">
        <v>76</v>
      </c>
      <c r="H198" s="17">
        <v>27</v>
      </c>
      <c r="I198" s="17">
        <v>8</v>
      </c>
      <c r="J198" s="17">
        <v>0</v>
      </c>
      <c r="K198" s="17">
        <v>211</v>
      </c>
      <c r="L198" s="17">
        <v>276</v>
      </c>
      <c r="M198" s="17">
        <v>80</v>
      </c>
      <c r="N198" s="17">
        <v>25229</v>
      </c>
      <c r="O198" s="17">
        <v>371885.95299999998</v>
      </c>
    </row>
    <row r="199" spans="1:15">
      <c r="A199" s="151" t="s">
        <v>516</v>
      </c>
      <c r="B199" s="17">
        <v>20</v>
      </c>
      <c r="C199" s="17">
        <v>0</v>
      </c>
      <c r="D199" s="17">
        <v>16</v>
      </c>
      <c r="E199" s="17">
        <v>46</v>
      </c>
      <c r="F199" s="17">
        <v>7</v>
      </c>
      <c r="G199" s="17">
        <v>23</v>
      </c>
      <c r="H199" s="17" t="s">
        <v>976</v>
      </c>
      <c r="I199" s="17" t="s">
        <v>976</v>
      </c>
      <c r="J199" s="17">
        <v>0</v>
      </c>
      <c r="K199" s="17">
        <v>79</v>
      </c>
      <c r="L199" s="17">
        <v>87</v>
      </c>
      <c r="M199" s="17">
        <v>44</v>
      </c>
      <c r="N199" s="17">
        <v>13282</v>
      </c>
      <c r="O199" s="17">
        <v>144011.96299999999</v>
      </c>
    </row>
    <row r="200" spans="1:15">
      <c r="A200" s="151" t="s">
        <v>517</v>
      </c>
      <c r="B200" s="17">
        <v>7</v>
      </c>
      <c r="C200" s="17">
        <v>0</v>
      </c>
      <c r="D200" s="17">
        <v>18</v>
      </c>
      <c r="E200" s="17">
        <v>67</v>
      </c>
      <c r="F200" s="17" t="s">
        <v>976</v>
      </c>
      <c r="G200" s="17">
        <v>21</v>
      </c>
      <c r="H200" s="17">
        <v>4</v>
      </c>
      <c r="I200" s="17" t="s">
        <v>976</v>
      </c>
      <c r="J200" s="17">
        <v>5</v>
      </c>
      <c r="K200" s="17">
        <v>52</v>
      </c>
      <c r="L200" s="17">
        <v>83</v>
      </c>
      <c r="M200" s="17">
        <v>21</v>
      </c>
      <c r="N200" s="17">
        <v>6680</v>
      </c>
      <c r="O200" s="17">
        <v>100761.84</v>
      </c>
    </row>
    <row r="201" spans="1:15">
      <c r="A201" s="151" t="s">
        <v>518</v>
      </c>
      <c r="B201" s="17">
        <v>8</v>
      </c>
      <c r="C201" s="17">
        <v>0</v>
      </c>
      <c r="D201" s="17">
        <v>13</v>
      </c>
      <c r="E201" s="17">
        <v>9</v>
      </c>
      <c r="F201" s="17">
        <v>10</v>
      </c>
      <c r="G201" s="17">
        <v>14</v>
      </c>
      <c r="H201" s="17">
        <v>7</v>
      </c>
      <c r="I201" s="17">
        <v>0</v>
      </c>
      <c r="J201" s="17">
        <v>0</v>
      </c>
      <c r="K201" s="17">
        <v>22</v>
      </c>
      <c r="L201" s="17">
        <v>42</v>
      </c>
      <c r="M201" s="17">
        <v>23</v>
      </c>
      <c r="N201" s="17">
        <v>7747</v>
      </c>
      <c r="O201" s="17">
        <v>56405.735999999997</v>
      </c>
    </row>
    <row r="202" spans="1:15">
      <c r="A202" s="151" t="s">
        <v>519</v>
      </c>
      <c r="B202" s="17">
        <v>20</v>
      </c>
      <c r="C202" s="17">
        <v>0</v>
      </c>
      <c r="D202" s="17">
        <v>45</v>
      </c>
      <c r="E202" s="17">
        <v>97</v>
      </c>
      <c r="F202" s="17">
        <v>21</v>
      </c>
      <c r="G202" s="17">
        <v>46</v>
      </c>
      <c r="H202" s="17">
        <v>9</v>
      </c>
      <c r="I202" s="17">
        <v>10</v>
      </c>
      <c r="J202" s="17">
        <v>0</v>
      </c>
      <c r="K202" s="17">
        <v>156</v>
      </c>
      <c r="L202" s="17">
        <v>147</v>
      </c>
      <c r="M202" s="17">
        <v>49</v>
      </c>
      <c r="N202" s="17">
        <v>15748</v>
      </c>
      <c r="O202" s="17">
        <v>258523.80499999999</v>
      </c>
    </row>
    <row r="203" spans="1:15">
      <c r="A203" s="151" t="s">
        <v>520</v>
      </c>
      <c r="B203" s="17">
        <v>5</v>
      </c>
      <c r="C203" s="17">
        <v>0</v>
      </c>
      <c r="D203" s="17">
        <v>24</v>
      </c>
      <c r="E203" s="17">
        <v>61</v>
      </c>
      <c r="F203" s="17" t="s">
        <v>976</v>
      </c>
      <c r="G203" s="17">
        <v>6</v>
      </c>
      <c r="H203" s="17" t="s">
        <v>976</v>
      </c>
      <c r="I203" s="17" t="s">
        <v>976</v>
      </c>
      <c r="J203" s="17">
        <v>0</v>
      </c>
      <c r="K203" s="17">
        <v>65</v>
      </c>
      <c r="L203" s="17">
        <v>67</v>
      </c>
      <c r="M203" s="17">
        <v>17</v>
      </c>
      <c r="N203" s="17">
        <v>4924</v>
      </c>
      <c r="O203" s="17">
        <v>98369.793000000005</v>
      </c>
    </row>
    <row r="204" spans="1:15">
      <c r="A204" s="151" t="s">
        <v>521</v>
      </c>
      <c r="B204" s="17">
        <v>8</v>
      </c>
      <c r="C204" s="17">
        <v>0</v>
      </c>
      <c r="D204" s="17">
        <v>17</v>
      </c>
      <c r="E204" s="17">
        <v>14</v>
      </c>
      <c r="F204" s="17">
        <v>14</v>
      </c>
      <c r="G204" s="17">
        <v>19</v>
      </c>
      <c r="H204" s="17">
        <v>5</v>
      </c>
      <c r="I204" s="17">
        <v>0</v>
      </c>
      <c r="J204" s="17">
        <v>0</v>
      </c>
      <c r="K204" s="17">
        <v>27</v>
      </c>
      <c r="L204" s="17">
        <v>37</v>
      </c>
      <c r="M204" s="17">
        <v>14</v>
      </c>
      <c r="N204" s="17">
        <v>4423</v>
      </c>
      <c r="O204" s="17">
        <v>56137.741000000002</v>
      </c>
    </row>
    <row r="205" spans="1:15" ht="18.75" customHeight="1">
      <c r="A205" s="145" t="s">
        <v>522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523</v>
      </c>
      <c r="B206" s="17">
        <v>10</v>
      </c>
      <c r="C206" s="17">
        <v>0</v>
      </c>
      <c r="D206" s="17">
        <v>18</v>
      </c>
      <c r="E206" s="17">
        <v>44</v>
      </c>
      <c r="F206" s="17" t="s">
        <v>976</v>
      </c>
      <c r="G206" s="17">
        <v>16</v>
      </c>
      <c r="H206" s="17">
        <v>8</v>
      </c>
      <c r="I206" s="17">
        <v>9</v>
      </c>
      <c r="J206" s="17">
        <v>0</v>
      </c>
      <c r="K206" s="17">
        <v>72</v>
      </c>
      <c r="L206" s="17">
        <v>81</v>
      </c>
      <c r="M206" s="17">
        <v>40</v>
      </c>
      <c r="N206" s="17">
        <v>12050</v>
      </c>
      <c r="O206" s="17">
        <v>135971.283</v>
      </c>
    </row>
    <row r="207" spans="1:15">
      <c r="A207" s="151" t="s">
        <v>524</v>
      </c>
      <c r="B207" s="17" t="s">
        <v>976</v>
      </c>
      <c r="C207" s="17">
        <v>0</v>
      </c>
      <c r="D207" s="17">
        <v>4</v>
      </c>
      <c r="E207" s="17">
        <v>16</v>
      </c>
      <c r="F207" s="17">
        <v>0</v>
      </c>
      <c r="G207" s="17">
        <v>4</v>
      </c>
      <c r="H207" s="17" t="s">
        <v>976</v>
      </c>
      <c r="I207" s="17">
        <v>5</v>
      </c>
      <c r="J207" s="17">
        <v>0</v>
      </c>
      <c r="K207" s="17">
        <v>24</v>
      </c>
      <c r="L207" s="17">
        <v>30</v>
      </c>
      <c r="M207" s="17">
        <v>15</v>
      </c>
      <c r="N207" s="17">
        <v>4549</v>
      </c>
      <c r="O207" s="17">
        <v>47239.180999999997</v>
      </c>
    </row>
    <row r="208" spans="1:15">
      <c r="A208" s="151" t="s">
        <v>525</v>
      </c>
      <c r="B208" s="17">
        <v>5</v>
      </c>
      <c r="C208" s="17">
        <v>0</v>
      </c>
      <c r="D208" s="17">
        <v>15</v>
      </c>
      <c r="E208" s="17">
        <v>59</v>
      </c>
      <c r="F208" s="17">
        <v>6</v>
      </c>
      <c r="G208" s="17">
        <v>16</v>
      </c>
      <c r="H208" s="17" t="s">
        <v>976</v>
      </c>
      <c r="I208" s="17">
        <v>0</v>
      </c>
      <c r="J208" s="17">
        <v>0</v>
      </c>
      <c r="K208" s="17">
        <v>22</v>
      </c>
      <c r="L208" s="17">
        <v>55</v>
      </c>
      <c r="M208" s="17">
        <v>18</v>
      </c>
      <c r="N208" s="17">
        <v>3906</v>
      </c>
      <c r="O208" s="17">
        <v>53092.55</v>
      </c>
    </row>
    <row r="209" spans="1:15">
      <c r="A209" s="151" t="s">
        <v>526</v>
      </c>
      <c r="B209" s="17" t="s">
        <v>976</v>
      </c>
      <c r="C209" s="17">
        <v>0</v>
      </c>
      <c r="D209" s="17">
        <v>5</v>
      </c>
      <c r="E209" s="17">
        <v>50</v>
      </c>
      <c r="F209" s="17">
        <v>4</v>
      </c>
      <c r="G209" s="17">
        <v>7</v>
      </c>
      <c r="H209" s="17" t="s">
        <v>976</v>
      </c>
      <c r="I209" s="17" t="s">
        <v>976</v>
      </c>
      <c r="J209" s="17" t="s">
        <v>976</v>
      </c>
      <c r="K209" s="17">
        <v>35</v>
      </c>
      <c r="L209" s="17">
        <v>47</v>
      </c>
      <c r="M209" s="17">
        <v>26</v>
      </c>
      <c r="N209" s="17">
        <v>8173</v>
      </c>
      <c r="O209" s="17">
        <v>66713.936000000002</v>
      </c>
    </row>
    <row r="210" spans="1:15">
      <c r="A210" s="151" t="s">
        <v>527</v>
      </c>
      <c r="B210" s="17">
        <v>5</v>
      </c>
      <c r="C210" s="17">
        <v>0</v>
      </c>
      <c r="D210" s="17" t="s">
        <v>976</v>
      </c>
      <c r="E210" s="17">
        <v>35</v>
      </c>
      <c r="F210" s="17">
        <v>4</v>
      </c>
      <c r="G210" s="17">
        <v>7</v>
      </c>
      <c r="H210" s="17">
        <v>0</v>
      </c>
      <c r="I210" s="17" t="s">
        <v>976</v>
      </c>
      <c r="J210" s="17">
        <v>0</v>
      </c>
      <c r="K210" s="17">
        <v>24</v>
      </c>
      <c r="L210" s="17">
        <v>44</v>
      </c>
      <c r="M210" s="17">
        <v>22</v>
      </c>
      <c r="N210" s="17">
        <v>6843</v>
      </c>
      <c r="O210" s="17">
        <v>53480.656000000003</v>
      </c>
    </row>
    <row r="211" spans="1:15">
      <c r="A211" s="151" t="s">
        <v>528</v>
      </c>
      <c r="B211" s="17">
        <v>12</v>
      </c>
      <c r="C211" s="17">
        <v>0</v>
      </c>
      <c r="D211" s="17">
        <v>7</v>
      </c>
      <c r="E211" s="17">
        <v>34</v>
      </c>
      <c r="F211" s="17">
        <v>0</v>
      </c>
      <c r="G211" s="17" t="s">
        <v>976</v>
      </c>
      <c r="H211" s="17">
        <v>0</v>
      </c>
      <c r="I211" s="17">
        <v>7</v>
      </c>
      <c r="J211" s="17">
        <v>0</v>
      </c>
      <c r="K211" s="17">
        <v>21</v>
      </c>
      <c r="L211" s="17">
        <v>54</v>
      </c>
      <c r="M211" s="17">
        <v>24</v>
      </c>
      <c r="N211" s="17">
        <v>7564</v>
      </c>
      <c r="O211" s="17">
        <v>64106.904000000002</v>
      </c>
    </row>
    <row r="212" spans="1:15">
      <c r="A212" s="151" t="s">
        <v>529</v>
      </c>
      <c r="B212" s="17" t="s">
        <v>976</v>
      </c>
      <c r="C212" s="17">
        <v>0</v>
      </c>
      <c r="D212" s="17">
        <v>15</v>
      </c>
      <c r="E212" s="17">
        <v>49</v>
      </c>
      <c r="F212" s="17">
        <v>4</v>
      </c>
      <c r="G212" s="17">
        <v>7</v>
      </c>
      <c r="H212" s="17" t="s">
        <v>976</v>
      </c>
      <c r="I212" s="17" t="s">
        <v>976</v>
      </c>
      <c r="J212" s="17">
        <v>0</v>
      </c>
      <c r="K212" s="17">
        <v>48</v>
      </c>
      <c r="L212" s="17">
        <v>45</v>
      </c>
      <c r="M212" s="17">
        <v>23</v>
      </c>
      <c r="N212" s="17">
        <v>7089</v>
      </c>
      <c r="O212" s="17">
        <v>77364.127999999997</v>
      </c>
    </row>
    <row r="213" spans="1:15">
      <c r="A213" s="151" t="s">
        <v>530</v>
      </c>
      <c r="B213" s="17">
        <v>43</v>
      </c>
      <c r="C213" s="17">
        <v>0</v>
      </c>
      <c r="D213" s="17">
        <v>130</v>
      </c>
      <c r="E213" s="17">
        <v>280</v>
      </c>
      <c r="F213" s="17">
        <v>46</v>
      </c>
      <c r="G213" s="17">
        <v>62</v>
      </c>
      <c r="H213" s="17">
        <v>32</v>
      </c>
      <c r="I213" s="17">
        <v>8</v>
      </c>
      <c r="J213" s="17">
        <v>0</v>
      </c>
      <c r="K213" s="17">
        <v>256</v>
      </c>
      <c r="L213" s="17">
        <v>312</v>
      </c>
      <c r="M213" s="17">
        <v>141</v>
      </c>
      <c r="N213" s="17">
        <v>44999</v>
      </c>
      <c r="O213" s="17">
        <v>478910.00300000003</v>
      </c>
    </row>
    <row r="214" spans="1:15">
      <c r="A214" s="151" t="s">
        <v>531</v>
      </c>
      <c r="B214" s="17">
        <v>7</v>
      </c>
      <c r="C214" s="17">
        <v>0</v>
      </c>
      <c r="D214" s="17">
        <v>14</v>
      </c>
      <c r="E214" s="17">
        <v>34</v>
      </c>
      <c r="F214" s="17">
        <v>0</v>
      </c>
      <c r="G214" s="17">
        <v>11</v>
      </c>
      <c r="H214" s="17">
        <v>9</v>
      </c>
      <c r="I214" s="17">
        <v>0</v>
      </c>
      <c r="J214" s="17">
        <v>0</v>
      </c>
      <c r="K214" s="17">
        <v>34</v>
      </c>
      <c r="L214" s="17">
        <v>56</v>
      </c>
      <c r="M214" s="17">
        <v>20</v>
      </c>
      <c r="N214" s="17">
        <v>6083</v>
      </c>
      <c r="O214" s="17">
        <v>67426.263999999996</v>
      </c>
    </row>
    <row r="215" spans="1:15">
      <c r="A215" s="151" t="s">
        <v>532</v>
      </c>
      <c r="B215" s="17">
        <v>13</v>
      </c>
      <c r="C215" s="17">
        <v>0</v>
      </c>
      <c r="D215" s="17">
        <v>23</v>
      </c>
      <c r="E215" s="17">
        <v>129</v>
      </c>
      <c r="F215" s="17">
        <v>8</v>
      </c>
      <c r="G215" s="17">
        <v>13</v>
      </c>
      <c r="H215" s="17">
        <v>6</v>
      </c>
      <c r="I215" s="17" t="s">
        <v>976</v>
      </c>
      <c r="J215" s="17">
        <v>0</v>
      </c>
      <c r="K215" s="17">
        <v>59</v>
      </c>
      <c r="L215" s="17">
        <v>91</v>
      </c>
      <c r="M215" s="17">
        <v>37</v>
      </c>
      <c r="N215" s="17">
        <v>8314</v>
      </c>
      <c r="O215" s="17">
        <v>117447.702</v>
      </c>
    </row>
    <row r="216" spans="1:15">
      <c r="A216" s="151" t="s">
        <v>533</v>
      </c>
      <c r="B216" s="17" t="s">
        <v>976</v>
      </c>
      <c r="C216" s="17">
        <v>0</v>
      </c>
      <c r="D216" s="17" t="s">
        <v>976</v>
      </c>
      <c r="E216" s="17">
        <v>20</v>
      </c>
      <c r="F216" s="17" t="s">
        <v>976</v>
      </c>
      <c r="G216" s="17">
        <v>5</v>
      </c>
      <c r="H216" s="17" t="s">
        <v>976</v>
      </c>
      <c r="I216" s="17">
        <v>0</v>
      </c>
      <c r="J216" s="17">
        <v>0</v>
      </c>
      <c r="K216" s="17">
        <v>12</v>
      </c>
      <c r="L216" s="17">
        <v>12</v>
      </c>
      <c r="M216" s="17">
        <v>8</v>
      </c>
      <c r="N216" s="17">
        <v>2212</v>
      </c>
      <c r="O216" s="17">
        <v>22009.432000000001</v>
      </c>
    </row>
    <row r="217" spans="1:15">
      <c r="A217" s="151" t="s">
        <v>534</v>
      </c>
      <c r="B217" s="17">
        <v>5</v>
      </c>
      <c r="C217" s="17">
        <v>0</v>
      </c>
      <c r="D217" s="17" t="s">
        <v>976</v>
      </c>
      <c r="E217" s="17">
        <v>8</v>
      </c>
      <c r="F217" s="17">
        <v>0</v>
      </c>
      <c r="G217" s="17">
        <v>0</v>
      </c>
      <c r="H217" s="17" t="s">
        <v>976</v>
      </c>
      <c r="I217" s="17">
        <v>0</v>
      </c>
      <c r="J217" s="17">
        <v>0</v>
      </c>
      <c r="K217" s="17" t="s">
        <v>976</v>
      </c>
      <c r="L217" s="17" t="s">
        <v>976</v>
      </c>
      <c r="M217" s="17">
        <v>7</v>
      </c>
      <c r="N217" s="17">
        <v>2157</v>
      </c>
      <c r="O217" s="17">
        <v>9294.7810000000009</v>
      </c>
    </row>
    <row r="218" spans="1:15">
      <c r="A218" s="151" t="s">
        <v>535</v>
      </c>
      <c r="B218" s="17">
        <v>10</v>
      </c>
      <c r="C218" s="17">
        <v>0</v>
      </c>
      <c r="D218" s="17">
        <v>6</v>
      </c>
      <c r="E218" s="17">
        <v>70</v>
      </c>
      <c r="F218" s="17" t="s">
        <v>976</v>
      </c>
      <c r="G218" s="17">
        <v>10</v>
      </c>
      <c r="H218" s="17" t="s">
        <v>976</v>
      </c>
      <c r="I218" s="17">
        <v>4</v>
      </c>
      <c r="J218" s="17">
        <v>0</v>
      </c>
      <c r="K218" s="17">
        <v>42</v>
      </c>
      <c r="L218" s="17">
        <v>70</v>
      </c>
      <c r="M218" s="17">
        <v>22</v>
      </c>
      <c r="N218" s="17">
        <v>5223</v>
      </c>
      <c r="O218" s="17">
        <v>83735.293999999994</v>
      </c>
    </row>
    <row r="219" spans="1:15">
      <c r="A219" s="151" t="s">
        <v>536</v>
      </c>
      <c r="B219" s="17">
        <v>25</v>
      </c>
      <c r="C219" s="17">
        <v>0</v>
      </c>
      <c r="D219" s="17">
        <v>7</v>
      </c>
      <c r="E219" s="17">
        <v>63</v>
      </c>
      <c r="F219" s="17" t="s">
        <v>976</v>
      </c>
      <c r="G219" s="17">
        <v>13</v>
      </c>
      <c r="H219" s="17">
        <v>7</v>
      </c>
      <c r="I219" s="17">
        <v>6</v>
      </c>
      <c r="J219" s="17" t="s">
        <v>976</v>
      </c>
      <c r="K219" s="17">
        <v>54</v>
      </c>
      <c r="L219" s="17">
        <v>46</v>
      </c>
      <c r="M219" s="17">
        <v>22</v>
      </c>
      <c r="N219" s="17">
        <v>6928</v>
      </c>
      <c r="O219" s="17">
        <v>104935.909</v>
      </c>
    </row>
    <row r="220" spans="1:15">
      <c r="A220" s="151" t="s">
        <v>537</v>
      </c>
      <c r="B220" s="17" t="s">
        <v>976</v>
      </c>
      <c r="C220" s="17">
        <v>0</v>
      </c>
      <c r="D220" s="17">
        <v>8</v>
      </c>
      <c r="E220" s="17">
        <v>19</v>
      </c>
      <c r="F220" s="17" t="s">
        <v>976</v>
      </c>
      <c r="G220" s="17">
        <v>6</v>
      </c>
      <c r="H220" s="17" t="s">
        <v>976</v>
      </c>
      <c r="I220" s="17">
        <v>5</v>
      </c>
      <c r="J220" s="17">
        <v>0</v>
      </c>
      <c r="K220" s="17">
        <v>40</v>
      </c>
      <c r="L220" s="17">
        <v>51</v>
      </c>
      <c r="M220" s="17">
        <v>21</v>
      </c>
      <c r="N220" s="17">
        <v>6198</v>
      </c>
      <c r="O220" s="17">
        <v>72279.175000000003</v>
      </c>
    </row>
    <row r="221" spans="1:15">
      <c r="A221" s="151" t="s">
        <v>538</v>
      </c>
      <c r="B221" s="17">
        <v>6</v>
      </c>
      <c r="C221" s="17">
        <v>0</v>
      </c>
      <c r="D221" s="17">
        <v>8</v>
      </c>
      <c r="E221" s="17">
        <v>23</v>
      </c>
      <c r="F221" s="17" t="s">
        <v>976</v>
      </c>
      <c r="G221" s="17">
        <v>7</v>
      </c>
      <c r="H221" s="17" t="s">
        <v>976</v>
      </c>
      <c r="I221" s="17">
        <v>4</v>
      </c>
      <c r="J221" s="17">
        <v>0</v>
      </c>
      <c r="K221" s="17">
        <v>17</v>
      </c>
      <c r="L221" s="17">
        <v>35</v>
      </c>
      <c r="M221" s="17">
        <v>19</v>
      </c>
      <c r="N221" s="17">
        <v>5568</v>
      </c>
      <c r="O221" s="17">
        <v>46809.099000000002</v>
      </c>
    </row>
    <row r="222" spans="1:15" ht="18.75" customHeight="1">
      <c r="A222" s="145" t="s">
        <v>539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540</v>
      </c>
      <c r="B223" s="17">
        <v>8</v>
      </c>
      <c r="C223" s="17">
        <v>0</v>
      </c>
      <c r="D223" s="17">
        <v>4</v>
      </c>
      <c r="E223" s="17">
        <v>23</v>
      </c>
      <c r="F223" s="17" t="s">
        <v>976</v>
      </c>
      <c r="G223" s="17">
        <v>5</v>
      </c>
      <c r="H223" s="17" t="s">
        <v>976</v>
      </c>
      <c r="I223" s="17" t="s">
        <v>976</v>
      </c>
      <c r="J223" s="17">
        <v>0</v>
      </c>
      <c r="K223" s="17">
        <v>29</v>
      </c>
      <c r="L223" s="17">
        <v>35</v>
      </c>
      <c r="M223" s="17">
        <v>14</v>
      </c>
      <c r="N223" s="17">
        <v>3436</v>
      </c>
      <c r="O223" s="17">
        <v>51829.557000000001</v>
      </c>
    </row>
    <row r="224" spans="1:15">
      <c r="A224" s="151" t="s">
        <v>541</v>
      </c>
      <c r="B224" s="17" t="s">
        <v>976</v>
      </c>
      <c r="C224" s="17">
        <v>0</v>
      </c>
      <c r="D224" s="17">
        <v>28</v>
      </c>
      <c r="E224" s="17">
        <v>12</v>
      </c>
      <c r="F224" s="17">
        <v>0</v>
      </c>
      <c r="G224" s="17">
        <v>11</v>
      </c>
      <c r="H224" s="17" t="s">
        <v>976</v>
      </c>
      <c r="I224" s="17">
        <v>0</v>
      </c>
      <c r="J224" s="17">
        <v>0</v>
      </c>
      <c r="K224" s="17">
        <v>31</v>
      </c>
      <c r="L224" s="17">
        <v>45</v>
      </c>
      <c r="M224" s="17">
        <v>10</v>
      </c>
      <c r="N224" s="17">
        <v>2863</v>
      </c>
      <c r="O224" s="17">
        <v>51869.576000000001</v>
      </c>
    </row>
    <row r="225" spans="1:15">
      <c r="A225" s="151" t="s">
        <v>542</v>
      </c>
      <c r="B225" s="17">
        <v>4</v>
      </c>
      <c r="C225" s="17">
        <v>0</v>
      </c>
      <c r="D225" s="17">
        <v>20</v>
      </c>
      <c r="E225" s="17">
        <v>25</v>
      </c>
      <c r="F225" s="17" t="s">
        <v>976</v>
      </c>
      <c r="G225" s="17">
        <v>12</v>
      </c>
      <c r="H225" s="17">
        <v>6</v>
      </c>
      <c r="I225" s="17">
        <v>0</v>
      </c>
      <c r="J225" s="17">
        <v>0</v>
      </c>
      <c r="K225" s="17">
        <v>29</v>
      </c>
      <c r="L225" s="17">
        <v>67</v>
      </c>
      <c r="M225" s="17">
        <v>21</v>
      </c>
      <c r="N225" s="17">
        <v>6631</v>
      </c>
      <c r="O225" s="17">
        <v>64084.826000000001</v>
      </c>
    </row>
    <row r="226" spans="1:15">
      <c r="A226" s="151" t="s">
        <v>543</v>
      </c>
      <c r="B226" s="17">
        <v>0</v>
      </c>
      <c r="C226" s="17">
        <v>0</v>
      </c>
      <c r="D226" s="17" t="s">
        <v>976</v>
      </c>
      <c r="E226" s="17">
        <v>16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19</v>
      </c>
      <c r="L226" s="17">
        <v>24</v>
      </c>
      <c r="M226" s="17">
        <v>14</v>
      </c>
      <c r="N226" s="17">
        <v>4162</v>
      </c>
      <c r="O226" s="17">
        <v>32405.525000000001</v>
      </c>
    </row>
    <row r="227" spans="1:15">
      <c r="A227" s="151" t="s">
        <v>544</v>
      </c>
      <c r="B227" s="17">
        <v>4</v>
      </c>
      <c r="C227" s="17">
        <v>0</v>
      </c>
      <c r="D227" s="17">
        <v>10</v>
      </c>
      <c r="E227" s="17">
        <v>98</v>
      </c>
      <c r="F227" s="17">
        <v>0</v>
      </c>
      <c r="G227" s="17">
        <v>28</v>
      </c>
      <c r="H227" s="17">
        <v>18</v>
      </c>
      <c r="I227" s="17" t="s">
        <v>976</v>
      </c>
      <c r="J227" s="17">
        <v>0</v>
      </c>
      <c r="K227" s="17">
        <v>87</v>
      </c>
      <c r="L227" s="17">
        <v>129</v>
      </c>
      <c r="M227" s="17">
        <v>46</v>
      </c>
      <c r="N227" s="17">
        <v>11994</v>
      </c>
      <c r="O227" s="17">
        <v>156411.15599999999</v>
      </c>
    </row>
    <row r="228" spans="1:15">
      <c r="A228" s="151" t="s">
        <v>545</v>
      </c>
      <c r="B228" s="17">
        <v>21</v>
      </c>
      <c r="C228" s="17" t="s">
        <v>976</v>
      </c>
      <c r="D228" s="17">
        <v>16</v>
      </c>
      <c r="E228" s="17">
        <v>52</v>
      </c>
      <c r="F228" s="17">
        <v>4</v>
      </c>
      <c r="G228" s="17">
        <v>28</v>
      </c>
      <c r="H228" s="17">
        <v>12</v>
      </c>
      <c r="I228" s="17">
        <v>0</v>
      </c>
      <c r="J228" s="17">
        <v>0</v>
      </c>
      <c r="K228" s="17">
        <v>79</v>
      </c>
      <c r="L228" s="17">
        <v>136</v>
      </c>
      <c r="M228" s="17">
        <v>21</v>
      </c>
      <c r="N228" s="17">
        <v>7540</v>
      </c>
      <c r="O228" s="17">
        <v>143711.39300000001</v>
      </c>
    </row>
    <row r="229" spans="1:15">
      <c r="A229" s="151" t="s">
        <v>546</v>
      </c>
      <c r="B229" s="17">
        <v>7</v>
      </c>
      <c r="C229" s="17">
        <v>0</v>
      </c>
      <c r="D229" s="17" t="s">
        <v>976</v>
      </c>
      <c r="E229" s="17">
        <v>6</v>
      </c>
      <c r="F229" s="17">
        <v>0</v>
      </c>
      <c r="G229" s="17">
        <v>5</v>
      </c>
      <c r="H229" s="17" t="s">
        <v>976</v>
      </c>
      <c r="I229" s="17">
        <v>0</v>
      </c>
      <c r="J229" s="17">
        <v>0</v>
      </c>
      <c r="K229" s="17">
        <v>20</v>
      </c>
      <c r="L229" s="17">
        <v>23</v>
      </c>
      <c r="M229" s="17">
        <v>6</v>
      </c>
      <c r="N229" s="17">
        <v>1375</v>
      </c>
      <c r="O229" s="17">
        <v>33434.137000000002</v>
      </c>
    </row>
    <row r="230" spans="1:15">
      <c r="A230" s="151" t="s">
        <v>547</v>
      </c>
      <c r="B230" s="17" t="s">
        <v>976</v>
      </c>
      <c r="C230" s="17">
        <v>0</v>
      </c>
      <c r="D230" s="17" t="s">
        <v>976</v>
      </c>
      <c r="E230" s="17">
        <v>16</v>
      </c>
      <c r="F230" s="17" t="s">
        <v>976</v>
      </c>
      <c r="G230" s="17">
        <v>6</v>
      </c>
      <c r="H230" s="17" t="s">
        <v>976</v>
      </c>
      <c r="I230" s="17">
        <v>0</v>
      </c>
      <c r="J230" s="17" t="s">
        <v>976</v>
      </c>
      <c r="K230" s="17">
        <v>23</v>
      </c>
      <c r="L230" s="17">
        <v>27</v>
      </c>
      <c r="M230" s="17">
        <v>9</v>
      </c>
      <c r="N230" s="17">
        <v>3639</v>
      </c>
      <c r="O230" s="17">
        <v>38821.266000000003</v>
      </c>
    </row>
    <row r="231" spans="1:15">
      <c r="A231" s="151" t="s">
        <v>548</v>
      </c>
      <c r="B231" s="17">
        <v>18</v>
      </c>
      <c r="C231" s="17">
        <v>0</v>
      </c>
      <c r="D231" s="17">
        <v>9</v>
      </c>
      <c r="E231" s="17">
        <v>72</v>
      </c>
      <c r="F231" s="17">
        <v>6</v>
      </c>
      <c r="G231" s="17">
        <v>34</v>
      </c>
      <c r="H231" s="17" t="s">
        <v>976</v>
      </c>
      <c r="I231" s="17" t="s">
        <v>976</v>
      </c>
      <c r="J231" s="17">
        <v>0</v>
      </c>
      <c r="K231" s="17">
        <v>99</v>
      </c>
      <c r="L231" s="17">
        <v>116</v>
      </c>
      <c r="M231" s="17">
        <v>44</v>
      </c>
      <c r="N231" s="17">
        <v>14196</v>
      </c>
      <c r="O231" s="17">
        <v>173763.79300000001</v>
      </c>
    </row>
    <row r="232" spans="1:15">
      <c r="A232" s="151" t="s">
        <v>549</v>
      </c>
      <c r="B232" s="17" t="s">
        <v>976</v>
      </c>
      <c r="C232" s="17">
        <v>0</v>
      </c>
      <c r="D232" s="17" t="s">
        <v>976</v>
      </c>
      <c r="E232" s="17">
        <v>12</v>
      </c>
      <c r="F232" s="17" t="s">
        <v>976</v>
      </c>
      <c r="G232" s="17" t="s">
        <v>976</v>
      </c>
      <c r="H232" s="17">
        <v>0</v>
      </c>
      <c r="I232" s="17">
        <v>0</v>
      </c>
      <c r="J232" s="17" t="s">
        <v>976</v>
      </c>
      <c r="K232" s="17">
        <v>10</v>
      </c>
      <c r="L232" s="17">
        <v>18</v>
      </c>
      <c r="M232" s="17">
        <v>12</v>
      </c>
      <c r="N232" s="17">
        <v>3763</v>
      </c>
      <c r="O232" s="17">
        <v>24356.555</v>
      </c>
    </row>
    <row r="233" spans="1:15">
      <c r="A233" s="151" t="s">
        <v>550</v>
      </c>
      <c r="B233" s="17">
        <v>8</v>
      </c>
      <c r="C233" s="17">
        <v>0</v>
      </c>
      <c r="D233" s="17">
        <v>10</v>
      </c>
      <c r="E233" s="17">
        <v>61</v>
      </c>
      <c r="F233" s="17" t="s">
        <v>976</v>
      </c>
      <c r="G233" s="17">
        <v>6</v>
      </c>
      <c r="H233" s="17" t="s">
        <v>976</v>
      </c>
      <c r="I233" s="17" t="s">
        <v>976</v>
      </c>
      <c r="J233" s="17">
        <v>0</v>
      </c>
      <c r="K233" s="17">
        <v>34</v>
      </c>
      <c r="L233" s="17">
        <v>49</v>
      </c>
      <c r="M233" s="17">
        <v>21</v>
      </c>
      <c r="N233" s="17">
        <v>6371</v>
      </c>
      <c r="O233" s="17">
        <v>67337.467000000004</v>
      </c>
    </row>
    <row r="234" spans="1:15">
      <c r="A234" s="151" t="s">
        <v>551</v>
      </c>
      <c r="B234" s="17">
        <v>96</v>
      </c>
      <c r="C234" s="17">
        <v>0</v>
      </c>
      <c r="D234" s="17">
        <v>236</v>
      </c>
      <c r="E234" s="17">
        <v>433</v>
      </c>
      <c r="F234" s="17">
        <v>66</v>
      </c>
      <c r="G234" s="17">
        <v>140</v>
      </c>
      <c r="H234" s="17">
        <v>65</v>
      </c>
      <c r="I234" s="17">
        <v>9</v>
      </c>
      <c r="J234" s="17">
        <v>0</v>
      </c>
      <c r="K234" s="17">
        <v>511</v>
      </c>
      <c r="L234" s="17">
        <v>697</v>
      </c>
      <c r="M234" s="17">
        <v>215</v>
      </c>
      <c r="N234" s="17">
        <v>56124</v>
      </c>
      <c r="O234" s="17">
        <v>913945.15599999996</v>
      </c>
    </row>
    <row r="235" spans="1:15" ht="18.75" customHeight="1">
      <c r="A235" s="145" t="s">
        <v>552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553</v>
      </c>
      <c r="B236" s="17">
        <v>5</v>
      </c>
      <c r="C236" s="17">
        <v>0</v>
      </c>
      <c r="D236" s="17">
        <v>7</v>
      </c>
      <c r="E236" s="17">
        <v>41</v>
      </c>
      <c r="F236" s="17">
        <v>6</v>
      </c>
      <c r="G236" s="17">
        <v>18</v>
      </c>
      <c r="H236" s="17">
        <v>7</v>
      </c>
      <c r="I236" s="17" t="s">
        <v>976</v>
      </c>
      <c r="J236" s="17">
        <v>0</v>
      </c>
      <c r="K236" s="17">
        <v>36</v>
      </c>
      <c r="L236" s="17">
        <v>45</v>
      </c>
      <c r="M236" s="17">
        <v>32</v>
      </c>
      <c r="N236" s="17">
        <v>9133</v>
      </c>
      <c r="O236" s="17">
        <v>75447.744000000006</v>
      </c>
    </row>
    <row r="237" spans="1:15">
      <c r="A237" s="151" t="s">
        <v>554</v>
      </c>
      <c r="B237" s="17">
        <v>0</v>
      </c>
      <c r="C237" s="17">
        <v>0</v>
      </c>
      <c r="D237" s="17" t="s">
        <v>976</v>
      </c>
      <c r="E237" s="17">
        <v>34</v>
      </c>
      <c r="F237" s="17" t="s">
        <v>976</v>
      </c>
      <c r="G237" s="17">
        <v>13</v>
      </c>
      <c r="H237" s="17">
        <v>5</v>
      </c>
      <c r="I237" s="17">
        <v>0</v>
      </c>
      <c r="J237" s="17">
        <v>0</v>
      </c>
      <c r="K237" s="17">
        <v>48</v>
      </c>
      <c r="L237" s="17">
        <v>73</v>
      </c>
      <c r="M237" s="17">
        <v>14</v>
      </c>
      <c r="N237" s="17">
        <v>4617</v>
      </c>
      <c r="O237" s="17">
        <v>76515.907999999996</v>
      </c>
    </row>
    <row r="238" spans="1:15">
      <c r="A238" s="151" t="s">
        <v>555</v>
      </c>
      <c r="B238" s="17">
        <v>7</v>
      </c>
      <c r="C238" s="17">
        <v>0</v>
      </c>
      <c r="D238" s="17">
        <v>8</v>
      </c>
      <c r="E238" s="17">
        <v>66</v>
      </c>
      <c r="F238" s="17" t="s">
        <v>976</v>
      </c>
      <c r="G238" s="17">
        <v>23</v>
      </c>
      <c r="H238" s="17">
        <v>11</v>
      </c>
      <c r="I238" s="17" t="s">
        <v>976</v>
      </c>
      <c r="J238" s="17">
        <v>0</v>
      </c>
      <c r="K238" s="17">
        <v>84</v>
      </c>
      <c r="L238" s="17">
        <v>86</v>
      </c>
      <c r="M238" s="17">
        <v>26</v>
      </c>
      <c r="N238" s="17">
        <v>8918</v>
      </c>
      <c r="O238" s="17">
        <v>133650.77799999999</v>
      </c>
    </row>
    <row r="239" spans="1:15">
      <c r="A239" s="151" t="s">
        <v>556</v>
      </c>
      <c r="B239" s="17">
        <v>7</v>
      </c>
      <c r="C239" s="17">
        <v>0</v>
      </c>
      <c r="D239" s="17" t="s">
        <v>976</v>
      </c>
      <c r="E239" s="17">
        <v>62</v>
      </c>
      <c r="F239" s="17" t="s">
        <v>976</v>
      </c>
      <c r="G239" s="17">
        <v>7</v>
      </c>
      <c r="H239" s="17">
        <v>6</v>
      </c>
      <c r="I239" s="17">
        <v>7</v>
      </c>
      <c r="J239" s="17">
        <v>0</v>
      </c>
      <c r="K239" s="17">
        <v>42</v>
      </c>
      <c r="L239" s="17">
        <v>58</v>
      </c>
      <c r="M239" s="17">
        <v>12</v>
      </c>
      <c r="N239" s="17">
        <v>3640</v>
      </c>
      <c r="O239" s="17">
        <v>77918.97</v>
      </c>
    </row>
    <row r="240" spans="1:15">
      <c r="A240" s="151" t="s">
        <v>557</v>
      </c>
      <c r="B240" s="17">
        <v>9</v>
      </c>
      <c r="C240" s="17">
        <v>0</v>
      </c>
      <c r="D240" s="17">
        <v>5</v>
      </c>
      <c r="E240" s="17">
        <v>53</v>
      </c>
      <c r="F240" s="17" t="s">
        <v>976</v>
      </c>
      <c r="G240" s="17">
        <v>17</v>
      </c>
      <c r="H240" s="17">
        <v>9</v>
      </c>
      <c r="I240" s="17">
        <v>4</v>
      </c>
      <c r="J240" s="17" t="s">
        <v>976</v>
      </c>
      <c r="K240" s="17">
        <v>81</v>
      </c>
      <c r="L240" s="17">
        <v>119</v>
      </c>
      <c r="M240" s="17">
        <v>33</v>
      </c>
      <c r="N240" s="17">
        <v>10389</v>
      </c>
      <c r="O240" s="17">
        <v>142739.149</v>
      </c>
    </row>
    <row r="241" spans="1:15">
      <c r="A241" s="151" t="s">
        <v>558</v>
      </c>
      <c r="B241" s="17">
        <v>0</v>
      </c>
      <c r="C241" s="17">
        <v>0</v>
      </c>
      <c r="D241" s="17">
        <v>0</v>
      </c>
      <c r="E241" s="17">
        <v>5</v>
      </c>
      <c r="F241" s="17">
        <v>0</v>
      </c>
      <c r="G241" s="17" t="s">
        <v>976</v>
      </c>
      <c r="H241" s="17" t="s">
        <v>976</v>
      </c>
      <c r="I241" s="17">
        <v>0</v>
      </c>
      <c r="J241" s="17">
        <v>0</v>
      </c>
      <c r="K241" s="17">
        <v>12</v>
      </c>
      <c r="L241" s="17">
        <v>18</v>
      </c>
      <c r="M241" s="17">
        <v>11</v>
      </c>
      <c r="N241" s="17">
        <v>3429</v>
      </c>
      <c r="O241" s="17">
        <v>23111.831999999999</v>
      </c>
    </row>
    <row r="242" spans="1:15">
      <c r="A242" s="151" t="s">
        <v>559</v>
      </c>
      <c r="B242" s="17">
        <v>5</v>
      </c>
      <c r="C242" s="17">
        <v>0</v>
      </c>
      <c r="D242" s="17" t="s">
        <v>976</v>
      </c>
      <c r="E242" s="17">
        <v>55</v>
      </c>
      <c r="F242" s="17">
        <v>4</v>
      </c>
      <c r="G242" s="17">
        <v>18</v>
      </c>
      <c r="H242" s="17">
        <v>11</v>
      </c>
      <c r="I242" s="17">
        <v>4</v>
      </c>
      <c r="J242" s="17">
        <v>0</v>
      </c>
      <c r="K242" s="17">
        <v>87</v>
      </c>
      <c r="L242" s="17">
        <v>107</v>
      </c>
      <c r="M242" s="17">
        <v>28</v>
      </c>
      <c r="N242" s="17">
        <v>6937</v>
      </c>
      <c r="O242" s="17">
        <v>138817.125</v>
      </c>
    </row>
    <row r="243" spans="1:15">
      <c r="A243" s="151" t="s">
        <v>560</v>
      </c>
      <c r="B243" s="17">
        <v>4</v>
      </c>
      <c r="C243" s="17">
        <v>0</v>
      </c>
      <c r="D243" s="17">
        <v>0</v>
      </c>
      <c r="E243" s="17">
        <v>16</v>
      </c>
      <c r="F243" s="17">
        <v>0</v>
      </c>
      <c r="G243" s="17">
        <v>9</v>
      </c>
      <c r="H243" s="17" t="s">
        <v>976</v>
      </c>
      <c r="I243" s="17">
        <v>0</v>
      </c>
      <c r="J243" s="17">
        <v>0</v>
      </c>
      <c r="K243" s="17">
        <v>5</v>
      </c>
      <c r="L243" s="17">
        <v>8</v>
      </c>
      <c r="M243" s="17">
        <v>6</v>
      </c>
      <c r="N243" s="17">
        <v>1435</v>
      </c>
      <c r="O243" s="17">
        <v>15597.762000000001</v>
      </c>
    </row>
    <row r="244" spans="1:15">
      <c r="A244" s="151" t="s">
        <v>561</v>
      </c>
      <c r="B244" s="17" t="s">
        <v>976</v>
      </c>
      <c r="C244" s="17">
        <v>0</v>
      </c>
      <c r="D244" s="17" t="s">
        <v>976</v>
      </c>
      <c r="E244" s="17">
        <v>10</v>
      </c>
      <c r="F244" s="17" t="s">
        <v>976</v>
      </c>
      <c r="G244" s="17">
        <v>11</v>
      </c>
      <c r="H244" s="17" t="s">
        <v>976</v>
      </c>
      <c r="I244" s="17" t="s">
        <v>976</v>
      </c>
      <c r="J244" s="17" t="s">
        <v>976</v>
      </c>
      <c r="K244" s="17">
        <v>18</v>
      </c>
      <c r="L244" s="17">
        <v>31</v>
      </c>
      <c r="M244" s="17">
        <v>19</v>
      </c>
      <c r="N244" s="17">
        <v>6593</v>
      </c>
      <c r="O244" s="17">
        <v>43841.546000000002</v>
      </c>
    </row>
    <row r="245" spans="1:15">
      <c r="A245" s="151" t="s">
        <v>562</v>
      </c>
      <c r="B245" s="17">
        <v>69</v>
      </c>
      <c r="C245" s="17">
        <v>5</v>
      </c>
      <c r="D245" s="17">
        <v>101</v>
      </c>
      <c r="E245" s="17">
        <v>387</v>
      </c>
      <c r="F245" s="17">
        <v>146</v>
      </c>
      <c r="G245" s="17">
        <v>185</v>
      </c>
      <c r="H245" s="17">
        <v>77</v>
      </c>
      <c r="I245" s="17">
        <v>10</v>
      </c>
      <c r="J245" s="17">
        <v>0</v>
      </c>
      <c r="K245" s="17">
        <v>360</v>
      </c>
      <c r="L245" s="17">
        <v>703</v>
      </c>
      <c r="M245" s="17">
        <v>207</v>
      </c>
      <c r="N245" s="17">
        <v>52467</v>
      </c>
      <c r="O245" s="17">
        <v>755377.01800000004</v>
      </c>
    </row>
    <row r="246" spans="1:15" ht="18.75" customHeight="1">
      <c r="A246" s="145" t="s">
        <v>563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564</v>
      </c>
      <c r="B247" s="17">
        <v>18</v>
      </c>
      <c r="C247" s="17">
        <v>0</v>
      </c>
      <c r="D247" s="17" t="s">
        <v>976</v>
      </c>
      <c r="E247" s="17">
        <v>51</v>
      </c>
      <c r="F247" s="17" t="s">
        <v>976</v>
      </c>
      <c r="G247" s="17">
        <v>17</v>
      </c>
      <c r="H247" s="17">
        <v>5</v>
      </c>
      <c r="I247" s="17" t="s">
        <v>976</v>
      </c>
      <c r="J247" s="17" t="s">
        <v>976</v>
      </c>
      <c r="K247" s="17">
        <v>50</v>
      </c>
      <c r="L247" s="17">
        <v>74</v>
      </c>
      <c r="M247" s="17">
        <v>27</v>
      </c>
      <c r="N247" s="17">
        <v>8500</v>
      </c>
      <c r="O247" s="17">
        <v>100502.213</v>
      </c>
    </row>
    <row r="248" spans="1:15">
      <c r="A248" s="151" t="s">
        <v>565</v>
      </c>
      <c r="B248" s="17">
        <v>57</v>
      </c>
      <c r="C248" s="17">
        <v>0</v>
      </c>
      <c r="D248" s="17">
        <v>97</v>
      </c>
      <c r="E248" s="17">
        <v>178</v>
      </c>
      <c r="F248" s="17">
        <v>15</v>
      </c>
      <c r="G248" s="17">
        <v>52</v>
      </c>
      <c r="H248" s="17">
        <v>33</v>
      </c>
      <c r="I248" s="17" t="s">
        <v>976</v>
      </c>
      <c r="J248" s="17" t="s">
        <v>976</v>
      </c>
      <c r="K248" s="17">
        <v>129</v>
      </c>
      <c r="L248" s="17">
        <v>293</v>
      </c>
      <c r="M248" s="17">
        <v>128</v>
      </c>
      <c r="N248" s="17">
        <v>42724</v>
      </c>
      <c r="O248" s="17">
        <v>337799.89</v>
      </c>
    </row>
    <row r="249" spans="1:15">
      <c r="A249" s="151" t="s">
        <v>566</v>
      </c>
      <c r="B249" s="17">
        <v>18</v>
      </c>
      <c r="C249" s="17">
        <v>0</v>
      </c>
      <c r="D249" s="17">
        <v>14</v>
      </c>
      <c r="E249" s="17">
        <v>240</v>
      </c>
      <c r="F249" s="17">
        <v>28</v>
      </c>
      <c r="G249" s="17">
        <v>49</v>
      </c>
      <c r="H249" s="17">
        <v>27</v>
      </c>
      <c r="I249" s="17">
        <v>0</v>
      </c>
      <c r="J249" s="17">
        <v>0</v>
      </c>
      <c r="K249" s="17">
        <v>181</v>
      </c>
      <c r="L249" s="17">
        <v>215</v>
      </c>
      <c r="M249" s="17">
        <v>121</v>
      </c>
      <c r="N249" s="17">
        <v>37012</v>
      </c>
      <c r="O249" s="17">
        <v>332169.51299999998</v>
      </c>
    </row>
    <row r="250" spans="1:15">
      <c r="A250" s="151" t="s">
        <v>567</v>
      </c>
      <c r="B250" s="17">
        <v>6</v>
      </c>
      <c r="C250" s="17">
        <v>0</v>
      </c>
      <c r="D250" s="17">
        <v>13</v>
      </c>
      <c r="E250" s="17">
        <v>19</v>
      </c>
      <c r="F250" s="17" t="s">
        <v>976</v>
      </c>
      <c r="G250" s="17">
        <v>12</v>
      </c>
      <c r="H250" s="17">
        <v>4</v>
      </c>
      <c r="I250" s="17" t="s">
        <v>976</v>
      </c>
      <c r="J250" s="17">
        <v>0</v>
      </c>
      <c r="K250" s="17">
        <v>29</v>
      </c>
      <c r="L250" s="17">
        <v>33</v>
      </c>
      <c r="M250" s="17">
        <v>21</v>
      </c>
      <c r="N250" s="17">
        <v>5895</v>
      </c>
      <c r="O250" s="17">
        <v>57619.612000000001</v>
      </c>
    </row>
    <row r="251" spans="1:15">
      <c r="A251" s="151" t="s">
        <v>568</v>
      </c>
      <c r="B251" s="17" t="s">
        <v>976</v>
      </c>
      <c r="C251" s="17">
        <v>0</v>
      </c>
      <c r="D251" s="17">
        <v>5</v>
      </c>
      <c r="E251" s="17">
        <v>37</v>
      </c>
      <c r="F251" s="17">
        <v>0</v>
      </c>
      <c r="G251" s="17" t="s">
        <v>976</v>
      </c>
      <c r="H251" s="17">
        <v>0</v>
      </c>
      <c r="I251" s="17">
        <v>0</v>
      </c>
      <c r="J251" s="17">
        <v>0</v>
      </c>
      <c r="K251" s="17">
        <v>52</v>
      </c>
      <c r="L251" s="17">
        <v>70</v>
      </c>
      <c r="M251" s="17">
        <v>47</v>
      </c>
      <c r="N251" s="17">
        <v>14638</v>
      </c>
      <c r="O251" s="17">
        <v>96086.687000000005</v>
      </c>
    </row>
    <row r="252" spans="1:15">
      <c r="A252" s="151" t="s">
        <v>569</v>
      </c>
      <c r="B252" s="17">
        <v>5</v>
      </c>
      <c r="C252" s="17">
        <v>0</v>
      </c>
      <c r="D252" s="17">
        <v>5</v>
      </c>
      <c r="E252" s="17">
        <v>26</v>
      </c>
      <c r="F252" s="17" t="s">
        <v>976</v>
      </c>
      <c r="G252" s="17">
        <v>10</v>
      </c>
      <c r="H252" s="17">
        <v>4</v>
      </c>
      <c r="I252" s="17">
        <v>0</v>
      </c>
      <c r="J252" s="17">
        <v>0</v>
      </c>
      <c r="K252" s="17">
        <v>20</v>
      </c>
      <c r="L252" s="17">
        <v>41</v>
      </c>
      <c r="M252" s="17">
        <v>18</v>
      </c>
      <c r="N252" s="17">
        <v>5455</v>
      </c>
      <c r="O252" s="17">
        <v>46541.612000000001</v>
      </c>
    </row>
    <row r="253" spans="1:15">
      <c r="A253" s="151" t="s">
        <v>570</v>
      </c>
      <c r="B253" s="17">
        <v>23</v>
      </c>
      <c r="C253" s="17">
        <v>0</v>
      </c>
      <c r="D253" s="17">
        <v>9</v>
      </c>
      <c r="E253" s="17">
        <v>54</v>
      </c>
      <c r="F253" s="17">
        <v>7</v>
      </c>
      <c r="G253" s="17">
        <v>18</v>
      </c>
      <c r="H253" s="17">
        <v>5</v>
      </c>
      <c r="I253" s="17">
        <v>7</v>
      </c>
      <c r="J253" s="17">
        <v>0</v>
      </c>
      <c r="K253" s="17">
        <v>51</v>
      </c>
      <c r="L253" s="17">
        <v>111</v>
      </c>
      <c r="M253" s="17">
        <v>49</v>
      </c>
      <c r="N253" s="17">
        <v>14655</v>
      </c>
      <c r="O253" s="17">
        <v>132377.88500000001</v>
      </c>
    </row>
    <row r="254" spans="1:15">
      <c r="A254" s="151" t="s">
        <v>571</v>
      </c>
      <c r="B254" s="17">
        <v>6</v>
      </c>
      <c r="C254" s="17">
        <v>0</v>
      </c>
      <c r="D254" s="17">
        <v>4</v>
      </c>
      <c r="E254" s="17">
        <v>22</v>
      </c>
      <c r="F254" s="17">
        <v>0</v>
      </c>
      <c r="G254" s="17">
        <v>8</v>
      </c>
      <c r="H254" s="17" t="s">
        <v>976</v>
      </c>
      <c r="I254" s="17">
        <v>8</v>
      </c>
      <c r="J254" s="17">
        <v>0</v>
      </c>
      <c r="K254" s="17">
        <v>22</v>
      </c>
      <c r="L254" s="17">
        <v>26</v>
      </c>
      <c r="M254" s="17">
        <v>14</v>
      </c>
      <c r="N254" s="17">
        <v>3433</v>
      </c>
      <c r="O254" s="17">
        <v>50907.254000000001</v>
      </c>
    </row>
    <row r="255" spans="1:15">
      <c r="A255" s="151" t="s">
        <v>572</v>
      </c>
      <c r="B255" s="17">
        <v>5</v>
      </c>
      <c r="C255" s="17">
        <v>0</v>
      </c>
      <c r="D255" s="17" t="s">
        <v>976</v>
      </c>
      <c r="E255" s="17">
        <v>41</v>
      </c>
      <c r="F255" s="17">
        <v>10</v>
      </c>
      <c r="G255" s="17">
        <v>17</v>
      </c>
      <c r="H255" s="17">
        <v>8</v>
      </c>
      <c r="I255" s="17">
        <v>4</v>
      </c>
      <c r="J255" s="17" t="s">
        <v>976</v>
      </c>
      <c r="K255" s="17">
        <v>68</v>
      </c>
      <c r="L255" s="17">
        <v>111</v>
      </c>
      <c r="M255" s="17">
        <v>40</v>
      </c>
      <c r="N255" s="17">
        <v>10490</v>
      </c>
      <c r="O255" s="17">
        <v>127958.548</v>
      </c>
    </row>
    <row r="256" spans="1:15">
      <c r="A256" s="151" t="s">
        <v>573</v>
      </c>
      <c r="B256" s="17" t="s">
        <v>976</v>
      </c>
      <c r="C256" s="17">
        <v>0</v>
      </c>
      <c r="D256" s="17" t="s">
        <v>976</v>
      </c>
      <c r="E256" s="17">
        <v>26</v>
      </c>
      <c r="F256" s="17">
        <v>6</v>
      </c>
      <c r="G256" s="17">
        <v>6</v>
      </c>
      <c r="H256" s="17" t="s">
        <v>976</v>
      </c>
      <c r="I256" s="17" t="s">
        <v>976</v>
      </c>
      <c r="J256" s="17">
        <v>0</v>
      </c>
      <c r="K256" s="17">
        <v>17</v>
      </c>
      <c r="L256" s="17">
        <v>28</v>
      </c>
      <c r="M256" s="17">
        <v>16</v>
      </c>
      <c r="N256" s="17">
        <v>4728</v>
      </c>
      <c r="O256" s="17">
        <v>39001.690999999999</v>
      </c>
    </row>
    <row r="257" spans="1:15">
      <c r="A257" s="151" t="s">
        <v>574</v>
      </c>
      <c r="B257" s="17">
        <v>0</v>
      </c>
      <c r="C257" s="17">
        <v>0</v>
      </c>
      <c r="D257" s="17" t="s">
        <v>976</v>
      </c>
      <c r="E257" s="17">
        <v>48</v>
      </c>
      <c r="F257" s="17" t="s">
        <v>976</v>
      </c>
      <c r="G257" s="17">
        <v>13</v>
      </c>
      <c r="H257" s="17" t="s">
        <v>976</v>
      </c>
      <c r="I257" s="17">
        <v>0</v>
      </c>
      <c r="J257" s="17">
        <v>0</v>
      </c>
      <c r="K257" s="17">
        <v>39</v>
      </c>
      <c r="L257" s="17">
        <v>58</v>
      </c>
      <c r="M257" s="17">
        <v>14</v>
      </c>
      <c r="N257" s="17">
        <v>3677</v>
      </c>
      <c r="O257" s="17">
        <v>63750.023999999998</v>
      </c>
    </row>
    <row r="258" spans="1:15">
      <c r="A258" s="151" t="s">
        <v>575</v>
      </c>
      <c r="B258" s="17" t="s">
        <v>976</v>
      </c>
      <c r="C258" s="17">
        <v>0</v>
      </c>
      <c r="D258" s="17" t="s">
        <v>976</v>
      </c>
      <c r="E258" s="17">
        <v>16</v>
      </c>
      <c r="F258" s="17" t="s">
        <v>976</v>
      </c>
      <c r="G258" s="17">
        <v>9</v>
      </c>
      <c r="H258" s="17" t="s">
        <v>976</v>
      </c>
      <c r="I258" s="17" t="s">
        <v>976</v>
      </c>
      <c r="J258" s="17">
        <v>0</v>
      </c>
      <c r="K258" s="17">
        <v>18</v>
      </c>
      <c r="L258" s="17">
        <v>35</v>
      </c>
      <c r="M258" s="17">
        <v>12</v>
      </c>
      <c r="N258" s="17">
        <v>3777</v>
      </c>
      <c r="O258" s="17">
        <v>41348.097000000002</v>
      </c>
    </row>
    <row r="259" spans="1:15">
      <c r="A259" s="151" t="s">
        <v>576</v>
      </c>
      <c r="B259" s="17">
        <v>4</v>
      </c>
      <c r="C259" s="17">
        <v>0</v>
      </c>
      <c r="D259" s="17">
        <v>8</v>
      </c>
      <c r="E259" s="17">
        <v>37</v>
      </c>
      <c r="F259" s="17" t="s">
        <v>976</v>
      </c>
      <c r="G259" s="17" t="s">
        <v>976</v>
      </c>
      <c r="H259" s="17">
        <v>5</v>
      </c>
      <c r="I259" s="17" t="s">
        <v>976</v>
      </c>
      <c r="J259" s="17">
        <v>0</v>
      </c>
      <c r="K259" s="17">
        <v>29</v>
      </c>
      <c r="L259" s="17">
        <v>37</v>
      </c>
      <c r="M259" s="17">
        <v>15</v>
      </c>
      <c r="N259" s="17">
        <v>5396</v>
      </c>
      <c r="O259" s="17">
        <v>52123.319000000003</v>
      </c>
    </row>
    <row r="260" spans="1:15">
      <c r="A260" s="151" t="s">
        <v>577</v>
      </c>
      <c r="B260" s="17">
        <v>5</v>
      </c>
      <c r="C260" s="17">
        <v>0</v>
      </c>
      <c r="D260" s="17">
        <v>4</v>
      </c>
      <c r="E260" s="17">
        <v>20</v>
      </c>
      <c r="F260" s="17" t="s">
        <v>976</v>
      </c>
      <c r="G260" s="17">
        <v>4</v>
      </c>
      <c r="H260" s="17">
        <v>0</v>
      </c>
      <c r="I260" s="17">
        <v>6</v>
      </c>
      <c r="J260" s="17" t="s">
        <v>976</v>
      </c>
      <c r="K260" s="17" t="s">
        <v>976</v>
      </c>
      <c r="L260" s="17">
        <v>20</v>
      </c>
      <c r="M260" s="17">
        <v>11</v>
      </c>
      <c r="N260" s="17">
        <v>3358</v>
      </c>
      <c r="O260" s="17">
        <v>24460.113000000001</v>
      </c>
    </row>
    <row r="261" spans="1:15">
      <c r="A261" s="151" t="s">
        <v>578</v>
      </c>
      <c r="B261" s="17" t="s">
        <v>976</v>
      </c>
      <c r="C261" s="17">
        <v>0</v>
      </c>
      <c r="D261" s="17" t="s">
        <v>976</v>
      </c>
      <c r="E261" s="17">
        <v>10</v>
      </c>
      <c r="F261" s="17">
        <v>0</v>
      </c>
      <c r="G261" s="17" t="s">
        <v>976</v>
      </c>
      <c r="H261" s="17" t="s">
        <v>976</v>
      </c>
      <c r="I261" s="17">
        <v>0</v>
      </c>
      <c r="J261" s="17">
        <v>0</v>
      </c>
      <c r="K261" s="17">
        <v>10</v>
      </c>
      <c r="L261" s="17">
        <v>18</v>
      </c>
      <c r="M261" s="17">
        <v>11</v>
      </c>
      <c r="N261" s="17">
        <v>3053</v>
      </c>
      <c r="O261" s="17">
        <v>22878.234</v>
      </c>
    </row>
    <row r="262" spans="1:15" ht="18.75" customHeight="1">
      <c r="A262" s="145" t="s">
        <v>579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580</v>
      </c>
      <c r="B263" s="17">
        <v>7</v>
      </c>
      <c r="C263" s="17">
        <v>0</v>
      </c>
      <c r="D263" s="17">
        <v>13</v>
      </c>
      <c r="E263" s="17">
        <v>61</v>
      </c>
      <c r="F263" s="17">
        <v>7</v>
      </c>
      <c r="G263" s="17">
        <v>17</v>
      </c>
      <c r="H263" s="17">
        <v>12</v>
      </c>
      <c r="I263" s="17">
        <v>0</v>
      </c>
      <c r="J263" s="17">
        <v>0</v>
      </c>
      <c r="K263" s="17">
        <v>111</v>
      </c>
      <c r="L263" s="17">
        <v>137</v>
      </c>
      <c r="M263" s="17">
        <v>59</v>
      </c>
      <c r="N263" s="17">
        <v>15051</v>
      </c>
      <c r="O263" s="17">
        <v>182959.70800000001</v>
      </c>
    </row>
    <row r="264" spans="1:15">
      <c r="A264" s="151" t="s">
        <v>581</v>
      </c>
      <c r="B264" s="17">
        <v>48</v>
      </c>
      <c r="C264" s="17" t="s">
        <v>976</v>
      </c>
      <c r="D264" s="17">
        <v>22</v>
      </c>
      <c r="E264" s="17">
        <v>332</v>
      </c>
      <c r="F264" s="17">
        <v>25</v>
      </c>
      <c r="G264" s="17">
        <v>71</v>
      </c>
      <c r="H264" s="17">
        <v>63</v>
      </c>
      <c r="I264" s="17">
        <v>8</v>
      </c>
      <c r="J264" s="17">
        <v>0</v>
      </c>
      <c r="K264" s="17">
        <v>275</v>
      </c>
      <c r="L264" s="17">
        <v>408</v>
      </c>
      <c r="M264" s="17">
        <v>145</v>
      </c>
      <c r="N264" s="17">
        <v>45396</v>
      </c>
      <c r="O264" s="17">
        <v>520158.11099999998</v>
      </c>
    </row>
    <row r="265" spans="1:15">
      <c r="A265" s="151" t="s">
        <v>582</v>
      </c>
      <c r="B265" s="17">
        <v>5</v>
      </c>
      <c r="C265" s="17">
        <v>0</v>
      </c>
      <c r="D265" s="17" t="s">
        <v>976</v>
      </c>
      <c r="E265" s="17">
        <v>17</v>
      </c>
      <c r="F265" s="17" t="s">
        <v>976</v>
      </c>
      <c r="G265" s="17">
        <v>6</v>
      </c>
      <c r="H265" s="17" t="s">
        <v>976</v>
      </c>
      <c r="I265" s="17" t="s">
        <v>976</v>
      </c>
      <c r="J265" s="17">
        <v>0</v>
      </c>
      <c r="K265" s="17">
        <v>25</v>
      </c>
      <c r="L265" s="17">
        <v>45</v>
      </c>
      <c r="M265" s="17">
        <v>28</v>
      </c>
      <c r="N265" s="17">
        <v>7223</v>
      </c>
      <c r="O265" s="17">
        <v>58626.290999999997</v>
      </c>
    </row>
    <row r="266" spans="1:15">
      <c r="A266" s="151" t="s">
        <v>583</v>
      </c>
      <c r="B266" s="17">
        <v>19</v>
      </c>
      <c r="C266" s="17">
        <v>0</v>
      </c>
      <c r="D266" s="17">
        <v>6</v>
      </c>
      <c r="E266" s="17">
        <v>76</v>
      </c>
      <c r="F266" s="17">
        <v>9</v>
      </c>
      <c r="G266" s="17">
        <v>56</v>
      </c>
      <c r="H266" s="17">
        <v>20</v>
      </c>
      <c r="I266" s="17">
        <v>6</v>
      </c>
      <c r="J266" s="17">
        <v>0</v>
      </c>
      <c r="K266" s="17">
        <v>143</v>
      </c>
      <c r="L266" s="17">
        <v>191</v>
      </c>
      <c r="M266" s="17">
        <v>70</v>
      </c>
      <c r="N266" s="17">
        <v>22077</v>
      </c>
      <c r="O266" s="17">
        <v>262597.18699999998</v>
      </c>
    </row>
    <row r="267" spans="1:15">
      <c r="A267" s="151" t="s">
        <v>584</v>
      </c>
      <c r="B267" s="17">
        <v>9</v>
      </c>
      <c r="C267" s="17">
        <v>0</v>
      </c>
      <c r="D267" s="17">
        <v>5</v>
      </c>
      <c r="E267" s="17">
        <v>29</v>
      </c>
      <c r="F267" s="17" t="s">
        <v>976</v>
      </c>
      <c r="G267" s="17">
        <v>11</v>
      </c>
      <c r="H267" s="17">
        <v>5</v>
      </c>
      <c r="I267" s="17">
        <v>16</v>
      </c>
      <c r="J267" s="17">
        <v>0</v>
      </c>
      <c r="K267" s="17">
        <v>65</v>
      </c>
      <c r="L267" s="17">
        <v>82</v>
      </c>
      <c r="M267" s="17">
        <v>32</v>
      </c>
      <c r="N267" s="17">
        <v>9478</v>
      </c>
      <c r="O267" s="17">
        <v>129167.81299999999</v>
      </c>
    </row>
    <row r="268" spans="1:15">
      <c r="A268" s="151" t="s">
        <v>585</v>
      </c>
      <c r="B268" s="17">
        <v>5</v>
      </c>
      <c r="C268" s="17">
        <v>0</v>
      </c>
      <c r="D268" s="17">
        <v>4</v>
      </c>
      <c r="E268" s="17">
        <v>14</v>
      </c>
      <c r="F268" s="17" t="s">
        <v>976</v>
      </c>
      <c r="G268" s="17">
        <v>7</v>
      </c>
      <c r="H268" s="17">
        <v>0</v>
      </c>
      <c r="I268" s="17">
        <v>0</v>
      </c>
      <c r="J268" s="17">
        <v>0</v>
      </c>
      <c r="K268" s="17">
        <v>16</v>
      </c>
      <c r="L268" s="17">
        <v>34</v>
      </c>
      <c r="M268" s="17">
        <v>20</v>
      </c>
      <c r="N268" s="17">
        <v>6491</v>
      </c>
      <c r="O268" s="17">
        <v>40846.392</v>
      </c>
    </row>
    <row r="269" spans="1:15">
      <c r="A269" s="151" t="s">
        <v>586</v>
      </c>
      <c r="B269" s="17">
        <v>4</v>
      </c>
      <c r="C269" s="17">
        <v>0</v>
      </c>
      <c r="D269" s="17" t="s">
        <v>976</v>
      </c>
      <c r="E269" s="17">
        <v>18</v>
      </c>
      <c r="F269" s="17">
        <v>0</v>
      </c>
      <c r="G269" s="17" t="s">
        <v>976</v>
      </c>
      <c r="H269" s="17" t="s">
        <v>976</v>
      </c>
      <c r="I269" s="17" t="s">
        <v>976</v>
      </c>
      <c r="J269" s="17">
        <v>0</v>
      </c>
      <c r="K269" s="17">
        <v>18</v>
      </c>
      <c r="L269" s="17">
        <v>23</v>
      </c>
      <c r="M269" s="17">
        <v>21</v>
      </c>
      <c r="N269" s="17">
        <v>6419</v>
      </c>
      <c r="O269" s="17">
        <v>39967.016000000003</v>
      </c>
    </row>
    <row r="270" spans="1:15">
      <c r="A270" s="151" t="s">
        <v>587</v>
      </c>
      <c r="B270" s="17" t="s">
        <v>976</v>
      </c>
      <c r="C270" s="17">
        <v>0</v>
      </c>
      <c r="D270" s="17">
        <v>5</v>
      </c>
      <c r="E270" s="17">
        <v>19</v>
      </c>
      <c r="F270" s="17" t="s">
        <v>976</v>
      </c>
      <c r="G270" s="17">
        <v>6</v>
      </c>
      <c r="H270" s="17">
        <v>4</v>
      </c>
      <c r="I270" s="17" t="s">
        <v>976</v>
      </c>
      <c r="J270" s="17">
        <v>0</v>
      </c>
      <c r="K270" s="17">
        <v>39</v>
      </c>
      <c r="L270" s="17">
        <v>54</v>
      </c>
      <c r="M270" s="17">
        <v>11</v>
      </c>
      <c r="N270" s="17">
        <v>3365</v>
      </c>
      <c r="O270" s="17">
        <v>62152.05</v>
      </c>
    </row>
    <row r="271" spans="1:15">
      <c r="A271" s="151" t="s">
        <v>588</v>
      </c>
      <c r="B271" s="17">
        <v>11</v>
      </c>
      <c r="C271" s="17">
        <v>0</v>
      </c>
      <c r="D271" s="17">
        <v>22</v>
      </c>
      <c r="E271" s="17">
        <v>104</v>
      </c>
      <c r="F271" s="17">
        <v>6</v>
      </c>
      <c r="G271" s="17">
        <v>19</v>
      </c>
      <c r="H271" s="17">
        <v>9</v>
      </c>
      <c r="I271" s="17">
        <v>5</v>
      </c>
      <c r="J271" s="17">
        <v>0</v>
      </c>
      <c r="K271" s="17">
        <v>99</v>
      </c>
      <c r="L271" s="17">
        <v>158</v>
      </c>
      <c r="M271" s="17">
        <v>52</v>
      </c>
      <c r="N271" s="17">
        <v>16259</v>
      </c>
      <c r="O271" s="17">
        <v>185292.715</v>
      </c>
    </row>
    <row r="272" spans="1:15">
      <c r="A272" s="151" t="s">
        <v>589</v>
      </c>
      <c r="B272" s="17">
        <v>18</v>
      </c>
      <c r="C272" s="17">
        <v>0</v>
      </c>
      <c r="D272" s="17">
        <v>10</v>
      </c>
      <c r="E272" s="17">
        <v>47</v>
      </c>
      <c r="F272" s="17">
        <v>7</v>
      </c>
      <c r="G272" s="17">
        <v>34</v>
      </c>
      <c r="H272" s="17">
        <v>5</v>
      </c>
      <c r="I272" s="17" t="s">
        <v>976</v>
      </c>
      <c r="J272" s="17">
        <v>0</v>
      </c>
      <c r="K272" s="17">
        <v>117</v>
      </c>
      <c r="L272" s="17">
        <v>111</v>
      </c>
      <c r="M272" s="17">
        <v>36</v>
      </c>
      <c r="N272" s="17">
        <v>9115</v>
      </c>
      <c r="O272" s="17">
        <v>181443.66800000001</v>
      </c>
    </row>
    <row r="273" spans="1:15" ht="18.75" customHeight="1">
      <c r="A273" s="145" t="s">
        <v>590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591</v>
      </c>
      <c r="B274" s="17">
        <v>16</v>
      </c>
      <c r="C274" s="17">
        <v>0</v>
      </c>
      <c r="D274" s="17">
        <v>42</v>
      </c>
      <c r="E274" s="17">
        <v>87</v>
      </c>
      <c r="F274" s="17">
        <v>7</v>
      </c>
      <c r="G274" s="17">
        <v>34</v>
      </c>
      <c r="H274" s="17">
        <v>27</v>
      </c>
      <c r="I274" s="17" t="s">
        <v>976</v>
      </c>
      <c r="J274" s="17">
        <v>0</v>
      </c>
      <c r="K274" s="17">
        <v>121</v>
      </c>
      <c r="L274" s="17">
        <v>158</v>
      </c>
      <c r="M274" s="17">
        <v>39</v>
      </c>
      <c r="N274" s="17">
        <v>12240</v>
      </c>
      <c r="O274" s="17">
        <v>205193.67499999999</v>
      </c>
    </row>
    <row r="275" spans="1:15">
      <c r="A275" s="151" t="s">
        <v>592</v>
      </c>
      <c r="B275" s="17">
        <v>5</v>
      </c>
      <c r="C275" s="17">
        <v>0</v>
      </c>
      <c r="D275" s="17" t="s">
        <v>976</v>
      </c>
      <c r="E275" s="17">
        <v>45</v>
      </c>
      <c r="F275" s="17" t="s">
        <v>976</v>
      </c>
      <c r="G275" s="17">
        <v>16</v>
      </c>
      <c r="H275" s="17">
        <v>7</v>
      </c>
      <c r="I275" s="17" t="s">
        <v>976</v>
      </c>
      <c r="J275" s="17">
        <v>0</v>
      </c>
      <c r="K275" s="17">
        <v>80</v>
      </c>
      <c r="L275" s="17">
        <v>96</v>
      </c>
      <c r="M275" s="17">
        <v>32</v>
      </c>
      <c r="N275" s="17">
        <v>10194</v>
      </c>
      <c r="O275" s="17">
        <v>130088.743</v>
      </c>
    </row>
    <row r="276" spans="1:15">
      <c r="A276" s="151" t="s">
        <v>593</v>
      </c>
      <c r="B276" s="17">
        <v>14</v>
      </c>
      <c r="C276" s="17">
        <v>0</v>
      </c>
      <c r="D276" s="17">
        <v>5</v>
      </c>
      <c r="E276" s="17">
        <v>133</v>
      </c>
      <c r="F276" s="17">
        <v>0</v>
      </c>
      <c r="G276" s="17">
        <v>22</v>
      </c>
      <c r="H276" s="17">
        <v>9</v>
      </c>
      <c r="I276" s="17">
        <v>4</v>
      </c>
      <c r="J276" s="17">
        <v>0</v>
      </c>
      <c r="K276" s="17">
        <v>82</v>
      </c>
      <c r="L276" s="17">
        <v>95</v>
      </c>
      <c r="M276" s="17">
        <v>41</v>
      </c>
      <c r="N276" s="17">
        <v>12338</v>
      </c>
      <c r="O276" s="17">
        <v>148884.40299999999</v>
      </c>
    </row>
    <row r="277" spans="1:15">
      <c r="A277" s="151" t="s">
        <v>594</v>
      </c>
      <c r="B277" s="17">
        <v>44</v>
      </c>
      <c r="C277" s="17">
        <v>0</v>
      </c>
      <c r="D277" s="17">
        <v>62</v>
      </c>
      <c r="E277" s="17">
        <v>261</v>
      </c>
      <c r="F277" s="17">
        <v>35</v>
      </c>
      <c r="G277" s="17">
        <v>82</v>
      </c>
      <c r="H277" s="17">
        <v>39</v>
      </c>
      <c r="I277" s="17">
        <v>9</v>
      </c>
      <c r="J277" s="17">
        <v>0</v>
      </c>
      <c r="K277" s="17">
        <v>265</v>
      </c>
      <c r="L277" s="17">
        <v>385</v>
      </c>
      <c r="M277" s="17">
        <v>140</v>
      </c>
      <c r="N277" s="17">
        <v>43946</v>
      </c>
      <c r="O277" s="17">
        <v>504250.96</v>
      </c>
    </row>
    <row r="278" spans="1:15">
      <c r="A278" s="151" t="s">
        <v>595</v>
      </c>
      <c r="B278" s="17">
        <v>7</v>
      </c>
      <c r="C278" s="17">
        <v>0</v>
      </c>
      <c r="D278" s="17">
        <v>16</v>
      </c>
      <c r="E278" s="17">
        <v>44</v>
      </c>
      <c r="F278" s="17">
        <v>8</v>
      </c>
      <c r="G278" s="17">
        <v>10</v>
      </c>
      <c r="H278" s="17">
        <v>5</v>
      </c>
      <c r="I278" s="17">
        <v>6</v>
      </c>
      <c r="J278" s="17">
        <v>0</v>
      </c>
      <c r="K278" s="17">
        <v>38</v>
      </c>
      <c r="L278" s="17">
        <v>73</v>
      </c>
      <c r="M278" s="17">
        <v>29</v>
      </c>
      <c r="N278" s="17">
        <v>9202</v>
      </c>
      <c r="O278" s="17">
        <v>87990.221999999994</v>
      </c>
    </row>
    <row r="279" spans="1:15">
      <c r="A279" s="151" t="s">
        <v>596</v>
      </c>
      <c r="B279" s="17" t="s">
        <v>976</v>
      </c>
      <c r="C279" s="17">
        <v>0</v>
      </c>
      <c r="D279" s="17">
        <v>5</v>
      </c>
      <c r="E279" s="17">
        <v>24</v>
      </c>
      <c r="F279" s="17">
        <v>0</v>
      </c>
      <c r="G279" s="17">
        <v>14</v>
      </c>
      <c r="H279" s="17">
        <v>4</v>
      </c>
      <c r="I279" s="17">
        <v>8</v>
      </c>
      <c r="J279" s="17">
        <v>0</v>
      </c>
      <c r="K279" s="17">
        <v>24</v>
      </c>
      <c r="L279" s="17">
        <v>40</v>
      </c>
      <c r="M279" s="17">
        <v>13</v>
      </c>
      <c r="N279" s="17">
        <v>4065</v>
      </c>
      <c r="O279" s="17">
        <v>56802.752999999997</v>
      </c>
    </row>
    <row r="280" spans="1:15">
      <c r="A280" s="151" t="s">
        <v>597</v>
      </c>
      <c r="B280" s="17">
        <v>31</v>
      </c>
      <c r="C280" s="17" t="s">
        <v>976</v>
      </c>
      <c r="D280" s="17">
        <v>42</v>
      </c>
      <c r="E280" s="17">
        <v>113</v>
      </c>
      <c r="F280" s="17">
        <v>6</v>
      </c>
      <c r="G280" s="17">
        <v>42</v>
      </c>
      <c r="H280" s="17">
        <v>29</v>
      </c>
      <c r="I280" s="17">
        <v>0</v>
      </c>
      <c r="J280" s="17">
        <v>0</v>
      </c>
      <c r="K280" s="17">
        <v>194</v>
      </c>
      <c r="L280" s="17">
        <v>326</v>
      </c>
      <c r="M280" s="17">
        <v>86</v>
      </c>
      <c r="N280" s="17">
        <v>27878</v>
      </c>
      <c r="O280" s="17">
        <v>351080.93800000002</v>
      </c>
    </row>
    <row r="281" spans="1:15" ht="18.75" customHeight="1">
      <c r="A281" s="145" t="s">
        <v>598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599</v>
      </c>
      <c r="B282" s="17" t="s">
        <v>976</v>
      </c>
      <c r="C282" s="17">
        <v>0</v>
      </c>
      <c r="D282" s="17">
        <v>13</v>
      </c>
      <c r="E282" s="17">
        <v>5</v>
      </c>
      <c r="F282" s="17" t="s">
        <v>976</v>
      </c>
      <c r="G282" s="17" t="s">
        <v>976</v>
      </c>
      <c r="H282" s="17">
        <v>4</v>
      </c>
      <c r="I282" s="17" t="s">
        <v>976</v>
      </c>
      <c r="J282" s="17" t="s">
        <v>976</v>
      </c>
      <c r="K282" s="17">
        <v>29</v>
      </c>
      <c r="L282" s="17">
        <v>25</v>
      </c>
      <c r="M282" s="17">
        <v>13</v>
      </c>
      <c r="N282" s="17">
        <v>3249</v>
      </c>
      <c r="O282" s="17">
        <v>47698.642999999996</v>
      </c>
    </row>
    <row r="283" spans="1:15">
      <c r="A283" s="151" t="s">
        <v>600</v>
      </c>
      <c r="B283" s="17">
        <v>7</v>
      </c>
      <c r="C283" s="17">
        <v>0</v>
      </c>
      <c r="D283" s="17" t="s">
        <v>976</v>
      </c>
      <c r="E283" s="17">
        <v>17</v>
      </c>
      <c r="F283" s="17" t="s">
        <v>976</v>
      </c>
      <c r="G283" s="17" t="s">
        <v>976</v>
      </c>
      <c r="H283" s="17">
        <v>0</v>
      </c>
      <c r="I283" s="17" t="s">
        <v>976</v>
      </c>
      <c r="J283" s="17">
        <v>0</v>
      </c>
      <c r="K283" s="17">
        <v>21</v>
      </c>
      <c r="L283" s="17">
        <v>21</v>
      </c>
      <c r="M283" s="17">
        <v>9</v>
      </c>
      <c r="N283" s="17">
        <v>2733</v>
      </c>
      <c r="O283" s="17">
        <v>39557.99</v>
      </c>
    </row>
    <row r="284" spans="1:15">
      <c r="A284" s="151" t="s">
        <v>601</v>
      </c>
      <c r="B284" s="17" t="s">
        <v>976</v>
      </c>
      <c r="C284" s="17">
        <v>0</v>
      </c>
      <c r="D284" s="17" t="s">
        <v>976</v>
      </c>
      <c r="E284" s="17">
        <v>17</v>
      </c>
      <c r="F284" s="17">
        <v>0</v>
      </c>
      <c r="G284" s="17" t="s">
        <v>976</v>
      </c>
      <c r="H284" s="17" t="s">
        <v>976</v>
      </c>
      <c r="I284" s="17" t="s">
        <v>976</v>
      </c>
      <c r="J284" s="17">
        <v>0</v>
      </c>
      <c r="K284" s="17">
        <v>30</v>
      </c>
      <c r="L284" s="17">
        <v>27</v>
      </c>
      <c r="M284" s="17">
        <v>7</v>
      </c>
      <c r="N284" s="17">
        <v>2259</v>
      </c>
      <c r="O284" s="17">
        <v>45936.296000000002</v>
      </c>
    </row>
    <row r="285" spans="1:15">
      <c r="A285" s="151" t="s">
        <v>602</v>
      </c>
      <c r="B285" s="17">
        <v>6</v>
      </c>
      <c r="C285" s="17">
        <v>0</v>
      </c>
      <c r="D285" s="17">
        <v>8</v>
      </c>
      <c r="E285" s="17">
        <v>23</v>
      </c>
      <c r="F285" s="17">
        <v>10</v>
      </c>
      <c r="G285" s="17">
        <v>9</v>
      </c>
      <c r="H285" s="17">
        <v>17</v>
      </c>
      <c r="I285" s="17">
        <v>4</v>
      </c>
      <c r="J285" s="17">
        <v>0</v>
      </c>
      <c r="K285" s="17">
        <v>47</v>
      </c>
      <c r="L285" s="17">
        <v>37</v>
      </c>
      <c r="M285" s="17">
        <v>14</v>
      </c>
      <c r="N285" s="17">
        <v>4781</v>
      </c>
      <c r="O285" s="17">
        <v>77892.421000000002</v>
      </c>
    </row>
    <row r="286" spans="1:15">
      <c r="A286" s="151" t="s">
        <v>603</v>
      </c>
      <c r="B286" s="17" t="s">
        <v>976</v>
      </c>
      <c r="C286" s="17">
        <v>0</v>
      </c>
      <c r="D286" s="17" t="s">
        <v>976</v>
      </c>
      <c r="E286" s="17">
        <v>7</v>
      </c>
      <c r="F286" s="17">
        <v>0</v>
      </c>
      <c r="G286" s="17" t="s">
        <v>976</v>
      </c>
      <c r="H286" s="17">
        <v>0</v>
      </c>
      <c r="I286" s="17">
        <v>0</v>
      </c>
      <c r="J286" s="17">
        <v>0</v>
      </c>
      <c r="K286" s="17">
        <v>0</v>
      </c>
      <c r="L286" s="17">
        <v>4</v>
      </c>
      <c r="M286" s="17">
        <v>5</v>
      </c>
      <c r="N286" s="17">
        <v>1727</v>
      </c>
      <c r="O286" s="17">
        <v>5815.8670000000002</v>
      </c>
    </row>
    <row r="287" spans="1:15">
      <c r="A287" s="151" t="s">
        <v>604</v>
      </c>
      <c r="B287" s="17">
        <v>4</v>
      </c>
      <c r="C287" s="17">
        <v>0</v>
      </c>
      <c r="D287" s="17">
        <v>0</v>
      </c>
      <c r="E287" s="17">
        <v>33</v>
      </c>
      <c r="F287" s="17" t="s">
        <v>976</v>
      </c>
      <c r="G287" s="17">
        <v>4</v>
      </c>
      <c r="H287" s="17" t="s">
        <v>976</v>
      </c>
      <c r="I287" s="17">
        <v>7</v>
      </c>
      <c r="J287" s="17">
        <v>0</v>
      </c>
      <c r="K287" s="17">
        <v>42</v>
      </c>
      <c r="L287" s="17">
        <v>31</v>
      </c>
      <c r="M287" s="17">
        <v>13</v>
      </c>
      <c r="N287" s="17">
        <v>4245</v>
      </c>
      <c r="O287" s="17">
        <v>68607.739000000001</v>
      </c>
    </row>
    <row r="288" spans="1:15">
      <c r="A288" s="151" t="s">
        <v>605</v>
      </c>
      <c r="B288" s="17">
        <v>6</v>
      </c>
      <c r="C288" s="17">
        <v>0</v>
      </c>
      <c r="D288" s="17">
        <v>5</v>
      </c>
      <c r="E288" s="17">
        <v>6</v>
      </c>
      <c r="F288" s="17">
        <v>0</v>
      </c>
      <c r="G288" s="17" t="s">
        <v>976</v>
      </c>
      <c r="H288" s="17">
        <v>0</v>
      </c>
      <c r="I288" s="17">
        <v>6</v>
      </c>
      <c r="J288" s="17">
        <v>0</v>
      </c>
      <c r="K288" s="17">
        <v>14</v>
      </c>
      <c r="L288" s="17">
        <v>19</v>
      </c>
      <c r="M288" s="17">
        <v>11</v>
      </c>
      <c r="N288" s="17">
        <v>3399</v>
      </c>
      <c r="O288" s="17">
        <v>36327.434000000001</v>
      </c>
    </row>
    <row r="289" spans="1:15">
      <c r="A289" s="151" t="s">
        <v>606</v>
      </c>
      <c r="B289" s="17">
        <v>48</v>
      </c>
      <c r="C289" s="17">
        <v>0</v>
      </c>
      <c r="D289" s="17">
        <v>48</v>
      </c>
      <c r="E289" s="17">
        <v>245</v>
      </c>
      <c r="F289" s="17">
        <v>33</v>
      </c>
      <c r="G289" s="17">
        <v>61</v>
      </c>
      <c r="H289" s="17">
        <v>52</v>
      </c>
      <c r="I289" s="17">
        <v>8</v>
      </c>
      <c r="J289" s="17">
        <v>0</v>
      </c>
      <c r="K289" s="17">
        <v>487</v>
      </c>
      <c r="L289" s="17">
        <v>391</v>
      </c>
      <c r="M289" s="17">
        <v>89</v>
      </c>
      <c r="N289" s="17">
        <v>26329</v>
      </c>
      <c r="O289" s="17">
        <v>683776.09299999999</v>
      </c>
    </row>
    <row r="290" spans="1:15" ht="18.75" customHeight="1">
      <c r="A290" s="145" t="s">
        <v>607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608</v>
      </c>
      <c r="B291" s="17" t="s">
        <v>976</v>
      </c>
      <c r="C291" s="17">
        <v>0</v>
      </c>
      <c r="D291" s="17">
        <v>11</v>
      </c>
      <c r="E291" s="17" t="s">
        <v>976</v>
      </c>
      <c r="F291" s="17" t="s">
        <v>976</v>
      </c>
      <c r="G291" s="17" t="s">
        <v>976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 t="s">
        <v>976</v>
      </c>
      <c r="N291" s="17">
        <v>126</v>
      </c>
      <c r="O291" s="17">
        <v>3407.8690000000001</v>
      </c>
    </row>
    <row r="292" spans="1:15">
      <c r="A292" s="151" t="s">
        <v>609</v>
      </c>
      <c r="B292" s="17" t="s">
        <v>976</v>
      </c>
      <c r="C292" s="17">
        <v>0</v>
      </c>
      <c r="D292" s="17" t="s">
        <v>976</v>
      </c>
      <c r="E292" s="17">
        <v>7</v>
      </c>
      <c r="F292" s="17">
        <v>0</v>
      </c>
      <c r="G292" s="17">
        <v>0</v>
      </c>
      <c r="H292" s="17" t="s">
        <v>976</v>
      </c>
      <c r="I292" s="17" t="s">
        <v>976</v>
      </c>
      <c r="J292" s="17">
        <v>0</v>
      </c>
      <c r="K292" s="17">
        <v>10</v>
      </c>
      <c r="L292" s="17">
        <v>5</v>
      </c>
      <c r="M292" s="17">
        <v>4</v>
      </c>
      <c r="N292" s="17">
        <v>1180</v>
      </c>
      <c r="O292" s="17">
        <v>15315.291999999999</v>
      </c>
    </row>
    <row r="293" spans="1:15">
      <c r="A293" s="151" t="s">
        <v>610</v>
      </c>
      <c r="B293" s="17">
        <v>13</v>
      </c>
      <c r="C293" s="17">
        <v>0</v>
      </c>
      <c r="D293" s="17" t="s">
        <v>976</v>
      </c>
      <c r="E293" s="17">
        <v>41</v>
      </c>
      <c r="F293" s="17">
        <v>0</v>
      </c>
      <c r="G293" s="17">
        <v>4</v>
      </c>
      <c r="H293" s="17">
        <v>5</v>
      </c>
      <c r="I293" s="17">
        <v>7</v>
      </c>
      <c r="J293" s="17">
        <v>0</v>
      </c>
      <c r="K293" s="17">
        <v>78</v>
      </c>
      <c r="L293" s="17">
        <v>86</v>
      </c>
      <c r="M293" s="17">
        <v>14</v>
      </c>
      <c r="N293" s="17">
        <v>4205</v>
      </c>
      <c r="O293" s="17">
        <v>121498.969</v>
      </c>
    </row>
    <row r="294" spans="1:15">
      <c r="A294" s="151" t="s">
        <v>611</v>
      </c>
      <c r="B294" s="17" t="s">
        <v>976</v>
      </c>
      <c r="C294" s="17">
        <v>0</v>
      </c>
      <c r="D294" s="17" t="s">
        <v>976</v>
      </c>
      <c r="E294" s="17">
        <v>12</v>
      </c>
      <c r="F294" s="17" t="s">
        <v>976</v>
      </c>
      <c r="G294" s="17" t="s">
        <v>976</v>
      </c>
      <c r="H294" s="17" t="s">
        <v>976</v>
      </c>
      <c r="I294" s="17" t="s">
        <v>976</v>
      </c>
      <c r="J294" s="17" t="s">
        <v>976</v>
      </c>
      <c r="K294" s="17" t="s">
        <v>976</v>
      </c>
      <c r="L294" s="17">
        <v>6</v>
      </c>
      <c r="M294" s="17" t="s">
        <v>976</v>
      </c>
      <c r="N294" s="17">
        <v>533</v>
      </c>
      <c r="O294" s="17">
        <v>7755.4</v>
      </c>
    </row>
    <row r="295" spans="1:15">
      <c r="A295" s="151" t="s">
        <v>612</v>
      </c>
      <c r="B295" s="17">
        <v>0</v>
      </c>
      <c r="C295" s="17">
        <v>0</v>
      </c>
      <c r="D295" s="17">
        <v>15</v>
      </c>
      <c r="E295" s="17">
        <v>10</v>
      </c>
      <c r="F295" s="17">
        <v>5</v>
      </c>
      <c r="G295" s="17">
        <v>13</v>
      </c>
      <c r="H295" s="17" t="s">
        <v>976</v>
      </c>
      <c r="I295" s="17">
        <v>0</v>
      </c>
      <c r="J295" s="17">
        <v>0</v>
      </c>
      <c r="K295" s="17">
        <v>23</v>
      </c>
      <c r="L295" s="17">
        <v>23</v>
      </c>
      <c r="M295" s="17">
        <v>6</v>
      </c>
      <c r="N295" s="17">
        <v>1769</v>
      </c>
      <c r="O295" s="17">
        <v>36714.107000000004</v>
      </c>
    </row>
    <row r="296" spans="1:15">
      <c r="A296" s="151" t="s">
        <v>613</v>
      </c>
      <c r="B296" s="17" t="s">
        <v>976</v>
      </c>
      <c r="C296" s="17">
        <v>0</v>
      </c>
      <c r="D296" s="17">
        <v>0</v>
      </c>
      <c r="E296" s="17">
        <v>10</v>
      </c>
      <c r="F296" s="17">
        <v>0</v>
      </c>
      <c r="G296" s="17" t="s">
        <v>976</v>
      </c>
      <c r="H296" s="17">
        <v>4</v>
      </c>
      <c r="I296" s="17">
        <v>0</v>
      </c>
      <c r="J296" s="17">
        <v>0</v>
      </c>
      <c r="K296" s="17">
        <v>16</v>
      </c>
      <c r="L296" s="17">
        <v>22</v>
      </c>
      <c r="M296" s="17">
        <v>12</v>
      </c>
      <c r="N296" s="17">
        <v>3664</v>
      </c>
      <c r="O296" s="17">
        <v>30852.484</v>
      </c>
    </row>
    <row r="297" spans="1:15">
      <c r="A297" s="151" t="s">
        <v>614</v>
      </c>
      <c r="B297" s="17">
        <v>5</v>
      </c>
      <c r="C297" s="17">
        <v>0</v>
      </c>
      <c r="D297" s="17">
        <v>9</v>
      </c>
      <c r="E297" s="17">
        <v>18</v>
      </c>
      <c r="F297" s="17" t="s">
        <v>976</v>
      </c>
      <c r="G297" s="17">
        <v>6</v>
      </c>
      <c r="H297" s="17" t="s">
        <v>976</v>
      </c>
      <c r="I297" s="17">
        <v>0</v>
      </c>
      <c r="J297" s="17">
        <v>0</v>
      </c>
      <c r="K297" s="17">
        <v>11</v>
      </c>
      <c r="L297" s="17">
        <v>22</v>
      </c>
      <c r="M297" s="17">
        <v>5</v>
      </c>
      <c r="N297" s="17">
        <v>1753</v>
      </c>
      <c r="O297" s="17">
        <v>24749.13</v>
      </c>
    </row>
    <row r="298" spans="1:15">
      <c r="A298" s="151" t="s">
        <v>615</v>
      </c>
      <c r="B298" s="17">
        <v>28</v>
      </c>
      <c r="C298" s="17">
        <v>0</v>
      </c>
      <c r="D298" s="17">
        <v>22</v>
      </c>
      <c r="E298" s="17">
        <v>110</v>
      </c>
      <c r="F298" s="17">
        <v>19</v>
      </c>
      <c r="G298" s="17">
        <v>86</v>
      </c>
      <c r="H298" s="17">
        <v>42</v>
      </c>
      <c r="I298" s="17" t="s">
        <v>976</v>
      </c>
      <c r="J298" s="17">
        <v>0</v>
      </c>
      <c r="K298" s="17">
        <v>388</v>
      </c>
      <c r="L298" s="17">
        <v>356</v>
      </c>
      <c r="M298" s="17">
        <v>112</v>
      </c>
      <c r="N298" s="17">
        <v>35147</v>
      </c>
      <c r="O298" s="17">
        <v>574648.68799999997</v>
      </c>
    </row>
    <row r="299" spans="1:15">
      <c r="A299" s="151" t="s">
        <v>616</v>
      </c>
      <c r="B299" s="17">
        <v>8</v>
      </c>
      <c r="C299" s="17">
        <v>0</v>
      </c>
      <c r="D299" s="17" t="s">
        <v>976</v>
      </c>
      <c r="E299" s="17" t="s">
        <v>976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 t="s">
        <v>976</v>
      </c>
      <c r="M299" s="17">
        <v>0</v>
      </c>
      <c r="N299" s="17">
        <v>0</v>
      </c>
      <c r="O299" s="17">
        <v>5244.01</v>
      </c>
    </row>
    <row r="300" spans="1:15">
      <c r="A300" s="151" t="s">
        <v>617</v>
      </c>
      <c r="B300" s="17">
        <v>7</v>
      </c>
      <c r="C300" s="17" t="s">
        <v>976</v>
      </c>
      <c r="D300" s="17">
        <v>5</v>
      </c>
      <c r="E300" s="17">
        <v>7</v>
      </c>
      <c r="F300" s="17">
        <v>0</v>
      </c>
      <c r="G300" s="17">
        <v>0</v>
      </c>
      <c r="H300" s="17">
        <v>0</v>
      </c>
      <c r="I300" s="17" t="s">
        <v>976</v>
      </c>
      <c r="J300" s="17">
        <v>0</v>
      </c>
      <c r="K300" s="17">
        <v>12</v>
      </c>
      <c r="L300" s="17">
        <v>16</v>
      </c>
      <c r="M300" s="17">
        <v>5</v>
      </c>
      <c r="N300" s="17">
        <v>1511</v>
      </c>
      <c r="O300" s="17">
        <v>25651.212</v>
      </c>
    </row>
    <row r="301" spans="1:15">
      <c r="A301" s="151" t="s">
        <v>618</v>
      </c>
      <c r="B301" s="17">
        <v>97</v>
      </c>
      <c r="C301" s="17" t="s">
        <v>976</v>
      </c>
      <c r="D301" s="17">
        <v>204</v>
      </c>
      <c r="E301" s="17">
        <v>298</v>
      </c>
      <c r="F301" s="17">
        <v>114</v>
      </c>
      <c r="G301" s="17">
        <v>141</v>
      </c>
      <c r="H301" s="17">
        <v>36</v>
      </c>
      <c r="I301" s="17">
        <v>0</v>
      </c>
      <c r="J301" s="17">
        <v>0</v>
      </c>
      <c r="K301" s="17">
        <v>455</v>
      </c>
      <c r="L301" s="17">
        <v>504</v>
      </c>
      <c r="M301" s="17">
        <v>187</v>
      </c>
      <c r="N301" s="17">
        <v>59596</v>
      </c>
      <c r="O301" s="17">
        <v>795391.49300000002</v>
      </c>
    </row>
    <row r="302" spans="1:15">
      <c r="A302" s="151" t="s">
        <v>619</v>
      </c>
      <c r="B302" s="17">
        <v>6</v>
      </c>
      <c r="C302" s="17">
        <v>0</v>
      </c>
      <c r="D302" s="17">
        <v>4</v>
      </c>
      <c r="E302" s="17">
        <v>38</v>
      </c>
      <c r="F302" s="17">
        <v>4</v>
      </c>
      <c r="G302" s="17" t="s">
        <v>976</v>
      </c>
      <c r="H302" s="17" t="s">
        <v>976</v>
      </c>
      <c r="I302" s="17" t="s">
        <v>976</v>
      </c>
      <c r="J302" s="17">
        <v>0</v>
      </c>
      <c r="K302" s="17">
        <v>28</v>
      </c>
      <c r="L302" s="17">
        <v>23</v>
      </c>
      <c r="M302" s="17">
        <v>11</v>
      </c>
      <c r="N302" s="17">
        <v>2765</v>
      </c>
      <c r="O302" s="17">
        <v>47821.913</v>
      </c>
    </row>
    <row r="303" spans="1:15">
      <c r="A303" s="151" t="s">
        <v>620</v>
      </c>
      <c r="B303" s="17">
        <v>10</v>
      </c>
      <c r="C303" s="17">
        <v>0</v>
      </c>
      <c r="D303" s="17">
        <v>5</v>
      </c>
      <c r="E303" s="17">
        <v>11</v>
      </c>
      <c r="F303" s="17" t="s">
        <v>976</v>
      </c>
      <c r="G303" s="17">
        <v>7</v>
      </c>
      <c r="H303" s="17" t="s">
        <v>976</v>
      </c>
      <c r="I303" s="17" t="s">
        <v>976</v>
      </c>
      <c r="J303" s="17">
        <v>0</v>
      </c>
      <c r="K303" s="17">
        <v>7</v>
      </c>
      <c r="L303" s="17">
        <v>14</v>
      </c>
      <c r="M303" s="17">
        <v>8</v>
      </c>
      <c r="N303" s="17">
        <v>2264</v>
      </c>
      <c r="O303" s="17">
        <v>25795.116000000002</v>
      </c>
    </row>
    <row r="304" spans="1:15">
      <c r="A304" s="151" t="s">
        <v>621</v>
      </c>
      <c r="B304" s="17">
        <v>0</v>
      </c>
      <c r="C304" s="17">
        <v>0</v>
      </c>
      <c r="D304" s="17">
        <v>4</v>
      </c>
      <c r="E304" s="17">
        <v>7</v>
      </c>
      <c r="F304" s="17">
        <v>4</v>
      </c>
      <c r="G304" s="17">
        <v>12</v>
      </c>
      <c r="H304" s="17" t="s">
        <v>976</v>
      </c>
      <c r="I304" s="17">
        <v>0</v>
      </c>
      <c r="J304" s="17">
        <v>0</v>
      </c>
      <c r="K304" s="17">
        <v>55</v>
      </c>
      <c r="L304" s="17">
        <v>43</v>
      </c>
      <c r="M304" s="17">
        <v>12</v>
      </c>
      <c r="N304" s="17">
        <v>4009</v>
      </c>
      <c r="O304" s="17">
        <v>74536.216</v>
      </c>
    </row>
    <row r="305" spans="1:15">
      <c r="A305" s="151" t="s">
        <v>622</v>
      </c>
      <c r="B305" s="17" t="s">
        <v>976</v>
      </c>
      <c r="C305" s="17">
        <v>0</v>
      </c>
      <c r="D305" s="17" t="s">
        <v>976</v>
      </c>
      <c r="E305" s="17">
        <v>10</v>
      </c>
      <c r="F305" s="17">
        <v>0</v>
      </c>
      <c r="G305" s="17" t="s">
        <v>976</v>
      </c>
      <c r="H305" s="17" t="s">
        <v>976</v>
      </c>
      <c r="I305" s="17">
        <v>0</v>
      </c>
      <c r="J305" s="17" t="s">
        <v>976</v>
      </c>
      <c r="K305" s="17">
        <v>8</v>
      </c>
      <c r="L305" s="17">
        <v>7</v>
      </c>
      <c r="M305" s="17">
        <v>4</v>
      </c>
      <c r="N305" s="17">
        <v>1144</v>
      </c>
      <c r="O305" s="17">
        <v>13947.475</v>
      </c>
    </row>
    <row r="306" spans="1:15" ht="18.75" customHeight="1">
      <c r="A306" s="145" t="s">
        <v>623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624</v>
      </c>
      <c r="B307" s="17" t="s">
        <v>976</v>
      </c>
      <c r="C307" s="17">
        <v>0</v>
      </c>
      <c r="D307" s="17">
        <v>0</v>
      </c>
      <c r="E307" s="17">
        <v>4</v>
      </c>
      <c r="F307" s="17">
        <v>0</v>
      </c>
      <c r="G307" s="17" t="s">
        <v>976</v>
      </c>
      <c r="H307" s="17">
        <v>0</v>
      </c>
      <c r="I307" s="17">
        <v>0</v>
      </c>
      <c r="J307" s="17">
        <v>0</v>
      </c>
      <c r="K307" s="17" t="s">
        <v>976</v>
      </c>
      <c r="L307" s="17">
        <v>0</v>
      </c>
      <c r="M307" s="17">
        <v>8</v>
      </c>
      <c r="N307" s="17">
        <v>2022</v>
      </c>
      <c r="O307" s="17">
        <v>6575.94</v>
      </c>
    </row>
    <row r="308" spans="1:15">
      <c r="A308" s="151" t="s">
        <v>625</v>
      </c>
      <c r="B308" s="17">
        <v>6</v>
      </c>
      <c r="C308" s="17">
        <v>0</v>
      </c>
      <c r="D308" s="17">
        <v>7</v>
      </c>
      <c r="E308" s="17">
        <v>20</v>
      </c>
      <c r="F308" s="17">
        <v>0</v>
      </c>
      <c r="G308" s="17">
        <v>4</v>
      </c>
      <c r="H308" s="17" t="s">
        <v>976</v>
      </c>
      <c r="I308" s="17" t="s">
        <v>976</v>
      </c>
      <c r="J308" s="17">
        <v>0</v>
      </c>
      <c r="K308" s="17">
        <v>21</v>
      </c>
      <c r="L308" s="17">
        <v>27</v>
      </c>
      <c r="M308" s="17">
        <v>12</v>
      </c>
      <c r="N308" s="17">
        <v>2701</v>
      </c>
      <c r="O308" s="17">
        <v>39514.735999999997</v>
      </c>
    </row>
    <row r="309" spans="1:15">
      <c r="A309" s="151" t="s">
        <v>626</v>
      </c>
      <c r="B309" s="17">
        <v>19</v>
      </c>
      <c r="C309" s="17">
        <v>0</v>
      </c>
      <c r="D309" s="17">
        <v>12</v>
      </c>
      <c r="E309" s="17">
        <v>143</v>
      </c>
      <c r="F309" s="17">
        <v>7</v>
      </c>
      <c r="G309" s="17">
        <v>16</v>
      </c>
      <c r="H309" s="17">
        <v>14</v>
      </c>
      <c r="I309" s="17">
        <v>0</v>
      </c>
      <c r="J309" s="17">
        <v>0</v>
      </c>
      <c r="K309" s="17">
        <v>114</v>
      </c>
      <c r="L309" s="17">
        <v>150</v>
      </c>
      <c r="M309" s="17">
        <v>86</v>
      </c>
      <c r="N309" s="17">
        <v>25021</v>
      </c>
      <c r="O309" s="17">
        <v>215661.255</v>
      </c>
    </row>
    <row r="310" spans="1:15">
      <c r="A310" s="151" t="s">
        <v>627</v>
      </c>
      <c r="B310" s="17">
        <v>8</v>
      </c>
      <c r="C310" s="17">
        <v>0</v>
      </c>
      <c r="D310" s="17">
        <v>5</v>
      </c>
      <c r="E310" s="17">
        <v>7</v>
      </c>
      <c r="F310" s="17">
        <v>4</v>
      </c>
      <c r="G310" s="17">
        <v>11</v>
      </c>
      <c r="H310" s="17">
        <v>5</v>
      </c>
      <c r="I310" s="17" t="s">
        <v>976</v>
      </c>
      <c r="J310" s="17">
        <v>0</v>
      </c>
      <c r="K310" s="17">
        <v>44</v>
      </c>
      <c r="L310" s="17">
        <v>54</v>
      </c>
      <c r="M310" s="17">
        <v>35</v>
      </c>
      <c r="N310" s="17">
        <v>8882</v>
      </c>
      <c r="O310" s="17">
        <v>86232.387000000002</v>
      </c>
    </row>
    <row r="311" spans="1:15">
      <c r="A311" s="151" t="s">
        <v>628</v>
      </c>
      <c r="B311" s="17">
        <v>10</v>
      </c>
      <c r="C311" s="17">
        <v>0</v>
      </c>
      <c r="D311" s="17">
        <v>8</v>
      </c>
      <c r="E311" s="17">
        <v>36</v>
      </c>
      <c r="F311" s="17">
        <v>0</v>
      </c>
      <c r="G311" s="17">
        <v>7</v>
      </c>
      <c r="H311" s="17">
        <v>0</v>
      </c>
      <c r="I311" s="17" t="s">
        <v>976</v>
      </c>
      <c r="J311" s="17">
        <v>0</v>
      </c>
      <c r="K311" s="17">
        <v>41</v>
      </c>
      <c r="L311" s="17">
        <v>51</v>
      </c>
      <c r="M311" s="17">
        <v>31</v>
      </c>
      <c r="N311" s="17">
        <v>9253</v>
      </c>
      <c r="O311" s="17">
        <v>79437.290999999997</v>
      </c>
    </row>
    <row r="312" spans="1:15">
      <c r="A312" s="151" t="s">
        <v>629</v>
      </c>
      <c r="B312" s="17">
        <v>0</v>
      </c>
      <c r="C312" s="17">
        <v>0</v>
      </c>
      <c r="D312" s="17">
        <v>0</v>
      </c>
      <c r="E312" s="17">
        <v>11</v>
      </c>
      <c r="F312" s="17">
        <v>0</v>
      </c>
      <c r="G312" s="17">
        <v>0</v>
      </c>
      <c r="H312" s="17" t="s">
        <v>976</v>
      </c>
      <c r="I312" s="17">
        <v>0</v>
      </c>
      <c r="J312" s="17">
        <v>0</v>
      </c>
      <c r="K312" s="17">
        <v>7</v>
      </c>
      <c r="L312" s="17">
        <v>19</v>
      </c>
      <c r="M312" s="17">
        <v>5</v>
      </c>
      <c r="N312" s="17">
        <v>1474</v>
      </c>
      <c r="O312" s="17">
        <v>14223.85</v>
      </c>
    </row>
    <row r="313" spans="1:15">
      <c r="A313" s="151" t="s">
        <v>630</v>
      </c>
      <c r="B313" s="17">
        <v>15</v>
      </c>
      <c r="C313" s="17">
        <v>0</v>
      </c>
      <c r="D313" s="17">
        <v>14</v>
      </c>
      <c r="E313" s="17">
        <v>49</v>
      </c>
      <c r="F313" s="17" t="s">
        <v>976</v>
      </c>
      <c r="G313" s="17">
        <v>12</v>
      </c>
      <c r="H313" s="17">
        <v>6</v>
      </c>
      <c r="I313" s="17">
        <v>0</v>
      </c>
      <c r="J313" s="17">
        <v>0</v>
      </c>
      <c r="K313" s="17">
        <v>57</v>
      </c>
      <c r="L313" s="17">
        <v>85</v>
      </c>
      <c r="M313" s="17">
        <v>36</v>
      </c>
      <c r="N313" s="17">
        <v>11694</v>
      </c>
      <c r="O313" s="17">
        <v>111119.963</v>
      </c>
    </row>
    <row r="314" spans="1:15">
      <c r="A314" s="151" t="s">
        <v>631</v>
      </c>
      <c r="B314" s="17">
        <v>13</v>
      </c>
      <c r="C314" s="17">
        <v>0</v>
      </c>
      <c r="D314" s="17">
        <v>12</v>
      </c>
      <c r="E314" s="17">
        <v>77</v>
      </c>
      <c r="F314" s="17">
        <v>5</v>
      </c>
      <c r="G314" s="17">
        <v>21</v>
      </c>
      <c r="H314" s="17">
        <v>6</v>
      </c>
      <c r="I314" s="17" t="s">
        <v>976</v>
      </c>
      <c r="J314" s="17">
        <v>0</v>
      </c>
      <c r="K314" s="17">
        <v>53</v>
      </c>
      <c r="L314" s="17">
        <v>96</v>
      </c>
      <c r="M314" s="17">
        <v>44</v>
      </c>
      <c r="N314" s="17">
        <v>11657</v>
      </c>
      <c r="O314" s="17">
        <v>115430.511</v>
      </c>
    </row>
    <row r="315" spans="1:15">
      <c r="A315" s="151" t="s">
        <v>632</v>
      </c>
      <c r="B315" s="17">
        <v>58</v>
      </c>
      <c r="C315" s="17" t="s">
        <v>976</v>
      </c>
      <c r="D315" s="17">
        <v>30</v>
      </c>
      <c r="E315" s="17">
        <v>218</v>
      </c>
      <c r="F315" s="17">
        <v>12</v>
      </c>
      <c r="G315" s="17">
        <v>100</v>
      </c>
      <c r="H315" s="17">
        <v>56</v>
      </c>
      <c r="I315" s="17">
        <v>0</v>
      </c>
      <c r="J315" s="17">
        <v>0</v>
      </c>
      <c r="K315" s="17">
        <v>239</v>
      </c>
      <c r="L315" s="17">
        <v>346</v>
      </c>
      <c r="M315" s="17">
        <v>151</v>
      </c>
      <c r="N315" s="17">
        <v>47002</v>
      </c>
      <c r="O315" s="17">
        <v>476294.984</v>
      </c>
    </row>
    <row r="316" spans="1:15">
      <c r="A316" s="151" t="s">
        <v>633</v>
      </c>
      <c r="B316" s="17">
        <v>4</v>
      </c>
      <c r="C316" s="17">
        <v>0</v>
      </c>
      <c r="D316" s="17" t="s">
        <v>976</v>
      </c>
      <c r="E316" s="17">
        <v>18</v>
      </c>
      <c r="F316" s="17" t="s">
        <v>976</v>
      </c>
      <c r="G316" s="17" t="s">
        <v>976</v>
      </c>
      <c r="H316" s="17" t="s">
        <v>976</v>
      </c>
      <c r="I316" s="17">
        <v>0</v>
      </c>
      <c r="J316" s="17">
        <v>0</v>
      </c>
      <c r="K316" s="17">
        <v>17</v>
      </c>
      <c r="L316" s="17">
        <v>24</v>
      </c>
      <c r="M316" s="17">
        <v>14</v>
      </c>
      <c r="N316" s="17">
        <v>4357</v>
      </c>
      <c r="O316" s="17">
        <v>33918.409</v>
      </c>
    </row>
    <row r="317" spans="1:15">
      <c r="A317" s="151" t="s">
        <v>634</v>
      </c>
      <c r="B317" s="17">
        <v>9</v>
      </c>
      <c r="C317" s="17">
        <v>0</v>
      </c>
      <c r="D317" s="17">
        <v>19</v>
      </c>
      <c r="E317" s="17">
        <v>34</v>
      </c>
      <c r="F317" s="17">
        <v>6</v>
      </c>
      <c r="G317" s="17">
        <v>30</v>
      </c>
      <c r="H317" s="17">
        <v>15</v>
      </c>
      <c r="I317" s="17">
        <v>4</v>
      </c>
      <c r="J317" s="17">
        <v>0</v>
      </c>
      <c r="K317" s="17">
        <v>142</v>
      </c>
      <c r="L317" s="17">
        <v>174</v>
      </c>
      <c r="M317" s="17">
        <v>113</v>
      </c>
      <c r="N317" s="17">
        <v>33420</v>
      </c>
      <c r="O317" s="17">
        <v>264671.35100000002</v>
      </c>
    </row>
    <row r="318" spans="1:15">
      <c r="A318" s="151" t="s">
        <v>635</v>
      </c>
      <c r="B318" s="17">
        <v>4</v>
      </c>
      <c r="C318" s="17">
        <v>0</v>
      </c>
      <c r="D318" s="17" t="s">
        <v>976</v>
      </c>
      <c r="E318" s="17">
        <v>30</v>
      </c>
      <c r="F318" s="17">
        <v>0</v>
      </c>
      <c r="G318" s="17">
        <v>10</v>
      </c>
      <c r="H318" s="17">
        <v>6</v>
      </c>
      <c r="I318" s="17">
        <v>0</v>
      </c>
      <c r="J318" s="17">
        <v>0</v>
      </c>
      <c r="K318" s="17">
        <v>31</v>
      </c>
      <c r="L318" s="17">
        <v>44</v>
      </c>
      <c r="M318" s="17">
        <v>23</v>
      </c>
      <c r="N318" s="17">
        <v>8958</v>
      </c>
      <c r="O318" s="17">
        <v>62208.927000000003</v>
      </c>
    </row>
    <row r="319" spans="1:15">
      <c r="A319" s="152" t="s">
        <v>636</v>
      </c>
      <c r="B319" s="17" t="s">
        <v>976</v>
      </c>
      <c r="C319" s="17">
        <v>0</v>
      </c>
      <c r="D319" s="17">
        <v>4</v>
      </c>
      <c r="E319" s="17">
        <v>6</v>
      </c>
      <c r="F319" s="17" t="s">
        <v>976</v>
      </c>
      <c r="G319" s="17">
        <v>0</v>
      </c>
      <c r="H319" s="17">
        <v>0</v>
      </c>
      <c r="I319" s="17">
        <v>0</v>
      </c>
      <c r="J319" s="17">
        <v>0</v>
      </c>
      <c r="K319" s="17">
        <v>13</v>
      </c>
      <c r="L319" s="17">
        <v>14</v>
      </c>
      <c r="M319" s="17">
        <v>14</v>
      </c>
      <c r="N319" s="17">
        <v>3917</v>
      </c>
      <c r="O319" s="17">
        <v>25225.687000000002</v>
      </c>
    </row>
    <row r="320" spans="1:15" ht="13.5" thickBot="1">
      <c r="A320" s="153" t="s">
        <v>637</v>
      </c>
      <c r="B320" s="160">
        <v>5</v>
      </c>
      <c r="C320" s="160" t="s">
        <v>976</v>
      </c>
      <c r="D320" s="160">
        <v>0</v>
      </c>
      <c r="E320" s="160">
        <v>10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s="160">
        <v>25</v>
      </c>
      <c r="L320" s="160">
        <v>28</v>
      </c>
      <c r="M320" s="160">
        <v>14</v>
      </c>
      <c r="N320" s="160">
        <v>4495</v>
      </c>
      <c r="O320" s="160">
        <v>41317.292999999998</v>
      </c>
    </row>
    <row r="321" spans="1:1">
      <c r="A321" s="11" t="s">
        <v>318</v>
      </c>
    </row>
    <row r="322" spans="1:1">
      <c r="A322" s="11" t="s">
        <v>319</v>
      </c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L324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2.75"/>
  <cols>
    <col min="1" max="1" width="24" style="11" customWidth="1"/>
    <col min="2" max="2" width="11.5703125" style="11" customWidth="1"/>
    <col min="3" max="3" width="13" style="11" customWidth="1"/>
    <col min="4" max="4" width="11.5703125" style="11" customWidth="1"/>
    <col min="5" max="10" width="9.140625" style="11" customWidth="1"/>
    <col min="11" max="11" width="11.7109375" style="24" customWidth="1"/>
    <col min="12" max="12" width="5" style="11" customWidth="1"/>
    <col min="13" max="16384" width="9.140625" style="11" hidden="1"/>
  </cols>
  <sheetData>
    <row r="2" spans="1:12" ht="16.5" thickBot="1">
      <c r="A2" s="8" t="s">
        <v>648</v>
      </c>
    </row>
    <row r="3" spans="1:12" ht="15">
      <c r="A3" s="12" t="s">
        <v>6</v>
      </c>
      <c r="B3" s="203" t="s">
        <v>81</v>
      </c>
      <c r="C3" s="203"/>
      <c r="D3" s="203"/>
      <c r="E3" s="203"/>
      <c r="F3" s="203"/>
      <c r="G3" s="45" t="s">
        <v>8</v>
      </c>
      <c r="H3" s="45" t="s">
        <v>82</v>
      </c>
      <c r="I3" s="45" t="s">
        <v>83</v>
      </c>
      <c r="J3" s="45" t="s">
        <v>83</v>
      </c>
      <c r="K3" s="46" t="s">
        <v>9</v>
      </c>
    </row>
    <row r="4" spans="1:12" ht="15">
      <c r="B4" s="47" t="s">
        <v>84</v>
      </c>
      <c r="C4" s="48" t="s">
        <v>85</v>
      </c>
      <c r="D4" s="48" t="s">
        <v>86</v>
      </c>
      <c r="E4" s="49" t="s">
        <v>85</v>
      </c>
      <c r="F4" s="50" t="s">
        <v>87</v>
      </c>
      <c r="G4" s="50" t="s">
        <v>14</v>
      </c>
      <c r="H4" s="34" t="s">
        <v>88</v>
      </c>
      <c r="I4" s="34" t="s">
        <v>89</v>
      </c>
      <c r="J4" s="50" t="s">
        <v>89</v>
      </c>
      <c r="K4" s="51" t="s">
        <v>15</v>
      </c>
    </row>
    <row r="5" spans="1:12">
      <c r="A5" s="11" t="s">
        <v>19</v>
      </c>
      <c r="B5" s="47" t="s">
        <v>90</v>
      </c>
      <c r="C5" s="19" t="s">
        <v>91</v>
      </c>
      <c r="D5" s="52" t="s">
        <v>92</v>
      </c>
      <c r="E5" s="53" t="s">
        <v>93</v>
      </c>
      <c r="F5" s="52"/>
      <c r="G5" s="50" t="s">
        <v>20</v>
      </c>
      <c r="H5" s="34" t="s">
        <v>94</v>
      </c>
      <c r="I5" s="34" t="s">
        <v>88</v>
      </c>
      <c r="J5" s="34" t="s">
        <v>88</v>
      </c>
      <c r="K5" s="51" t="s">
        <v>21</v>
      </c>
    </row>
    <row r="6" spans="1:12">
      <c r="B6" s="162" t="s">
        <v>649</v>
      </c>
      <c r="C6" s="47" t="s">
        <v>95</v>
      </c>
      <c r="D6" s="52" t="s">
        <v>96</v>
      </c>
      <c r="E6" s="53" t="s">
        <v>97</v>
      </c>
      <c r="F6" s="52"/>
      <c r="G6" s="50" t="s">
        <v>16</v>
      </c>
      <c r="H6" s="50" t="s">
        <v>98</v>
      </c>
      <c r="I6" s="34" t="s">
        <v>94</v>
      </c>
      <c r="J6" s="50" t="s">
        <v>94</v>
      </c>
      <c r="K6" s="51" t="s">
        <v>24</v>
      </c>
    </row>
    <row r="7" spans="1:12">
      <c r="A7" s="54"/>
      <c r="B7" s="52" t="s">
        <v>99</v>
      </c>
      <c r="C7" s="52" t="s">
        <v>100</v>
      </c>
      <c r="D7" s="50" t="s">
        <v>101</v>
      </c>
      <c r="E7" s="53" t="s">
        <v>102</v>
      </c>
      <c r="F7" s="47"/>
      <c r="G7" s="55" t="s">
        <v>29</v>
      </c>
      <c r="H7" s="52"/>
      <c r="I7" s="52"/>
      <c r="J7" s="50" t="s">
        <v>103</v>
      </c>
      <c r="K7" s="51"/>
    </row>
    <row r="8" spans="1:12">
      <c r="A8" s="54"/>
      <c r="B8" s="52"/>
      <c r="C8" s="50" t="s">
        <v>104</v>
      </c>
      <c r="D8" s="50" t="s">
        <v>105</v>
      </c>
      <c r="E8" s="53" t="s">
        <v>106</v>
      </c>
      <c r="F8" s="52"/>
      <c r="G8" s="50"/>
      <c r="H8" s="52"/>
      <c r="I8" s="55"/>
      <c r="J8" s="34" t="s">
        <v>107</v>
      </c>
      <c r="K8" s="56"/>
    </row>
    <row r="9" spans="1:12">
      <c r="A9" s="54"/>
      <c r="B9" s="52"/>
      <c r="C9" s="50" t="s">
        <v>108</v>
      </c>
      <c r="D9" s="50" t="s">
        <v>109</v>
      </c>
      <c r="E9" s="57" t="s">
        <v>56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110</v>
      </c>
      <c r="D10" s="59" t="s">
        <v>111</v>
      </c>
      <c r="E10" s="60" t="s">
        <v>67</v>
      </c>
      <c r="F10" s="61" t="s">
        <v>112</v>
      </c>
      <c r="G10" s="61" t="s">
        <v>113</v>
      </c>
      <c r="H10" s="61" t="s">
        <v>114</v>
      </c>
      <c r="I10" s="62" t="s">
        <v>115</v>
      </c>
      <c r="J10" s="61" t="s">
        <v>116</v>
      </c>
      <c r="K10" s="63" t="s">
        <v>276</v>
      </c>
    </row>
    <row r="11" spans="1:12" ht="18.75" customHeight="1">
      <c r="A11" s="145" t="s">
        <v>328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317</v>
      </c>
      <c r="B12" s="154">
        <v>314423.9976</v>
      </c>
      <c r="C12" s="154">
        <v>157625.70000000001</v>
      </c>
      <c r="D12" s="154">
        <v>-56881.15</v>
      </c>
      <c r="E12" s="154">
        <v>37790.32</v>
      </c>
      <c r="F12" s="154">
        <v>452958.8676</v>
      </c>
      <c r="G12" s="154">
        <v>503219.97100000002</v>
      </c>
      <c r="H12" s="154">
        <v>427736.97535000002</v>
      </c>
      <c r="I12" s="154">
        <v>25221.892249999899</v>
      </c>
      <c r="J12" s="154">
        <v>17655.324574999901</v>
      </c>
      <c r="K12" s="155">
        <v>1.0349999999999999</v>
      </c>
      <c r="L12" s="23"/>
    </row>
    <row r="13" spans="1:12">
      <c r="A13" s="151" t="s">
        <v>329</v>
      </c>
      <c r="B13" s="154">
        <v>29352.344700000001</v>
      </c>
      <c r="C13" s="154">
        <v>119462.39999999999</v>
      </c>
      <c r="D13" s="154">
        <v>-24223.3</v>
      </c>
      <c r="E13" s="154">
        <v>3707.7</v>
      </c>
      <c r="F13" s="154">
        <v>128299.1447</v>
      </c>
      <c r="G13" s="154">
        <v>127337.789</v>
      </c>
      <c r="H13" s="154">
        <v>108237.12065</v>
      </c>
      <c r="I13" s="154">
        <v>20062.02405</v>
      </c>
      <c r="J13" s="154">
        <v>14043.416835</v>
      </c>
      <c r="K13" s="155">
        <v>1.1100000000000001</v>
      </c>
      <c r="L13" s="23"/>
    </row>
    <row r="14" spans="1:12">
      <c r="A14" s="151" t="s">
        <v>330</v>
      </c>
      <c r="B14" s="154">
        <v>111031.21769999999</v>
      </c>
      <c r="C14" s="154">
        <v>184391.35</v>
      </c>
      <c r="D14" s="154">
        <v>-108652.95</v>
      </c>
      <c r="E14" s="154">
        <v>3052.52</v>
      </c>
      <c r="F14" s="154">
        <v>189822.13769999999</v>
      </c>
      <c r="G14" s="154">
        <v>157660.883</v>
      </c>
      <c r="H14" s="154">
        <v>134011.75055</v>
      </c>
      <c r="I14" s="154">
        <v>55810.387150000002</v>
      </c>
      <c r="J14" s="154">
        <v>39067.271005000002</v>
      </c>
      <c r="K14" s="155">
        <v>1.248</v>
      </c>
      <c r="L14" s="23"/>
    </row>
    <row r="15" spans="1:12">
      <c r="A15" s="151" t="s">
        <v>331</v>
      </c>
      <c r="B15" s="154">
        <v>240746.0079</v>
      </c>
      <c r="C15" s="154">
        <v>275654.15000000002</v>
      </c>
      <c r="D15" s="154">
        <v>-220356.55</v>
      </c>
      <c r="E15" s="154">
        <v>20258.73</v>
      </c>
      <c r="F15" s="154">
        <v>316302.33789999998</v>
      </c>
      <c r="G15" s="154">
        <v>371392.85200000001</v>
      </c>
      <c r="H15" s="154">
        <v>315683.92420000001</v>
      </c>
      <c r="I15" s="154">
        <v>618.41369999997596</v>
      </c>
      <c r="J15" s="154">
        <v>432.889589999983</v>
      </c>
      <c r="K15" s="155">
        <v>1.0009999999999999</v>
      </c>
      <c r="L15" s="23"/>
    </row>
    <row r="16" spans="1:12">
      <c r="A16" s="151" t="s">
        <v>332</v>
      </c>
      <c r="B16" s="154">
        <v>252610.25039999999</v>
      </c>
      <c r="C16" s="154">
        <v>327450.59999999998</v>
      </c>
      <c r="D16" s="154">
        <v>-236895</v>
      </c>
      <c r="E16" s="154">
        <v>29537.33</v>
      </c>
      <c r="F16" s="154">
        <v>372703.18040000001</v>
      </c>
      <c r="G16" s="154">
        <v>415407.549</v>
      </c>
      <c r="H16" s="154">
        <v>353096.41665000003</v>
      </c>
      <c r="I16" s="154">
        <v>19606.763749999998</v>
      </c>
      <c r="J16" s="154">
        <v>13724.734624999999</v>
      </c>
      <c r="K16" s="155">
        <v>1.0329999999999999</v>
      </c>
      <c r="L16" s="23"/>
    </row>
    <row r="17" spans="1:12">
      <c r="A17" s="151" t="s">
        <v>333</v>
      </c>
      <c r="B17" s="154">
        <v>204877.72380000001</v>
      </c>
      <c r="C17" s="154">
        <v>305122.8</v>
      </c>
      <c r="D17" s="154">
        <v>-164975.65</v>
      </c>
      <c r="E17" s="154">
        <v>11976.16</v>
      </c>
      <c r="F17" s="154">
        <v>357001.03379999998</v>
      </c>
      <c r="G17" s="154">
        <v>375304.261</v>
      </c>
      <c r="H17" s="154">
        <v>319008.62185</v>
      </c>
      <c r="I17" s="154">
        <v>37992.4119499999</v>
      </c>
      <c r="J17" s="154">
        <v>26594.6883649999</v>
      </c>
      <c r="K17" s="155">
        <v>1.071</v>
      </c>
      <c r="L17" s="23"/>
    </row>
    <row r="18" spans="1:12">
      <c r="A18" s="151" t="s">
        <v>334</v>
      </c>
      <c r="B18" s="154">
        <v>135882.8046</v>
      </c>
      <c r="C18" s="154">
        <v>65001.2</v>
      </c>
      <c r="D18" s="154">
        <v>-5838.65</v>
      </c>
      <c r="E18" s="154">
        <v>11714.19</v>
      </c>
      <c r="F18" s="154">
        <v>206759.54459999999</v>
      </c>
      <c r="G18" s="154">
        <v>237105.01</v>
      </c>
      <c r="H18" s="154">
        <v>201539.2585</v>
      </c>
      <c r="I18" s="154">
        <v>5220.2861000000003</v>
      </c>
      <c r="J18" s="154">
        <v>3654.2002699999998</v>
      </c>
      <c r="K18" s="155">
        <v>1.0149999999999999</v>
      </c>
      <c r="L18" s="23"/>
    </row>
    <row r="19" spans="1:12">
      <c r="A19" s="151" t="s">
        <v>335</v>
      </c>
      <c r="B19" s="154">
        <v>121038.93240000001</v>
      </c>
      <c r="C19" s="154">
        <v>271143.2</v>
      </c>
      <c r="D19" s="154">
        <v>-30684.15</v>
      </c>
      <c r="E19" s="154">
        <v>26479.200000000001</v>
      </c>
      <c r="F19" s="154">
        <v>387977.18239999999</v>
      </c>
      <c r="G19" s="154">
        <v>367378.24699999997</v>
      </c>
      <c r="H19" s="154">
        <v>312271.50994999998</v>
      </c>
      <c r="I19" s="154">
        <v>75705.672449999998</v>
      </c>
      <c r="J19" s="154">
        <v>52993.970715000003</v>
      </c>
      <c r="K19" s="155">
        <v>1.1439999999999999</v>
      </c>
      <c r="L19" s="23"/>
    </row>
    <row r="20" spans="1:12">
      <c r="A20" s="151" t="s">
        <v>336</v>
      </c>
      <c r="B20" s="154">
        <v>1599.0633</v>
      </c>
      <c r="C20" s="154">
        <v>267487.34999999998</v>
      </c>
      <c r="D20" s="154">
        <v>-13.6</v>
      </c>
      <c r="E20" s="154">
        <v>-1.36</v>
      </c>
      <c r="F20" s="154">
        <v>269071.45329999999</v>
      </c>
      <c r="G20" s="154">
        <v>301095.94300000003</v>
      </c>
      <c r="H20" s="154">
        <v>255931.55155</v>
      </c>
      <c r="I20" s="154">
        <v>13139.901750000001</v>
      </c>
      <c r="J20" s="154">
        <v>9197.9312249999894</v>
      </c>
      <c r="K20" s="155">
        <v>1.0309999999999999</v>
      </c>
      <c r="L20" s="23"/>
    </row>
    <row r="21" spans="1:12">
      <c r="A21" s="151" t="s">
        <v>337</v>
      </c>
      <c r="B21" s="154">
        <v>39241.764900000002</v>
      </c>
      <c r="C21" s="154">
        <v>50102.400000000001</v>
      </c>
      <c r="D21" s="154">
        <v>-43105.2</v>
      </c>
      <c r="E21" s="154">
        <v>2919.75</v>
      </c>
      <c r="F21" s="154">
        <v>49158.714899999999</v>
      </c>
      <c r="G21" s="154">
        <v>46351.161</v>
      </c>
      <c r="H21" s="154">
        <v>39398.486850000001</v>
      </c>
      <c r="I21" s="154">
        <v>9760.2280500000106</v>
      </c>
      <c r="J21" s="154">
        <v>6832.159635</v>
      </c>
      <c r="K21" s="155">
        <v>1.147</v>
      </c>
      <c r="L21" s="23"/>
    </row>
    <row r="22" spans="1:12">
      <c r="A22" s="151" t="s">
        <v>338</v>
      </c>
      <c r="B22" s="154">
        <v>97094.733900000007</v>
      </c>
      <c r="C22" s="154">
        <v>44554.45</v>
      </c>
      <c r="D22" s="154">
        <v>-38030.699999999997</v>
      </c>
      <c r="E22" s="154">
        <v>6595.49</v>
      </c>
      <c r="F22" s="154">
        <v>110213.9739</v>
      </c>
      <c r="G22" s="154">
        <v>121186.527</v>
      </c>
      <c r="H22" s="154">
        <v>103008.54794999999</v>
      </c>
      <c r="I22" s="154">
        <v>7205.4259500000198</v>
      </c>
      <c r="J22" s="154">
        <v>5043.7981650000102</v>
      </c>
      <c r="K22" s="155">
        <v>1.042</v>
      </c>
      <c r="L22" s="23"/>
    </row>
    <row r="23" spans="1:12">
      <c r="A23" s="151" t="s">
        <v>339</v>
      </c>
      <c r="B23" s="154">
        <v>67110.557400000005</v>
      </c>
      <c r="C23" s="154">
        <v>36232.949999999997</v>
      </c>
      <c r="D23" s="154">
        <v>-30401.95</v>
      </c>
      <c r="E23" s="154">
        <v>4048.55</v>
      </c>
      <c r="F23" s="154">
        <v>76990.107399999994</v>
      </c>
      <c r="G23" s="154">
        <v>83206.062000000005</v>
      </c>
      <c r="H23" s="154">
        <v>70725.152700000006</v>
      </c>
      <c r="I23" s="154">
        <v>6264.9546999999902</v>
      </c>
      <c r="J23" s="154">
        <v>4385.4682899999898</v>
      </c>
      <c r="K23" s="155">
        <v>1.0529999999999999</v>
      </c>
      <c r="L23" s="23"/>
    </row>
    <row r="24" spans="1:12">
      <c r="A24" s="151" t="s">
        <v>340</v>
      </c>
      <c r="B24" s="154">
        <v>146058.91500000001</v>
      </c>
      <c r="C24" s="154">
        <v>69550.399999999994</v>
      </c>
      <c r="D24" s="154">
        <v>-27832.400000000001</v>
      </c>
      <c r="E24" s="154">
        <v>9981.7199999999993</v>
      </c>
      <c r="F24" s="154">
        <v>197758.63500000001</v>
      </c>
      <c r="G24" s="154">
        <v>211935.80300000001</v>
      </c>
      <c r="H24" s="154">
        <v>180145.43255</v>
      </c>
      <c r="I24" s="154">
        <v>17613.202450000001</v>
      </c>
      <c r="J24" s="154">
        <v>12329.241715</v>
      </c>
      <c r="K24" s="155">
        <v>1.0580000000000001</v>
      </c>
      <c r="L24" s="23"/>
    </row>
    <row r="25" spans="1:12">
      <c r="A25" s="151" t="s">
        <v>341</v>
      </c>
      <c r="B25" s="154">
        <v>18247.970399999998</v>
      </c>
      <c r="C25" s="154">
        <v>276225.34999999998</v>
      </c>
      <c r="D25" s="154">
        <v>-41128.1</v>
      </c>
      <c r="E25" s="154">
        <v>26256.5</v>
      </c>
      <c r="F25" s="154">
        <v>279601.72039999999</v>
      </c>
      <c r="G25" s="154">
        <v>325262.054</v>
      </c>
      <c r="H25" s="154">
        <v>276472.74589999998</v>
      </c>
      <c r="I25" s="154">
        <v>3128.9745000000098</v>
      </c>
      <c r="J25" s="154">
        <v>2190.28215000001</v>
      </c>
      <c r="K25" s="155">
        <v>1.0069999999999999</v>
      </c>
      <c r="L25" s="23"/>
    </row>
    <row r="26" spans="1:12">
      <c r="A26" s="151" t="s">
        <v>342</v>
      </c>
      <c r="B26" s="154">
        <v>66539.960399999996</v>
      </c>
      <c r="C26" s="154">
        <v>151062</v>
      </c>
      <c r="D26" s="154">
        <v>-21865.4</v>
      </c>
      <c r="E26" s="154">
        <v>14205.71</v>
      </c>
      <c r="F26" s="154">
        <v>209942.27040000001</v>
      </c>
      <c r="G26" s="154">
        <v>219228.66399999999</v>
      </c>
      <c r="H26" s="154">
        <v>186344.36439999999</v>
      </c>
      <c r="I26" s="154">
        <v>23597.905999999999</v>
      </c>
      <c r="J26" s="154">
        <v>16518.534199999998</v>
      </c>
      <c r="K26" s="155">
        <v>1.075</v>
      </c>
      <c r="L26" s="23"/>
    </row>
    <row r="27" spans="1:12">
      <c r="A27" s="151" t="s">
        <v>343</v>
      </c>
      <c r="B27" s="154">
        <v>1109563.4424000001</v>
      </c>
      <c r="C27" s="154">
        <v>1974924</v>
      </c>
      <c r="D27" s="154">
        <v>-326540.25</v>
      </c>
      <c r="E27" s="154">
        <v>261793.71</v>
      </c>
      <c r="F27" s="154">
        <v>3019740.9024</v>
      </c>
      <c r="G27" s="154">
        <v>3396483.1329999999</v>
      </c>
      <c r="H27" s="154">
        <v>2887010.6630500001</v>
      </c>
      <c r="I27" s="154">
        <v>132730.23934999999</v>
      </c>
      <c r="J27" s="154">
        <v>92911.167545000295</v>
      </c>
      <c r="K27" s="155">
        <v>1.0269999999999999</v>
      </c>
      <c r="L27" s="23"/>
    </row>
    <row r="28" spans="1:12">
      <c r="A28" s="151" t="s">
        <v>344</v>
      </c>
      <c r="B28" s="154">
        <v>79834.870500000005</v>
      </c>
      <c r="C28" s="154">
        <v>57779.6</v>
      </c>
      <c r="D28" s="154">
        <v>-15316.15</v>
      </c>
      <c r="E28" s="154">
        <v>9844.5300000000007</v>
      </c>
      <c r="F28" s="154">
        <v>132142.8505</v>
      </c>
      <c r="G28" s="154">
        <v>130419.762</v>
      </c>
      <c r="H28" s="154">
        <v>110856.7977</v>
      </c>
      <c r="I28" s="154">
        <v>21286.052800000001</v>
      </c>
      <c r="J28" s="154">
        <v>14900.23696</v>
      </c>
      <c r="K28" s="155">
        <v>1.1140000000000001</v>
      </c>
      <c r="L28" s="23"/>
    </row>
    <row r="29" spans="1:12">
      <c r="A29" s="151" t="s">
        <v>345</v>
      </c>
      <c r="B29" s="154">
        <v>288889.08600000001</v>
      </c>
      <c r="C29" s="154">
        <v>510393.55</v>
      </c>
      <c r="D29" s="154">
        <v>-238835.55</v>
      </c>
      <c r="E29" s="154">
        <v>38202.74</v>
      </c>
      <c r="F29" s="154">
        <v>598649.826</v>
      </c>
      <c r="G29" s="154">
        <v>698486.08700000006</v>
      </c>
      <c r="H29" s="154">
        <v>593713.17394999997</v>
      </c>
      <c r="I29" s="154">
        <v>4936.6520499997996</v>
      </c>
      <c r="J29" s="154">
        <v>3455.6564349998598</v>
      </c>
      <c r="K29" s="155">
        <v>1.0049999999999999</v>
      </c>
      <c r="L29" s="23"/>
    </row>
    <row r="30" spans="1:12">
      <c r="A30" s="151" t="s">
        <v>346</v>
      </c>
      <c r="B30" s="154">
        <v>81367.132199999993</v>
      </c>
      <c r="C30" s="154">
        <v>98650.15</v>
      </c>
      <c r="D30" s="154">
        <v>-653.65</v>
      </c>
      <c r="E30" s="154">
        <v>17821.099999999999</v>
      </c>
      <c r="F30" s="154">
        <v>197184.7322</v>
      </c>
      <c r="G30" s="154">
        <v>246033.43400000001</v>
      </c>
      <c r="H30" s="154">
        <v>209128.41889999999</v>
      </c>
      <c r="I30" s="154">
        <v>-11943.6867</v>
      </c>
      <c r="J30" s="154">
        <v>-8360.5806899999898</v>
      </c>
      <c r="K30" s="155">
        <v>0.96599999999999997</v>
      </c>
      <c r="L30" s="23"/>
    </row>
    <row r="31" spans="1:12">
      <c r="A31" s="151" t="s">
        <v>347</v>
      </c>
      <c r="B31" s="154">
        <v>113490.35159999999</v>
      </c>
      <c r="C31" s="154">
        <v>218767.05</v>
      </c>
      <c r="D31" s="154">
        <v>-102535.5</v>
      </c>
      <c r="E31" s="154">
        <v>23985.3</v>
      </c>
      <c r="F31" s="154">
        <v>253707.2016</v>
      </c>
      <c r="G31" s="154">
        <v>278891.3</v>
      </c>
      <c r="H31" s="154">
        <v>237057.60500000001</v>
      </c>
      <c r="I31" s="154">
        <v>16649.596600000001</v>
      </c>
      <c r="J31" s="154">
        <v>11654.717619999999</v>
      </c>
      <c r="K31" s="155">
        <v>1.042</v>
      </c>
      <c r="L31" s="23"/>
    </row>
    <row r="32" spans="1:12">
      <c r="A32" s="151" t="s">
        <v>348</v>
      </c>
      <c r="B32" s="154">
        <v>140830.29810000001</v>
      </c>
      <c r="C32" s="154">
        <v>213117.95</v>
      </c>
      <c r="D32" s="154">
        <v>-133221.35</v>
      </c>
      <c r="E32" s="154">
        <v>14708.06</v>
      </c>
      <c r="F32" s="154">
        <v>235434.95809999999</v>
      </c>
      <c r="G32" s="154">
        <v>235807.606</v>
      </c>
      <c r="H32" s="154">
        <v>200436.4651</v>
      </c>
      <c r="I32" s="154">
        <v>34998.493000000002</v>
      </c>
      <c r="J32" s="154">
        <v>24498.945100000001</v>
      </c>
      <c r="K32" s="155">
        <v>1.1040000000000001</v>
      </c>
      <c r="L32" s="23"/>
    </row>
    <row r="33" spans="1:12">
      <c r="A33" s="151" t="s">
        <v>349</v>
      </c>
      <c r="B33" s="154">
        <v>108384.2043</v>
      </c>
      <c r="C33" s="154">
        <v>36732.75</v>
      </c>
      <c r="D33" s="154">
        <v>-29432.1</v>
      </c>
      <c r="E33" s="154">
        <v>3245.47</v>
      </c>
      <c r="F33" s="154">
        <v>118930.32429999999</v>
      </c>
      <c r="G33" s="154">
        <v>116443.489</v>
      </c>
      <c r="H33" s="154">
        <v>98976.965649999998</v>
      </c>
      <c r="I33" s="154">
        <v>19953.358649999998</v>
      </c>
      <c r="J33" s="154">
        <v>13967.351054999999</v>
      </c>
      <c r="K33" s="155">
        <v>1.1200000000000001</v>
      </c>
      <c r="L33" s="23"/>
    </row>
    <row r="34" spans="1:12">
      <c r="A34" s="151" t="s">
        <v>350</v>
      </c>
      <c r="B34" s="154">
        <v>91370.671799999996</v>
      </c>
      <c r="C34" s="154">
        <v>79635.649999999994</v>
      </c>
      <c r="D34" s="154">
        <v>-6624.9</v>
      </c>
      <c r="E34" s="154">
        <v>11887.25</v>
      </c>
      <c r="F34" s="154">
        <v>176268.67180000001</v>
      </c>
      <c r="G34" s="154">
        <v>182234.62899999999</v>
      </c>
      <c r="H34" s="154">
        <v>154899.43465000001</v>
      </c>
      <c r="I34" s="154">
        <v>21369.237150000001</v>
      </c>
      <c r="J34" s="154">
        <v>14958.466005</v>
      </c>
      <c r="K34" s="155">
        <v>1.0820000000000001</v>
      </c>
      <c r="L34" s="23"/>
    </row>
    <row r="35" spans="1:12">
      <c r="A35" s="151" t="s">
        <v>351</v>
      </c>
      <c r="B35" s="154">
        <v>2432.6916000000001</v>
      </c>
      <c r="C35" s="154">
        <v>26344.05</v>
      </c>
      <c r="D35" s="154">
        <v>0</v>
      </c>
      <c r="E35" s="154">
        <v>2724.25</v>
      </c>
      <c r="F35" s="154">
        <v>31500.991600000001</v>
      </c>
      <c r="G35" s="154">
        <v>36578.444000000003</v>
      </c>
      <c r="H35" s="154">
        <v>31091.6774</v>
      </c>
      <c r="I35" s="154">
        <v>409.31420000000099</v>
      </c>
      <c r="J35" s="154">
        <v>286.51994000000002</v>
      </c>
      <c r="K35" s="155">
        <v>1.008</v>
      </c>
      <c r="L35" s="23"/>
    </row>
    <row r="36" spans="1:12">
      <c r="A36" s="151" t="s">
        <v>352</v>
      </c>
      <c r="B36" s="154">
        <v>116092.8306</v>
      </c>
      <c r="C36" s="154">
        <v>115813.35</v>
      </c>
      <c r="D36" s="154">
        <v>-106306.95</v>
      </c>
      <c r="E36" s="154">
        <v>8815.86</v>
      </c>
      <c r="F36" s="154">
        <v>134415.0906</v>
      </c>
      <c r="G36" s="154">
        <v>166460.867</v>
      </c>
      <c r="H36" s="154">
        <v>141491.73694999999</v>
      </c>
      <c r="I36" s="154">
        <v>-7076.64635</v>
      </c>
      <c r="J36" s="154">
        <v>-4953.6524449999997</v>
      </c>
      <c r="K36" s="155">
        <v>0.97</v>
      </c>
      <c r="L36" s="23"/>
    </row>
    <row r="37" spans="1:12">
      <c r="A37" s="151" t="s">
        <v>353</v>
      </c>
      <c r="B37" s="154">
        <v>124136.8566</v>
      </c>
      <c r="C37" s="154">
        <v>186280.9</v>
      </c>
      <c r="D37" s="154">
        <v>-115285.5</v>
      </c>
      <c r="E37" s="154">
        <v>9947.3799999999992</v>
      </c>
      <c r="F37" s="154">
        <v>205079.6366</v>
      </c>
      <c r="G37" s="154">
        <v>253219.766</v>
      </c>
      <c r="H37" s="154">
        <v>215236.80110000001</v>
      </c>
      <c r="I37" s="154">
        <v>-10157.164500000001</v>
      </c>
      <c r="J37" s="154">
        <v>-7110.0151500000302</v>
      </c>
      <c r="K37" s="155">
        <v>0.97199999999999998</v>
      </c>
      <c r="L37" s="23"/>
    </row>
    <row r="38" spans="1:12" ht="18.75" customHeight="1">
      <c r="A38" s="145" t="s">
        <v>354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355</v>
      </c>
      <c r="B39" s="154">
        <v>174179.60519999999</v>
      </c>
      <c r="C39" s="154">
        <v>42878.25</v>
      </c>
      <c r="D39" s="154">
        <v>-21651.200000000001</v>
      </c>
      <c r="E39" s="154">
        <v>11512.57</v>
      </c>
      <c r="F39" s="154">
        <v>206919.22519999999</v>
      </c>
      <c r="G39" s="154">
        <v>222832.916</v>
      </c>
      <c r="H39" s="154">
        <v>189407.9786</v>
      </c>
      <c r="I39" s="154">
        <v>17511.246599999999</v>
      </c>
      <c r="J39" s="154">
        <v>12257.87262</v>
      </c>
      <c r="K39" s="155">
        <v>1.0549999999999999</v>
      </c>
      <c r="L39" s="23"/>
    </row>
    <row r="40" spans="1:12">
      <c r="A40" s="151" t="s">
        <v>356</v>
      </c>
      <c r="B40" s="154">
        <v>38051.861400000002</v>
      </c>
      <c r="C40" s="154">
        <v>15742</v>
      </c>
      <c r="D40" s="154">
        <v>-2300.1</v>
      </c>
      <c r="E40" s="154">
        <v>6622.18</v>
      </c>
      <c r="F40" s="154">
        <v>58115.941400000003</v>
      </c>
      <c r="G40" s="154">
        <v>76652.206999999995</v>
      </c>
      <c r="H40" s="154">
        <v>65154.375950000001</v>
      </c>
      <c r="I40" s="154">
        <v>-7038.4345499999899</v>
      </c>
      <c r="J40" s="154">
        <v>-4926.9041849999903</v>
      </c>
      <c r="K40" s="155">
        <v>0.93600000000000005</v>
      </c>
      <c r="L40" s="23"/>
    </row>
    <row r="41" spans="1:12">
      <c r="A41" s="151" t="s">
        <v>357</v>
      </c>
      <c r="B41" s="154">
        <v>67736.822400000005</v>
      </c>
      <c r="C41" s="154">
        <v>14230.7</v>
      </c>
      <c r="D41" s="154">
        <v>-21295.05</v>
      </c>
      <c r="E41" s="154">
        <v>2229.21</v>
      </c>
      <c r="F41" s="154">
        <v>62901.682399999998</v>
      </c>
      <c r="G41" s="154">
        <v>70931.403999999995</v>
      </c>
      <c r="H41" s="154">
        <v>60291.693399999996</v>
      </c>
      <c r="I41" s="154">
        <v>2609.98899999998</v>
      </c>
      <c r="J41" s="154">
        <v>1826.9922999999901</v>
      </c>
      <c r="K41" s="155">
        <v>1.026</v>
      </c>
      <c r="L41" s="23"/>
    </row>
    <row r="42" spans="1:12">
      <c r="A42" s="151" t="s">
        <v>358</v>
      </c>
      <c r="B42" s="154">
        <v>24567.680100000001</v>
      </c>
      <c r="C42" s="154">
        <v>38166.699999999997</v>
      </c>
      <c r="D42" s="154">
        <v>-9823.4500000000007</v>
      </c>
      <c r="E42" s="154">
        <v>3362.43</v>
      </c>
      <c r="F42" s="154">
        <v>56273.360099999998</v>
      </c>
      <c r="G42" s="154">
        <v>63238.059000000001</v>
      </c>
      <c r="H42" s="154">
        <v>53752.350149999998</v>
      </c>
      <c r="I42" s="154">
        <v>2521.0099500000001</v>
      </c>
      <c r="J42" s="154">
        <v>1764.7069650000001</v>
      </c>
      <c r="K42" s="155">
        <v>1.028</v>
      </c>
      <c r="L42" s="23"/>
    </row>
    <row r="43" spans="1:12">
      <c r="A43" s="151" t="s">
        <v>359</v>
      </c>
      <c r="B43" s="154">
        <v>103815.25320000001</v>
      </c>
      <c r="C43" s="154">
        <v>16489.150000000001</v>
      </c>
      <c r="D43" s="154">
        <v>-17000.849999999999</v>
      </c>
      <c r="E43" s="154">
        <v>3180.87</v>
      </c>
      <c r="F43" s="154">
        <v>106484.4232</v>
      </c>
      <c r="G43" s="154">
        <v>122906.39</v>
      </c>
      <c r="H43" s="154">
        <v>104470.43150000001</v>
      </c>
      <c r="I43" s="154">
        <v>2013.9917</v>
      </c>
      <c r="J43" s="154">
        <v>1409.7941900000001</v>
      </c>
      <c r="K43" s="155">
        <v>1.0109999999999999</v>
      </c>
      <c r="L43" s="23"/>
    </row>
    <row r="44" spans="1:12">
      <c r="A44" s="151" t="s">
        <v>360</v>
      </c>
      <c r="B44" s="154">
        <v>653176.30290000001</v>
      </c>
      <c r="C44" s="154">
        <v>863514.15</v>
      </c>
      <c r="D44" s="154">
        <v>-563498.15</v>
      </c>
      <c r="E44" s="154">
        <v>61484.75</v>
      </c>
      <c r="F44" s="154">
        <v>1014677.0529</v>
      </c>
      <c r="G44" s="154">
        <v>1160115.895</v>
      </c>
      <c r="H44" s="154">
        <v>986098.51075000002</v>
      </c>
      <c r="I44" s="154">
        <v>28578.542149999899</v>
      </c>
      <c r="J44" s="154">
        <v>20004.979504999901</v>
      </c>
      <c r="K44" s="155">
        <v>1.0169999999999999</v>
      </c>
      <c r="L44" s="23"/>
    </row>
    <row r="45" spans="1:12">
      <c r="A45" s="151" t="s">
        <v>361</v>
      </c>
      <c r="B45" s="154">
        <v>27129.799800000001</v>
      </c>
      <c r="C45" s="154">
        <v>3100.8</v>
      </c>
      <c r="D45" s="154">
        <v>-7515.7</v>
      </c>
      <c r="E45" s="154">
        <v>784.38</v>
      </c>
      <c r="F45" s="154">
        <v>23499.2798</v>
      </c>
      <c r="G45" s="154">
        <v>37214.959999999999</v>
      </c>
      <c r="H45" s="154">
        <v>31632.716</v>
      </c>
      <c r="I45" s="154">
        <v>-8133.4362000000001</v>
      </c>
      <c r="J45" s="154">
        <v>-5693.4053400000003</v>
      </c>
      <c r="K45" s="155">
        <v>0.84699999999999998</v>
      </c>
      <c r="L45" s="23"/>
    </row>
    <row r="46" spans="1:12">
      <c r="A46" s="151" t="s">
        <v>362</v>
      </c>
      <c r="B46" s="154">
        <v>89621.304900000003</v>
      </c>
      <c r="C46" s="154">
        <v>27072.5</v>
      </c>
      <c r="D46" s="154">
        <v>-33099.85</v>
      </c>
      <c r="E46" s="154">
        <v>1230.8</v>
      </c>
      <c r="F46" s="154">
        <v>84824.7549</v>
      </c>
      <c r="G46" s="154">
        <v>96437.741999999998</v>
      </c>
      <c r="H46" s="154">
        <v>81972.080700000006</v>
      </c>
      <c r="I46" s="154">
        <v>2852.6742000000199</v>
      </c>
      <c r="J46" s="154">
        <v>1996.87194000002</v>
      </c>
      <c r="K46" s="155">
        <v>1.0209999999999999</v>
      </c>
      <c r="L46" s="23"/>
    </row>
    <row r="47" spans="1:12" ht="18.75" customHeight="1">
      <c r="A47" s="145" t="s">
        <v>363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364</v>
      </c>
      <c r="B48" s="154">
        <v>451043.01150000002</v>
      </c>
      <c r="C48" s="154">
        <v>104405.5</v>
      </c>
      <c r="D48" s="154">
        <v>-109922</v>
      </c>
      <c r="E48" s="154">
        <v>36169.199999999997</v>
      </c>
      <c r="F48" s="154">
        <v>481695.71149999998</v>
      </c>
      <c r="G48" s="154">
        <v>575827.88899999997</v>
      </c>
      <c r="H48" s="154">
        <v>489453.70565000002</v>
      </c>
      <c r="I48" s="154">
        <v>-7757.9941499999304</v>
      </c>
      <c r="J48" s="154">
        <v>-5430.5959049999501</v>
      </c>
      <c r="K48" s="155">
        <v>0.99099999999999999</v>
      </c>
      <c r="L48" s="23"/>
    </row>
    <row r="49" spans="1:12">
      <c r="A49" s="151" t="s">
        <v>365</v>
      </c>
      <c r="B49" s="154">
        <v>96322.340400000001</v>
      </c>
      <c r="C49" s="154">
        <v>25095.4</v>
      </c>
      <c r="D49" s="154">
        <v>-29367.5</v>
      </c>
      <c r="E49" s="154">
        <v>2585.87</v>
      </c>
      <c r="F49" s="154">
        <v>94636.110400000005</v>
      </c>
      <c r="G49" s="154">
        <v>89255.792000000001</v>
      </c>
      <c r="H49" s="154">
        <v>75867.423200000005</v>
      </c>
      <c r="I49" s="154">
        <v>18768.6872</v>
      </c>
      <c r="J49" s="154">
        <v>13138.081039999999</v>
      </c>
      <c r="K49" s="155">
        <v>1.147</v>
      </c>
      <c r="L49" s="23"/>
    </row>
    <row r="50" spans="1:12">
      <c r="A50" s="151" t="s">
        <v>366</v>
      </c>
      <c r="B50" s="154">
        <v>32370.941999999999</v>
      </c>
      <c r="C50" s="154">
        <v>18526.599999999999</v>
      </c>
      <c r="D50" s="154">
        <v>-6445.55</v>
      </c>
      <c r="E50" s="154">
        <v>2366.7399999999998</v>
      </c>
      <c r="F50" s="154">
        <v>46818.732000000004</v>
      </c>
      <c r="G50" s="154">
        <v>56456.936999999998</v>
      </c>
      <c r="H50" s="154">
        <v>47988.39645</v>
      </c>
      <c r="I50" s="154">
        <v>-1169.66445</v>
      </c>
      <c r="J50" s="154">
        <v>-818.76511500000299</v>
      </c>
      <c r="K50" s="155">
        <v>0.98499999999999999</v>
      </c>
      <c r="L50" s="23"/>
    </row>
    <row r="51" spans="1:12">
      <c r="A51" s="151" t="s">
        <v>367</v>
      </c>
      <c r="B51" s="154">
        <v>183403.7928</v>
      </c>
      <c r="C51" s="154">
        <v>45105.25</v>
      </c>
      <c r="D51" s="154">
        <v>-31172.05</v>
      </c>
      <c r="E51" s="154">
        <v>13158.51</v>
      </c>
      <c r="F51" s="154">
        <v>210495.50279999999</v>
      </c>
      <c r="G51" s="154">
        <v>275628.33199999999</v>
      </c>
      <c r="H51" s="154">
        <v>234284.0822</v>
      </c>
      <c r="I51" s="154">
        <v>-23788.579399999999</v>
      </c>
      <c r="J51" s="154">
        <v>-16652.005580000001</v>
      </c>
      <c r="K51" s="155">
        <v>0.94</v>
      </c>
      <c r="L51" s="23"/>
    </row>
    <row r="52" spans="1:12">
      <c r="A52" s="151" t="s">
        <v>368</v>
      </c>
      <c r="B52" s="154">
        <v>212639.2347</v>
      </c>
      <c r="C52" s="154">
        <v>87032.35</v>
      </c>
      <c r="D52" s="154">
        <v>-21158.2</v>
      </c>
      <c r="E52" s="154">
        <v>8586.02</v>
      </c>
      <c r="F52" s="154">
        <v>287099.40470000001</v>
      </c>
      <c r="G52" s="154">
        <v>308154.28000000003</v>
      </c>
      <c r="H52" s="154">
        <v>261931.13800000001</v>
      </c>
      <c r="I52" s="154">
        <v>25168.2667</v>
      </c>
      <c r="J52" s="154">
        <v>17617.786690000001</v>
      </c>
      <c r="K52" s="155">
        <v>1.0569999999999999</v>
      </c>
      <c r="L52" s="23"/>
    </row>
    <row r="53" spans="1:12">
      <c r="A53" s="151" t="s">
        <v>369</v>
      </c>
      <c r="B53" s="154">
        <v>38210.515200000002</v>
      </c>
      <c r="C53" s="154">
        <v>14018.2</v>
      </c>
      <c r="D53" s="154">
        <v>-7604.95</v>
      </c>
      <c r="E53" s="154">
        <v>2294.66</v>
      </c>
      <c r="F53" s="154">
        <v>46918.425199999998</v>
      </c>
      <c r="G53" s="154">
        <v>56092.983</v>
      </c>
      <c r="H53" s="154">
        <v>47679.035550000001</v>
      </c>
      <c r="I53" s="154">
        <v>-760.61034999999504</v>
      </c>
      <c r="J53" s="154">
        <v>-532.42724499999701</v>
      </c>
      <c r="K53" s="155">
        <v>0.99099999999999999</v>
      </c>
      <c r="L53" s="23"/>
    </row>
    <row r="54" spans="1:12">
      <c r="A54" s="151" t="s">
        <v>370</v>
      </c>
      <c r="B54" s="154">
        <v>92541.091499999995</v>
      </c>
      <c r="C54" s="154">
        <v>60231</v>
      </c>
      <c r="D54" s="154">
        <v>-18803.7</v>
      </c>
      <c r="E54" s="154">
        <v>4694.38</v>
      </c>
      <c r="F54" s="154">
        <v>138662.7715</v>
      </c>
      <c r="G54" s="154">
        <v>141382.09099999999</v>
      </c>
      <c r="H54" s="154">
        <v>120174.77735</v>
      </c>
      <c r="I54" s="154">
        <v>18487.994149999999</v>
      </c>
      <c r="J54" s="154">
        <v>12941.595905</v>
      </c>
      <c r="K54" s="155">
        <v>1.0920000000000001</v>
      </c>
      <c r="L54" s="23"/>
    </row>
    <row r="55" spans="1:12">
      <c r="A55" s="151" t="s">
        <v>371</v>
      </c>
      <c r="B55" s="154">
        <v>17534.028300000002</v>
      </c>
      <c r="C55" s="154">
        <v>25229.7</v>
      </c>
      <c r="D55" s="154">
        <v>-310.25</v>
      </c>
      <c r="E55" s="154">
        <v>5476.21</v>
      </c>
      <c r="F55" s="154">
        <v>47929.688300000002</v>
      </c>
      <c r="G55" s="154">
        <v>48511.107000000004</v>
      </c>
      <c r="H55" s="154">
        <v>41234.440949999997</v>
      </c>
      <c r="I55" s="154">
        <v>6695.2473499999996</v>
      </c>
      <c r="J55" s="154">
        <v>4686.6731449999997</v>
      </c>
      <c r="K55" s="155">
        <v>1.097</v>
      </c>
      <c r="L55" s="23"/>
    </row>
    <row r="56" spans="1:12">
      <c r="A56" s="151" t="s">
        <v>372</v>
      </c>
      <c r="B56" s="154">
        <v>41863.727700000003</v>
      </c>
      <c r="C56" s="154">
        <v>10763.55</v>
      </c>
      <c r="D56" s="154">
        <v>-14056.45</v>
      </c>
      <c r="E56" s="154">
        <v>2524.67</v>
      </c>
      <c r="F56" s="154">
        <v>41095.4977</v>
      </c>
      <c r="G56" s="154">
        <v>54604.389000000003</v>
      </c>
      <c r="H56" s="154">
        <v>46413.730649999998</v>
      </c>
      <c r="I56" s="154">
        <v>-5318.2329500000096</v>
      </c>
      <c r="J56" s="154">
        <v>-3722.7630650000001</v>
      </c>
      <c r="K56" s="155">
        <v>0.93200000000000005</v>
      </c>
      <c r="L56" s="23"/>
    </row>
    <row r="57" spans="1:12" ht="18.75" customHeight="1">
      <c r="A57" s="145" t="s">
        <v>373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374</v>
      </c>
      <c r="B58" s="154">
        <v>29750.370900000002</v>
      </c>
      <c r="C58" s="154">
        <v>3413.6</v>
      </c>
      <c r="D58" s="154">
        <v>-7424.75</v>
      </c>
      <c r="E58" s="154">
        <v>952</v>
      </c>
      <c r="F58" s="154">
        <v>26691.2209</v>
      </c>
      <c r="G58" s="154">
        <v>29696.386999999999</v>
      </c>
      <c r="H58" s="154">
        <v>25241.928950000001</v>
      </c>
      <c r="I58" s="154">
        <v>1449.29195</v>
      </c>
      <c r="J58" s="154">
        <v>1014.504365</v>
      </c>
      <c r="K58" s="155">
        <v>1.034</v>
      </c>
      <c r="L58" s="23"/>
    </row>
    <row r="59" spans="1:12">
      <c r="A59" s="151" t="s">
        <v>375</v>
      </c>
      <c r="B59" s="154">
        <v>94272.366299999994</v>
      </c>
      <c r="C59" s="154">
        <v>30370.5</v>
      </c>
      <c r="D59" s="154">
        <v>-23431.1</v>
      </c>
      <c r="E59" s="154">
        <v>4880.0200000000004</v>
      </c>
      <c r="F59" s="154">
        <v>106091.78630000001</v>
      </c>
      <c r="G59" s="154">
        <v>131918.28200000001</v>
      </c>
      <c r="H59" s="154">
        <v>112130.53969999999</v>
      </c>
      <c r="I59" s="154">
        <v>-6038.7534000000196</v>
      </c>
      <c r="J59" s="154">
        <v>-4227.1273800000099</v>
      </c>
      <c r="K59" s="155">
        <v>0.96799999999999997</v>
      </c>
      <c r="L59" s="23"/>
    </row>
    <row r="60" spans="1:12">
      <c r="A60" s="151" t="s">
        <v>376</v>
      </c>
      <c r="B60" s="154">
        <v>38423.445299999999</v>
      </c>
      <c r="C60" s="154">
        <v>7553.1</v>
      </c>
      <c r="D60" s="154">
        <v>-7338.9</v>
      </c>
      <c r="E60" s="154">
        <v>833.85</v>
      </c>
      <c r="F60" s="154">
        <v>39471.495300000002</v>
      </c>
      <c r="G60" s="154">
        <v>56017.889000000003</v>
      </c>
      <c r="H60" s="154">
        <v>47615.205650000004</v>
      </c>
      <c r="I60" s="154">
        <v>-8143.7103500000103</v>
      </c>
      <c r="J60" s="154">
        <v>-5700.5972450000099</v>
      </c>
      <c r="K60" s="155">
        <v>0.89800000000000002</v>
      </c>
      <c r="L60" s="23"/>
    </row>
    <row r="61" spans="1:12">
      <c r="A61" s="151" t="s">
        <v>377</v>
      </c>
      <c r="B61" s="154">
        <v>392385.63990000001</v>
      </c>
      <c r="C61" s="154">
        <v>246005.3</v>
      </c>
      <c r="D61" s="154">
        <v>-45391.7</v>
      </c>
      <c r="E61" s="154">
        <v>42415.34</v>
      </c>
      <c r="F61" s="154">
        <v>635414.57990000001</v>
      </c>
      <c r="G61" s="154">
        <v>872667.00399999996</v>
      </c>
      <c r="H61" s="154">
        <v>741766.9534</v>
      </c>
      <c r="I61" s="154">
        <v>-106352.3735</v>
      </c>
      <c r="J61" s="154">
        <v>-74446.66145</v>
      </c>
      <c r="K61" s="155">
        <v>0.91500000000000004</v>
      </c>
      <c r="L61" s="23"/>
    </row>
    <row r="62" spans="1:12">
      <c r="A62" s="151" t="s">
        <v>378</v>
      </c>
      <c r="B62" s="154">
        <v>92851.440600000002</v>
      </c>
      <c r="C62" s="154">
        <v>34180.199999999997</v>
      </c>
      <c r="D62" s="154">
        <v>-1637.1</v>
      </c>
      <c r="E62" s="154">
        <v>6734.21</v>
      </c>
      <c r="F62" s="154">
        <v>132128.7506</v>
      </c>
      <c r="G62" s="154">
        <v>138467.617</v>
      </c>
      <c r="H62" s="154">
        <v>117697.47444999999</v>
      </c>
      <c r="I62" s="154">
        <v>14431.27615</v>
      </c>
      <c r="J62" s="154">
        <v>10101.893305</v>
      </c>
      <c r="K62" s="155">
        <v>1.073</v>
      </c>
      <c r="L62" s="23"/>
    </row>
    <row r="63" spans="1:12">
      <c r="A63" s="151" t="s">
        <v>379</v>
      </c>
      <c r="B63" s="154">
        <v>158136.0876</v>
      </c>
      <c r="C63" s="154">
        <v>45208.1</v>
      </c>
      <c r="D63" s="154">
        <v>-16540.150000000001</v>
      </c>
      <c r="E63" s="154">
        <v>20083.29</v>
      </c>
      <c r="F63" s="154">
        <v>206887.32759999999</v>
      </c>
      <c r="G63" s="154">
        <v>251896.96799999999</v>
      </c>
      <c r="H63" s="154">
        <v>214112.4228</v>
      </c>
      <c r="I63" s="154">
        <v>-7225.0951999999797</v>
      </c>
      <c r="J63" s="154">
        <v>-5057.56663999999</v>
      </c>
      <c r="K63" s="155">
        <v>0.98</v>
      </c>
      <c r="L63" s="23"/>
    </row>
    <row r="64" spans="1:12">
      <c r="A64" s="151" t="s">
        <v>380</v>
      </c>
      <c r="B64" s="154">
        <v>578887.35690000001</v>
      </c>
      <c r="C64" s="154">
        <v>162364.45000000001</v>
      </c>
      <c r="D64" s="154">
        <v>-54135.65</v>
      </c>
      <c r="E64" s="154">
        <v>42960.19</v>
      </c>
      <c r="F64" s="154">
        <v>730076.3469</v>
      </c>
      <c r="G64" s="154">
        <v>909264.71200000006</v>
      </c>
      <c r="H64" s="154">
        <v>772875.00520000001</v>
      </c>
      <c r="I64" s="154">
        <v>-42798.658300000003</v>
      </c>
      <c r="J64" s="154">
        <v>-29959.060809999999</v>
      </c>
      <c r="K64" s="155">
        <v>0.96699999999999997</v>
      </c>
      <c r="L64" s="23"/>
    </row>
    <row r="65" spans="1:12">
      <c r="A65" s="151" t="s">
        <v>381</v>
      </c>
      <c r="B65" s="154">
        <v>53922.808199999999</v>
      </c>
      <c r="C65" s="154">
        <v>31898.799999999999</v>
      </c>
      <c r="D65" s="154">
        <v>-3722.15</v>
      </c>
      <c r="E65" s="154">
        <v>5680.04</v>
      </c>
      <c r="F65" s="154">
        <v>87779.498200000002</v>
      </c>
      <c r="G65" s="154">
        <v>96830.388000000006</v>
      </c>
      <c r="H65" s="154">
        <v>82305.829800000007</v>
      </c>
      <c r="I65" s="154">
        <v>5473.6683999999996</v>
      </c>
      <c r="J65" s="154">
        <v>3831.5678800000001</v>
      </c>
      <c r="K65" s="155">
        <v>1.04</v>
      </c>
      <c r="L65" s="23"/>
    </row>
    <row r="66" spans="1:12">
      <c r="A66" s="151" t="s">
        <v>382</v>
      </c>
      <c r="B66" s="154">
        <v>43478.099699999999</v>
      </c>
      <c r="C66" s="154">
        <v>17621.349999999999</v>
      </c>
      <c r="D66" s="154">
        <v>-26807.3</v>
      </c>
      <c r="E66" s="154">
        <v>867.85</v>
      </c>
      <c r="F66" s="154">
        <v>35159.9997</v>
      </c>
      <c r="G66" s="154">
        <v>36014.928</v>
      </c>
      <c r="H66" s="154">
        <v>30612.6888</v>
      </c>
      <c r="I66" s="154">
        <v>4547.3108999999904</v>
      </c>
      <c r="J66" s="154">
        <v>3183.1176300000002</v>
      </c>
      <c r="K66" s="155">
        <v>1.0880000000000001</v>
      </c>
      <c r="L66" s="23"/>
    </row>
    <row r="67" spans="1:12">
      <c r="A67" s="151" t="s">
        <v>383</v>
      </c>
      <c r="B67" s="154">
        <v>47973.290699999998</v>
      </c>
      <c r="C67" s="154">
        <v>9452</v>
      </c>
      <c r="D67" s="154">
        <v>-7862.5</v>
      </c>
      <c r="E67" s="154">
        <v>754.46</v>
      </c>
      <c r="F67" s="154">
        <v>50317.250699999997</v>
      </c>
      <c r="G67" s="154">
        <v>47139.212</v>
      </c>
      <c r="H67" s="154">
        <v>40068.330199999997</v>
      </c>
      <c r="I67" s="154">
        <v>10248.9205</v>
      </c>
      <c r="J67" s="154">
        <v>7174.2443499999999</v>
      </c>
      <c r="K67" s="155">
        <v>1.1519999999999999</v>
      </c>
      <c r="L67" s="23"/>
    </row>
    <row r="68" spans="1:12">
      <c r="A68" s="151" t="s">
        <v>384</v>
      </c>
      <c r="B68" s="154">
        <v>4152.8328000000001</v>
      </c>
      <c r="C68" s="154">
        <v>6958.1</v>
      </c>
      <c r="D68" s="154">
        <v>-0.85</v>
      </c>
      <c r="E68" s="154">
        <v>0</v>
      </c>
      <c r="F68" s="154">
        <v>11110.0828</v>
      </c>
      <c r="G68" s="154">
        <v>7903.4</v>
      </c>
      <c r="H68" s="154">
        <v>6717.89</v>
      </c>
      <c r="I68" s="154">
        <v>4392.1927999999998</v>
      </c>
      <c r="J68" s="154">
        <v>3074.53496</v>
      </c>
      <c r="K68" s="155">
        <v>1.389</v>
      </c>
      <c r="L68" s="23"/>
    </row>
    <row r="69" spans="1:12">
      <c r="A69" s="151" t="s">
        <v>385</v>
      </c>
      <c r="B69" s="154">
        <v>42036.298499999997</v>
      </c>
      <c r="C69" s="154">
        <v>9262.4500000000007</v>
      </c>
      <c r="D69" s="154">
        <v>-5233.45</v>
      </c>
      <c r="E69" s="154">
        <v>1819</v>
      </c>
      <c r="F69" s="154">
        <v>47884.298499999997</v>
      </c>
      <c r="G69" s="154">
        <v>52604.987000000001</v>
      </c>
      <c r="H69" s="154">
        <v>44714.238949999999</v>
      </c>
      <c r="I69" s="154">
        <v>3170.0595499999999</v>
      </c>
      <c r="J69" s="154">
        <v>2219.0416850000001</v>
      </c>
      <c r="K69" s="155">
        <v>1.042</v>
      </c>
      <c r="L69" s="23"/>
    </row>
    <row r="70" spans="1:12">
      <c r="A70" s="151" t="s">
        <v>386</v>
      </c>
      <c r="B70" s="154">
        <v>18282.762900000002</v>
      </c>
      <c r="C70" s="154">
        <v>5921.1</v>
      </c>
      <c r="D70" s="154">
        <v>-5213.8999999999996</v>
      </c>
      <c r="E70" s="154">
        <v>598.05999999999995</v>
      </c>
      <c r="F70" s="154">
        <v>19588.0229</v>
      </c>
      <c r="G70" s="154">
        <v>26318.28</v>
      </c>
      <c r="H70" s="154">
        <v>22370.538</v>
      </c>
      <c r="I70" s="154">
        <v>-2782.5151000000001</v>
      </c>
      <c r="J70" s="154">
        <v>-1947.7605699999999</v>
      </c>
      <c r="K70" s="155">
        <v>0.92600000000000005</v>
      </c>
      <c r="L70" s="23"/>
    </row>
    <row r="71" spans="1:12" ht="18.75" customHeight="1">
      <c r="A71" s="145" t="s">
        <v>387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388</v>
      </c>
      <c r="B72" s="154">
        <v>24734.684099999999</v>
      </c>
      <c r="C72" s="154">
        <v>5989.1</v>
      </c>
      <c r="D72" s="154">
        <v>-3044.7</v>
      </c>
      <c r="E72" s="154">
        <v>1833.96</v>
      </c>
      <c r="F72" s="154">
        <v>29513.044099999999</v>
      </c>
      <c r="G72" s="154">
        <v>39039.855000000003</v>
      </c>
      <c r="H72" s="154">
        <v>33183.876750000003</v>
      </c>
      <c r="I72" s="154">
        <v>-3670.8326500000098</v>
      </c>
      <c r="J72" s="154">
        <v>-2569.5828550000101</v>
      </c>
      <c r="K72" s="155">
        <v>0.93400000000000005</v>
      </c>
      <c r="L72" s="23"/>
    </row>
    <row r="73" spans="1:12">
      <c r="A73" s="151" t="s">
        <v>389</v>
      </c>
      <c r="B73" s="154">
        <v>152986.79759999999</v>
      </c>
      <c r="C73" s="154">
        <v>15492.1</v>
      </c>
      <c r="D73" s="154">
        <v>-64476.75</v>
      </c>
      <c r="E73" s="154">
        <v>1310.7</v>
      </c>
      <c r="F73" s="154">
        <v>105312.84759999999</v>
      </c>
      <c r="G73" s="154">
        <v>119182.645</v>
      </c>
      <c r="H73" s="154">
        <v>101305.24825</v>
      </c>
      <c r="I73" s="154">
        <v>4007.59934999999</v>
      </c>
      <c r="J73" s="154">
        <v>2805.3195449999898</v>
      </c>
      <c r="K73" s="155">
        <v>1.024</v>
      </c>
      <c r="L73" s="23"/>
    </row>
    <row r="74" spans="1:12">
      <c r="A74" s="151" t="s">
        <v>390</v>
      </c>
      <c r="B74" s="154">
        <v>92802.731100000005</v>
      </c>
      <c r="C74" s="154">
        <v>59231.4</v>
      </c>
      <c r="D74" s="154">
        <v>-12229.8</v>
      </c>
      <c r="E74" s="154">
        <v>4234.3599999999997</v>
      </c>
      <c r="F74" s="154">
        <v>144038.6911</v>
      </c>
      <c r="G74" s="154">
        <v>141531.75</v>
      </c>
      <c r="H74" s="154">
        <v>120301.9875</v>
      </c>
      <c r="I74" s="154">
        <v>23736.703600000001</v>
      </c>
      <c r="J74" s="154">
        <v>16615.692520000001</v>
      </c>
      <c r="K74" s="155">
        <v>1.117</v>
      </c>
      <c r="L74" s="23"/>
    </row>
    <row r="75" spans="1:12">
      <c r="A75" s="151" t="s">
        <v>391</v>
      </c>
      <c r="B75" s="154">
        <v>50284.904399999999</v>
      </c>
      <c r="C75" s="154">
        <v>9574.4</v>
      </c>
      <c r="D75" s="154">
        <v>-16221.4</v>
      </c>
      <c r="E75" s="154">
        <v>-988.55</v>
      </c>
      <c r="F75" s="154">
        <v>42649.354399999997</v>
      </c>
      <c r="G75" s="154">
        <v>43179.381000000001</v>
      </c>
      <c r="H75" s="154">
        <v>36702.473850000002</v>
      </c>
      <c r="I75" s="154">
        <v>5946.8805499999899</v>
      </c>
      <c r="J75" s="154">
        <v>4162.8163850000001</v>
      </c>
      <c r="K75" s="155">
        <v>1.0960000000000001</v>
      </c>
      <c r="L75" s="23"/>
    </row>
    <row r="76" spans="1:12">
      <c r="A76" s="151" t="s">
        <v>392</v>
      </c>
      <c r="B76" s="154">
        <v>27068.564999999999</v>
      </c>
      <c r="C76" s="154">
        <v>9034.65</v>
      </c>
      <c r="D76" s="154">
        <v>-5619.35</v>
      </c>
      <c r="E76" s="154">
        <v>1653.42</v>
      </c>
      <c r="F76" s="154">
        <v>32137.285</v>
      </c>
      <c r="G76" s="154">
        <v>27960.632000000001</v>
      </c>
      <c r="H76" s="154">
        <v>23766.537199999999</v>
      </c>
      <c r="I76" s="154">
        <v>8370.7477999999992</v>
      </c>
      <c r="J76" s="154">
        <v>5859.5234600000003</v>
      </c>
      <c r="K76" s="155">
        <v>1.21</v>
      </c>
      <c r="L76" s="23"/>
    </row>
    <row r="77" spans="1:12">
      <c r="A77" s="151" t="s">
        <v>393</v>
      </c>
      <c r="B77" s="154">
        <v>677631.25529999996</v>
      </c>
      <c r="C77" s="154">
        <v>146243.35</v>
      </c>
      <c r="D77" s="154">
        <v>-74720.100000000006</v>
      </c>
      <c r="E77" s="154">
        <v>27806.39</v>
      </c>
      <c r="F77" s="154">
        <v>776960.89529999997</v>
      </c>
      <c r="G77" s="154">
        <v>710214.68400000001</v>
      </c>
      <c r="H77" s="154">
        <v>603682.48140000005</v>
      </c>
      <c r="I77" s="154">
        <v>173278.41390000001</v>
      </c>
      <c r="J77" s="154">
        <v>121294.88973</v>
      </c>
      <c r="K77" s="155">
        <v>1.171</v>
      </c>
      <c r="L77" s="23"/>
    </row>
    <row r="78" spans="1:12">
      <c r="A78" s="151" t="s">
        <v>394</v>
      </c>
      <c r="B78" s="154">
        <v>26971.146000000001</v>
      </c>
      <c r="C78" s="154">
        <v>13738.55</v>
      </c>
      <c r="D78" s="154">
        <v>-7242</v>
      </c>
      <c r="E78" s="154">
        <v>502.86</v>
      </c>
      <c r="F78" s="154">
        <v>33970.555999999997</v>
      </c>
      <c r="G78" s="154">
        <v>32982.141000000003</v>
      </c>
      <c r="H78" s="154">
        <v>28034.81985</v>
      </c>
      <c r="I78" s="154">
        <v>5935.7361499999897</v>
      </c>
      <c r="J78" s="154">
        <v>4155.0153049999999</v>
      </c>
      <c r="K78" s="155">
        <v>1.1259999999999999</v>
      </c>
      <c r="L78" s="23"/>
    </row>
    <row r="79" spans="1:12">
      <c r="A79" s="151" t="s">
        <v>395</v>
      </c>
      <c r="B79" s="154">
        <v>186114.82440000001</v>
      </c>
      <c r="C79" s="154">
        <v>43225.05</v>
      </c>
      <c r="D79" s="154">
        <v>-39004.800000000003</v>
      </c>
      <c r="E79" s="154">
        <v>7934.07</v>
      </c>
      <c r="F79" s="154">
        <v>198269.14439999999</v>
      </c>
      <c r="G79" s="154">
        <v>199410.804</v>
      </c>
      <c r="H79" s="154">
        <v>169499.18340000001</v>
      </c>
      <c r="I79" s="154">
        <v>28769.960999999999</v>
      </c>
      <c r="J79" s="154">
        <v>20138.972699999998</v>
      </c>
      <c r="K79" s="155">
        <v>1.101</v>
      </c>
      <c r="L79" s="23"/>
    </row>
    <row r="80" spans="1:12">
      <c r="A80" s="151" t="s">
        <v>396</v>
      </c>
      <c r="B80" s="154">
        <v>76725.812699999995</v>
      </c>
      <c r="C80" s="154">
        <v>7908.4</v>
      </c>
      <c r="D80" s="154">
        <v>-22254.7</v>
      </c>
      <c r="E80" s="154">
        <v>583.1</v>
      </c>
      <c r="F80" s="154">
        <v>62962.612699999998</v>
      </c>
      <c r="G80" s="154">
        <v>70593.275999999998</v>
      </c>
      <c r="H80" s="154">
        <v>60004.284599999999</v>
      </c>
      <c r="I80" s="154">
        <v>2958.3280999999902</v>
      </c>
      <c r="J80" s="154">
        <v>2070.8296699999901</v>
      </c>
      <c r="K80" s="155">
        <v>1.0289999999999999</v>
      </c>
      <c r="L80" s="23"/>
    </row>
    <row r="81" spans="1:12">
      <c r="A81" s="151" t="s">
        <v>397</v>
      </c>
      <c r="B81" s="154">
        <v>91171.6587</v>
      </c>
      <c r="C81" s="154">
        <v>18331.95</v>
      </c>
      <c r="D81" s="154">
        <v>-20247</v>
      </c>
      <c r="E81" s="154">
        <v>2575.33</v>
      </c>
      <c r="F81" s="154">
        <v>91831.938699999999</v>
      </c>
      <c r="G81" s="154">
        <v>114377.37300000001</v>
      </c>
      <c r="H81" s="154">
        <v>97220.767049999995</v>
      </c>
      <c r="I81" s="154">
        <v>-5388.8283500000098</v>
      </c>
      <c r="J81" s="154">
        <v>-3772.1798450000101</v>
      </c>
      <c r="K81" s="155">
        <v>0.96699999999999997</v>
      </c>
      <c r="L81" s="23"/>
    </row>
    <row r="82" spans="1:12">
      <c r="A82" s="151" t="s">
        <v>398</v>
      </c>
      <c r="B82" s="154">
        <v>31679.267100000001</v>
      </c>
      <c r="C82" s="154">
        <v>20349.849999999999</v>
      </c>
      <c r="D82" s="154">
        <v>-2204.9</v>
      </c>
      <c r="E82" s="154">
        <v>4235.55</v>
      </c>
      <c r="F82" s="154">
        <v>54059.767099999997</v>
      </c>
      <c r="G82" s="154">
        <v>75634.835000000006</v>
      </c>
      <c r="H82" s="154">
        <v>64289.609750000003</v>
      </c>
      <c r="I82" s="154">
        <v>-10229.842650000001</v>
      </c>
      <c r="J82" s="154">
        <v>-7160.8898550000004</v>
      </c>
      <c r="K82" s="155">
        <v>0.90500000000000003</v>
      </c>
      <c r="L82" s="23"/>
    </row>
    <row r="83" spans="1:12">
      <c r="A83" s="151" t="s">
        <v>399</v>
      </c>
      <c r="B83" s="154">
        <v>112061.0757</v>
      </c>
      <c r="C83" s="154">
        <v>45084</v>
      </c>
      <c r="D83" s="154">
        <v>-14987.2</v>
      </c>
      <c r="E83" s="154">
        <v>6086</v>
      </c>
      <c r="F83" s="154">
        <v>148243.8757</v>
      </c>
      <c r="G83" s="154">
        <v>137968.48199999999</v>
      </c>
      <c r="H83" s="154">
        <v>117273.20970000001</v>
      </c>
      <c r="I83" s="154">
        <v>30970.666000000001</v>
      </c>
      <c r="J83" s="154">
        <v>21679.466199999999</v>
      </c>
      <c r="K83" s="155">
        <v>1.157</v>
      </c>
      <c r="L83" s="23"/>
    </row>
    <row r="84" spans="1:12">
      <c r="A84" s="151" t="s">
        <v>400</v>
      </c>
      <c r="B84" s="154">
        <v>148729.58730000001</v>
      </c>
      <c r="C84" s="154">
        <v>63500.1</v>
      </c>
      <c r="D84" s="154">
        <v>-36792.25</v>
      </c>
      <c r="E84" s="154">
        <v>3399.66</v>
      </c>
      <c r="F84" s="154">
        <v>178837.09729999999</v>
      </c>
      <c r="G84" s="154">
        <v>197406.56599999999</v>
      </c>
      <c r="H84" s="154">
        <v>167795.58110000001</v>
      </c>
      <c r="I84" s="154">
        <v>11041.5162</v>
      </c>
      <c r="J84" s="154">
        <v>7729.0613400000102</v>
      </c>
      <c r="K84" s="155">
        <v>1.0389999999999999</v>
      </c>
      <c r="L84" s="23"/>
    </row>
    <row r="85" spans="1:12" ht="18.75" customHeight="1">
      <c r="A85" s="145" t="s">
        <v>401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402</v>
      </c>
      <c r="B86" s="154">
        <v>80717.208299999998</v>
      </c>
      <c r="C86" s="154">
        <v>8749.0499999999993</v>
      </c>
      <c r="D86" s="154">
        <v>-13354.35</v>
      </c>
      <c r="E86" s="154">
        <v>4372.74</v>
      </c>
      <c r="F86" s="154">
        <v>80484.648300000001</v>
      </c>
      <c r="G86" s="154">
        <v>92726.817999999999</v>
      </c>
      <c r="H86" s="154">
        <v>78817.795299999998</v>
      </c>
      <c r="I86" s="154">
        <v>1666.8530000000001</v>
      </c>
      <c r="J86" s="154">
        <v>1166.7971</v>
      </c>
      <c r="K86" s="155">
        <v>1.0129999999999999</v>
      </c>
      <c r="L86" s="23"/>
    </row>
    <row r="87" spans="1:12">
      <c r="A87" s="151" t="s">
        <v>403</v>
      </c>
      <c r="B87" s="154">
        <v>23173.1967</v>
      </c>
      <c r="C87" s="154">
        <v>7354.2</v>
      </c>
      <c r="D87" s="154">
        <v>-4867.95</v>
      </c>
      <c r="E87" s="154">
        <v>1417.63</v>
      </c>
      <c r="F87" s="154">
        <v>27077.076700000001</v>
      </c>
      <c r="G87" s="154">
        <v>34436.576999999997</v>
      </c>
      <c r="H87" s="154">
        <v>29271.09045</v>
      </c>
      <c r="I87" s="154">
        <v>-2194.0137500000001</v>
      </c>
      <c r="J87" s="154">
        <v>-1535.8096250000001</v>
      </c>
      <c r="K87" s="155">
        <v>0.95499999999999996</v>
      </c>
      <c r="L87" s="23"/>
    </row>
    <row r="88" spans="1:12">
      <c r="A88" s="151" t="s">
        <v>404</v>
      </c>
      <c r="B88" s="154">
        <v>152953.39679999999</v>
      </c>
      <c r="C88" s="154">
        <v>37671.15</v>
      </c>
      <c r="D88" s="154">
        <v>-36874.699999999997</v>
      </c>
      <c r="E88" s="154">
        <v>2625.82</v>
      </c>
      <c r="F88" s="154">
        <v>156375.66680000001</v>
      </c>
      <c r="G88" s="154">
        <v>188608.39300000001</v>
      </c>
      <c r="H88" s="154">
        <v>160317.13404999999</v>
      </c>
      <c r="I88" s="154">
        <v>-3941.4672499999901</v>
      </c>
      <c r="J88" s="154">
        <v>-2759.02707499999</v>
      </c>
      <c r="K88" s="155">
        <v>0.98499999999999999</v>
      </c>
      <c r="L88" s="23"/>
    </row>
    <row r="89" spans="1:12">
      <c r="A89" s="151" t="s">
        <v>405</v>
      </c>
      <c r="B89" s="154">
        <v>41718.990899999997</v>
      </c>
      <c r="C89" s="154">
        <v>6252.6</v>
      </c>
      <c r="D89" s="154">
        <v>-5783.4</v>
      </c>
      <c r="E89" s="154">
        <v>756.5</v>
      </c>
      <c r="F89" s="154">
        <v>42944.690900000001</v>
      </c>
      <c r="G89" s="154">
        <v>52727.603000000003</v>
      </c>
      <c r="H89" s="154">
        <v>44818.462549999997</v>
      </c>
      <c r="I89" s="154">
        <v>-1873.7716500000099</v>
      </c>
      <c r="J89" s="154">
        <v>-1311.6401550000101</v>
      </c>
      <c r="K89" s="155">
        <v>0.97499999999999998</v>
      </c>
      <c r="L89" s="23"/>
    </row>
    <row r="90" spans="1:12">
      <c r="A90" s="151" t="s">
        <v>406</v>
      </c>
      <c r="B90" s="154">
        <v>66563.619300000006</v>
      </c>
      <c r="C90" s="154">
        <v>24129.8</v>
      </c>
      <c r="D90" s="154">
        <v>-8500</v>
      </c>
      <c r="E90" s="154">
        <v>1250.52</v>
      </c>
      <c r="F90" s="154">
        <v>83443.939299999998</v>
      </c>
      <c r="G90" s="154">
        <v>71711.62</v>
      </c>
      <c r="H90" s="154">
        <v>60954.877</v>
      </c>
      <c r="I90" s="154">
        <v>22489.062300000001</v>
      </c>
      <c r="J90" s="154">
        <v>15742.34361</v>
      </c>
      <c r="K90" s="155">
        <v>1.22</v>
      </c>
      <c r="L90" s="23"/>
    </row>
    <row r="91" spans="1:12">
      <c r="A91" s="151" t="s">
        <v>407</v>
      </c>
      <c r="B91" s="154">
        <v>39906.997499999998</v>
      </c>
      <c r="C91" s="154">
        <v>6693.75</v>
      </c>
      <c r="D91" s="154">
        <v>-2782.05</v>
      </c>
      <c r="E91" s="154">
        <v>1425.96</v>
      </c>
      <c r="F91" s="154">
        <v>45244.657500000001</v>
      </c>
      <c r="G91" s="154">
        <v>37438.928</v>
      </c>
      <c r="H91" s="154">
        <v>31823.088800000001</v>
      </c>
      <c r="I91" s="154">
        <v>13421.5687</v>
      </c>
      <c r="J91" s="154">
        <v>9395.0980899999995</v>
      </c>
      <c r="K91" s="155">
        <v>1.2509999999999999</v>
      </c>
      <c r="L91" s="23"/>
    </row>
    <row r="92" spans="1:12">
      <c r="A92" s="151" t="s">
        <v>408</v>
      </c>
      <c r="B92" s="154">
        <v>402379.4376</v>
      </c>
      <c r="C92" s="154">
        <v>102122.4</v>
      </c>
      <c r="D92" s="154">
        <v>-49685.9</v>
      </c>
      <c r="E92" s="154">
        <v>20080.060000000001</v>
      </c>
      <c r="F92" s="154">
        <v>474895.9976</v>
      </c>
      <c r="G92" s="154">
        <v>516892.35399999999</v>
      </c>
      <c r="H92" s="154">
        <v>439358.50089999998</v>
      </c>
      <c r="I92" s="154">
        <v>35537.496700000003</v>
      </c>
      <c r="J92" s="154">
        <v>24876.24769</v>
      </c>
      <c r="K92" s="155">
        <v>1.048</v>
      </c>
      <c r="L92" s="23"/>
    </row>
    <row r="93" spans="1:12">
      <c r="A93" s="151" t="s">
        <v>409</v>
      </c>
      <c r="B93" s="154">
        <v>66180.901800000007</v>
      </c>
      <c r="C93" s="154">
        <v>6547.55</v>
      </c>
      <c r="D93" s="154">
        <v>-12593.6</v>
      </c>
      <c r="E93" s="154">
        <v>3274.03</v>
      </c>
      <c r="F93" s="154">
        <v>63408.881800000003</v>
      </c>
      <c r="G93" s="154">
        <v>78730.548999999999</v>
      </c>
      <c r="H93" s="154">
        <v>66920.966650000002</v>
      </c>
      <c r="I93" s="154">
        <v>-3512.0848500000102</v>
      </c>
      <c r="J93" s="154">
        <v>-2458.4593949999999</v>
      </c>
      <c r="K93" s="155">
        <v>0.96899999999999997</v>
      </c>
      <c r="L93" s="23"/>
    </row>
    <row r="94" spans="1:12" ht="18.75" customHeight="1">
      <c r="A94" s="145" t="s">
        <v>410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411</v>
      </c>
      <c r="B95" s="154">
        <v>61449.121800000001</v>
      </c>
      <c r="C95" s="154">
        <v>12910.65</v>
      </c>
      <c r="D95" s="154">
        <v>-6605.35</v>
      </c>
      <c r="E95" s="154">
        <v>2460.58</v>
      </c>
      <c r="F95" s="154">
        <v>70215.001799999998</v>
      </c>
      <c r="G95" s="154">
        <v>58358.73</v>
      </c>
      <c r="H95" s="154">
        <v>49604.9205</v>
      </c>
      <c r="I95" s="154">
        <v>20610.081300000002</v>
      </c>
      <c r="J95" s="154">
        <v>14427.056909999999</v>
      </c>
      <c r="K95" s="155">
        <v>1.2470000000000001</v>
      </c>
      <c r="L95" s="23"/>
    </row>
    <row r="96" spans="1:12">
      <c r="A96" s="151" t="s">
        <v>412</v>
      </c>
      <c r="B96" s="154">
        <v>65407.116600000001</v>
      </c>
      <c r="C96" s="154">
        <v>3724.7</v>
      </c>
      <c r="D96" s="154">
        <v>-10672.6</v>
      </c>
      <c r="E96" s="154">
        <v>846.09</v>
      </c>
      <c r="F96" s="154">
        <v>59305.306600000004</v>
      </c>
      <c r="G96" s="154">
        <v>58052.966</v>
      </c>
      <c r="H96" s="154">
        <v>49345.021099999998</v>
      </c>
      <c r="I96" s="154">
        <v>9960.2854999999909</v>
      </c>
      <c r="J96" s="154">
        <v>6972.19984999999</v>
      </c>
      <c r="K96" s="155">
        <v>1.1200000000000001</v>
      </c>
      <c r="L96" s="23"/>
    </row>
    <row r="97" spans="1:12">
      <c r="A97" s="151" t="s">
        <v>413</v>
      </c>
      <c r="B97" s="154">
        <v>81216.828599999993</v>
      </c>
      <c r="C97" s="154">
        <v>20270.8</v>
      </c>
      <c r="D97" s="154">
        <v>-10136.25</v>
      </c>
      <c r="E97" s="154">
        <v>3061.02</v>
      </c>
      <c r="F97" s="154">
        <v>94412.3986</v>
      </c>
      <c r="G97" s="154">
        <v>105740.947</v>
      </c>
      <c r="H97" s="154">
        <v>89879.804950000005</v>
      </c>
      <c r="I97" s="154">
        <v>4532.5936500000098</v>
      </c>
      <c r="J97" s="154">
        <v>3172.8155550000101</v>
      </c>
      <c r="K97" s="155">
        <v>1.03</v>
      </c>
      <c r="L97" s="23"/>
    </row>
    <row r="98" spans="1:12">
      <c r="A98" s="151" t="s">
        <v>414</v>
      </c>
      <c r="B98" s="154">
        <v>33686.0985</v>
      </c>
      <c r="C98" s="154">
        <v>4443.8</v>
      </c>
      <c r="D98" s="154">
        <v>-4650.3500000000004</v>
      </c>
      <c r="E98" s="154">
        <v>807.33</v>
      </c>
      <c r="F98" s="154">
        <v>34286.878499999999</v>
      </c>
      <c r="G98" s="154">
        <v>28302.294000000002</v>
      </c>
      <c r="H98" s="154">
        <v>24056.9499</v>
      </c>
      <c r="I98" s="154">
        <v>10229.928599999999</v>
      </c>
      <c r="J98" s="154">
        <v>7160.9500200000002</v>
      </c>
      <c r="K98" s="155">
        <v>1.2529999999999999</v>
      </c>
      <c r="L98" s="23"/>
    </row>
    <row r="99" spans="1:12">
      <c r="A99" s="151" t="s">
        <v>415</v>
      </c>
      <c r="B99" s="154">
        <v>368499.89279999997</v>
      </c>
      <c r="C99" s="154">
        <v>75506.350000000006</v>
      </c>
      <c r="D99" s="154">
        <v>-36176</v>
      </c>
      <c r="E99" s="154">
        <v>20942.13</v>
      </c>
      <c r="F99" s="154">
        <v>428772.37280000001</v>
      </c>
      <c r="G99" s="154">
        <v>500520.12800000003</v>
      </c>
      <c r="H99" s="154">
        <v>425442.10879999999</v>
      </c>
      <c r="I99" s="154">
        <v>3330.2639999999701</v>
      </c>
      <c r="J99" s="154">
        <v>2331.18479999998</v>
      </c>
      <c r="K99" s="155">
        <v>1.0049999999999999</v>
      </c>
      <c r="L99" s="23"/>
    </row>
    <row r="100" spans="1:12">
      <c r="A100" s="151" t="s">
        <v>416</v>
      </c>
      <c r="B100" s="154">
        <v>88635.981299999999</v>
      </c>
      <c r="C100" s="154">
        <v>15843.15</v>
      </c>
      <c r="D100" s="154">
        <v>-27262.9</v>
      </c>
      <c r="E100" s="154">
        <v>2174.98</v>
      </c>
      <c r="F100" s="154">
        <v>79391.211299999995</v>
      </c>
      <c r="G100" s="154">
        <v>90026.883000000002</v>
      </c>
      <c r="H100" s="154">
        <v>76522.850550000003</v>
      </c>
      <c r="I100" s="154">
        <v>2868.3607499999898</v>
      </c>
      <c r="J100" s="154">
        <v>2007.85252499999</v>
      </c>
      <c r="K100" s="155">
        <v>1.022</v>
      </c>
      <c r="L100" s="23"/>
    </row>
    <row r="101" spans="1:12">
      <c r="A101" s="151" t="s">
        <v>417</v>
      </c>
      <c r="B101" s="154">
        <v>60676.728300000002</v>
      </c>
      <c r="C101" s="154">
        <v>9815.7999999999993</v>
      </c>
      <c r="D101" s="154">
        <v>-3774</v>
      </c>
      <c r="E101" s="154">
        <v>6241.38</v>
      </c>
      <c r="F101" s="154">
        <v>72959.908299999996</v>
      </c>
      <c r="G101" s="154">
        <v>93969.089000000007</v>
      </c>
      <c r="H101" s="154">
        <v>79873.725649999993</v>
      </c>
      <c r="I101" s="154">
        <v>-6913.8173500000103</v>
      </c>
      <c r="J101" s="154">
        <v>-4839.6721450000096</v>
      </c>
      <c r="K101" s="155">
        <v>0.94799999999999995</v>
      </c>
      <c r="L101" s="23"/>
    </row>
    <row r="102" spans="1:12">
      <c r="A102" s="151" t="s">
        <v>418</v>
      </c>
      <c r="B102" s="154">
        <v>118795.512</v>
      </c>
      <c r="C102" s="154">
        <v>20190.900000000001</v>
      </c>
      <c r="D102" s="154">
        <v>-29891.1</v>
      </c>
      <c r="E102" s="154">
        <v>6009.67</v>
      </c>
      <c r="F102" s="154">
        <v>115104.982</v>
      </c>
      <c r="G102" s="154">
        <v>128254.774</v>
      </c>
      <c r="H102" s="154">
        <v>109016.5579</v>
      </c>
      <c r="I102" s="154">
        <v>6088.4240999999702</v>
      </c>
      <c r="J102" s="154">
        <v>4261.8968699999796</v>
      </c>
      <c r="K102" s="155">
        <v>1.0329999999999999</v>
      </c>
      <c r="L102" s="23"/>
    </row>
    <row r="103" spans="1:12">
      <c r="A103" s="151" t="s">
        <v>419</v>
      </c>
      <c r="B103" s="154">
        <v>100564.242</v>
      </c>
      <c r="C103" s="154">
        <v>25019.75</v>
      </c>
      <c r="D103" s="154">
        <v>-18180.650000000001</v>
      </c>
      <c r="E103" s="154">
        <v>7424.07</v>
      </c>
      <c r="F103" s="154">
        <v>114827.412</v>
      </c>
      <c r="G103" s="154">
        <v>140849.79800000001</v>
      </c>
      <c r="H103" s="154">
        <v>119722.32829999999</v>
      </c>
      <c r="I103" s="154">
        <v>-4894.9162999999999</v>
      </c>
      <c r="J103" s="154">
        <v>-3426.4414099999999</v>
      </c>
      <c r="K103" s="155">
        <v>0.97599999999999998</v>
      </c>
      <c r="L103" s="23"/>
    </row>
    <row r="104" spans="1:12">
      <c r="A104" s="151" t="s">
        <v>420</v>
      </c>
      <c r="B104" s="154">
        <v>26545.285800000001</v>
      </c>
      <c r="C104" s="154">
        <v>4895.1499999999996</v>
      </c>
      <c r="D104" s="154">
        <v>-3305.65</v>
      </c>
      <c r="E104" s="154">
        <v>1345.89</v>
      </c>
      <c r="F104" s="154">
        <v>29480.675800000001</v>
      </c>
      <c r="G104" s="154">
        <v>29878.896000000001</v>
      </c>
      <c r="H104" s="154">
        <v>25397.061600000001</v>
      </c>
      <c r="I104" s="154">
        <v>4083.6142</v>
      </c>
      <c r="J104" s="154">
        <v>2858.5299399999999</v>
      </c>
      <c r="K104" s="155">
        <v>1.0960000000000001</v>
      </c>
      <c r="L104" s="23"/>
    </row>
    <row r="105" spans="1:12">
      <c r="A105" s="151" t="s">
        <v>421</v>
      </c>
      <c r="B105" s="154">
        <v>79407.618600000002</v>
      </c>
      <c r="C105" s="154">
        <v>16329.35</v>
      </c>
      <c r="D105" s="154">
        <v>-8598.6</v>
      </c>
      <c r="E105" s="154">
        <v>2988.43</v>
      </c>
      <c r="F105" s="154">
        <v>90126.798599999995</v>
      </c>
      <c r="G105" s="154">
        <v>91084.292000000001</v>
      </c>
      <c r="H105" s="154">
        <v>77421.648199999996</v>
      </c>
      <c r="I105" s="154">
        <v>12705.1504</v>
      </c>
      <c r="J105" s="154">
        <v>8893.6052800000107</v>
      </c>
      <c r="K105" s="155">
        <v>1.0980000000000001</v>
      </c>
      <c r="L105" s="23"/>
    </row>
    <row r="106" spans="1:12">
      <c r="A106" s="151" t="s">
        <v>422</v>
      </c>
      <c r="B106" s="154">
        <v>151163.67060000001</v>
      </c>
      <c r="C106" s="154">
        <v>48813.8</v>
      </c>
      <c r="D106" s="154">
        <v>-12363.25</v>
      </c>
      <c r="E106" s="154">
        <v>6164.2</v>
      </c>
      <c r="F106" s="154">
        <v>193778.42060000001</v>
      </c>
      <c r="G106" s="154">
        <v>246903.731</v>
      </c>
      <c r="H106" s="154">
        <v>209868.17134999999</v>
      </c>
      <c r="I106" s="154">
        <v>-16089.750749999999</v>
      </c>
      <c r="J106" s="154">
        <v>-11262.825525</v>
      </c>
      <c r="K106" s="155">
        <v>0.95399999999999996</v>
      </c>
      <c r="L106" s="23"/>
    </row>
    <row r="107" spans="1:12" ht="18.75" customHeight="1">
      <c r="A107" s="145" t="s">
        <v>423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424</v>
      </c>
      <c r="B108" s="154">
        <v>166418.0943</v>
      </c>
      <c r="C108" s="154">
        <v>55210.9</v>
      </c>
      <c r="D108" s="154">
        <v>-450.5</v>
      </c>
      <c r="E108" s="154">
        <v>24302.01</v>
      </c>
      <c r="F108" s="154">
        <v>245480.5043</v>
      </c>
      <c r="G108" s="154">
        <v>349030.196</v>
      </c>
      <c r="H108" s="154">
        <v>296675.6666</v>
      </c>
      <c r="I108" s="154">
        <v>-51195.162300000004</v>
      </c>
      <c r="J108" s="154">
        <v>-35836.61361</v>
      </c>
      <c r="K108" s="155">
        <v>0.89700000000000002</v>
      </c>
      <c r="L108" s="23"/>
    </row>
    <row r="109" spans="1:12" ht="18.75" customHeight="1">
      <c r="A109" s="145" t="s">
        <v>425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426</v>
      </c>
      <c r="B110" s="154">
        <v>144507.16949999999</v>
      </c>
      <c r="C110" s="154">
        <v>66242.2</v>
      </c>
      <c r="D110" s="154">
        <v>-12716</v>
      </c>
      <c r="E110" s="154">
        <v>5329.84</v>
      </c>
      <c r="F110" s="154">
        <v>203363.2095</v>
      </c>
      <c r="G110" s="154">
        <v>198699</v>
      </c>
      <c r="H110" s="154">
        <v>168894.15</v>
      </c>
      <c r="I110" s="154">
        <v>34469.059500000003</v>
      </c>
      <c r="J110" s="154">
        <v>24128.341649999998</v>
      </c>
      <c r="K110" s="155">
        <v>1.121</v>
      </c>
      <c r="L110" s="23"/>
    </row>
    <row r="111" spans="1:12">
      <c r="A111" s="151" t="s">
        <v>427</v>
      </c>
      <c r="B111" s="154">
        <v>324046.21139999997</v>
      </c>
      <c r="C111" s="154">
        <v>63151.6</v>
      </c>
      <c r="D111" s="154">
        <v>-33837.65</v>
      </c>
      <c r="E111" s="154">
        <v>13363.53</v>
      </c>
      <c r="F111" s="154">
        <v>366723.69140000001</v>
      </c>
      <c r="G111" s="154">
        <v>363234.03600000002</v>
      </c>
      <c r="H111" s="154">
        <v>308748.93060000002</v>
      </c>
      <c r="I111" s="154">
        <v>57974.760799999902</v>
      </c>
      <c r="J111" s="154">
        <v>40582.332560000003</v>
      </c>
      <c r="K111" s="155">
        <v>1.1120000000000001</v>
      </c>
      <c r="L111" s="23"/>
    </row>
    <row r="112" spans="1:12">
      <c r="A112" s="151" t="s">
        <v>428</v>
      </c>
      <c r="B112" s="154">
        <v>71309.316300000006</v>
      </c>
      <c r="C112" s="154">
        <v>11379.8</v>
      </c>
      <c r="D112" s="154">
        <v>-19972.45</v>
      </c>
      <c r="E112" s="154">
        <v>2350.59</v>
      </c>
      <c r="F112" s="154">
        <v>65067.256300000001</v>
      </c>
      <c r="G112" s="154">
        <v>72474.725999999995</v>
      </c>
      <c r="H112" s="154">
        <v>61603.517099999997</v>
      </c>
      <c r="I112" s="154">
        <v>3463.7392</v>
      </c>
      <c r="J112" s="154">
        <v>2424.61744</v>
      </c>
      <c r="K112" s="155">
        <v>1.0329999999999999</v>
      </c>
      <c r="L112" s="23"/>
    </row>
    <row r="113" spans="1:12">
      <c r="A113" s="151" t="s">
        <v>429</v>
      </c>
      <c r="B113" s="154">
        <v>122079.924</v>
      </c>
      <c r="C113" s="154">
        <v>37026</v>
      </c>
      <c r="D113" s="154">
        <v>-26366.15</v>
      </c>
      <c r="E113" s="154">
        <v>4084.59</v>
      </c>
      <c r="F113" s="154">
        <v>136824.364</v>
      </c>
      <c r="G113" s="154">
        <v>157951.209</v>
      </c>
      <c r="H113" s="154">
        <v>134258.52765</v>
      </c>
      <c r="I113" s="154">
        <v>2565.83635</v>
      </c>
      <c r="J113" s="154">
        <v>1796.0854449999999</v>
      </c>
      <c r="K113" s="155">
        <v>1.0109999999999999</v>
      </c>
      <c r="L113" s="23"/>
    </row>
    <row r="114" spans="1:12">
      <c r="A114" s="151" t="s">
        <v>430</v>
      </c>
      <c r="B114" s="154">
        <v>90545.393700000001</v>
      </c>
      <c r="C114" s="154">
        <v>8901.2000000000007</v>
      </c>
      <c r="D114" s="154">
        <v>-22065.15</v>
      </c>
      <c r="E114" s="154">
        <v>2419.27</v>
      </c>
      <c r="F114" s="154">
        <v>79800.713699999993</v>
      </c>
      <c r="G114" s="154">
        <v>97615.281000000003</v>
      </c>
      <c r="H114" s="154">
        <v>82972.988849999994</v>
      </c>
      <c r="I114" s="154">
        <v>-3172.2751499999899</v>
      </c>
      <c r="J114" s="154">
        <v>-2220.5926049999898</v>
      </c>
      <c r="K114" s="155">
        <v>0.97699999999999998</v>
      </c>
      <c r="L114" s="23"/>
    </row>
    <row r="115" spans="1:12" ht="18.75" customHeight="1">
      <c r="A115" s="145" t="s">
        <v>431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432</v>
      </c>
      <c r="B116" s="154">
        <v>52295.910900000003</v>
      </c>
      <c r="C116" s="154">
        <v>10624.15</v>
      </c>
      <c r="D116" s="154">
        <v>-16809.599999999999</v>
      </c>
      <c r="E116" s="154">
        <v>3944.51</v>
      </c>
      <c r="F116" s="154">
        <v>50054.9709</v>
      </c>
      <c r="G116" s="154">
        <v>59027.587</v>
      </c>
      <c r="H116" s="154">
        <v>50173.448949999998</v>
      </c>
      <c r="I116" s="154">
        <v>-118.47804999999801</v>
      </c>
      <c r="J116" s="154">
        <v>-82.934634999998494</v>
      </c>
      <c r="K116" s="155">
        <v>0.999</v>
      </c>
      <c r="L116" s="23"/>
    </row>
    <row r="117" spans="1:12">
      <c r="A117" s="151" t="s">
        <v>433</v>
      </c>
      <c r="B117" s="154">
        <v>46211.398500000003</v>
      </c>
      <c r="C117" s="154">
        <v>8760.9500000000007</v>
      </c>
      <c r="D117" s="154">
        <v>-6732</v>
      </c>
      <c r="E117" s="154">
        <v>2844.27</v>
      </c>
      <c r="F117" s="154">
        <v>51084.618499999997</v>
      </c>
      <c r="G117" s="154">
        <v>55458.627999999997</v>
      </c>
      <c r="H117" s="154">
        <v>47139.8338</v>
      </c>
      <c r="I117" s="154">
        <v>3944.7847000000002</v>
      </c>
      <c r="J117" s="154">
        <v>2761.3492900000001</v>
      </c>
      <c r="K117" s="155">
        <v>1.05</v>
      </c>
      <c r="L117" s="23"/>
    </row>
    <row r="118" spans="1:12">
      <c r="A118" s="151" t="s">
        <v>434</v>
      </c>
      <c r="B118" s="154">
        <v>30692.551800000001</v>
      </c>
      <c r="C118" s="154">
        <v>13228.55</v>
      </c>
      <c r="D118" s="154">
        <v>-968.15</v>
      </c>
      <c r="E118" s="154">
        <v>5329.16</v>
      </c>
      <c r="F118" s="154">
        <v>48282.111799999999</v>
      </c>
      <c r="G118" s="154">
        <v>61262.571000000004</v>
      </c>
      <c r="H118" s="154">
        <v>52073.18535</v>
      </c>
      <c r="I118" s="154">
        <v>-3791.0735500000001</v>
      </c>
      <c r="J118" s="154">
        <v>-2653.7514849999998</v>
      </c>
      <c r="K118" s="155">
        <v>0.95699999999999996</v>
      </c>
      <c r="L118" s="23"/>
    </row>
    <row r="119" spans="1:12">
      <c r="A119" s="151" t="s">
        <v>435</v>
      </c>
      <c r="B119" s="154">
        <v>46493.9136</v>
      </c>
      <c r="C119" s="154">
        <v>10893.6</v>
      </c>
      <c r="D119" s="154">
        <v>-14127</v>
      </c>
      <c r="E119" s="154">
        <v>1715.64</v>
      </c>
      <c r="F119" s="154">
        <v>44976.153599999998</v>
      </c>
      <c r="G119" s="154">
        <v>49647.828999999998</v>
      </c>
      <c r="H119" s="154">
        <v>42200.654649999997</v>
      </c>
      <c r="I119" s="154">
        <v>2775.4989500000001</v>
      </c>
      <c r="J119" s="154">
        <v>1942.8492650000001</v>
      </c>
      <c r="K119" s="155">
        <v>1.0389999999999999</v>
      </c>
      <c r="L119" s="23"/>
    </row>
    <row r="120" spans="1:12">
      <c r="A120" s="151" t="s">
        <v>436</v>
      </c>
      <c r="B120" s="154">
        <v>187844.70749999999</v>
      </c>
      <c r="C120" s="154">
        <v>19094.400000000001</v>
      </c>
      <c r="D120" s="154">
        <v>-37146.699999999997</v>
      </c>
      <c r="E120" s="154">
        <v>9075.6200000000008</v>
      </c>
      <c r="F120" s="154">
        <v>178868.0275</v>
      </c>
      <c r="G120" s="154">
        <v>265492.473</v>
      </c>
      <c r="H120" s="154">
        <v>225668.60204999999</v>
      </c>
      <c r="I120" s="154">
        <v>-46800.574549999998</v>
      </c>
      <c r="J120" s="154">
        <v>-32760.402184999999</v>
      </c>
      <c r="K120" s="155">
        <v>0.877</v>
      </c>
      <c r="L120" s="23"/>
    </row>
    <row r="121" spans="1:12">
      <c r="A121" s="151" t="s">
        <v>437</v>
      </c>
      <c r="B121" s="154">
        <v>357318.97499999998</v>
      </c>
      <c r="C121" s="154">
        <v>118045.45</v>
      </c>
      <c r="D121" s="154">
        <v>-46624.2</v>
      </c>
      <c r="E121" s="154">
        <v>51158.27</v>
      </c>
      <c r="F121" s="154">
        <v>479898.495</v>
      </c>
      <c r="G121" s="154">
        <v>574987.33299999998</v>
      </c>
      <c r="H121" s="154">
        <v>488739.23304999998</v>
      </c>
      <c r="I121" s="154">
        <v>-8840.7380499999908</v>
      </c>
      <c r="J121" s="154">
        <v>-6188.5166349999899</v>
      </c>
      <c r="K121" s="155">
        <v>0.98899999999999999</v>
      </c>
      <c r="L121" s="23"/>
    </row>
    <row r="122" spans="1:12">
      <c r="A122" s="151" t="s">
        <v>438</v>
      </c>
      <c r="B122" s="154">
        <v>231527.38709999999</v>
      </c>
      <c r="C122" s="154">
        <v>126815.75</v>
      </c>
      <c r="D122" s="154">
        <v>-95884.25</v>
      </c>
      <c r="E122" s="154">
        <v>16345.33</v>
      </c>
      <c r="F122" s="154">
        <v>278804.21710000001</v>
      </c>
      <c r="G122" s="154">
        <v>364444.951</v>
      </c>
      <c r="H122" s="154">
        <v>309778.20834999997</v>
      </c>
      <c r="I122" s="154">
        <v>-30973.991249999999</v>
      </c>
      <c r="J122" s="154">
        <v>-21681.793874999999</v>
      </c>
      <c r="K122" s="155">
        <v>0.94099999999999995</v>
      </c>
      <c r="L122" s="23"/>
    </row>
    <row r="123" spans="1:12">
      <c r="A123" s="151" t="s">
        <v>439</v>
      </c>
      <c r="B123" s="154">
        <v>6515.9394000000002</v>
      </c>
      <c r="C123" s="154">
        <v>113401.05</v>
      </c>
      <c r="D123" s="154">
        <v>-29098.05</v>
      </c>
      <c r="E123" s="154">
        <v>2138.77</v>
      </c>
      <c r="F123" s="154">
        <v>92957.709400000007</v>
      </c>
      <c r="G123" s="154">
        <v>131454.96799999999</v>
      </c>
      <c r="H123" s="154">
        <v>111736.7228</v>
      </c>
      <c r="I123" s="154">
        <v>-18779.0134</v>
      </c>
      <c r="J123" s="154">
        <v>-13145.309380000001</v>
      </c>
      <c r="K123" s="155">
        <v>0.9</v>
      </c>
      <c r="L123" s="23"/>
    </row>
    <row r="124" spans="1:12">
      <c r="A124" s="151" t="s">
        <v>440</v>
      </c>
      <c r="B124" s="154">
        <v>54245.6826</v>
      </c>
      <c r="C124" s="154">
        <v>8541.65</v>
      </c>
      <c r="D124" s="154">
        <v>-8997.25</v>
      </c>
      <c r="E124" s="154">
        <v>5011.43</v>
      </c>
      <c r="F124" s="154">
        <v>58801.512600000002</v>
      </c>
      <c r="G124" s="154">
        <v>78609.510999999999</v>
      </c>
      <c r="H124" s="154">
        <v>66818.084350000005</v>
      </c>
      <c r="I124" s="154">
        <v>-8016.5717499999901</v>
      </c>
      <c r="J124" s="154">
        <v>-5611.6002249999901</v>
      </c>
      <c r="K124" s="155">
        <v>0.92900000000000005</v>
      </c>
      <c r="L124" s="23"/>
    </row>
    <row r="125" spans="1:12">
      <c r="A125" s="151" t="s">
        <v>441</v>
      </c>
      <c r="B125" s="154">
        <v>44580.326099999998</v>
      </c>
      <c r="C125" s="154">
        <v>20978</v>
      </c>
      <c r="D125" s="154">
        <v>-16504.45</v>
      </c>
      <c r="E125" s="154">
        <v>4107.37</v>
      </c>
      <c r="F125" s="154">
        <v>53161.246099999997</v>
      </c>
      <c r="G125" s="154">
        <v>66210.892999999996</v>
      </c>
      <c r="H125" s="154">
        <v>56279.259050000001</v>
      </c>
      <c r="I125" s="154">
        <v>-3118.0129499999798</v>
      </c>
      <c r="J125" s="154">
        <v>-2182.6090649999901</v>
      </c>
      <c r="K125" s="155">
        <v>0.96699999999999997</v>
      </c>
      <c r="L125" s="23"/>
    </row>
    <row r="126" spans="1:12">
      <c r="A126" s="151" t="s">
        <v>442</v>
      </c>
      <c r="B126" s="154">
        <v>66949.120200000005</v>
      </c>
      <c r="C126" s="154">
        <v>30709.65</v>
      </c>
      <c r="D126" s="154">
        <v>-14725.4</v>
      </c>
      <c r="E126" s="154">
        <v>5158.82</v>
      </c>
      <c r="F126" s="154">
        <v>88092.190199999997</v>
      </c>
      <c r="G126" s="154">
        <v>103999.163</v>
      </c>
      <c r="H126" s="154">
        <v>88399.288549999997</v>
      </c>
      <c r="I126" s="154">
        <v>-307.09834999999998</v>
      </c>
      <c r="J126" s="154">
        <v>-214.96884499999999</v>
      </c>
      <c r="K126" s="155">
        <v>0.998</v>
      </c>
      <c r="L126" s="23"/>
    </row>
    <row r="127" spans="1:12">
      <c r="A127" s="151" t="s">
        <v>443</v>
      </c>
      <c r="B127" s="154">
        <v>378755.33010000002</v>
      </c>
      <c r="C127" s="154">
        <v>84669.35</v>
      </c>
      <c r="D127" s="154">
        <v>-42153.2</v>
      </c>
      <c r="E127" s="154">
        <v>29087.34</v>
      </c>
      <c r="F127" s="154">
        <v>450358.82010000001</v>
      </c>
      <c r="G127" s="154">
        <v>522869.93199999997</v>
      </c>
      <c r="H127" s="154">
        <v>444439.44219999999</v>
      </c>
      <c r="I127" s="154">
        <v>5919.3778999999604</v>
      </c>
      <c r="J127" s="154">
        <v>4143.5645299999696</v>
      </c>
      <c r="K127" s="155">
        <v>1.008</v>
      </c>
      <c r="L127" s="23"/>
    </row>
    <row r="128" spans="1:12">
      <c r="A128" s="151" t="s">
        <v>444</v>
      </c>
      <c r="B128" s="154">
        <v>66967.212299999999</v>
      </c>
      <c r="C128" s="154">
        <v>88630.35</v>
      </c>
      <c r="D128" s="154">
        <v>-69654.95</v>
      </c>
      <c r="E128" s="154">
        <v>7392.45</v>
      </c>
      <c r="F128" s="154">
        <v>93335.062300000005</v>
      </c>
      <c r="G128" s="154">
        <v>116707.946</v>
      </c>
      <c r="H128" s="154">
        <v>99201.754100000006</v>
      </c>
      <c r="I128" s="154">
        <v>-5866.6917999999996</v>
      </c>
      <c r="J128" s="154">
        <v>-4106.68426</v>
      </c>
      <c r="K128" s="155">
        <v>0.96499999999999997</v>
      </c>
      <c r="L128" s="23"/>
    </row>
    <row r="129" spans="1:12">
      <c r="A129" s="151" t="s">
        <v>445</v>
      </c>
      <c r="B129" s="154">
        <v>162979.20360000001</v>
      </c>
      <c r="C129" s="154">
        <v>152246.04999999999</v>
      </c>
      <c r="D129" s="154">
        <v>-142301.9</v>
      </c>
      <c r="E129" s="154">
        <v>12619.1</v>
      </c>
      <c r="F129" s="154">
        <v>185542.45360000001</v>
      </c>
      <c r="G129" s="154">
        <v>219456.766</v>
      </c>
      <c r="H129" s="154">
        <v>186538.25109999999</v>
      </c>
      <c r="I129" s="154">
        <v>-995.79750000004401</v>
      </c>
      <c r="J129" s="154">
        <v>-697.05825000003097</v>
      </c>
      <c r="K129" s="155">
        <v>0.997</v>
      </c>
      <c r="L129" s="23"/>
    </row>
    <row r="130" spans="1:12">
      <c r="A130" s="151" t="s">
        <v>446</v>
      </c>
      <c r="B130" s="154">
        <v>25753.408500000001</v>
      </c>
      <c r="C130" s="154">
        <v>17195.5</v>
      </c>
      <c r="D130" s="154">
        <v>-231.2</v>
      </c>
      <c r="E130" s="154">
        <v>8819.26</v>
      </c>
      <c r="F130" s="154">
        <v>51536.968500000003</v>
      </c>
      <c r="G130" s="154">
        <v>76469.097999999998</v>
      </c>
      <c r="H130" s="154">
        <v>64998.7333</v>
      </c>
      <c r="I130" s="154">
        <v>-13461.764800000001</v>
      </c>
      <c r="J130" s="154">
        <v>-9423.2353600000006</v>
      </c>
      <c r="K130" s="155">
        <v>0.877</v>
      </c>
      <c r="L130" s="23"/>
    </row>
    <row r="131" spans="1:12">
      <c r="A131" s="151" t="s">
        <v>447</v>
      </c>
      <c r="B131" s="154">
        <v>396438.27029999997</v>
      </c>
      <c r="C131" s="154">
        <v>125302.75</v>
      </c>
      <c r="D131" s="154">
        <v>-5405.15</v>
      </c>
      <c r="E131" s="154">
        <v>45252.13</v>
      </c>
      <c r="F131" s="154">
        <v>561588.00029999996</v>
      </c>
      <c r="G131" s="154">
        <v>620269.94499999995</v>
      </c>
      <c r="H131" s="154">
        <v>527229.45325000002</v>
      </c>
      <c r="I131" s="154">
        <v>34358.547050000103</v>
      </c>
      <c r="J131" s="154">
        <v>24050.982935</v>
      </c>
      <c r="K131" s="155">
        <v>1.0389999999999999</v>
      </c>
      <c r="L131" s="23"/>
    </row>
    <row r="132" spans="1:12">
      <c r="A132" s="151" t="s">
        <v>448</v>
      </c>
      <c r="B132" s="154">
        <v>1126749.5456999999</v>
      </c>
      <c r="C132" s="154">
        <v>209513.95</v>
      </c>
      <c r="D132" s="154">
        <v>-85770.95</v>
      </c>
      <c r="E132" s="154">
        <v>101918.74</v>
      </c>
      <c r="F132" s="154">
        <v>1352411.2856999999</v>
      </c>
      <c r="G132" s="154">
        <v>1538123.3940000001</v>
      </c>
      <c r="H132" s="154">
        <v>1307404.8848999999</v>
      </c>
      <c r="I132" s="154">
        <v>45006.400799999901</v>
      </c>
      <c r="J132" s="154">
        <v>31504.48056</v>
      </c>
      <c r="K132" s="155">
        <v>1.02</v>
      </c>
      <c r="L132" s="23"/>
    </row>
    <row r="133" spans="1:12">
      <c r="A133" s="151" t="s">
        <v>449</v>
      </c>
      <c r="B133" s="154">
        <v>32149.661700000001</v>
      </c>
      <c r="C133" s="154">
        <v>6714.15</v>
      </c>
      <c r="D133" s="154">
        <v>-4510.1000000000004</v>
      </c>
      <c r="E133" s="154">
        <v>3632.56</v>
      </c>
      <c r="F133" s="154">
        <v>37986.271699999998</v>
      </c>
      <c r="G133" s="154">
        <v>61824.834999999999</v>
      </c>
      <c r="H133" s="154">
        <v>52551.109750000003</v>
      </c>
      <c r="I133" s="154">
        <v>-14564.83805</v>
      </c>
      <c r="J133" s="154">
        <v>-10195.386635000001</v>
      </c>
      <c r="K133" s="155">
        <v>0.83499999999999996</v>
      </c>
      <c r="L133" s="23"/>
    </row>
    <row r="134" spans="1:12">
      <c r="A134" s="151" t="s">
        <v>450</v>
      </c>
      <c r="B134" s="154">
        <v>11036.181</v>
      </c>
      <c r="C134" s="154">
        <v>4357.95</v>
      </c>
      <c r="D134" s="154">
        <v>0</v>
      </c>
      <c r="E134" s="154">
        <v>1779.05</v>
      </c>
      <c r="F134" s="154">
        <v>17173.181</v>
      </c>
      <c r="G134" s="154">
        <v>22466.436000000002</v>
      </c>
      <c r="H134" s="154">
        <v>19096.470600000001</v>
      </c>
      <c r="I134" s="154">
        <v>-1923.2896000000001</v>
      </c>
      <c r="J134" s="154">
        <v>-1346.3027199999999</v>
      </c>
      <c r="K134" s="155">
        <v>0.94</v>
      </c>
      <c r="L134" s="23"/>
    </row>
    <row r="135" spans="1:12">
      <c r="A135" s="151" t="s">
        <v>451</v>
      </c>
      <c r="B135" s="154">
        <v>75403.697700000004</v>
      </c>
      <c r="C135" s="154">
        <v>58129.8</v>
      </c>
      <c r="D135" s="154">
        <v>-51614.55</v>
      </c>
      <c r="E135" s="154">
        <v>9340.99</v>
      </c>
      <c r="F135" s="154">
        <v>91259.937699999995</v>
      </c>
      <c r="G135" s="154">
        <v>106169.55</v>
      </c>
      <c r="H135" s="154">
        <v>90244.117499999993</v>
      </c>
      <c r="I135" s="154">
        <v>1015.8202</v>
      </c>
      <c r="J135" s="154">
        <v>711.07414000000097</v>
      </c>
      <c r="K135" s="155">
        <v>1.0069999999999999</v>
      </c>
      <c r="L135" s="23"/>
    </row>
    <row r="136" spans="1:12">
      <c r="A136" s="151" t="s">
        <v>452</v>
      </c>
      <c r="B136" s="154">
        <v>61014.911399999997</v>
      </c>
      <c r="C136" s="154">
        <v>18736.55</v>
      </c>
      <c r="D136" s="154">
        <v>-3460.35</v>
      </c>
      <c r="E136" s="154">
        <v>4924.05</v>
      </c>
      <c r="F136" s="154">
        <v>81215.161399999997</v>
      </c>
      <c r="G136" s="154">
        <v>90336.888999999996</v>
      </c>
      <c r="H136" s="154">
        <v>76786.355649999998</v>
      </c>
      <c r="I136" s="154">
        <v>4428.8057500000004</v>
      </c>
      <c r="J136" s="154">
        <v>3100.164025</v>
      </c>
      <c r="K136" s="155">
        <v>1.034</v>
      </c>
      <c r="L136" s="23"/>
    </row>
    <row r="137" spans="1:12">
      <c r="A137" s="151" t="s">
        <v>453</v>
      </c>
      <c r="B137" s="154">
        <v>36829.948799999998</v>
      </c>
      <c r="C137" s="154">
        <v>7246.25</v>
      </c>
      <c r="D137" s="154">
        <v>-4454</v>
      </c>
      <c r="E137" s="154">
        <v>4822.05</v>
      </c>
      <c r="F137" s="154">
        <v>44444.248800000001</v>
      </c>
      <c r="G137" s="154">
        <v>52917.883999999998</v>
      </c>
      <c r="H137" s="154">
        <v>44980.201399999998</v>
      </c>
      <c r="I137" s="154">
        <v>-535.95259999999701</v>
      </c>
      <c r="J137" s="154">
        <v>-375.16681999999798</v>
      </c>
      <c r="K137" s="155">
        <v>0.99299999999999999</v>
      </c>
      <c r="L137" s="23"/>
    </row>
    <row r="138" spans="1:12">
      <c r="A138" s="151" t="s">
        <v>454</v>
      </c>
      <c r="B138" s="154">
        <v>10475.3259</v>
      </c>
      <c r="C138" s="154">
        <v>47617.85</v>
      </c>
      <c r="D138" s="154">
        <v>-1008.1</v>
      </c>
      <c r="E138" s="154">
        <v>7324.28</v>
      </c>
      <c r="F138" s="154">
        <v>64409.355900000002</v>
      </c>
      <c r="G138" s="154">
        <v>83372.221999999994</v>
      </c>
      <c r="H138" s="154">
        <v>70866.388699999996</v>
      </c>
      <c r="I138" s="154">
        <v>-6457.0327999999899</v>
      </c>
      <c r="J138" s="154">
        <v>-4519.9229599999999</v>
      </c>
      <c r="K138" s="155">
        <v>0.94599999999999995</v>
      </c>
      <c r="L138" s="23"/>
    </row>
    <row r="139" spans="1:12">
      <c r="A139" s="151" t="s">
        <v>455</v>
      </c>
      <c r="B139" s="154">
        <v>58608.662100000001</v>
      </c>
      <c r="C139" s="154">
        <v>14418.55</v>
      </c>
      <c r="D139" s="154">
        <v>-11798.85</v>
      </c>
      <c r="E139" s="154">
        <v>1848.58</v>
      </c>
      <c r="F139" s="154">
        <v>63076.9421</v>
      </c>
      <c r="G139" s="154">
        <v>65189.743000000002</v>
      </c>
      <c r="H139" s="154">
        <v>55411.28155</v>
      </c>
      <c r="I139" s="154">
        <v>7665.6605499999896</v>
      </c>
      <c r="J139" s="154">
        <v>5365.9623849999998</v>
      </c>
      <c r="K139" s="155">
        <v>1.0820000000000001</v>
      </c>
      <c r="L139" s="23"/>
    </row>
    <row r="140" spans="1:12">
      <c r="A140" s="151" t="s">
        <v>456</v>
      </c>
      <c r="B140" s="154">
        <v>32867.778899999998</v>
      </c>
      <c r="C140" s="154">
        <v>19782.05</v>
      </c>
      <c r="D140" s="154">
        <v>-466.65</v>
      </c>
      <c r="E140" s="154">
        <v>4760.17</v>
      </c>
      <c r="F140" s="154">
        <v>56943.348899999997</v>
      </c>
      <c r="G140" s="154">
        <v>67604.702999999994</v>
      </c>
      <c r="H140" s="154">
        <v>57463.99755</v>
      </c>
      <c r="I140" s="154">
        <v>-520.64865000001703</v>
      </c>
      <c r="J140" s="154">
        <v>-364.45405500001198</v>
      </c>
      <c r="K140" s="155">
        <v>0.995</v>
      </c>
      <c r="L140" s="23"/>
    </row>
    <row r="141" spans="1:12">
      <c r="A141" s="151" t="s">
        <v>457</v>
      </c>
      <c r="B141" s="154">
        <v>32972.1564</v>
      </c>
      <c r="C141" s="154">
        <v>12574.05</v>
      </c>
      <c r="D141" s="154">
        <v>-137.69999999999999</v>
      </c>
      <c r="E141" s="154">
        <v>12119.3</v>
      </c>
      <c r="F141" s="154">
        <v>57527.806400000001</v>
      </c>
      <c r="G141" s="154">
        <v>64552.362000000001</v>
      </c>
      <c r="H141" s="154">
        <v>54869.507700000002</v>
      </c>
      <c r="I141" s="154">
        <v>2658.2986999999998</v>
      </c>
      <c r="J141" s="154">
        <v>1860.80909</v>
      </c>
      <c r="K141" s="155">
        <v>1.0289999999999999</v>
      </c>
      <c r="L141" s="23"/>
    </row>
    <row r="142" spans="1:12">
      <c r="A142" s="151" t="s">
        <v>458</v>
      </c>
      <c r="B142" s="154">
        <v>146635.07879999999</v>
      </c>
      <c r="C142" s="154">
        <v>32552.45</v>
      </c>
      <c r="D142" s="154">
        <v>-19754.849999999999</v>
      </c>
      <c r="E142" s="154">
        <v>13152.9</v>
      </c>
      <c r="F142" s="154">
        <v>172585.57879999999</v>
      </c>
      <c r="G142" s="154">
        <v>247382.421</v>
      </c>
      <c r="H142" s="154">
        <v>210275.05785000001</v>
      </c>
      <c r="I142" s="154">
        <v>-37689.479050000002</v>
      </c>
      <c r="J142" s="154">
        <v>-26382.635334999999</v>
      </c>
      <c r="K142" s="155">
        <v>0.89300000000000002</v>
      </c>
      <c r="L142" s="23"/>
    </row>
    <row r="143" spans="1:12">
      <c r="A143" s="151" t="s">
        <v>459</v>
      </c>
      <c r="B143" s="154">
        <v>27604.369500000001</v>
      </c>
      <c r="C143" s="154">
        <v>69843.649999999994</v>
      </c>
      <c r="D143" s="154">
        <v>-29062.35</v>
      </c>
      <c r="E143" s="154">
        <v>13618.7</v>
      </c>
      <c r="F143" s="154">
        <v>82004.369500000001</v>
      </c>
      <c r="G143" s="154">
        <v>96689.713000000003</v>
      </c>
      <c r="H143" s="154">
        <v>82186.256049999996</v>
      </c>
      <c r="I143" s="154">
        <v>-181.88655000001</v>
      </c>
      <c r="J143" s="154">
        <v>-127.320585000007</v>
      </c>
      <c r="K143" s="155">
        <v>0.999</v>
      </c>
      <c r="L143" s="23"/>
    </row>
    <row r="144" spans="1:12">
      <c r="A144" s="151" t="s">
        <v>460</v>
      </c>
      <c r="B144" s="154">
        <v>97868.519100000005</v>
      </c>
      <c r="C144" s="154">
        <v>28865.15</v>
      </c>
      <c r="D144" s="154">
        <v>-18431.400000000001</v>
      </c>
      <c r="E144" s="154">
        <v>10906.86</v>
      </c>
      <c r="F144" s="154">
        <v>119209.12910000001</v>
      </c>
      <c r="G144" s="154">
        <v>152532.644</v>
      </c>
      <c r="H144" s="154">
        <v>129652.74739999999</v>
      </c>
      <c r="I144" s="154">
        <v>-10443.6183</v>
      </c>
      <c r="J144" s="154">
        <v>-7310.5328099999997</v>
      </c>
      <c r="K144" s="155">
        <v>0.95199999999999996</v>
      </c>
      <c r="L144" s="23"/>
    </row>
    <row r="145" spans="1:12">
      <c r="A145" s="151" t="s">
        <v>461</v>
      </c>
      <c r="B145" s="154">
        <v>40382.958899999998</v>
      </c>
      <c r="C145" s="154">
        <v>13609.35</v>
      </c>
      <c r="D145" s="154">
        <v>-3493.5</v>
      </c>
      <c r="E145" s="154">
        <v>3531.92</v>
      </c>
      <c r="F145" s="154">
        <v>54030.728900000002</v>
      </c>
      <c r="G145" s="154">
        <v>69290.892000000007</v>
      </c>
      <c r="H145" s="154">
        <v>58897.258199999997</v>
      </c>
      <c r="I145" s="154">
        <v>-4866.5292999999901</v>
      </c>
      <c r="J145" s="154">
        <v>-3406.57051</v>
      </c>
      <c r="K145" s="155">
        <v>0.95099999999999996</v>
      </c>
      <c r="L145" s="23"/>
    </row>
    <row r="146" spans="1:12">
      <c r="A146" s="151" t="s">
        <v>462</v>
      </c>
      <c r="B146" s="154">
        <v>169733.1237</v>
      </c>
      <c r="C146" s="154">
        <v>29557.9</v>
      </c>
      <c r="D146" s="154">
        <v>-27457.55</v>
      </c>
      <c r="E146" s="154">
        <v>12769.38</v>
      </c>
      <c r="F146" s="154">
        <v>184602.85370000001</v>
      </c>
      <c r="G146" s="154">
        <v>208307.81099999999</v>
      </c>
      <c r="H146" s="154">
        <v>177061.63935000001</v>
      </c>
      <c r="I146" s="154">
        <v>7541.2143500000202</v>
      </c>
      <c r="J146" s="154">
        <v>5278.8500450000201</v>
      </c>
      <c r="K146" s="155">
        <v>1.0249999999999999</v>
      </c>
      <c r="L146" s="23"/>
    </row>
    <row r="147" spans="1:12">
      <c r="A147" s="151" t="s">
        <v>463</v>
      </c>
      <c r="B147" s="154">
        <v>42455.200199999999</v>
      </c>
      <c r="C147" s="154">
        <v>3571.7</v>
      </c>
      <c r="D147" s="154">
        <v>-13673.1</v>
      </c>
      <c r="E147" s="154">
        <v>1484.61</v>
      </c>
      <c r="F147" s="154">
        <v>33838.410199999998</v>
      </c>
      <c r="G147" s="154">
        <v>45261.014999999999</v>
      </c>
      <c r="H147" s="154">
        <v>38471.86275</v>
      </c>
      <c r="I147" s="154">
        <v>-4633.45255</v>
      </c>
      <c r="J147" s="154">
        <v>-3243.4167849999999</v>
      </c>
      <c r="K147" s="155">
        <v>0.92800000000000005</v>
      </c>
      <c r="L147" s="23"/>
    </row>
    <row r="148" spans="1:12">
      <c r="A148" s="151" t="s">
        <v>464</v>
      </c>
      <c r="B148" s="154">
        <v>47451.403200000001</v>
      </c>
      <c r="C148" s="154">
        <v>21289.1</v>
      </c>
      <c r="D148" s="154">
        <v>-7509.75</v>
      </c>
      <c r="E148" s="154">
        <v>5615.44</v>
      </c>
      <c r="F148" s="154">
        <v>66846.193199999994</v>
      </c>
      <c r="G148" s="154">
        <v>86674.145999999993</v>
      </c>
      <c r="H148" s="154">
        <v>73673.024099999995</v>
      </c>
      <c r="I148" s="154">
        <v>-6826.8308999999899</v>
      </c>
      <c r="J148" s="154">
        <v>-4778.7816299999904</v>
      </c>
      <c r="K148" s="155">
        <v>0.94499999999999995</v>
      </c>
      <c r="L148" s="23"/>
    </row>
    <row r="149" spans="1:12" ht="19.5" customHeight="1">
      <c r="A149" s="145" t="s">
        <v>465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466</v>
      </c>
      <c r="B150" s="154">
        <v>35303.253900000003</v>
      </c>
      <c r="C150" s="154">
        <v>174264.45</v>
      </c>
      <c r="D150" s="154">
        <v>-4346.8999999999996</v>
      </c>
      <c r="E150" s="154">
        <v>17340.169999999998</v>
      </c>
      <c r="F150" s="154">
        <v>222560.97390000001</v>
      </c>
      <c r="G150" s="154">
        <v>239299.00200000001</v>
      </c>
      <c r="H150" s="154">
        <v>203404.15169999999</v>
      </c>
      <c r="I150" s="154">
        <v>19156.822199999999</v>
      </c>
      <c r="J150" s="154">
        <v>13409.775540000001</v>
      </c>
      <c r="K150" s="155">
        <v>1.056</v>
      </c>
      <c r="L150" s="23"/>
    </row>
    <row r="151" spans="1:12">
      <c r="A151" s="151" t="s">
        <v>467</v>
      </c>
      <c r="B151" s="154">
        <v>374162.72009999998</v>
      </c>
      <c r="C151" s="154">
        <v>115439.35</v>
      </c>
      <c r="D151" s="154">
        <v>-42226.3</v>
      </c>
      <c r="E151" s="154">
        <v>24241.32</v>
      </c>
      <c r="F151" s="154">
        <v>471617.09009999997</v>
      </c>
      <c r="G151" s="154">
        <v>493153.37599999999</v>
      </c>
      <c r="H151" s="154">
        <v>419180.36959999998</v>
      </c>
      <c r="I151" s="154">
        <v>52436.720500000003</v>
      </c>
      <c r="J151" s="154">
        <v>36705.70435</v>
      </c>
      <c r="K151" s="155">
        <v>1.0740000000000001</v>
      </c>
      <c r="L151" s="23"/>
    </row>
    <row r="152" spans="1:12">
      <c r="A152" s="151" t="s">
        <v>468</v>
      </c>
      <c r="B152" s="154">
        <v>31901.9391</v>
      </c>
      <c r="C152" s="154">
        <v>11794.6</v>
      </c>
      <c r="D152" s="154">
        <v>-4307.8</v>
      </c>
      <c r="E152" s="154">
        <v>1807.44</v>
      </c>
      <c r="F152" s="154">
        <v>41196.179100000001</v>
      </c>
      <c r="G152" s="154">
        <v>40855.461000000003</v>
      </c>
      <c r="H152" s="154">
        <v>34727.14185</v>
      </c>
      <c r="I152" s="154">
        <v>6469.0372500000003</v>
      </c>
      <c r="J152" s="154">
        <v>4528.3260749999999</v>
      </c>
      <c r="K152" s="155">
        <v>1.111</v>
      </c>
      <c r="L152" s="23"/>
    </row>
    <row r="153" spans="1:12">
      <c r="A153" s="151" t="s">
        <v>469</v>
      </c>
      <c r="B153" s="154">
        <v>352125.15059999999</v>
      </c>
      <c r="C153" s="154">
        <v>87788.85</v>
      </c>
      <c r="D153" s="154">
        <v>-42919.9</v>
      </c>
      <c r="E153" s="154">
        <v>8593.84</v>
      </c>
      <c r="F153" s="154">
        <v>405587.94059999997</v>
      </c>
      <c r="G153" s="154">
        <v>354926.71399999998</v>
      </c>
      <c r="H153" s="154">
        <v>301687.70689999999</v>
      </c>
      <c r="I153" s="154">
        <v>103900.2337</v>
      </c>
      <c r="J153" s="154">
        <v>72730.163589999996</v>
      </c>
      <c r="K153" s="155">
        <v>1.2050000000000001</v>
      </c>
      <c r="L153" s="23"/>
    </row>
    <row r="154" spans="1:12">
      <c r="A154" s="151" t="s">
        <v>470</v>
      </c>
      <c r="B154" s="154">
        <v>101845.99770000001</v>
      </c>
      <c r="C154" s="154">
        <v>28903.4</v>
      </c>
      <c r="D154" s="154">
        <v>-20646.5</v>
      </c>
      <c r="E154" s="154">
        <v>6061.18</v>
      </c>
      <c r="F154" s="154">
        <v>116164.07769999999</v>
      </c>
      <c r="G154" s="154">
        <v>131855.27600000001</v>
      </c>
      <c r="H154" s="154">
        <v>112076.9846</v>
      </c>
      <c r="I154" s="154">
        <v>4087.09309999998</v>
      </c>
      <c r="J154" s="154">
        <v>2860.9651699999899</v>
      </c>
      <c r="K154" s="155">
        <v>1.022</v>
      </c>
      <c r="L154" s="23"/>
    </row>
    <row r="155" spans="1:12">
      <c r="A155" s="151" t="s">
        <v>471</v>
      </c>
      <c r="B155" s="154">
        <v>214794.978</v>
      </c>
      <c r="C155" s="154">
        <v>43191.9</v>
      </c>
      <c r="D155" s="154">
        <v>-29042.799999999999</v>
      </c>
      <c r="E155" s="154">
        <v>13490.35</v>
      </c>
      <c r="F155" s="154">
        <v>242434.42800000001</v>
      </c>
      <c r="G155" s="154">
        <v>264481.02100000001</v>
      </c>
      <c r="H155" s="154">
        <v>224808.86785000001</v>
      </c>
      <c r="I155" s="154">
        <v>17625.560150000001</v>
      </c>
      <c r="J155" s="154">
        <v>12337.892105000001</v>
      </c>
      <c r="K155" s="155">
        <v>1.0469999999999999</v>
      </c>
      <c r="L155" s="23"/>
    </row>
    <row r="156" spans="1:12" ht="18.75" customHeight="1">
      <c r="A156" s="145" t="s">
        <v>472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473</v>
      </c>
      <c r="B157" s="154">
        <v>128242.3716</v>
      </c>
      <c r="C157" s="154">
        <v>37732.35</v>
      </c>
      <c r="D157" s="154">
        <v>-19487.95</v>
      </c>
      <c r="E157" s="154">
        <v>4622.6400000000003</v>
      </c>
      <c r="F157" s="154">
        <v>151109.41159999999</v>
      </c>
      <c r="G157" s="154">
        <v>141922.91</v>
      </c>
      <c r="H157" s="154">
        <v>120634.47349999999</v>
      </c>
      <c r="I157" s="154">
        <v>30474.938099999999</v>
      </c>
      <c r="J157" s="154">
        <v>21332.45667</v>
      </c>
      <c r="K157" s="155">
        <v>1.1499999999999999</v>
      </c>
      <c r="L157" s="23"/>
    </row>
    <row r="158" spans="1:12">
      <c r="A158" s="151" t="s">
        <v>474</v>
      </c>
      <c r="B158" s="154">
        <v>258362.1465</v>
      </c>
      <c r="C158" s="154">
        <v>34853.4</v>
      </c>
      <c r="D158" s="154">
        <v>-81190.3</v>
      </c>
      <c r="E158" s="154">
        <v>11644.66</v>
      </c>
      <c r="F158" s="154">
        <v>223669.90650000001</v>
      </c>
      <c r="G158" s="154">
        <v>269624.31099999999</v>
      </c>
      <c r="H158" s="154">
        <v>229180.66435000001</v>
      </c>
      <c r="I158" s="154">
        <v>-5510.7578499999699</v>
      </c>
      <c r="J158" s="154">
        <v>-3857.53049499998</v>
      </c>
      <c r="K158" s="155">
        <v>0.98599999999999999</v>
      </c>
      <c r="L158" s="23"/>
    </row>
    <row r="159" spans="1:12">
      <c r="A159" s="151" t="s">
        <v>475</v>
      </c>
      <c r="B159" s="154">
        <v>37837.539599999996</v>
      </c>
      <c r="C159" s="154">
        <v>9304.9500000000007</v>
      </c>
      <c r="D159" s="154">
        <v>-9531.0499999999993</v>
      </c>
      <c r="E159" s="154">
        <v>3425.67</v>
      </c>
      <c r="F159" s="154">
        <v>41037.109600000003</v>
      </c>
      <c r="G159" s="154">
        <v>49496.644</v>
      </c>
      <c r="H159" s="154">
        <v>42072.147400000002</v>
      </c>
      <c r="I159" s="154">
        <v>-1035.0378000000101</v>
      </c>
      <c r="J159" s="154">
        <v>-724.52646000000402</v>
      </c>
      <c r="K159" s="155">
        <v>0.98499999999999999</v>
      </c>
      <c r="L159" s="23"/>
    </row>
    <row r="160" spans="1:12">
      <c r="A160" s="151" t="s">
        <v>476</v>
      </c>
      <c r="B160" s="154">
        <v>38188.248</v>
      </c>
      <c r="C160" s="154">
        <v>14541.8</v>
      </c>
      <c r="D160" s="154">
        <v>-9420.5499999999993</v>
      </c>
      <c r="E160" s="154">
        <v>1848.58</v>
      </c>
      <c r="F160" s="154">
        <v>45158.078000000001</v>
      </c>
      <c r="G160" s="154">
        <v>37250.459000000003</v>
      </c>
      <c r="H160" s="154">
        <v>31662.890149999999</v>
      </c>
      <c r="I160" s="154">
        <v>13495.18785</v>
      </c>
      <c r="J160" s="154">
        <v>9446.6314949999905</v>
      </c>
      <c r="K160" s="155">
        <v>1.254</v>
      </c>
      <c r="L160" s="23"/>
    </row>
    <row r="161" spans="1:12">
      <c r="A161" s="151" t="s">
        <v>477</v>
      </c>
      <c r="B161" s="154">
        <v>359432.96730000002</v>
      </c>
      <c r="C161" s="154">
        <v>344960.6</v>
      </c>
      <c r="D161" s="154">
        <v>-264905.05</v>
      </c>
      <c r="E161" s="154">
        <v>33548.65</v>
      </c>
      <c r="F161" s="154">
        <v>473037.16729999997</v>
      </c>
      <c r="G161" s="154">
        <v>589683.86199999996</v>
      </c>
      <c r="H161" s="154">
        <v>501231.28269999998</v>
      </c>
      <c r="I161" s="154">
        <v>-28194.115399999999</v>
      </c>
      <c r="J161" s="154">
        <v>-19735.88078</v>
      </c>
      <c r="K161" s="155">
        <v>0.96699999999999997</v>
      </c>
      <c r="L161" s="23"/>
    </row>
    <row r="162" spans="1:12">
      <c r="A162" s="151" t="s">
        <v>478</v>
      </c>
      <c r="B162" s="154">
        <v>33034.782899999998</v>
      </c>
      <c r="C162" s="154">
        <v>5139.95</v>
      </c>
      <c r="D162" s="154">
        <v>-7648.3</v>
      </c>
      <c r="E162" s="154">
        <v>160.31</v>
      </c>
      <c r="F162" s="154">
        <v>30686.742900000001</v>
      </c>
      <c r="G162" s="154">
        <v>43332.591</v>
      </c>
      <c r="H162" s="154">
        <v>36832.70235</v>
      </c>
      <c r="I162" s="154">
        <v>-6145.9594500000003</v>
      </c>
      <c r="J162" s="154">
        <v>-4302.1716150000002</v>
      </c>
      <c r="K162" s="155">
        <v>0.90100000000000002</v>
      </c>
      <c r="L162" s="23"/>
    </row>
    <row r="163" spans="1:12">
      <c r="A163" s="151" t="s">
        <v>479</v>
      </c>
      <c r="B163" s="154">
        <v>34664.463600000003</v>
      </c>
      <c r="C163" s="154">
        <v>2237.1999999999998</v>
      </c>
      <c r="D163" s="154">
        <v>-12165.2</v>
      </c>
      <c r="E163" s="154">
        <v>692.41</v>
      </c>
      <c r="F163" s="154">
        <v>25428.873599999999</v>
      </c>
      <c r="G163" s="154">
        <v>32115.148000000001</v>
      </c>
      <c r="H163" s="154">
        <v>27297.875800000002</v>
      </c>
      <c r="I163" s="154">
        <v>-1869.0022000000099</v>
      </c>
      <c r="J163" s="154">
        <v>-1308.3015399999999</v>
      </c>
      <c r="K163" s="155">
        <v>0.95899999999999996</v>
      </c>
      <c r="L163" s="23"/>
    </row>
    <row r="164" spans="1:12">
      <c r="A164" s="151" t="s">
        <v>480</v>
      </c>
      <c r="B164" s="154">
        <v>164764.75469999999</v>
      </c>
      <c r="C164" s="154">
        <v>18041.25</v>
      </c>
      <c r="D164" s="154">
        <v>-44248.45</v>
      </c>
      <c r="E164" s="154">
        <v>12243.06</v>
      </c>
      <c r="F164" s="154">
        <v>150800.61470000001</v>
      </c>
      <c r="G164" s="154">
        <v>200270.30300000001</v>
      </c>
      <c r="H164" s="154">
        <v>170229.75755000001</v>
      </c>
      <c r="I164" s="154">
        <v>-19429.14285</v>
      </c>
      <c r="J164" s="154">
        <v>-13600.399995</v>
      </c>
      <c r="K164" s="155">
        <v>0.93200000000000005</v>
      </c>
      <c r="L164" s="23"/>
    </row>
    <row r="165" spans="1:12">
      <c r="A165" s="151" t="s">
        <v>481</v>
      </c>
      <c r="B165" s="154">
        <v>12798.073200000001</v>
      </c>
      <c r="C165" s="154">
        <v>6366.5</v>
      </c>
      <c r="D165" s="154">
        <v>-317.89999999999998</v>
      </c>
      <c r="E165" s="154">
        <v>209.78</v>
      </c>
      <c r="F165" s="154">
        <v>19056.4532</v>
      </c>
      <c r="G165" s="154">
        <v>27080.335999999999</v>
      </c>
      <c r="H165" s="154">
        <v>23018.285599999999</v>
      </c>
      <c r="I165" s="154">
        <v>-3961.8323999999998</v>
      </c>
      <c r="J165" s="154">
        <v>-2773.2826799999998</v>
      </c>
      <c r="K165" s="155">
        <v>0.89800000000000002</v>
      </c>
      <c r="L165" s="23"/>
    </row>
    <row r="166" spans="1:12">
      <c r="A166" s="151" t="s">
        <v>482</v>
      </c>
      <c r="B166" s="154">
        <v>42818.433900000004</v>
      </c>
      <c r="C166" s="154">
        <v>7581.15</v>
      </c>
      <c r="D166" s="154">
        <v>-17950.3</v>
      </c>
      <c r="E166" s="154">
        <v>154.53</v>
      </c>
      <c r="F166" s="154">
        <v>32603.813900000001</v>
      </c>
      <c r="G166" s="154">
        <v>40066.235999999997</v>
      </c>
      <c r="H166" s="154">
        <v>34056.300600000002</v>
      </c>
      <c r="I166" s="154">
        <v>-1452.4866999999999</v>
      </c>
      <c r="J166" s="154">
        <v>-1016.74069</v>
      </c>
      <c r="K166" s="155">
        <v>0.97499999999999998</v>
      </c>
      <c r="L166" s="23"/>
    </row>
    <row r="167" spans="1:12">
      <c r="A167" s="151" t="s">
        <v>483</v>
      </c>
      <c r="B167" s="154">
        <v>23569.831200000001</v>
      </c>
      <c r="C167" s="154">
        <v>3913.4</v>
      </c>
      <c r="D167" s="154">
        <v>-6614.7</v>
      </c>
      <c r="E167" s="154">
        <v>676.94</v>
      </c>
      <c r="F167" s="154">
        <v>21545.4712</v>
      </c>
      <c r="G167" s="154">
        <v>29422.789000000001</v>
      </c>
      <c r="H167" s="154">
        <v>25009.370650000001</v>
      </c>
      <c r="I167" s="154">
        <v>-3463.8994499999999</v>
      </c>
      <c r="J167" s="154">
        <v>-2424.7296150000002</v>
      </c>
      <c r="K167" s="155">
        <v>0.91800000000000004</v>
      </c>
      <c r="L167" s="23"/>
    </row>
    <row r="168" spans="1:12">
      <c r="A168" s="151" t="s">
        <v>484</v>
      </c>
      <c r="B168" s="154">
        <v>2157826.6749</v>
      </c>
      <c r="C168" s="154">
        <v>1080224.2</v>
      </c>
      <c r="D168" s="154">
        <v>-474155.5</v>
      </c>
      <c r="E168" s="154">
        <v>159407.47</v>
      </c>
      <c r="F168" s="154">
        <v>2923302.8448999999</v>
      </c>
      <c r="G168" s="154">
        <v>2800166.9270000001</v>
      </c>
      <c r="H168" s="154">
        <v>2380141.8879499999</v>
      </c>
      <c r="I168" s="154">
        <v>543160.95695000002</v>
      </c>
      <c r="J168" s="154">
        <v>380212.669865</v>
      </c>
      <c r="K168" s="155">
        <v>1.1359999999999999</v>
      </c>
      <c r="L168" s="23"/>
    </row>
    <row r="169" spans="1:12">
      <c r="A169" s="151" t="s">
        <v>485</v>
      </c>
      <c r="B169" s="154">
        <v>62023.893900000003</v>
      </c>
      <c r="C169" s="154">
        <v>9316.85</v>
      </c>
      <c r="D169" s="154">
        <v>-16932</v>
      </c>
      <c r="E169" s="154">
        <v>980.73</v>
      </c>
      <c r="F169" s="154">
        <v>55389.473899999997</v>
      </c>
      <c r="G169" s="154">
        <v>59687.483</v>
      </c>
      <c r="H169" s="154">
        <v>50734.360549999998</v>
      </c>
      <c r="I169" s="154">
        <v>4655.1133500000096</v>
      </c>
      <c r="J169" s="154">
        <v>3258.5793450000001</v>
      </c>
      <c r="K169" s="155">
        <v>1.0549999999999999</v>
      </c>
      <c r="L169" s="23"/>
    </row>
    <row r="170" spans="1:12">
      <c r="A170" s="151" t="s">
        <v>486</v>
      </c>
      <c r="B170" s="154">
        <v>24624.739799999999</v>
      </c>
      <c r="C170" s="154">
        <v>9020.2000000000007</v>
      </c>
      <c r="D170" s="154">
        <v>-6252.6</v>
      </c>
      <c r="E170" s="154">
        <v>2469.59</v>
      </c>
      <c r="F170" s="154">
        <v>29861.929800000002</v>
      </c>
      <c r="G170" s="154">
        <v>36827.474000000002</v>
      </c>
      <c r="H170" s="154">
        <v>31303.352900000002</v>
      </c>
      <c r="I170" s="154">
        <v>-1441.4231</v>
      </c>
      <c r="J170" s="154">
        <v>-1008.99617</v>
      </c>
      <c r="K170" s="155">
        <v>0.97299999999999998</v>
      </c>
      <c r="L170" s="23"/>
    </row>
    <row r="171" spans="1:12">
      <c r="A171" s="151" t="s">
        <v>487</v>
      </c>
      <c r="B171" s="154">
        <v>48191.787600000003</v>
      </c>
      <c r="C171" s="154">
        <v>3547.05</v>
      </c>
      <c r="D171" s="154">
        <v>-18791.8</v>
      </c>
      <c r="E171" s="154">
        <v>3207.22</v>
      </c>
      <c r="F171" s="154">
        <v>36154.257599999997</v>
      </c>
      <c r="G171" s="154">
        <v>50919.991999999998</v>
      </c>
      <c r="H171" s="154">
        <v>43281.993199999997</v>
      </c>
      <c r="I171" s="154">
        <v>-7127.7356</v>
      </c>
      <c r="J171" s="154">
        <v>-4989.4149200000002</v>
      </c>
      <c r="K171" s="155">
        <v>0.90200000000000002</v>
      </c>
      <c r="L171" s="23"/>
    </row>
    <row r="172" spans="1:12">
      <c r="A172" s="151" t="s">
        <v>488</v>
      </c>
      <c r="B172" s="154">
        <v>132588.6507</v>
      </c>
      <c r="C172" s="154">
        <v>40462.550000000003</v>
      </c>
      <c r="D172" s="154">
        <v>-11645</v>
      </c>
      <c r="E172" s="154">
        <v>10526.74</v>
      </c>
      <c r="F172" s="154">
        <v>171932.94070000001</v>
      </c>
      <c r="G172" s="154">
        <v>192894.90599999999</v>
      </c>
      <c r="H172" s="154">
        <v>163960.67009999999</v>
      </c>
      <c r="I172" s="154">
        <v>7972.2705999999898</v>
      </c>
      <c r="J172" s="154">
        <v>5580.5894199999902</v>
      </c>
      <c r="K172" s="155">
        <v>1.0289999999999999</v>
      </c>
      <c r="L172" s="23"/>
    </row>
    <row r="173" spans="1:12">
      <c r="A173" s="151" t="s">
        <v>489</v>
      </c>
      <c r="B173" s="154">
        <v>24370.058700000001</v>
      </c>
      <c r="C173" s="154">
        <v>7810.65</v>
      </c>
      <c r="D173" s="154">
        <v>-7088.15</v>
      </c>
      <c r="E173" s="154">
        <v>1251.54</v>
      </c>
      <c r="F173" s="154">
        <v>26344.098699999999</v>
      </c>
      <c r="G173" s="154">
        <v>23602.116999999998</v>
      </c>
      <c r="H173" s="154">
        <v>20061.799449999999</v>
      </c>
      <c r="I173" s="154">
        <v>6282.29925</v>
      </c>
      <c r="J173" s="154">
        <v>4397.6094750000002</v>
      </c>
      <c r="K173" s="155">
        <v>1.1859999999999999</v>
      </c>
      <c r="L173" s="23"/>
    </row>
    <row r="174" spans="1:12">
      <c r="A174" s="151" t="s">
        <v>490</v>
      </c>
      <c r="B174" s="154">
        <v>163943.65169999999</v>
      </c>
      <c r="C174" s="154">
        <v>54782.5</v>
      </c>
      <c r="D174" s="154">
        <v>-14531.6</v>
      </c>
      <c r="E174" s="154">
        <v>5991.14</v>
      </c>
      <c r="F174" s="154">
        <v>210185.6917</v>
      </c>
      <c r="G174" s="154">
        <v>208413.12</v>
      </c>
      <c r="H174" s="154">
        <v>177151.152</v>
      </c>
      <c r="I174" s="154">
        <v>33034.539700000001</v>
      </c>
      <c r="J174" s="154">
        <v>23124.177790000002</v>
      </c>
      <c r="K174" s="155">
        <v>1.111</v>
      </c>
      <c r="L174" s="23"/>
    </row>
    <row r="175" spans="1:12">
      <c r="A175" s="151" t="s">
        <v>491</v>
      </c>
      <c r="B175" s="154">
        <v>84474.798299999995</v>
      </c>
      <c r="C175" s="154">
        <v>74224.55</v>
      </c>
      <c r="D175" s="154">
        <v>-7071.15</v>
      </c>
      <c r="E175" s="154">
        <v>9607.3799999999992</v>
      </c>
      <c r="F175" s="154">
        <v>161235.57829999999</v>
      </c>
      <c r="G175" s="154">
        <v>191546.698</v>
      </c>
      <c r="H175" s="154">
        <v>162814.69330000001</v>
      </c>
      <c r="I175" s="154">
        <v>-1579.11499999999</v>
      </c>
      <c r="J175" s="154">
        <v>-1105.38049999999</v>
      </c>
      <c r="K175" s="155">
        <v>0.99399999999999999</v>
      </c>
      <c r="L175" s="23"/>
    </row>
    <row r="176" spans="1:12">
      <c r="A176" s="151" t="s">
        <v>492</v>
      </c>
      <c r="B176" s="154">
        <v>203177.06640000001</v>
      </c>
      <c r="C176" s="154">
        <v>24611.75</v>
      </c>
      <c r="D176" s="154">
        <v>-36484.550000000003</v>
      </c>
      <c r="E176" s="154">
        <v>3054.39</v>
      </c>
      <c r="F176" s="154">
        <v>194358.65640000001</v>
      </c>
      <c r="G176" s="154">
        <v>210203.698</v>
      </c>
      <c r="H176" s="154">
        <v>178673.1433</v>
      </c>
      <c r="I176" s="154">
        <v>15685.5131</v>
      </c>
      <c r="J176" s="154">
        <v>10979.85917</v>
      </c>
      <c r="K176" s="155">
        <v>1.052</v>
      </c>
      <c r="L176" s="23"/>
    </row>
    <row r="177" spans="1:12">
      <c r="A177" s="151" t="s">
        <v>493</v>
      </c>
      <c r="B177" s="154">
        <v>58469.492100000003</v>
      </c>
      <c r="C177" s="154">
        <v>21952.95</v>
      </c>
      <c r="D177" s="154">
        <v>-10682.8</v>
      </c>
      <c r="E177" s="154">
        <v>2993.53</v>
      </c>
      <c r="F177" s="154">
        <v>72733.172099999996</v>
      </c>
      <c r="G177" s="154">
        <v>71017.445999999996</v>
      </c>
      <c r="H177" s="154">
        <v>60364.829100000003</v>
      </c>
      <c r="I177" s="154">
        <v>12368.343000000001</v>
      </c>
      <c r="J177" s="154">
        <v>8657.8400999999994</v>
      </c>
      <c r="K177" s="155">
        <v>1.1220000000000001</v>
      </c>
      <c r="L177" s="23"/>
    </row>
    <row r="178" spans="1:12">
      <c r="A178" s="151" t="s">
        <v>494</v>
      </c>
      <c r="B178" s="154">
        <v>65679.889800000004</v>
      </c>
      <c r="C178" s="154">
        <v>20518.150000000001</v>
      </c>
      <c r="D178" s="154">
        <v>-6525.45</v>
      </c>
      <c r="E178" s="154">
        <v>5495.76</v>
      </c>
      <c r="F178" s="154">
        <v>85168.349799999996</v>
      </c>
      <c r="G178" s="154">
        <v>94676.76</v>
      </c>
      <c r="H178" s="154">
        <v>80475.245999999999</v>
      </c>
      <c r="I178" s="154">
        <v>4693.1037999999799</v>
      </c>
      <c r="J178" s="154">
        <v>3285.1726599999902</v>
      </c>
      <c r="K178" s="155">
        <v>1.0349999999999999</v>
      </c>
      <c r="L178" s="23"/>
    </row>
    <row r="179" spans="1:12">
      <c r="A179" s="151" t="s">
        <v>495</v>
      </c>
      <c r="B179" s="154">
        <v>126650.2668</v>
      </c>
      <c r="C179" s="154">
        <v>8103.9</v>
      </c>
      <c r="D179" s="154">
        <v>-24575.200000000001</v>
      </c>
      <c r="E179" s="154">
        <v>4920.4799999999996</v>
      </c>
      <c r="F179" s="154">
        <v>115099.44680000001</v>
      </c>
      <c r="G179" s="154">
        <v>153858.95699999999</v>
      </c>
      <c r="H179" s="154">
        <v>130780.11345</v>
      </c>
      <c r="I179" s="154">
        <v>-15680.666649999999</v>
      </c>
      <c r="J179" s="154">
        <v>-10976.466655</v>
      </c>
      <c r="K179" s="155">
        <v>0.92900000000000005</v>
      </c>
      <c r="L179" s="23"/>
    </row>
    <row r="180" spans="1:12">
      <c r="A180" s="151" t="s">
        <v>496</v>
      </c>
      <c r="B180" s="154">
        <v>142920.63149999999</v>
      </c>
      <c r="C180" s="154">
        <v>48845.25</v>
      </c>
      <c r="D180" s="154">
        <v>-10670.05</v>
      </c>
      <c r="E180" s="154">
        <v>16141.84</v>
      </c>
      <c r="F180" s="154">
        <v>197237.6715</v>
      </c>
      <c r="G180" s="154">
        <v>204885.93599999999</v>
      </c>
      <c r="H180" s="154">
        <v>174153.04560000001</v>
      </c>
      <c r="I180" s="154">
        <v>23084.625899999999</v>
      </c>
      <c r="J180" s="154">
        <v>16159.23813</v>
      </c>
      <c r="K180" s="155">
        <v>1.079</v>
      </c>
      <c r="L180" s="23"/>
    </row>
    <row r="181" spans="1:12">
      <c r="A181" s="151" t="s">
        <v>497</v>
      </c>
      <c r="B181" s="154">
        <v>67998.462</v>
      </c>
      <c r="C181" s="154">
        <v>6686.95</v>
      </c>
      <c r="D181" s="154">
        <v>-14158.45</v>
      </c>
      <c r="E181" s="154">
        <v>1194.76</v>
      </c>
      <c r="F181" s="154">
        <v>61721.722000000002</v>
      </c>
      <c r="G181" s="154">
        <v>77307.012000000002</v>
      </c>
      <c r="H181" s="154">
        <v>65710.960200000001</v>
      </c>
      <c r="I181" s="154">
        <v>-3989.2381999999998</v>
      </c>
      <c r="J181" s="154">
        <v>-2792.4667399999998</v>
      </c>
      <c r="K181" s="155">
        <v>0.96399999999999997</v>
      </c>
      <c r="L181" s="23"/>
    </row>
    <row r="182" spans="1:12">
      <c r="A182" s="151" t="s">
        <v>498</v>
      </c>
      <c r="B182" s="154">
        <v>46084.753799999999</v>
      </c>
      <c r="C182" s="154">
        <v>10405.700000000001</v>
      </c>
      <c r="D182" s="154">
        <v>-10580.8</v>
      </c>
      <c r="E182" s="154">
        <v>2191.4699999999998</v>
      </c>
      <c r="F182" s="154">
        <v>48101.123800000001</v>
      </c>
      <c r="G182" s="154">
        <v>53477.879000000001</v>
      </c>
      <c r="H182" s="154">
        <v>45456.19715</v>
      </c>
      <c r="I182" s="154">
        <v>2644.9266499999999</v>
      </c>
      <c r="J182" s="154">
        <v>1851.4486549999999</v>
      </c>
      <c r="K182" s="155">
        <v>1.0349999999999999</v>
      </c>
      <c r="L182" s="23"/>
    </row>
    <row r="183" spans="1:12">
      <c r="A183" s="151" t="s">
        <v>499</v>
      </c>
      <c r="B183" s="154">
        <v>252148.20600000001</v>
      </c>
      <c r="C183" s="154">
        <v>103656.65</v>
      </c>
      <c r="D183" s="154">
        <v>-56109.35</v>
      </c>
      <c r="E183" s="154">
        <v>18895.84</v>
      </c>
      <c r="F183" s="154">
        <v>318591.34600000002</v>
      </c>
      <c r="G183" s="154">
        <v>356847.277</v>
      </c>
      <c r="H183" s="154">
        <v>303320.18544999999</v>
      </c>
      <c r="I183" s="154">
        <v>15271.160550000001</v>
      </c>
      <c r="J183" s="154">
        <v>10689.812384999999</v>
      </c>
      <c r="K183" s="155">
        <v>1.03</v>
      </c>
      <c r="L183" s="23"/>
    </row>
    <row r="184" spans="1:12">
      <c r="A184" s="151" t="s">
        <v>500</v>
      </c>
      <c r="B184" s="154">
        <v>64970.122799999997</v>
      </c>
      <c r="C184" s="154">
        <v>13566.85</v>
      </c>
      <c r="D184" s="154">
        <v>-7964.5</v>
      </c>
      <c r="E184" s="154">
        <v>1891.59</v>
      </c>
      <c r="F184" s="154">
        <v>72464.0628</v>
      </c>
      <c r="G184" s="154">
        <v>64323.103999999999</v>
      </c>
      <c r="H184" s="154">
        <v>54674.638400000003</v>
      </c>
      <c r="I184" s="154">
        <v>17789.4244</v>
      </c>
      <c r="J184" s="154">
        <v>12452.59708</v>
      </c>
      <c r="K184" s="155">
        <v>1.194</v>
      </c>
      <c r="L184" s="23"/>
    </row>
    <row r="185" spans="1:12">
      <c r="A185" s="151" t="s">
        <v>501</v>
      </c>
      <c r="B185" s="154">
        <v>149360.02739999999</v>
      </c>
      <c r="C185" s="154">
        <v>43590.55</v>
      </c>
      <c r="D185" s="154">
        <v>-25443.05</v>
      </c>
      <c r="E185" s="154">
        <v>7937.3</v>
      </c>
      <c r="F185" s="154">
        <v>175444.82740000001</v>
      </c>
      <c r="G185" s="154">
        <v>183187.372</v>
      </c>
      <c r="H185" s="154">
        <v>155709.26620000001</v>
      </c>
      <c r="I185" s="154">
        <v>19735.5612</v>
      </c>
      <c r="J185" s="154">
        <v>13814.89284</v>
      </c>
      <c r="K185" s="155">
        <v>1.075</v>
      </c>
      <c r="L185" s="23"/>
    </row>
    <row r="186" spans="1:12">
      <c r="A186" s="151" t="s">
        <v>502</v>
      </c>
      <c r="B186" s="154">
        <v>109295.7678</v>
      </c>
      <c r="C186" s="154">
        <v>6699.7</v>
      </c>
      <c r="D186" s="154">
        <v>-32330.6</v>
      </c>
      <c r="E186" s="154">
        <v>4873.8999999999996</v>
      </c>
      <c r="F186" s="154">
        <v>88538.767800000001</v>
      </c>
      <c r="G186" s="154">
        <v>93359.357000000004</v>
      </c>
      <c r="H186" s="154">
        <v>79355.453450000001</v>
      </c>
      <c r="I186" s="154">
        <v>9183.3143500000006</v>
      </c>
      <c r="J186" s="154">
        <v>6428.3200450000004</v>
      </c>
      <c r="K186" s="155">
        <v>1.069</v>
      </c>
      <c r="L186" s="23"/>
    </row>
    <row r="187" spans="1:12">
      <c r="A187" s="151" t="s">
        <v>503</v>
      </c>
      <c r="B187" s="154">
        <v>298839.74099999998</v>
      </c>
      <c r="C187" s="154">
        <v>35014.9</v>
      </c>
      <c r="D187" s="154">
        <v>-68512.55</v>
      </c>
      <c r="E187" s="154">
        <v>15559.76</v>
      </c>
      <c r="F187" s="154">
        <v>280901.85100000002</v>
      </c>
      <c r="G187" s="154">
        <v>367173.766</v>
      </c>
      <c r="H187" s="154">
        <v>312097.70110000001</v>
      </c>
      <c r="I187" s="154">
        <v>-31195.8501</v>
      </c>
      <c r="J187" s="154">
        <v>-21837.095069999999</v>
      </c>
      <c r="K187" s="155">
        <v>0.94099999999999995</v>
      </c>
      <c r="L187" s="23"/>
    </row>
    <row r="188" spans="1:12">
      <c r="A188" s="151" t="s">
        <v>504</v>
      </c>
      <c r="B188" s="154">
        <v>28705.2042</v>
      </c>
      <c r="C188" s="154">
        <v>8974.2999999999993</v>
      </c>
      <c r="D188" s="154">
        <v>-5557.3</v>
      </c>
      <c r="E188" s="154">
        <v>2444.4299999999998</v>
      </c>
      <c r="F188" s="154">
        <v>34566.6342</v>
      </c>
      <c r="G188" s="154">
        <v>37124.357000000004</v>
      </c>
      <c r="H188" s="154">
        <v>31555.703450000001</v>
      </c>
      <c r="I188" s="154">
        <v>3010.93075</v>
      </c>
      <c r="J188" s="154">
        <v>2107.6515250000002</v>
      </c>
      <c r="K188" s="155">
        <v>1.0569999999999999</v>
      </c>
      <c r="L188" s="23"/>
    </row>
    <row r="189" spans="1:12">
      <c r="A189" s="151" t="s">
        <v>505</v>
      </c>
      <c r="B189" s="154">
        <v>123523.11689999999</v>
      </c>
      <c r="C189" s="154">
        <v>25492.35</v>
      </c>
      <c r="D189" s="154">
        <v>-15800.65</v>
      </c>
      <c r="E189" s="154">
        <v>4759.1499999999996</v>
      </c>
      <c r="F189" s="154">
        <v>137973.9669</v>
      </c>
      <c r="G189" s="154">
        <v>130779.24</v>
      </c>
      <c r="H189" s="154">
        <v>111162.35400000001</v>
      </c>
      <c r="I189" s="154">
        <v>26811.6129</v>
      </c>
      <c r="J189" s="154">
        <v>18768.12903</v>
      </c>
      <c r="K189" s="155">
        <v>1.1439999999999999</v>
      </c>
      <c r="L189" s="23"/>
    </row>
    <row r="190" spans="1:12">
      <c r="A190" s="151" t="s">
        <v>506</v>
      </c>
      <c r="B190" s="154">
        <v>38956.466399999998</v>
      </c>
      <c r="C190" s="154">
        <v>12290.15</v>
      </c>
      <c r="D190" s="154">
        <v>-5564.1</v>
      </c>
      <c r="E190" s="154">
        <v>4008.26</v>
      </c>
      <c r="F190" s="154">
        <v>49690.776400000002</v>
      </c>
      <c r="G190" s="154">
        <v>60742.267999999996</v>
      </c>
      <c r="H190" s="154">
        <v>51630.927799999998</v>
      </c>
      <c r="I190" s="154">
        <v>-1940.1514</v>
      </c>
      <c r="J190" s="154">
        <v>-1358.10598</v>
      </c>
      <c r="K190" s="155">
        <v>0.97799999999999998</v>
      </c>
      <c r="L190" s="23"/>
    </row>
    <row r="191" spans="1:12">
      <c r="A191" s="151" t="s">
        <v>507</v>
      </c>
      <c r="B191" s="154">
        <v>36082.605900000002</v>
      </c>
      <c r="C191" s="154">
        <v>13301.65</v>
      </c>
      <c r="D191" s="154">
        <v>-8310.4500000000007</v>
      </c>
      <c r="E191" s="154">
        <v>5517.01</v>
      </c>
      <c r="F191" s="154">
        <v>46590.815900000001</v>
      </c>
      <c r="G191" s="154">
        <v>48047.451000000001</v>
      </c>
      <c r="H191" s="154">
        <v>40840.333350000001</v>
      </c>
      <c r="I191" s="154">
        <v>5750.4825499999997</v>
      </c>
      <c r="J191" s="154">
        <v>4025.3377850000002</v>
      </c>
      <c r="K191" s="155">
        <v>1.0840000000000001</v>
      </c>
      <c r="L191" s="23"/>
    </row>
    <row r="192" spans="1:12">
      <c r="A192" s="151" t="s">
        <v>508</v>
      </c>
      <c r="B192" s="154">
        <v>60451.272900000004</v>
      </c>
      <c r="C192" s="154">
        <v>13807.4</v>
      </c>
      <c r="D192" s="154">
        <v>-11845.6</v>
      </c>
      <c r="E192" s="154">
        <v>844.56</v>
      </c>
      <c r="F192" s="154">
        <v>63257.632899999997</v>
      </c>
      <c r="G192" s="154">
        <v>52347.125999999997</v>
      </c>
      <c r="H192" s="154">
        <v>44495.057099999998</v>
      </c>
      <c r="I192" s="154">
        <v>18762.575799999999</v>
      </c>
      <c r="J192" s="154">
        <v>13133.80306</v>
      </c>
      <c r="K192" s="155">
        <v>1.2509999999999999</v>
      </c>
      <c r="L192" s="23"/>
    </row>
    <row r="193" spans="1:12">
      <c r="A193" s="151" t="s">
        <v>509</v>
      </c>
      <c r="B193" s="154">
        <v>33322.864800000003</v>
      </c>
      <c r="C193" s="154">
        <v>7920.3</v>
      </c>
      <c r="D193" s="154">
        <v>-9467.2999999999993</v>
      </c>
      <c r="E193" s="154">
        <v>3967.97</v>
      </c>
      <c r="F193" s="154">
        <v>35743.834799999997</v>
      </c>
      <c r="G193" s="154">
        <v>63716.084999999999</v>
      </c>
      <c r="H193" s="154">
        <v>54158.672250000003</v>
      </c>
      <c r="I193" s="154">
        <v>-18414.837449999999</v>
      </c>
      <c r="J193" s="154">
        <v>-12890.386215</v>
      </c>
      <c r="K193" s="155">
        <v>0.79800000000000004</v>
      </c>
      <c r="L193" s="23"/>
    </row>
    <row r="194" spans="1:12">
      <c r="A194" s="151" t="s">
        <v>510</v>
      </c>
      <c r="B194" s="154">
        <v>48884.854200000002</v>
      </c>
      <c r="C194" s="154">
        <v>8763.5</v>
      </c>
      <c r="D194" s="154">
        <v>-9633.9</v>
      </c>
      <c r="E194" s="154">
        <v>3388.61</v>
      </c>
      <c r="F194" s="154">
        <v>51403.064200000001</v>
      </c>
      <c r="G194" s="154">
        <v>69427.782000000007</v>
      </c>
      <c r="H194" s="154">
        <v>59013.614699999998</v>
      </c>
      <c r="I194" s="154">
        <v>-7610.5505000000103</v>
      </c>
      <c r="J194" s="154">
        <v>-5327.3853500000096</v>
      </c>
      <c r="K194" s="155">
        <v>0.92300000000000004</v>
      </c>
      <c r="L194" s="23"/>
    </row>
    <row r="195" spans="1:12">
      <c r="A195" s="151" t="s">
        <v>511</v>
      </c>
      <c r="B195" s="154">
        <v>66969.995699999999</v>
      </c>
      <c r="C195" s="154">
        <v>20254.650000000001</v>
      </c>
      <c r="D195" s="154">
        <v>-14424.5</v>
      </c>
      <c r="E195" s="154">
        <v>5030.6400000000003</v>
      </c>
      <c r="F195" s="154">
        <v>77830.785699999993</v>
      </c>
      <c r="G195" s="154">
        <v>87090.717000000004</v>
      </c>
      <c r="H195" s="154">
        <v>74027.109450000004</v>
      </c>
      <c r="I195" s="154">
        <v>3803.67624999999</v>
      </c>
      <c r="J195" s="154">
        <v>2662.5733749999899</v>
      </c>
      <c r="K195" s="155">
        <v>1.0309999999999999</v>
      </c>
      <c r="L195" s="23"/>
    </row>
    <row r="196" spans="1:12">
      <c r="A196" s="151" t="s">
        <v>512</v>
      </c>
      <c r="B196" s="154">
        <v>57484.1685</v>
      </c>
      <c r="C196" s="154">
        <v>6424.3</v>
      </c>
      <c r="D196" s="154">
        <v>-6720.95</v>
      </c>
      <c r="E196" s="154">
        <v>2566.3200000000002</v>
      </c>
      <c r="F196" s="154">
        <v>59753.838499999998</v>
      </c>
      <c r="G196" s="154">
        <v>64977.055</v>
      </c>
      <c r="H196" s="154">
        <v>55230.496749999998</v>
      </c>
      <c r="I196" s="154">
        <v>4523.3417500000096</v>
      </c>
      <c r="J196" s="154">
        <v>3166.3392250000002</v>
      </c>
      <c r="K196" s="155">
        <v>1.0489999999999999</v>
      </c>
      <c r="L196" s="23"/>
    </row>
    <row r="197" spans="1:12">
      <c r="A197" s="151" t="s">
        <v>513</v>
      </c>
      <c r="B197" s="154">
        <v>257698.30559999999</v>
      </c>
      <c r="C197" s="154">
        <v>60461.35</v>
      </c>
      <c r="D197" s="154">
        <v>-37938.050000000003</v>
      </c>
      <c r="E197" s="154">
        <v>17645.32</v>
      </c>
      <c r="F197" s="154">
        <v>297866.92560000002</v>
      </c>
      <c r="G197" s="154">
        <v>298699.42200000002</v>
      </c>
      <c r="H197" s="154">
        <v>253894.50870000001</v>
      </c>
      <c r="I197" s="154">
        <v>43972.416899999997</v>
      </c>
      <c r="J197" s="154">
        <v>30780.69183</v>
      </c>
      <c r="K197" s="155">
        <v>1.103</v>
      </c>
      <c r="L197" s="23"/>
    </row>
    <row r="198" spans="1:12">
      <c r="A198" s="151" t="s">
        <v>514</v>
      </c>
      <c r="B198" s="154">
        <v>63180.3966</v>
      </c>
      <c r="C198" s="154">
        <v>18111.8</v>
      </c>
      <c r="D198" s="154">
        <v>-20698.349999999999</v>
      </c>
      <c r="E198" s="154">
        <v>3157.58</v>
      </c>
      <c r="F198" s="154">
        <v>63751.426599999999</v>
      </c>
      <c r="G198" s="154">
        <v>89812.793000000005</v>
      </c>
      <c r="H198" s="154">
        <v>76340.874049999999</v>
      </c>
      <c r="I198" s="154">
        <v>-12589.44745</v>
      </c>
      <c r="J198" s="154">
        <v>-8812.6132149999994</v>
      </c>
      <c r="K198" s="155">
        <v>0.90200000000000002</v>
      </c>
      <c r="L198" s="23"/>
    </row>
    <row r="199" spans="1:12">
      <c r="A199" s="151" t="s">
        <v>515</v>
      </c>
      <c r="B199" s="154">
        <v>304938.1704</v>
      </c>
      <c r="C199" s="154">
        <v>61949.7</v>
      </c>
      <c r="D199" s="154">
        <v>-50371</v>
      </c>
      <c r="E199" s="154">
        <v>11574.96</v>
      </c>
      <c r="F199" s="154">
        <v>328091.83039999998</v>
      </c>
      <c r="G199" s="154">
        <v>371885.95299999998</v>
      </c>
      <c r="H199" s="154">
        <v>316103.06004999997</v>
      </c>
      <c r="I199" s="154">
        <v>11988.770350000101</v>
      </c>
      <c r="J199" s="154">
        <v>8392.1392450000403</v>
      </c>
      <c r="K199" s="155">
        <v>1.0229999999999999</v>
      </c>
      <c r="L199" s="23"/>
    </row>
    <row r="200" spans="1:12">
      <c r="A200" s="151" t="s">
        <v>516</v>
      </c>
      <c r="B200" s="154">
        <v>99624.844500000007</v>
      </c>
      <c r="C200" s="154">
        <v>30759.8</v>
      </c>
      <c r="D200" s="154">
        <v>-10313.049999999999</v>
      </c>
      <c r="E200" s="154">
        <v>9527.31</v>
      </c>
      <c r="F200" s="154">
        <v>129598.9045</v>
      </c>
      <c r="G200" s="154">
        <v>144011.96299999999</v>
      </c>
      <c r="H200" s="154">
        <v>122410.16855</v>
      </c>
      <c r="I200" s="154">
        <v>7188.7359500000002</v>
      </c>
      <c r="J200" s="154">
        <v>5032.1151650000002</v>
      </c>
      <c r="K200" s="155">
        <v>1.0349999999999999</v>
      </c>
      <c r="L200" s="23"/>
    </row>
    <row r="201" spans="1:12">
      <c r="A201" s="151" t="s">
        <v>517</v>
      </c>
      <c r="B201" s="154">
        <v>83181.909</v>
      </c>
      <c r="C201" s="154">
        <v>10455</v>
      </c>
      <c r="D201" s="154">
        <v>-16974.5</v>
      </c>
      <c r="E201" s="154">
        <v>2529.6</v>
      </c>
      <c r="F201" s="154">
        <v>79192.009000000005</v>
      </c>
      <c r="G201" s="154">
        <v>100761.84</v>
      </c>
      <c r="H201" s="154">
        <v>85647.563999999998</v>
      </c>
      <c r="I201" s="154">
        <v>-6455.5549999999903</v>
      </c>
      <c r="J201" s="154">
        <v>-4518.88849999999</v>
      </c>
      <c r="K201" s="155">
        <v>0.95499999999999996</v>
      </c>
      <c r="L201" s="23"/>
    </row>
    <row r="202" spans="1:12">
      <c r="A202" s="151" t="s">
        <v>518</v>
      </c>
      <c r="B202" s="154">
        <v>45061.854299999999</v>
      </c>
      <c r="C202" s="154">
        <v>7786.85</v>
      </c>
      <c r="D202" s="154">
        <v>-12132.05</v>
      </c>
      <c r="E202" s="154">
        <v>4438.1899999999996</v>
      </c>
      <c r="F202" s="154">
        <v>45154.844299999997</v>
      </c>
      <c r="G202" s="154">
        <v>56405.735999999997</v>
      </c>
      <c r="H202" s="154">
        <v>47944.875599999999</v>
      </c>
      <c r="I202" s="154">
        <v>-2790.0313000000001</v>
      </c>
      <c r="J202" s="154">
        <v>-1953.0219099999999</v>
      </c>
      <c r="K202" s="155">
        <v>0.96499999999999997</v>
      </c>
      <c r="L202" s="23"/>
    </row>
    <row r="203" spans="1:12">
      <c r="A203" s="151" t="s">
        <v>519</v>
      </c>
      <c r="B203" s="154">
        <v>223152.13649999999</v>
      </c>
      <c r="C203" s="154">
        <v>29844.35</v>
      </c>
      <c r="D203" s="154">
        <v>-25837.45</v>
      </c>
      <c r="E203" s="154">
        <v>9149.06</v>
      </c>
      <c r="F203" s="154">
        <v>236308.09650000001</v>
      </c>
      <c r="G203" s="154">
        <v>258523.80499999999</v>
      </c>
      <c r="H203" s="154">
        <v>219745.23425000001</v>
      </c>
      <c r="I203" s="154">
        <v>16562.862249999998</v>
      </c>
      <c r="J203" s="154">
        <v>11594.003575000001</v>
      </c>
      <c r="K203" s="155">
        <v>1.0449999999999999</v>
      </c>
      <c r="L203" s="23"/>
    </row>
    <row r="204" spans="1:12">
      <c r="A204" s="151" t="s">
        <v>520</v>
      </c>
      <c r="B204" s="154">
        <v>90097.266300000003</v>
      </c>
      <c r="C204" s="154">
        <v>7480</v>
      </c>
      <c r="D204" s="154">
        <v>-17468.349999999999</v>
      </c>
      <c r="E204" s="154">
        <v>1036.32</v>
      </c>
      <c r="F204" s="154">
        <v>81145.236300000004</v>
      </c>
      <c r="G204" s="154">
        <v>98369.793000000005</v>
      </c>
      <c r="H204" s="154">
        <v>83614.324049999996</v>
      </c>
      <c r="I204" s="154">
        <v>-2469.0877499999801</v>
      </c>
      <c r="J204" s="154">
        <v>-1728.36142499998</v>
      </c>
      <c r="K204" s="155">
        <v>0.98199999999999998</v>
      </c>
      <c r="L204" s="23"/>
    </row>
    <row r="205" spans="1:12">
      <c r="A205" s="151" t="s">
        <v>521</v>
      </c>
      <c r="B205" s="154">
        <v>67514.150399999999</v>
      </c>
      <c r="C205" s="154">
        <v>13456.35</v>
      </c>
      <c r="D205" s="154">
        <v>-7170.6</v>
      </c>
      <c r="E205" s="154">
        <v>2466.36</v>
      </c>
      <c r="F205" s="154">
        <v>76266.260399999999</v>
      </c>
      <c r="G205" s="154">
        <v>56137.741000000002</v>
      </c>
      <c r="H205" s="154">
        <v>47717.079850000002</v>
      </c>
      <c r="I205" s="154">
        <v>28549.180550000001</v>
      </c>
      <c r="J205" s="154">
        <v>19984.426384999999</v>
      </c>
      <c r="K205" s="155">
        <v>1.3560000000000001</v>
      </c>
      <c r="L205" s="23"/>
    </row>
    <row r="206" spans="1:12" ht="18.75" customHeight="1">
      <c r="A206" s="145" t="s">
        <v>522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523</v>
      </c>
      <c r="B207" s="154">
        <v>104715.68309999999</v>
      </c>
      <c r="C207" s="154">
        <v>27956.5</v>
      </c>
      <c r="D207" s="154">
        <v>-27431.200000000001</v>
      </c>
      <c r="E207" s="154">
        <v>4842.28</v>
      </c>
      <c r="F207" s="154">
        <v>110083.2631</v>
      </c>
      <c r="G207" s="154">
        <v>135971.283</v>
      </c>
      <c r="H207" s="154">
        <v>115575.59054999999</v>
      </c>
      <c r="I207" s="154">
        <v>-5492.3274499999998</v>
      </c>
      <c r="J207" s="154">
        <v>-3844.6292149999999</v>
      </c>
      <c r="K207" s="155">
        <v>0.97199999999999998</v>
      </c>
      <c r="L207" s="23"/>
    </row>
    <row r="208" spans="1:12">
      <c r="A208" s="151" t="s">
        <v>524</v>
      </c>
      <c r="B208" s="154">
        <v>23468.237099999998</v>
      </c>
      <c r="C208" s="154">
        <v>8393.75</v>
      </c>
      <c r="D208" s="154">
        <v>-2021.3</v>
      </c>
      <c r="E208" s="154">
        <v>3462.39</v>
      </c>
      <c r="F208" s="154">
        <v>33303.077100000002</v>
      </c>
      <c r="G208" s="154">
        <v>47239.180999999997</v>
      </c>
      <c r="H208" s="154">
        <v>40153.303849999997</v>
      </c>
      <c r="I208" s="154">
        <v>-6850.2267499999898</v>
      </c>
      <c r="J208" s="154">
        <v>-4795.1587250000002</v>
      </c>
      <c r="K208" s="155">
        <v>0.89800000000000002</v>
      </c>
      <c r="L208" s="23"/>
    </row>
    <row r="209" spans="1:12">
      <c r="A209" s="151" t="s">
        <v>525</v>
      </c>
      <c r="B209" s="154">
        <v>63515.796300000002</v>
      </c>
      <c r="C209" s="154">
        <v>6232.2</v>
      </c>
      <c r="D209" s="154">
        <v>-18625.2</v>
      </c>
      <c r="E209" s="154">
        <v>-349.35</v>
      </c>
      <c r="F209" s="154">
        <v>50773.446300000003</v>
      </c>
      <c r="G209" s="154">
        <v>53092.55</v>
      </c>
      <c r="H209" s="154">
        <v>45128.667500000003</v>
      </c>
      <c r="I209" s="154">
        <v>5644.7788</v>
      </c>
      <c r="J209" s="154">
        <v>3951.3451599999999</v>
      </c>
      <c r="K209" s="155">
        <v>1.0740000000000001</v>
      </c>
      <c r="L209" s="23"/>
    </row>
    <row r="210" spans="1:12">
      <c r="A210" s="151" t="s">
        <v>526</v>
      </c>
      <c r="B210" s="154">
        <v>71550.080400000006</v>
      </c>
      <c r="C210" s="154">
        <v>7923.7</v>
      </c>
      <c r="D210" s="154">
        <v>-21749.8</v>
      </c>
      <c r="E210" s="154">
        <v>2638.57</v>
      </c>
      <c r="F210" s="154">
        <v>60362.5504</v>
      </c>
      <c r="G210" s="154">
        <v>66713.936000000002</v>
      </c>
      <c r="H210" s="154">
        <v>56706.845600000001</v>
      </c>
      <c r="I210" s="154">
        <v>3655.70479999999</v>
      </c>
      <c r="J210" s="154">
        <v>2558.9933599999899</v>
      </c>
      <c r="K210" s="155">
        <v>1.038</v>
      </c>
      <c r="L210" s="23"/>
    </row>
    <row r="211" spans="1:12">
      <c r="A211" s="151" t="s">
        <v>527</v>
      </c>
      <c r="B211" s="154">
        <v>49182.678</v>
      </c>
      <c r="C211" s="154">
        <v>6482.95</v>
      </c>
      <c r="D211" s="154">
        <v>-20614.2</v>
      </c>
      <c r="E211" s="154">
        <v>1756.78</v>
      </c>
      <c r="F211" s="154">
        <v>36808.207999999999</v>
      </c>
      <c r="G211" s="154">
        <v>53480.656000000003</v>
      </c>
      <c r="H211" s="154">
        <v>45458.5576</v>
      </c>
      <c r="I211" s="154">
        <v>-8650.3495999999996</v>
      </c>
      <c r="J211" s="154">
        <v>-6055.2447199999997</v>
      </c>
      <c r="K211" s="155">
        <v>0.88700000000000001</v>
      </c>
      <c r="L211" s="23"/>
    </row>
    <row r="212" spans="1:12">
      <c r="A212" s="151" t="s">
        <v>528</v>
      </c>
      <c r="B212" s="154">
        <v>78913.565100000007</v>
      </c>
      <c r="C212" s="154">
        <v>10221.25</v>
      </c>
      <c r="D212" s="154">
        <v>-29889.4</v>
      </c>
      <c r="E212" s="154">
        <v>453.73</v>
      </c>
      <c r="F212" s="154">
        <v>59699.145100000002</v>
      </c>
      <c r="G212" s="154">
        <v>64106.904000000002</v>
      </c>
      <c r="H212" s="154">
        <v>54490.868399999999</v>
      </c>
      <c r="I212" s="154">
        <v>5208.2767000000003</v>
      </c>
      <c r="J212" s="154">
        <v>3645.79369</v>
      </c>
      <c r="K212" s="155">
        <v>1.0569999999999999</v>
      </c>
      <c r="L212" s="23"/>
    </row>
    <row r="213" spans="1:12">
      <c r="A213" s="151" t="s">
        <v>529</v>
      </c>
      <c r="B213" s="154">
        <v>92120.7981</v>
      </c>
      <c r="C213" s="154">
        <v>14844.4</v>
      </c>
      <c r="D213" s="154">
        <v>-25805.15</v>
      </c>
      <c r="E213" s="154">
        <v>950.13</v>
      </c>
      <c r="F213" s="154">
        <v>82110.178100000005</v>
      </c>
      <c r="G213" s="154">
        <v>77364.127999999997</v>
      </c>
      <c r="H213" s="154">
        <v>65759.508799999996</v>
      </c>
      <c r="I213" s="154">
        <v>16350.6693</v>
      </c>
      <c r="J213" s="154">
        <v>11445.468510000001</v>
      </c>
      <c r="K213" s="155">
        <v>1.1479999999999999</v>
      </c>
      <c r="L213" s="23"/>
    </row>
    <row r="214" spans="1:12">
      <c r="A214" s="151" t="s">
        <v>530</v>
      </c>
      <c r="B214" s="154">
        <v>253210.07310000001</v>
      </c>
      <c r="C214" s="154">
        <v>94164.7</v>
      </c>
      <c r="D214" s="154">
        <v>-22782.55</v>
      </c>
      <c r="E214" s="154">
        <v>35276.870000000003</v>
      </c>
      <c r="F214" s="154">
        <v>359869.0931</v>
      </c>
      <c r="G214" s="154">
        <v>478910.00300000003</v>
      </c>
      <c r="H214" s="154">
        <v>407073.50254999998</v>
      </c>
      <c r="I214" s="154">
        <v>-47204.409449999999</v>
      </c>
      <c r="J214" s="154">
        <v>-33043.086615</v>
      </c>
      <c r="K214" s="155">
        <v>0.93100000000000005</v>
      </c>
      <c r="L214" s="23"/>
    </row>
    <row r="215" spans="1:12">
      <c r="A215" s="151" t="s">
        <v>531</v>
      </c>
      <c r="B215" s="154">
        <v>62000.235000000001</v>
      </c>
      <c r="C215" s="154">
        <v>10227.200000000001</v>
      </c>
      <c r="D215" s="154">
        <v>-19982.650000000001</v>
      </c>
      <c r="E215" s="154">
        <v>1194.25</v>
      </c>
      <c r="F215" s="154">
        <v>53439.035000000003</v>
      </c>
      <c r="G215" s="154">
        <v>67426.263999999996</v>
      </c>
      <c r="H215" s="154">
        <v>57312.324399999998</v>
      </c>
      <c r="I215" s="154">
        <v>-3873.2893999999901</v>
      </c>
      <c r="J215" s="154">
        <v>-2711.30258</v>
      </c>
      <c r="K215" s="155">
        <v>0.96</v>
      </c>
      <c r="L215" s="23"/>
    </row>
    <row r="216" spans="1:12">
      <c r="A216" s="151" t="s">
        <v>532</v>
      </c>
      <c r="B216" s="154">
        <v>97783.625400000004</v>
      </c>
      <c r="C216" s="154">
        <v>20570</v>
      </c>
      <c r="D216" s="154">
        <v>-20021.75</v>
      </c>
      <c r="E216" s="154">
        <v>3094.85</v>
      </c>
      <c r="F216" s="154">
        <v>101426.7254</v>
      </c>
      <c r="G216" s="154">
        <v>117447.702</v>
      </c>
      <c r="H216" s="154">
        <v>99830.546700000006</v>
      </c>
      <c r="I216" s="154">
        <v>1596.1786999999899</v>
      </c>
      <c r="J216" s="154">
        <v>1117.32508999999</v>
      </c>
      <c r="K216" s="155">
        <v>1.01</v>
      </c>
      <c r="L216" s="23"/>
    </row>
    <row r="217" spans="1:12">
      <c r="A217" s="151" t="s">
        <v>533</v>
      </c>
      <c r="B217" s="154">
        <v>23674.208699999999</v>
      </c>
      <c r="C217" s="154">
        <v>2260.15</v>
      </c>
      <c r="D217" s="154">
        <v>-8771.15</v>
      </c>
      <c r="E217" s="154">
        <v>125.97</v>
      </c>
      <c r="F217" s="154">
        <v>17289.1787</v>
      </c>
      <c r="G217" s="154">
        <v>22009.432000000001</v>
      </c>
      <c r="H217" s="154">
        <v>18708.017199999998</v>
      </c>
      <c r="I217" s="154">
        <v>-1418.8384999999901</v>
      </c>
      <c r="J217" s="154">
        <v>-993.18694999999605</v>
      </c>
      <c r="K217" s="155">
        <v>0.95499999999999996</v>
      </c>
      <c r="L217" s="23"/>
    </row>
    <row r="218" spans="1:12">
      <c r="A218" s="151" t="s">
        <v>534</v>
      </c>
      <c r="B218" s="154">
        <v>14195.34</v>
      </c>
      <c r="C218" s="154">
        <v>3691.55</v>
      </c>
      <c r="D218" s="154">
        <v>-3351.55</v>
      </c>
      <c r="E218" s="154">
        <v>1163.1400000000001</v>
      </c>
      <c r="F218" s="154">
        <v>15698.48</v>
      </c>
      <c r="G218" s="154">
        <v>9294.7810000000009</v>
      </c>
      <c r="H218" s="154">
        <v>7900.5638499999995</v>
      </c>
      <c r="I218" s="154">
        <v>7797.91615</v>
      </c>
      <c r="J218" s="154">
        <v>5458.5413049999997</v>
      </c>
      <c r="K218" s="155">
        <v>1.587</v>
      </c>
      <c r="L218" s="23"/>
    </row>
    <row r="219" spans="1:12">
      <c r="A219" s="151" t="s">
        <v>535</v>
      </c>
      <c r="B219" s="154">
        <v>70024.777199999997</v>
      </c>
      <c r="C219" s="154">
        <v>8626.65</v>
      </c>
      <c r="D219" s="154">
        <v>-15482.75</v>
      </c>
      <c r="E219" s="154">
        <v>1569.44</v>
      </c>
      <c r="F219" s="154">
        <v>64738.117200000001</v>
      </c>
      <c r="G219" s="154">
        <v>83735.293999999994</v>
      </c>
      <c r="H219" s="154">
        <v>71174.999899999995</v>
      </c>
      <c r="I219" s="154">
        <v>-6436.8827000000001</v>
      </c>
      <c r="J219" s="154">
        <v>-4505.8178900000003</v>
      </c>
      <c r="K219" s="155">
        <v>0.94599999999999995</v>
      </c>
      <c r="L219" s="23"/>
    </row>
    <row r="220" spans="1:12">
      <c r="A220" s="151" t="s">
        <v>536</v>
      </c>
      <c r="B220" s="154">
        <v>68822.348400000003</v>
      </c>
      <c r="C220" s="154">
        <v>8327.4500000000007</v>
      </c>
      <c r="D220" s="154">
        <v>-7228.4</v>
      </c>
      <c r="E220" s="154">
        <v>4463.6899999999996</v>
      </c>
      <c r="F220" s="154">
        <v>74385.088399999993</v>
      </c>
      <c r="G220" s="154">
        <v>104935.909</v>
      </c>
      <c r="H220" s="154">
        <v>89195.522649999999</v>
      </c>
      <c r="I220" s="154">
        <v>-14810.43425</v>
      </c>
      <c r="J220" s="154">
        <v>-10367.303975000001</v>
      </c>
      <c r="K220" s="155">
        <v>0.90100000000000002</v>
      </c>
      <c r="L220" s="23"/>
    </row>
    <row r="221" spans="1:12">
      <c r="A221" s="151" t="s">
        <v>537</v>
      </c>
      <c r="B221" s="154">
        <v>66442.541400000002</v>
      </c>
      <c r="C221" s="154">
        <v>9832.7999999999993</v>
      </c>
      <c r="D221" s="154">
        <v>-7514.85</v>
      </c>
      <c r="E221" s="154">
        <v>3868.86</v>
      </c>
      <c r="F221" s="154">
        <v>72629.3514</v>
      </c>
      <c r="G221" s="154">
        <v>72279.175000000003</v>
      </c>
      <c r="H221" s="154">
        <v>61437.298750000002</v>
      </c>
      <c r="I221" s="154">
        <v>11192.05265</v>
      </c>
      <c r="J221" s="154">
        <v>7834.4368549999999</v>
      </c>
      <c r="K221" s="155">
        <v>1.1080000000000001</v>
      </c>
      <c r="L221" s="23"/>
    </row>
    <row r="222" spans="1:12">
      <c r="A222" s="151" t="s">
        <v>538</v>
      </c>
      <c r="B222" s="154">
        <v>41877.644699999997</v>
      </c>
      <c r="C222" s="154">
        <v>9961.15</v>
      </c>
      <c r="D222" s="154">
        <v>-15301.7</v>
      </c>
      <c r="E222" s="154">
        <v>1732.98</v>
      </c>
      <c r="F222" s="154">
        <v>38270.074699999997</v>
      </c>
      <c r="G222" s="154">
        <v>46809.099000000002</v>
      </c>
      <c r="H222" s="154">
        <v>39787.734149999997</v>
      </c>
      <c r="I222" s="154">
        <v>-1517.6594500000001</v>
      </c>
      <c r="J222" s="154">
        <v>-1062.361615</v>
      </c>
      <c r="K222" s="155">
        <v>0.97699999999999998</v>
      </c>
      <c r="L222" s="23"/>
    </row>
    <row r="223" spans="1:12" ht="18.75" customHeight="1">
      <c r="A223" s="145" t="s">
        <v>539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540</v>
      </c>
      <c r="B224" s="154">
        <v>44873.974800000004</v>
      </c>
      <c r="C224" s="154">
        <v>12206</v>
      </c>
      <c r="D224" s="154">
        <v>-6803.4</v>
      </c>
      <c r="E224" s="154">
        <v>1560.43</v>
      </c>
      <c r="F224" s="154">
        <v>51837.004800000002</v>
      </c>
      <c r="G224" s="154">
        <v>51829.557000000001</v>
      </c>
      <c r="H224" s="154">
        <v>44055.123449999999</v>
      </c>
      <c r="I224" s="154">
        <v>7781.8813499999997</v>
      </c>
      <c r="J224" s="154">
        <v>5447.3169449999996</v>
      </c>
      <c r="K224" s="155">
        <v>1.105</v>
      </c>
      <c r="L224" s="23"/>
    </row>
    <row r="225" spans="1:12">
      <c r="A225" s="151" t="s">
        <v>541</v>
      </c>
      <c r="B225" s="154">
        <v>33243.537900000003</v>
      </c>
      <c r="C225" s="154">
        <v>5659.3</v>
      </c>
      <c r="D225" s="154">
        <v>-131.75</v>
      </c>
      <c r="E225" s="154">
        <v>2417.4</v>
      </c>
      <c r="F225" s="154">
        <v>41188.4879</v>
      </c>
      <c r="G225" s="154">
        <v>51869.576000000001</v>
      </c>
      <c r="H225" s="154">
        <v>44089.139600000002</v>
      </c>
      <c r="I225" s="154">
        <v>-2900.6516999999999</v>
      </c>
      <c r="J225" s="154">
        <v>-2030.4561900000001</v>
      </c>
      <c r="K225" s="155">
        <v>0.96099999999999997</v>
      </c>
      <c r="L225" s="23"/>
    </row>
    <row r="226" spans="1:12">
      <c r="A226" s="151" t="s">
        <v>542</v>
      </c>
      <c r="B226" s="154">
        <v>56675.590799999998</v>
      </c>
      <c r="C226" s="154">
        <v>22422.15</v>
      </c>
      <c r="D226" s="154">
        <v>-13813.35</v>
      </c>
      <c r="E226" s="154">
        <v>3018.69</v>
      </c>
      <c r="F226" s="154">
        <v>68303.080799999996</v>
      </c>
      <c r="G226" s="154">
        <v>64084.826000000001</v>
      </c>
      <c r="H226" s="154">
        <v>54472.102099999996</v>
      </c>
      <c r="I226" s="154">
        <v>13830.9787</v>
      </c>
      <c r="J226" s="154">
        <v>9681.6850900000009</v>
      </c>
      <c r="K226" s="155">
        <v>1.151</v>
      </c>
      <c r="L226" s="23"/>
    </row>
    <row r="227" spans="1:12">
      <c r="A227" s="151" t="s">
        <v>543</v>
      </c>
      <c r="B227" s="154">
        <v>46306.034099999997</v>
      </c>
      <c r="C227" s="154">
        <v>3440.8</v>
      </c>
      <c r="D227" s="154">
        <v>-18989.849999999999</v>
      </c>
      <c r="E227" s="154">
        <v>-258.06</v>
      </c>
      <c r="F227" s="154">
        <v>30498.9241</v>
      </c>
      <c r="G227" s="154">
        <v>32405.525000000001</v>
      </c>
      <c r="H227" s="154">
        <v>27544.696250000001</v>
      </c>
      <c r="I227" s="154">
        <v>2954.2278500000002</v>
      </c>
      <c r="J227" s="154">
        <v>2067.9594950000001</v>
      </c>
      <c r="K227" s="155">
        <v>1.0640000000000001</v>
      </c>
      <c r="L227" s="23"/>
    </row>
    <row r="228" spans="1:12">
      <c r="A228" s="151" t="s">
        <v>544</v>
      </c>
      <c r="B228" s="154">
        <v>114536.91</v>
      </c>
      <c r="C228" s="154">
        <v>13566</v>
      </c>
      <c r="D228" s="154">
        <v>-21604.45</v>
      </c>
      <c r="E228" s="154">
        <v>6003.55</v>
      </c>
      <c r="F228" s="154">
        <v>112502.01</v>
      </c>
      <c r="G228" s="154">
        <v>156411.15599999999</v>
      </c>
      <c r="H228" s="154">
        <v>132949.48259999999</v>
      </c>
      <c r="I228" s="154">
        <v>-20447.472600000001</v>
      </c>
      <c r="J228" s="154">
        <v>-14313.230820000001</v>
      </c>
      <c r="K228" s="155">
        <v>0.90800000000000003</v>
      </c>
      <c r="L228" s="23"/>
    </row>
    <row r="229" spans="1:12">
      <c r="A229" s="151" t="s">
        <v>545</v>
      </c>
      <c r="B229" s="154">
        <v>106029.4479</v>
      </c>
      <c r="C229" s="154">
        <v>21641</v>
      </c>
      <c r="D229" s="154">
        <v>-15194.6</v>
      </c>
      <c r="E229" s="154">
        <v>4456.72</v>
      </c>
      <c r="F229" s="154">
        <v>116932.56789999999</v>
      </c>
      <c r="G229" s="154">
        <v>143711.39300000001</v>
      </c>
      <c r="H229" s="154">
        <v>122154.68405</v>
      </c>
      <c r="I229" s="154">
        <v>-5222.1161500000198</v>
      </c>
      <c r="J229" s="154">
        <v>-3655.4813050000098</v>
      </c>
      <c r="K229" s="155">
        <v>0.97499999999999998</v>
      </c>
      <c r="L229" s="23"/>
    </row>
    <row r="230" spans="1:12">
      <c r="A230" s="151" t="s">
        <v>546</v>
      </c>
      <c r="B230" s="154">
        <v>22498.2222</v>
      </c>
      <c r="C230" s="154">
        <v>7614.3</v>
      </c>
      <c r="D230" s="154">
        <v>-2480.3000000000002</v>
      </c>
      <c r="E230" s="154">
        <v>689.18</v>
      </c>
      <c r="F230" s="154">
        <v>28321.4022</v>
      </c>
      <c r="G230" s="154">
        <v>33434.137000000002</v>
      </c>
      <c r="H230" s="154">
        <v>28419.016449999999</v>
      </c>
      <c r="I230" s="154">
        <v>-97.6142500000024</v>
      </c>
      <c r="J230" s="154">
        <v>-68.329975000001596</v>
      </c>
      <c r="K230" s="155">
        <v>0.998</v>
      </c>
      <c r="L230" s="23"/>
    </row>
    <row r="231" spans="1:12">
      <c r="A231" s="151" t="s">
        <v>547</v>
      </c>
      <c r="B231" s="154">
        <v>33272.763599999998</v>
      </c>
      <c r="C231" s="154">
        <v>13388.35</v>
      </c>
      <c r="D231" s="154">
        <v>-4429.3500000000004</v>
      </c>
      <c r="E231" s="154">
        <v>2220.88</v>
      </c>
      <c r="F231" s="154">
        <v>44452.643600000003</v>
      </c>
      <c r="G231" s="154">
        <v>38821.266000000003</v>
      </c>
      <c r="H231" s="154">
        <v>32998.076099999998</v>
      </c>
      <c r="I231" s="154">
        <v>11454.567499999999</v>
      </c>
      <c r="J231" s="154">
        <v>8018.1972500000002</v>
      </c>
      <c r="K231" s="155">
        <v>1.2070000000000001</v>
      </c>
      <c r="L231" s="23"/>
    </row>
    <row r="232" spans="1:12">
      <c r="A232" s="151" t="s">
        <v>548</v>
      </c>
      <c r="B232" s="154">
        <v>121975.5465</v>
      </c>
      <c r="C232" s="154">
        <v>33562.25</v>
      </c>
      <c r="D232" s="154">
        <v>-24001.45</v>
      </c>
      <c r="E232" s="154">
        <v>7330.91</v>
      </c>
      <c r="F232" s="154">
        <v>138867.25649999999</v>
      </c>
      <c r="G232" s="154">
        <v>173763.79300000001</v>
      </c>
      <c r="H232" s="154">
        <v>147699.22404999999</v>
      </c>
      <c r="I232" s="154">
        <v>-8831.9675499999994</v>
      </c>
      <c r="J232" s="154">
        <v>-6182.3772849999996</v>
      </c>
      <c r="K232" s="155">
        <v>0.96399999999999997</v>
      </c>
      <c r="L232" s="23"/>
    </row>
    <row r="233" spans="1:12">
      <c r="A233" s="151" t="s">
        <v>549</v>
      </c>
      <c r="B233" s="154">
        <v>9985.4475000000002</v>
      </c>
      <c r="C233" s="154">
        <v>5798.7</v>
      </c>
      <c r="D233" s="154">
        <v>-1549.55</v>
      </c>
      <c r="E233" s="154">
        <v>3174.58</v>
      </c>
      <c r="F233" s="154">
        <v>17409.177500000002</v>
      </c>
      <c r="G233" s="154">
        <v>24356.555</v>
      </c>
      <c r="H233" s="154">
        <v>20703.071749999999</v>
      </c>
      <c r="I233" s="154">
        <v>-3293.8942499999998</v>
      </c>
      <c r="J233" s="154">
        <v>-2305.7259749999998</v>
      </c>
      <c r="K233" s="155">
        <v>0.90500000000000003</v>
      </c>
      <c r="L233" s="23"/>
    </row>
    <row r="234" spans="1:12">
      <c r="A234" s="151" t="s">
        <v>550</v>
      </c>
      <c r="B234" s="154">
        <v>38277.316800000001</v>
      </c>
      <c r="C234" s="154">
        <v>14961.7</v>
      </c>
      <c r="D234" s="154">
        <v>-9169.7999999999993</v>
      </c>
      <c r="E234" s="154">
        <v>3585.3</v>
      </c>
      <c r="F234" s="154">
        <v>47654.516799999998</v>
      </c>
      <c r="G234" s="154">
        <v>67337.467000000004</v>
      </c>
      <c r="H234" s="154">
        <v>57236.846949999999</v>
      </c>
      <c r="I234" s="154">
        <v>-9582.3301499999998</v>
      </c>
      <c r="J234" s="154">
        <v>-6707.6311050000004</v>
      </c>
      <c r="K234" s="155">
        <v>0.9</v>
      </c>
      <c r="L234" s="23"/>
    </row>
    <row r="235" spans="1:12">
      <c r="A235" s="151" t="s">
        <v>551</v>
      </c>
      <c r="B235" s="154">
        <v>701716.01549999998</v>
      </c>
      <c r="C235" s="154">
        <v>175843.75</v>
      </c>
      <c r="D235" s="154">
        <v>-106636.75</v>
      </c>
      <c r="E235" s="154">
        <v>39018.57</v>
      </c>
      <c r="F235" s="154">
        <v>809941.58550000004</v>
      </c>
      <c r="G235" s="154">
        <v>913945.15599999996</v>
      </c>
      <c r="H235" s="154">
        <v>776853.38260000001</v>
      </c>
      <c r="I235" s="154">
        <v>33088.202899999997</v>
      </c>
      <c r="J235" s="154">
        <v>23161.742030000001</v>
      </c>
      <c r="K235" s="155">
        <v>1.0249999999999999</v>
      </c>
      <c r="L235" s="23"/>
    </row>
    <row r="236" spans="1:12" ht="18.75" customHeight="1">
      <c r="A236" s="145" t="s">
        <v>552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553</v>
      </c>
      <c r="B237" s="154">
        <v>39891.688800000004</v>
      </c>
      <c r="C237" s="154">
        <v>7645.75</v>
      </c>
      <c r="D237" s="154">
        <v>-2595.9</v>
      </c>
      <c r="E237" s="154">
        <v>7438.18</v>
      </c>
      <c r="F237" s="154">
        <v>52379.718800000002</v>
      </c>
      <c r="G237" s="154">
        <v>75447.744000000006</v>
      </c>
      <c r="H237" s="154">
        <v>64130.582399999999</v>
      </c>
      <c r="I237" s="154">
        <v>-11750.863600000001</v>
      </c>
      <c r="J237" s="154">
        <v>-8225.6045200000099</v>
      </c>
      <c r="K237" s="155">
        <v>0.89100000000000001</v>
      </c>
      <c r="L237" s="23"/>
    </row>
    <row r="238" spans="1:12">
      <c r="A238" s="151" t="s">
        <v>554</v>
      </c>
      <c r="B238" s="154">
        <v>51355.121700000003</v>
      </c>
      <c r="C238" s="154">
        <v>5519.05</v>
      </c>
      <c r="D238" s="154">
        <v>-11442.7</v>
      </c>
      <c r="E238" s="154">
        <v>1764.6</v>
      </c>
      <c r="F238" s="154">
        <v>47196.0717</v>
      </c>
      <c r="G238" s="154">
        <v>76515.907999999996</v>
      </c>
      <c r="H238" s="154">
        <v>65038.521800000002</v>
      </c>
      <c r="I238" s="154">
        <v>-17842.450099999998</v>
      </c>
      <c r="J238" s="154">
        <v>-12489.71507</v>
      </c>
      <c r="K238" s="155">
        <v>0.83699999999999997</v>
      </c>
      <c r="L238" s="23"/>
    </row>
    <row r="239" spans="1:12">
      <c r="A239" s="151" t="s">
        <v>555</v>
      </c>
      <c r="B239" s="154">
        <v>80127.127500000002</v>
      </c>
      <c r="C239" s="154">
        <v>22331.200000000001</v>
      </c>
      <c r="D239" s="154">
        <v>-12883.45</v>
      </c>
      <c r="E239" s="154">
        <v>5077.5600000000004</v>
      </c>
      <c r="F239" s="154">
        <v>94652.4375</v>
      </c>
      <c r="G239" s="154">
        <v>133650.77799999999</v>
      </c>
      <c r="H239" s="154">
        <v>113603.16130000001</v>
      </c>
      <c r="I239" s="154">
        <v>-18950.7238</v>
      </c>
      <c r="J239" s="154">
        <v>-13265.506659999999</v>
      </c>
      <c r="K239" s="155">
        <v>0.90100000000000002</v>
      </c>
      <c r="L239" s="23"/>
    </row>
    <row r="240" spans="1:12">
      <c r="A240" s="151" t="s">
        <v>556</v>
      </c>
      <c r="B240" s="154">
        <v>70731.760800000004</v>
      </c>
      <c r="C240" s="154">
        <v>14702.45</v>
      </c>
      <c r="D240" s="154">
        <v>-14693.95</v>
      </c>
      <c r="E240" s="154">
        <v>542.64</v>
      </c>
      <c r="F240" s="154">
        <v>71282.900800000003</v>
      </c>
      <c r="G240" s="154">
        <v>77918.97</v>
      </c>
      <c r="H240" s="154">
        <v>66231.124500000005</v>
      </c>
      <c r="I240" s="154">
        <v>5051.7763000000004</v>
      </c>
      <c r="J240" s="154">
        <v>3536.24341</v>
      </c>
      <c r="K240" s="155">
        <v>1.0449999999999999</v>
      </c>
      <c r="L240" s="23"/>
    </row>
    <row r="241" spans="1:12">
      <c r="A241" s="151" t="s">
        <v>557</v>
      </c>
      <c r="B241" s="154">
        <v>147921.00959999999</v>
      </c>
      <c r="C241" s="154">
        <v>15799.8</v>
      </c>
      <c r="D241" s="154">
        <v>-23822.95</v>
      </c>
      <c r="E241" s="154">
        <v>4227.7299999999996</v>
      </c>
      <c r="F241" s="154">
        <v>144125.58960000001</v>
      </c>
      <c r="G241" s="154">
        <v>142739.149</v>
      </c>
      <c r="H241" s="154">
        <v>121328.27665</v>
      </c>
      <c r="I241" s="154">
        <v>22797.31295</v>
      </c>
      <c r="J241" s="154">
        <v>15958.119065000001</v>
      </c>
      <c r="K241" s="155">
        <v>1.1120000000000001</v>
      </c>
      <c r="L241" s="23"/>
    </row>
    <row r="242" spans="1:12">
      <c r="A242" s="151" t="s">
        <v>558</v>
      </c>
      <c r="B242" s="154">
        <v>29519.348699999999</v>
      </c>
      <c r="C242" s="154">
        <v>1648.15</v>
      </c>
      <c r="D242" s="154">
        <v>-9457.9500000000007</v>
      </c>
      <c r="E242" s="154">
        <v>1049.07</v>
      </c>
      <c r="F242" s="154">
        <v>22758.618699999999</v>
      </c>
      <c r="G242" s="154">
        <v>23111.831999999999</v>
      </c>
      <c r="H242" s="154">
        <v>19645.057199999999</v>
      </c>
      <c r="I242" s="154">
        <v>3113.5614999999998</v>
      </c>
      <c r="J242" s="154">
        <v>2179.49305</v>
      </c>
      <c r="K242" s="155">
        <v>1.0940000000000001</v>
      </c>
      <c r="L242" s="23"/>
    </row>
    <row r="243" spans="1:12">
      <c r="A243" s="151" t="s">
        <v>559</v>
      </c>
      <c r="B243" s="154">
        <v>86783.628599999996</v>
      </c>
      <c r="C243" s="154">
        <v>16321.7</v>
      </c>
      <c r="D243" s="154">
        <v>-4969.95</v>
      </c>
      <c r="E243" s="154">
        <v>5052.0600000000004</v>
      </c>
      <c r="F243" s="154">
        <v>103187.43859999999</v>
      </c>
      <c r="G243" s="154">
        <v>138817.125</v>
      </c>
      <c r="H243" s="154">
        <v>117994.55624999999</v>
      </c>
      <c r="I243" s="154">
        <v>-14807.11765</v>
      </c>
      <c r="J243" s="154">
        <v>-10364.982355</v>
      </c>
      <c r="K243" s="155">
        <v>0.92500000000000004</v>
      </c>
      <c r="L243" s="23"/>
    </row>
    <row r="244" spans="1:12">
      <c r="A244" s="151" t="s">
        <v>560</v>
      </c>
      <c r="B244" s="154">
        <v>16184.079299999999</v>
      </c>
      <c r="C244" s="154">
        <v>3669.45</v>
      </c>
      <c r="D244" s="154">
        <v>-2131.8000000000002</v>
      </c>
      <c r="E244" s="154">
        <v>810.39</v>
      </c>
      <c r="F244" s="154">
        <v>18532.119299999998</v>
      </c>
      <c r="G244" s="154">
        <v>15597.762000000001</v>
      </c>
      <c r="H244" s="154">
        <v>13258.0977</v>
      </c>
      <c r="I244" s="154">
        <v>5274.0216</v>
      </c>
      <c r="J244" s="154">
        <v>3691.8151200000002</v>
      </c>
      <c r="K244" s="155">
        <v>1.2370000000000001</v>
      </c>
      <c r="L244" s="23"/>
    </row>
    <row r="245" spans="1:12">
      <c r="A245" s="151" t="s">
        <v>561</v>
      </c>
      <c r="B245" s="154">
        <v>41535.286500000002</v>
      </c>
      <c r="C245" s="154">
        <v>9934.7999999999993</v>
      </c>
      <c r="D245" s="154">
        <v>-10667.5</v>
      </c>
      <c r="E245" s="154">
        <v>3470.55</v>
      </c>
      <c r="F245" s="154">
        <v>44273.136500000001</v>
      </c>
      <c r="G245" s="154">
        <v>43841.546000000002</v>
      </c>
      <c r="H245" s="154">
        <v>37265.314100000003</v>
      </c>
      <c r="I245" s="154">
        <v>7007.82239999999</v>
      </c>
      <c r="J245" s="154">
        <v>4905.4756799999896</v>
      </c>
      <c r="K245" s="155">
        <v>1.1120000000000001</v>
      </c>
      <c r="L245" s="23"/>
    </row>
    <row r="246" spans="1:12">
      <c r="A246" s="151" t="s">
        <v>562</v>
      </c>
      <c r="B246" s="154">
        <v>305423.8737</v>
      </c>
      <c r="C246" s="154">
        <v>235120.2</v>
      </c>
      <c r="D246" s="154">
        <v>-87.55</v>
      </c>
      <c r="E246" s="154">
        <v>44596.95</v>
      </c>
      <c r="F246" s="154">
        <v>585053.47369999997</v>
      </c>
      <c r="G246" s="154">
        <v>755377.01800000004</v>
      </c>
      <c r="H246" s="154">
        <v>642070.46530000004</v>
      </c>
      <c r="I246" s="154">
        <v>-57016.991600000198</v>
      </c>
      <c r="J246" s="154">
        <v>-39911.894120000099</v>
      </c>
      <c r="K246" s="155">
        <v>0.94699999999999995</v>
      </c>
      <c r="L246" s="23"/>
    </row>
    <row r="247" spans="1:12" ht="18.75" customHeight="1">
      <c r="A247" s="145" t="s">
        <v>563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564</v>
      </c>
      <c r="B248" s="154">
        <v>88811.335500000001</v>
      </c>
      <c r="C248" s="154">
        <v>23102.15</v>
      </c>
      <c r="D248" s="154">
        <v>-20820.75</v>
      </c>
      <c r="E248" s="154">
        <v>3285.25</v>
      </c>
      <c r="F248" s="154">
        <v>94377.985499999995</v>
      </c>
      <c r="G248" s="154">
        <v>100502.213</v>
      </c>
      <c r="H248" s="154">
        <v>85426.881049999996</v>
      </c>
      <c r="I248" s="154">
        <v>8951.1044500000007</v>
      </c>
      <c r="J248" s="154">
        <v>6265.773115</v>
      </c>
      <c r="K248" s="155">
        <v>1.0620000000000001</v>
      </c>
      <c r="L248" s="23"/>
    </row>
    <row r="249" spans="1:12">
      <c r="A249" s="151" t="s">
        <v>565</v>
      </c>
      <c r="B249" s="154">
        <v>318057.72629999998</v>
      </c>
      <c r="C249" s="154">
        <v>60155.35</v>
      </c>
      <c r="D249" s="154">
        <v>-73358.399999999994</v>
      </c>
      <c r="E249" s="154">
        <v>22346.16</v>
      </c>
      <c r="F249" s="154">
        <v>327200.83630000002</v>
      </c>
      <c r="G249" s="154">
        <v>337799.89</v>
      </c>
      <c r="H249" s="154">
        <v>287129.90649999998</v>
      </c>
      <c r="I249" s="154">
        <v>40070.929799999903</v>
      </c>
      <c r="J249" s="154">
        <v>28049.6508599999</v>
      </c>
      <c r="K249" s="155">
        <v>1.083</v>
      </c>
      <c r="L249" s="23"/>
    </row>
    <row r="250" spans="1:12">
      <c r="A250" s="151" t="s">
        <v>566</v>
      </c>
      <c r="B250" s="154">
        <v>191706.67499999999</v>
      </c>
      <c r="C250" s="154">
        <v>58988.3</v>
      </c>
      <c r="D250" s="154">
        <v>-6995.5</v>
      </c>
      <c r="E250" s="154">
        <v>31438.61</v>
      </c>
      <c r="F250" s="154">
        <v>275138.08500000002</v>
      </c>
      <c r="G250" s="154">
        <v>332169.51299999998</v>
      </c>
      <c r="H250" s="154">
        <v>282344.08604999998</v>
      </c>
      <c r="I250" s="154">
        <v>-7206.0010500000199</v>
      </c>
      <c r="J250" s="154">
        <v>-5044.2007350000104</v>
      </c>
      <c r="K250" s="155">
        <v>0.98499999999999999</v>
      </c>
      <c r="L250" s="23"/>
    </row>
    <row r="251" spans="1:12">
      <c r="A251" s="151" t="s">
        <v>567</v>
      </c>
      <c r="B251" s="154">
        <v>34578.178200000002</v>
      </c>
      <c r="C251" s="154">
        <v>11188.55</v>
      </c>
      <c r="D251" s="154">
        <v>-1417.8</v>
      </c>
      <c r="E251" s="154">
        <v>4907.05</v>
      </c>
      <c r="F251" s="154">
        <v>49255.978199999998</v>
      </c>
      <c r="G251" s="154">
        <v>57619.612000000001</v>
      </c>
      <c r="H251" s="154">
        <v>48976.6702</v>
      </c>
      <c r="I251" s="154">
        <v>279.30799999999698</v>
      </c>
      <c r="J251" s="154">
        <v>195.51559999999799</v>
      </c>
      <c r="K251" s="155">
        <v>1.0029999999999999</v>
      </c>
      <c r="L251" s="23"/>
    </row>
    <row r="252" spans="1:12">
      <c r="A252" s="151" t="s">
        <v>568</v>
      </c>
      <c r="B252" s="154">
        <v>86986.816800000001</v>
      </c>
      <c r="C252" s="154">
        <v>5145.05</v>
      </c>
      <c r="D252" s="154">
        <v>-16108.35</v>
      </c>
      <c r="E252" s="154">
        <v>9357.48</v>
      </c>
      <c r="F252" s="154">
        <v>85380.996799999994</v>
      </c>
      <c r="G252" s="154">
        <v>96086.687000000005</v>
      </c>
      <c r="H252" s="154">
        <v>81673.683950000006</v>
      </c>
      <c r="I252" s="154">
        <v>3707.3128499999898</v>
      </c>
      <c r="J252" s="154">
        <v>2595.1189949999898</v>
      </c>
      <c r="K252" s="155">
        <v>1.0269999999999999</v>
      </c>
      <c r="L252" s="23"/>
    </row>
    <row r="253" spans="1:12">
      <c r="A253" s="151" t="s">
        <v>569</v>
      </c>
      <c r="B253" s="154">
        <v>58160.534699999997</v>
      </c>
      <c r="C253" s="154">
        <v>4734.5</v>
      </c>
      <c r="D253" s="154">
        <v>-13907.7</v>
      </c>
      <c r="E253" s="154">
        <v>1861.84</v>
      </c>
      <c r="F253" s="154">
        <v>50849.174700000003</v>
      </c>
      <c r="G253" s="154">
        <v>46541.612000000001</v>
      </c>
      <c r="H253" s="154">
        <v>39560.370199999998</v>
      </c>
      <c r="I253" s="154">
        <v>11288.8045</v>
      </c>
      <c r="J253" s="154">
        <v>7902.1631500000003</v>
      </c>
      <c r="K253" s="155">
        <v>1.17</v>
      </c>
      <c r="L253" s="23"/>
    </row>
    <row r="254" spans="1:12">
      <c r="A254" s="151" t="s">
        <v>570</v>
      </c>
      <c r="B254" s="154">
        <v>117785.1378</v>
      </c>
      <c r="C254" s="154">
        <v>28257.4</v>
      </c>
      <c r="D254" s="154">
        <v>-26472.400000000001</v>
      </c>
      <c r="E254" s="154">
        <v>7462.32</v>
      </c>
      <c r="F254" s="154">
        <v>127032.4578</v>
      </c>
      <c r="G254" s="154">
        <v>132377.88500000001</v>
      </c>
      <c r="H254" s="154">
        <v>112521.20225</v>
      </c>
      <c r="I254" s="154">
        <v>14511.25555</v>
      </c>
      <c r="J254" s="154">
        <v>10157.878885</v>
      </c>
      <c r="K254" s="155">
        <v>1.077</v>
      </c>
      <c r="L254" s="23"/>
    </row>
    <row r="255" spans="1:12">
      <c r="A255" s="151" t="s">
        <v>571</v>
      </c>
      <c r="B255" s="154">
        <v>47966.332199999997</v>
      </c>
      <c r="C255" s="154">
        <v>8463.4500000000007</v>
      </c>
      <c r="D255" s="154">
        <v>-9348.2999999999993</v>
      </c>
      <c r="E255" s="154">
        <v>1081.2</v>
      </c>
      <c r="F255" s="154">
        <v>48162.682200000003</v>
      </c>
      <c r="G255" s="154">
        <v>50907.254000000001</v>
      </c>
      <c r="H255" s="154">
        <v>43271.1659</v>
      </c>
      <c r="I255" s="154">
        <v>4891.5163000000002</v>
      </c>
      <c r="J255" s="154">
        <v>3424.0614099999998</v>
      </c>
      <c r="K255" s="155">
        <v>1.0669999999999999</v>
      </c>
      <c r="L255" s="23"/>
    </row>
    <row r="256" spans="1:12">
      <c r="A256" s="151" t="s">
        <v>572</v>
      </c>
      <c r="B256" s="154">
        <v>96962.522400000002</v>
      </c>
      <c r="C256" s="154">
        <v>12146.5</v>
      </c>
      <c r="D256" s="154">
        <v>-4050.25</v>
      </c>
      <c r="E256" s="154">
        <v>8914.6299999999992</v>
      </c>
      <c r="F256" s="154">
        <v>113973.40240000001</v>
      </c>
      <c r="G256" s="154">
        <v>127958.548</v>
      </c>
      <c r="H256" s="154">
        <v>108764.76579999999</v>
      </c>
      <c r="I256" s="154">
        <v>5208.6366000000098</v>
      </c>
      <c r="J256" s="154">
        <v>3646.0456200000099</v>
      </c>
      <c r="K256" s="155">
        <v>1.028</v>
      </c>
      <c r="L256" s="23"/>
    </row>
    <row r="257" spans="1:12">
      <c r="A257" s="151" t="s">
        <v>573</v>
      </c>
      <c r="B257" s="154">
        <v>19000.880099999998</v>
      </c>
      <c r="C257" s="154">
        <v>5281.9</v>
      </c>
      <c r="D257" s="154">
        <v>-3298</v>
      </c>
      <c r="E257" s="154">
        <v>3359.2</v>
      </c>
      <c r="F257" s="154">
        <v>24343.980100000001</v>
      </c>
      <c r="G257" s="154">
        <v>39001.690999999999</v>
      </c>
      <c r="H257" s="154">
        <v>33151.43735</v>
      </c>
      <c r="I257" s="154">
        <v>-8807.4572499999995</v>
      </c>
      <c r="J257" s="154">
        <v>-6165.2200750000002</v>
      </c>
      <c r="K257" s="155">
        <v>0.84199999999999997</v>
      </c>
      <c r="L257" s="23"/>
    </row>
    <row r="258" spans="1:12">
      <c r="A258" s="151" t="s">
        <v>574</v>
      </c>
      <c r="B258" s="154">
        <v>41041.233</v>
      </c>
      <c r="C258" s="154">
        <v>4148</v>
      </c>
      <c r="D258" s="154">
        <v>-1045.5</v>
      </c>
      <c r="E258" s="154">
        <v>2939.98</v>
      </c>
      <c r="F258" s="154">
        <v>47083.713000000003</v>
      </c>
      <c r="G258" s="154">
        <v>63750.023999999998</v>
      </c>
      <c r="H258" s="154">
        <v>54187.520400000001</v>
      </c>
      <c r="I258" s="154">
        <v>-7103.8073999999897</v>
      </c>
      <c r="J258" s="154">
        <v>-4972.66517999999</v>
      </c>
      <c r="K258" s="155">
        <v>0.92200000000000004</v>
      </c>
      <c r="L258" s="23"/>
    </row>
    <row r="259" spans="1:12">
      <c r="A259" s="151" t="s">
        <v>575</v>
      </c>
      <c r="B259" s="154">
        <v>26936.353500000001</v>
      </c>
      <c r="C259" s="154">
        <v>8888.4500000000007</v>
      </c>
      <c r="D259" s="154">
        <v>-558.45000000000005</v>
      </c>
      <c r="E259" s="154">
        <v>3103.18</v>
      </c>
      <c r="F259" s="154">
        <v>38369.533499999998</v>
      </c>
      <c r="G259" s="154">
        <v>41348.097000000002</v>
      </c>
      <c r="H259" s="154">
        <v>35145.882449999997</v>
      </c>
      <c r="I259" s="154">
        <v>3223.6510499999999</v>
      </c>
      <c r="J259" s="154">
        <v>2256.5557349999999</v>
      </c>
      <c r="K259" s="155">
        <v>1.0549999999999999</v>
      </c>
      <c r="L259" s="23"/>
    </row>
    <row r="260" spans="1:12">
      <c r="A260" s="151" t="s">
        <v>576</v>
      </c>
      <c r="B260" s="154">
        <v>44613.726900000001</v>
      </c>
      <c r="C260" s="154">
        <v>6372.45</v>
      </c>
      <c r="D260" s="154">
        <v>-10027.450000000001</v>
      </c>
      <c r="E260" s="154">
        <v>2581.11</v>
      </c>
      <c r="F260" s="154">
        <v>43539.836900000002</v>
      </c>
      <c r="G260" s="154">
        <v>52123.319000000003</v>
      </c>
      <c r="H260" s="154">
        <v>44304.821150000003</v>
      </c>
      <c r="I260" s="154">
        <v>-764.984250000001</v>
      </c>
      <c r="J260" s="154">
        <v>-535.48897500000101</v>
      </c>
      <c r="K260" s="155">
        <v>0.99</v>
      </c>
      <c r="L260" s="23"/>
    </row>
    <row r="261" spans="1:12">
      <c r="A261" s="151" t="s">
        <v>577</v>
      </c>
      <c r="B261" s="154">
        <v>22217.0988</v>
      </c>
      <c r="C261" s="154">
        <v>8460.0499999999993</v>
      </c>
      <c r="D261" s="154">
        <v>-7667</v>
      </c>
      <c r="E261" s="154">
        <v>1325.49</v>
      </c>
      <c r="F261" s="154">
        <v>24335.638800000001</v>
      </c>
      <c r="G261" s="154">
        <v>24460.113000000001</v>
      </c>
      <c r="H261" s="154">
        <v>20791.09605</v>
      </c>
      <c r="I261" s="154">
        <v>3544.5427500000001</v>
      </c>
      <c r="J261" s="154">
        <v>2481.1799249999999</v>
      </c>
      <c r="K261" s="155">
        <v>1.101</v>
      </c>
      <c r="L261" s="23"/>
    </row>
    <row r="262" spans="1:12">
      <c r="A262" s="151" t="s">
        <v>578</v>
      </c>
      <c r="B262" s="154">
        <v>15343.4925</v>
      </c>
      <c r="C262" s="154">
        <v>3525.8</v>
      </c>
      <c r="D262" s="154">
        <v>-1193.4000000000001</v>
      </c>
      <c r="E262" s="154">
        <v>2358.2399999999998</v>
      </c>
      <c r="F262" s="154">
        <v>20034.1325</v>
      </c>
      <c r="G262" s="154">
        <v>22878.234</v>
      </c>
      <c r="H262" s="154">
        <v>19446.498899999999</v>
      </c>
      <c r="I262" s="154">
        <v>587.63360000000102</v>
      </c>
      <c r="J262" s="154">
        <v>411.34352000000098</v>
      </c>
      <c r="K262" s="155">
        <v>1.018</v>
      </c>
      <c r="L262" s="23"/>
    </row>
    <row r="263" spans="1:12" ht="18.75" customHeight="1">
      <c r="A263" s="145" t="s">
        <v>579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580</v>
      </c>
      <c r="B264" s="154">
        <v>124552.9749</v>
      </c>
      <c r="C264" s="154">
        <v>18105.849999999999</v>
      </c>
      <c r="D264" s="154">
        <v>-37446.75</v>
      </c>
      <c r="E264" s="154">
        <v>7923.53</v>
      </c>
      <c r="F264" s="154">
        <v>113135.60490000001</v>
      </c>
      <c r="G264" s="154">
        <v>182959.70800000001</v>
      </c>
      <c r="H264" s="154">
        <v>155515.7518</v>
      </c>
      <c r="I264" s="154">
        <v>-42380.1469</v>
      </c>
      <c r="J264" s="154">
        <v>-29666.10283</v>
      </c>
      <c r="K264" s="155">
        <v>0.83799999999999997</v>
      </c>
      <c r="L264" s="23"/>
    </row>
    <row r="265" spans="1:12">
      <c r="A265" s="151" t="s">
        <v>581</v>
      </c>
      <c r="B265" s="154">
        <v>377429.04</v>
      </c>
      <c r="C265" s="154">
        <v>118673.60000000001</v>
      </c>
      <c r="D265" s="154">
        <v>-63269.75</v>
      </c>
      <c r="E265" s="154">
        <v>26674.19</v>
      </c>
      <c r="F265" s="154">
        <v>459507.08</v>
      </c>
      <c r="G265" s="154">
        <v>520158.11099999998</v>
      </c>
      <c r="H265" s="154">
        <v>442134.39435000002</v>
      </c>
      <c r="I265" s="154">
        <v>17372.685649999999</v>
      </c>
      <c r="J265" s="154">
        <v>12160.879955</v>
      </c>
      <c r="K265" s="155">
        <v>1.0229999999999999</v>
      </c>
      <c r="L265" s="23"/>
    </row>
    <row r="266" spans="1:12">
      <c r="A266" s="151" t="s">
        <v>582</v>
      </c>
      <c r="B266" s="154">
        <v>69539.073900000003</v>
      </c>
      <c r="C266" s="154">
        <v>11148.6</v>
      </c>
      <c r="D266" s="154">
        <v>-25399.7</v>
      </c>
      <c r="E266" s="154">
        <v>1178.78</v>
      </c>
      <c r="F266" s="154">
        <v>56466.753900000003</v>
      </c>
      <c r="G266" s="154">
        <v>58626.290999999997</v>
      </c>
      <c r="H266" s="154">
        <v>49832.347349999996</v>
      </c>
      <c r="I266" s="154">
        <v>6634.4065500000097</v>
      </c>
      <c r="J266" s="154">
        <v>4644.0845850000096</v>
      </c>
      <c r="K266" s="155">
        <v>1.079</v>
      </c>
      <c r="L266" s="23"/>
    </row>
    <row r="267" spans="1:12">
      <c r="A267" s="151" t="s">
        <v>583</v>
      </c>
      <c r="B267" s="154">
        <v>217624.30410000001</v>
      </c>
      <c r="C267" s="154">
        <v>57629.15</v>
      </c>
      <c r="D267" s="154">
        <v>-44672.6</v>
      </c>
      <c r="E267" s="154">
        <v>10023.540000000001</v>
      </c>
      <c r="F267" s="154">
        <v>240604.3941</v>
      </c>
      <c r="G267" s="154">
        <v>262597.18699999998</v>
      </c>
      <c r="H267" s="154">
        <v>223207.60894999999</v>
      </c>
      <c r="I267" s="154">
        <v>17396.78515</v>
      </c>
      <c r="J267" s="154">
        <v>12177.749605000001</v>
      </c>
      <c r="K267" s="155">
        <v>1.046</v>
      </c>
      <c r="L267" s="23"/>
    </row>
    <row r="268" spans="1:12">
      <c r="A268" s="151" t="s">
        <v>584</v>
      </c>
      <c r="B268" s="154">
        <v>98533.751699999993</v>
      </c>
      <c r="C268" s="154">
        <v>16172.1</v>
      </c>
      <c r="D268" s="154">
        <v>-31383.7</v>
      </c>
      <c r="E268" s="154">
        <v>1797.92</v>
      </c>
      <c r="F268" s="154">
        <v>85120.0717</v>
      </c>
      <c r="G268" s="154">
        <v>129167.81299999999</v>
      </c>
      <c r="H268" s="154">
        <v>109792.64105000001</v>
      </c>
      <c r="I268" s="154">
        <v>-24672.569350000002</v>
      </c>
      <c r="J268" s="154">
        <v>-17270.798545000001</v>
      </c>
      <c r="K268" s="155">
        <v>0.86599999999999999</v>
      </c>
      <c r="L268" s="23"/>
    </row>
    <row r="269" spans="1:12">
      <c r="A269" s="151" t="s">
        <v>585</v>
      </c>
      <c r="B269" s="154">
        <v>20046.0468</v>
      </c>
      <c r="C269" s="154">
        <v>11972.25</v>
      </c>
      <c r="D269" s="154">
        <v>-1622.65</v>
      </c>
      <c r="E269" s="154">
        <v>5388.83</v>
      </c>
      <c r="F269" s="154">
        <v>35784.476799999997</v>
      </c>
      <c r="G269" s="154">
        <v>40846.392</v>
      </c>
      <c r="H269" s="154">
        <v>34719.433199999999</v>
      </c>
      <c r="I269" s="154">
        <v>1065.0436</v>
      </c>
      <c r="J269" s="154">
        <v>745.53051999999798</v>
      </c>
      <c r="K269" s="155">
        <v>1.018</v>
      </c>
      <c r="L269" s="23"/>
    </row>
    <row r="270" spans="1:12">
      <c r="A270" s="151" t="s">
        <v>586</v>
      </c>
      <c r="B270" s="154">
        <v>18588.936900000001</v>
      </c>
      <c r="C270" s="154">
        <v>6769.4</v>
      </c>
      <c r="D270" s="154">
        <v>-2287.35</v>
      </c>
      <c r="E270" s="154">
        <v>4998.68</v>
      </c>
      <c r="F270" s="154">
        <v>28069.6669</v>
      </c>
      <c r="G270" s="154">
        <v>39967.016000000003</v>
      </c>
      <c r="H270" s="154">
        <v>33971.963600000003</v>
      </c>
      <c r="I270" s="154">
        <v>-5902.2966999999999</v>
      </c>
      <c r="J270" s="154">
        <v>-4131.6076899999998</v>
      </c>
      <c r="K270" s="155">
        <v>0.89700000000000002</v>
      </c>
      <c r="L270" s="23"/>
    </row>
    <row r="271" spans="1:12">
      <c r="A271" s="151" t="s">
        <v>587</v>
      </c>
      <c r="B271" s="154">
        <v>41660.539499999999</v>
      </c>
      <c r="C271" s="154">
        <v>7457.05</v>
      </c>
      <c r="D271" s="154">
        <v>-3835.2</v>
      </c>
      <c r="E271" s="154">
        <v>2099.33</v>
      </c>
      <c r="F271" s="154">
        <v>47381.719499999999</v>
      </c>
      <c r="G271" s="154">
        <v>62152.05</v>
      </c>
      <c r="H271" s="154">
        <v>52829.2425</v>
      </c>
      <c r="I271" s="154">
        <v>-5447.5229999999901</v>
      </c>
      <c r="J271" s="154">
        <v>-3813.2660999999998</v>
      </c>
      <c r="K271" s="155">
        <v>0.93899999999999995</v>
      </c>
      <c r="L271" s="23"/>
    </row>
    <row r="272" spans="1:12">
      <c r="A272" s="151" t="s">
        <v>588</v>
      </c>
      <c r="B272" s="154">
        <v>146942.64449999999</v>
      </c>
      <c r="C272" s="154">
        <v>22164.6</v>
      </c>
      <c r="D272" s="154">
        <v>-32322.95</v>
      </c>
      <c r="E272" s="154">
        <v>8506.9699999999993</v>
      </c>
      <c r="F272" s="154">
        <v>145291.26449999999</v>
      </c>
      <c r="G272" s="154">
        <v>185292.715</v>
      </c>
      <c r="H272" s="154">
        <v>157498.80775000001</v>
      </c>
      <c r="I272" s="154">
        <v>-12207.543250000001</v>
      </c>
      <c r="J272" s="154">
        <v>-8545.2802750000101</v>
      </c>
      <c r="K272" s="155">
        <v>0.95399999999999996</v>
      </c>
      <c r="L272" s="23"/>
    </row>
    <row r="273" spans="1:12">
      <c r="A273" s="151" t="s">
        <v>589</v>
      </c>
      <c r="B273" s="154">
        <v>121673.54760000001</v>
      </c>
      <c r="C273" s="154">
        <v>32572.85</v>
      </c>
      <c r="D273" s="154">
        <v>-14811.25</v>
      </c>
      <c r="E273" s="154">
        <v>4883.25</v>
      </c>
      <c r="F273" s="154">
        <v>144318.3976</v>
      </c>
      <c r="G273" s="154">
        <v>181443.66800000001</v>
      </c>
      <c r="H273" s="154">
        <v>154227.11780000001</v>
      </c>
      <c r="I273" s="154">
        <v>-9908.7202000000107</v>
      </c>
      <c r="J273" s="154">
        <v>-6936.1041400000104</v>
      </c>
      <c r="K273" s="155">
        <v>0.96199999999999997</v>
      </c>
      <c r="L273" s="23"/>
    </row>
    <row r="274" spans="1:12" ht="18.75" customHeight="1">
      <c r="A274" s="145" t="s">
        <v>590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591</v>
      </c>
      <c r="B275" s="154">
        <v>121526.02740000001</v>
      </c>
      <c r="C275" s="154">
        <v>34926.5</v>
      </c>
      <c r="D275" s="154">
        <v>-7395.85</v>
      </c>
      <c r="E275" s="154">
        <v>10244.879999999999</v>
      </c>
      <c r="F275" s="154">
        <v>159301.55739999999</v>
      </c>
      <c r="G275" s="154">
        <v>205193.67499999999</v>
      </c>
      <c r="H275" s="154">
        <v>174414.62375</v>
      </c>
      <c r="I275" s="154">
        <v>-15113.066349999999</v>
      </c>
      <c r="J275" s="154">
        <v>-10579.146445</v>
      </c>
      <c r="K275" s="155">
        <v>0.94799999999999995</v>
      </c>
      <c r="L275" s="23"/>
    </row>
    <row r="276" spans="1:12">
      <c r="A276" s="151" t="s">
        <v>592</v>
      </c>
      <c r="B276" s="154">
        <v>120774.5094</v>
      </c>
      <c r="C276" s="154">
        <v>12269.75</v>
      </c>
      <c r="D276" s="154">
        <v>-27489</v>
      </c>
      <c r="E276" s="154">
        <v>3414.45</v>
      </c>
      <c r="F276" s="154">
        <v>108969.70940000001</v>
      </c>
      <c r="G276" s="154">
        <v>130088.743</v>
      </c>
      <c r="H276" s="154">
        <v>110575.43154999999</v>
      </c>
      <c r="I276" s="154">
        <v>-1605.7221500000201</v>
      </c>
      <c r="J276" s="154">
        <v>-1124.0055050000101</v>
      </c>
      <c r="K276" s="155">
        <v>0.99099999999999999</v>
      </c>
      <c r="L276" s="23"/>
    </row>
    <row r="277" spans="1:12">
      <c r="A277" s="151" t="s">
        <v>593</v>
      </c>
      <c r="B277" s="154">
        <v>105572.9703</v>
      </c>
      <c r="C277" s="154">
        <v>15584.75</v>
      </c>
      <c r="D277" s="154">
        <v>-18697.45</v>
      </c>
      <c r="E277" s="154">
        <v>6772.97</v>
      </c>
      <c r="F277" s="154">
        <v>109233.2403</v>
      </c>
      <c r="G277" s="154">
        <v>148884.40299999999</v>
      </c>
      <c r="H277" s="154">
        <v>126551.74255</v>
      </c>
      <c r="I277" s="154">
        <v>-17318.502250000001</v>
      </c>
      <c r="J277" s="154">
        <v>-12122.951574999999</v>
      </c>
      <c r="K277" s="155">
        <v>0.91900000000000004</v>
      </c>
      <c r="L277" s="23"/>
    </row>
    <row r="278" spans="1:12">
      <c r="A278" s="151" t="s">
        <v>594</v>
      </c>
      <c r="B278" s="154">
        <v>384990.14610000001</v>
      </c>
      <c r="C278" s="154">
        <v>89958.05</v>
      </c>
      <c r="D278" s="154">
        <v>-57268.75</v>
      </c>
      <c r="E278" s="154">
        <v>29024.1</v>
      </c>
      <c r="F278" s="154">
        <v>446703.54609999998</v>
      </c>
      <c r="G278" s="154">
        <v>504250.96</v>
      </c>
      <c r="H278" s="154">
        <v>428613.31599999999</v>
      </c>
      <c r="I278" s="154">
        <v>18090.230099999899</v>
      </c>
      <c r="J278" s="154">
        <v>12663.1610699999</v>
      </c>
      <c r="K278" s="155">
        <v>1.0249999999999999</v>
      </c>
      <c r="L278" s="23"/>
    </row>
    <row r="279" spans="1:12">
      <c r="A279" s="151" t="s">
        <v>595</v>
      </c>
      <c r="B279" s="154">
        <v>52202.667000000001</v>
      </c>
      <c r="C279" s="154">
        <v>19414</v>
      </c>
      <c r="D279" s="154">
        <v>-10629.25</v>
      </c>
      <c r="E279" s="154">
        <v>5695.85</v>
      </c>
      <c r="F279" s="154">
        <v>66683.267000000007</v>
      </c>
      <c r="G279" s="154">
        <v>87990.221999999994</v>
      </c>
      <c r="H279" s="154">
        <v>74791.688699999999</v>
      </c>
      <c r="I279" s="154">
        <v>-8108.4217000000099</v>
      </c>
      <c r="J279" s="154">
        <v>-5675.8951900000002</v>
      </c>
      <c r="K279" s="155">
        <v>0.93500000000000005</v>
      </c>
      <c r="L279" s="23"/>
    </row>
    <row r="280" spans="1:12">
      <c r="A280" s="151" t="s">
        <v>596</v>
      </c>
      <c r="B280" s="154">
        <v>28321.095000000001</v>
      </c>
      <c r="C280" s="154">
        <v>16633.650000000001</v>
      </c>
      <c r="D280" s="154">
        <v>-7180.8</v>
      </c>
      <c r="E280" s="154">
        <v>2126.19</v>
      </c>
      <c r="F280" s="154">
        <v>39900.135000000002</v>
      </c>
      <c r="G280" s="154">
        <v>56802.752999999997</v>
      </c>
      <c r="H280" s="154">
        <v>48282.340049999999</v>
      </c>
      <c r="I280" s="154">
        <v>-8382.2050500000005</v>
      </c>
      <c r="J280" s="154">
        <v>-5867.5435349999998</v>
      </c>
      <c r="K280" s="155">
        <v>0.89700000000000002</v>
      </c>
      <c r="L280" s="23"/>
    </row>
    <row r="281" spans="1:12">
      <c r="A281" s="151" t="s">
        <v>597</v>
      </c>
      <c r="B281" s="154">
        <v>259771.93859999999</v>
      </c>
      <c r="C281" s="154">
        <v>38904.5</v>
      </c>
      <c r="D281" s="154">
        <v>-57679.3</v>
      </c>
      <c r="E281" s="154">
        <v>12455.9</v>
      </c>
      <c r="F281" s="154">
        <v>253453.0386</v>
      </c>
      <c r="G281" s="154">
        <v>351080.93800000002</v>
      </c>
      <c r="H281" s="154">
        <v>298418.79729999998</v>
      </c>
      <c r="I281" s="154">
        <v>-44965.758699999998</v>
      </c>
      <c r="J281" s="154">
        <v>-31476.03109</v>
      </c>
      <c r="K281" s="155">
        <v>0.91</v>
      </c>
      <c r="L281" s="23"/>
    </row>
    <row r="282" spans="1:12" ht="18.75" customHeight="1">
      <c r="A282" s="145" t="s">
        <v>598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599</v>
      </c>
      <c r="B283" s="154">
        <v>48848.67</v>
      </c>
      <c r="C283" s="154">
        <v>4680.95</v>
      </c>
      <c r="D283" s="154">
        <v>-8017.2</v>
      </c>
      <c r="E283" s="154">
        <v>1174.3599999999999</v>
      </c>
      <c r="F283" s="154">
        <v>46686.78</v>
      </c>
      <c r="G283" s="154">
        <v>47698.642999999996</v>
      </c>
      <c r="H283" s="154">
        <v>40543.846550000002</v>
      </c>
      <c r="I283" s="154">
        <v>6142.9334500000004</v>
      </c>
      <c r="J283" s="154">
        <v>4300.0534150000003</v>
      </c>
      <c r="K283" s="155">
        <v>1.0900000000000001</v>
      </c>
      <c r="L283" s="23"/>
    </row>
    <row r="284" spans="1:12">
      <c r="A284" s="151" t="s">
        <v>600</v>
      </c>
      <c r="B284" s="154">
        <v>36558.567300000002</v>
      </c>
      <c r="C284" s="154">
        <v>5932.15</v>
      </c>
      <c r="D284" s="154">
        <v>-10072.5</v>
      </c>
      <c r="E284" s="154">
        <v>679.32</v>
      </c>
      <c r="F284" s="154">
        <v>33097.537300000004</v>
      </c>
      <c r="G284" s="154">
        <v>39557.99</v>
      </c>
      <c r="H284" s="154">
        <v>33624.291499999999</v>
      </c>
      <c r="I284" s="154">
        <v>-526.75420000000304</v>
      </c>
      <c r="J284" s="154">
        <v>-368.72794000000198</v>
      </c>
      <c r="K284" s="155">
        <v>0.99099999999999999</v>
      </c>
      <c r="L284" s="23"/>
    </row>
    <row r="285" spans="1:12">
      <c r="A285" s="151" t="s">
        <v>601</v>
      </c>
      <c r="B285" s="154">
        <v>51579.185400000002</v>
      </c>
      <c r="C285" s="154">
        <v>6556.9</v>
      </c>
      <c r="D285" s="154">
        <v>-2973.3</v>
      </c>
      <c r="E285" s="154">
        <v>1424.09</v>
      </c>
      <c r="F285" s="154">
        <v>56586.875399999997</v>
      </c>
      <c r="G285" s="154">
        <v>45936.296000000002</v>
      </c>
      <c r="H285" s="154">
        <v>39045.851600000002</v>
      </c>
      <c r="I285" s="154">
        <v>17541.023799999999</v>
      </c>
      <c r="J285" s="154">
        <v>12278.71666</v>
      </c>
      <c r="K285" s="155">
        <v>1.2669999999999999</v>
      </c>
      <c r="L285" s="23"/>
    </row>
    <row r="286" spans="1:12">
      <c r="A286" s="151" t="s">
        <v>602</v>
      </c>
      <c r="B286" s="154">
        <v>82417.865699999995</v>
      </c>
      <c r="C286" s="154">
        <v>20127.150000000001</v>
      </c>
      <c r="D286" s="154">
        <v>-8077.55</v>
      </c>
      <c r="E286" s="154">
        <v>2549.66</v>
      </c>
      <c r="F286" s="154">
        <v>97017.125700000004</v>
      </c>
      <c r="G286" s="154">
        <v>77892.421000000002</v>
      </c>
      <c r="H286" s="154">
        <v>66208.557849999997</v>
      </c>
      <c r="I286" s="154">
        <v>30808.567849999999</v>
      </c>
      <c r="J286" s="154">
        <v>21565.997495</v>
      </c>
      <c r="K286" s="155">
        <v>1.2769999999999999</v>
      </c>
      <c r="L286" s="23"/>
    </row>
    <row r="287" spans="1:12">
      <c r="A287" s="151" t="s">
        <v>603</v>
      </c>
      <c r="B287" s="154">
        <v>4623.2273999999998</v>
      </c>
      <c r="C287" s="154">
        <v>1123.7</v>
      </c>
      <c r="D287" s="154">
        <v>-1938.85</v>
      </c>
      <c r="E287" s="154">
        <v>1080.18</v>
      </c>
      <c r="F287" s="154">
        <v>4888.2574000000004</v>
      </c>
      <c r="G287" s="154">
        <v>5815.8670000000002</v>
      </c>
      <c r="H287" s="154">
        <v>4943.4869500000004</v>
      </c>
      <c r="I287" s="154">
        <v>-55.229550000000899</v>
      </c>
      <c r="J287" s="154">
        <v>-38.660685000000598</v>
      </c>
      <c r="K287" s="155">
        <v>0.99299999999999999</v>
      </c>
      <c r="L287" s="23"/>
    </row>
    <row r="288" spans="1:12">
      <c r="A288" s="151" t="s">
        <v>604</v>
      </c>
      <c r="B288" s="154">
        <v>60314.886299999998</v>
      </c>
      <c r="C288" s="154">
        <v>14143.15</v>
      </c>
      <c r="D288" s="154">
        <v>-16562.25</v>
      </c>
      <c r="E288" s="154">
        <v>297.83999999999997</v>
      </c>
      <c r="F288" s="154">
        <v>58193.626300000004</v>
      </c>
      <c r="G288" s="154">
        <v>68607.739000000001</v>
      </c>
      <c r="H288" s="154">
        <v>58316.578150000001</v>
      </c>
      <c r="I288" s="154">
        <v>-122.951850000012</v>
      </c>
      <c r="J288" s="154">
        <v>-86.066295000008495</v>
      </c>
      <c r="K288" s="155">
        <v>0.999</v>
      </c>
      <c r="L288" s="23"/>
    </row>
    <row r="289" spans="1:12">
      <c r="A289" s="151" t="s">
        <v>605</v>
      </c>
      <c r="B289" s="154">
        <v>28748.3469</v>
      </c>
      <c r="C289" s="154">
        <v>14974.45</v>
      </c>
      <c r="D289" s="154">
        <v>-8739.7000000000007</v>
      </c>
      <c r="E289" s="154">
        <v>1149.3699999999999</v>
      </c>
      <c r="F289" s="154">
        <v>36132.466899999999</v>
      </c>
      <c r="G289" s="154">
        <v>36327.434000000001</v>
      </c>
      <c r="H289" s="154">
        <v>30878.318899999998</v>
      </c>
      <c r="I289" s="154">
        <v>5254.1480000000101</v>
      </c>
      <c r="J289" s="154">
        <v>3677.9036000000101</v>
      </c>
      <c r="K289" s="155">
        <v>1.101</v>
      </c>
      <c r="L289" s="23"/>
    </row>
    <row r="290" spans="1:12">
      <c r="A290" s="151" t="s">
        <v>606</v>
      </c>
      <c r="B290" s="154">
        <v>482372.96189999999</v>
      </c>
      <c r="C290" s="154">
        <v>86395.7</v>
      </c>
      <c r="D290" s="154">
        <v>-23327.4</v>
      </c>
      <c r="E290" s="154">
        <v>19832.54</v>
      </c>
      <c r="F290" s="154">
        <v>565273.80189999996</v>
      </c>
      <c r="G290" s="154">
        <v>683776.09299999999</v>
      </c>
      <c r="H290" s="154">
        <v>581209.67905000004</v>
      </c>
      <c r="I290" s="154">
        <v>-15935.8771500001</v>
      </c>
      <c r="J290" s="154">
        <v>-11155.114005000099</v>
      </c>
      <c r="K290" s="155">
        <v>0.98399999999999999</v>
      </c>
      <c r="L290" s="23"/>
    </row>
    <row r="291" spans="1:12" ht="18.75" customHeight="1">
      <c r="A291" s="145" t="s">
        <v>607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608</v>
      </c>
      <c r="B292" s="154">
        <v>2297.6967</v>
      </c>
      <c r="C292" s="154">
        <v>1913.35</v>
      </c>
      <c r="D292" s="154">
        <v>-345.1</v>
      </c>
      <c r="E292" s="154">
        <v>38.08</v>
      </c>
      <c r="F292" s="154">
        <v>3904.0266999999999</v>
      </c>
      <c r="G292" s="154">
        <v>3407.8690000000001</v>
      </c>
      <c r="H292" s="154">
        <v>2896.6886500000001</v>
      </c>
      <c r="I292" s="154">
        <v>1007.33805</v>
      </c>
      <c r="J292" s="154">
        <v>705.13663499999996</v>
      </c>
      <c r="K292" s="155">
        <v>1.2070000000000001</v>
      </c>
      <c r="L292" s="23"/>
    </row>
    <row r="293" spans="1:12">
      <c r="A293" s="151" t="s">
        <v>609</v>
      </c>
      <c r="B293" s="154">
        <v>9320.2149000000009</v>
      </c>
      <c r="C293" s="154">
        <v>2903.6</v>
      </c>
      <c r="D293" s="154">
        <v>0</v>
      </c>
      <c r="E293" s="154">
        <v>1003</v>
      </c>
      <c r="F293" s="154">
        <v>13226.814899999999</v>
      </c>
      <c r="G293" s="154">
        <v>15315.291999999999</v>
      </c>
      <c r="H293" s="154">
        <v>13017.9982</v>
      </c>
      <c r="I293" s="154">
        <v>208.816699999999</v>
      </c>
      <c r="J293" s="154">
        <v>146.17169000000001</v>
      </c>
      <c r="K293" s="155">
        <v>1.01</v>
      </c>
      <c r="L293" s="23"/>
    </row>
    <row r="294" spans="1:12">
      <c r="A294" s="151" t="s">
        <v>610</v>
      </c>
      <c r="B294" s="154">
        <v>86624.974799999996</v>
      </c>
      <c r="C294" s="154">
        <v>17100.3</v>
      </c>
      <c r="D294" s="154">
        <v>-12540.05</v>
      </c>
      <c r="E294" s="154">
        <v>2210.34</v>
      </c>
      <c r="F294" s="154">
        <v>93395.564799999993</v>
      </c>
      <c r="G294" s="154">
        <v>121498.969</v>
      </c>
      <c r="H294" s="154">
        <v>103274.12364999999</v>
      </c>
      <c r="I294" s="154">
        <v>-9878.5588499999994</v>
      </c>
      <c r="J294" s="154">
        <v>-6914.9911949999996</v>
      </c>
      <c r="K294" s="155">
        <v>0.94299999999999995</v>
      </c>
      <c r="L294" s="23"/>
    </row>
    <row r="295" spans="1:12">
      <c r="A295" s="151" t="s">
        <v>611</v>
      </c>
      <c r="B295" s="154">
        <v>8853.9953999999998</v>
      </c>
      <c r="C295" s="154">
        <v>2169.1999999999998</v>
      </c>
      <c r="D295" s="154">
        <v>-5385.6</v>
      </c>
      <c r="E295" s="154">
        <v>-624.07000000000005</v>
      </c>
      <c r="F295" s="154">
        <v>5013.5254000000004</v>
      </c>
      <c r="G295" s="154">
        <v>7755.4</v>
      </c>
      <c r="H295" s="154">
        <v>6592.09</v>
      </c>
      <c r="I295" s="154">
        <v>-1578.5645999999999</v>
      </c>
      <c r="J295" s="154">
        <v>-1104.99522</v>
      </c>
      <c r="K295" s="155">
        <v>0.85799999999999998</v>
      </c>
      <c r="L295" s="23"/>
    </row>
    <row r="296" spans="1:12">
      <c r="A296" s="151" t="s">
        <v>612</v>
      </c>
      <c r="B296" s="154">
        <v>30460.137900000002</v>
      </c>
      <c r="C296" s="154">
        <v>6938.55</v>
      </c>
      <c r="D296" s="154">
        <v>-793.05</v>
      </c>
      <c r="E296" s="154">
        <v>1370.54</v>
      </c>
      <c r="F296" s="154">
        <v>37976.177900000002</v>
      </c>
      <c r="G296" s="154">
        <v>36714.107000000004</v>
      </c>
      <c r="H296" s="154">
        <v>31206.990949999999</v>
      </c>
      <c r="I296" s="154">
        <v>6769.1869499999902</v>
      </c>
      <c r="J296" s="154">
        <v>4738.4308649999903</v>
      </c>
      <c r="K296" s="155">
        <v>1.129</v>
      </c>
      <c r="L296" s="23"/>
    </row>
    <row r="297" spans="1:12">
      <c r="A297" s="151" t="s">
        <v>613</v>
      </c>
      <c r="B297" s="154">
        <v>21830.206200000001</v>
      </c>
      <c r="C297" s="154">
        <v>2480.3000000000002</v>
      </c>
      <c r="D297" s="154">
        <v>-4639.3</v>
      </c>
      <c r="E297" s="154">
        <v>2203.71</v>
      </c>
      <c r="F297" s="154">
        <v>21874.9162</v>
      </c>
      <c r="G297" s="154">
        <v>30852.484</v>
      </c>
      <c r="H297" s="154">
        <v>26224.611400000002</v>
      </c>
      <c r="I297" s="154">
        <v>-4349.6952000000001</v>
      </c>
      <c r="J297" s="154">
        <v>-3044.7866399999998</v>
      </c>
      <c r="K297" s="155">
        <v>0.90100000000000002</v>
      </c>
      <c r="L297" s="23"/>
    </row>
    <row r="298" spans="1:12">
      <c r="A298" s="151" t="s">
        <v>614</v>
      </c>
      <c r="B298" s="154">
        <v>35588.5524</v>
      </c>
      <c r="C298" s="154">
        <v>3032.8</v>
      </c>
      <c r="D298" s="154">
        <v>-11165.6</v>
      </c>
      <c r="E298" s="154">
        <v>-743.07</v>
      </c>
      <c r="F298" s="154">
        <v>26712.682400000002</v>
      </c>
      <c r="G298" s="154">
        <v>24749.13</v>
      </c>
      <c r="H298" s="154">
        <v>21036.7605</v>
      </c>
      <c r="I298" s="154">
        <v>5675.9219000000003</v>
      </c>
      <c r="J298" s="154">
        <v>3973.1453299999998</v>
      </c>
      <c r="K298" s="155">
        <v>1.161</v>
      </c>
      <c r="L298" s="23"/>
    </row>
    <row r="299" spans="1:12">
      <c r="A299" s="151" t="s">
        <v>615</v>
      </c>
      <c r="B299" s="154">
        <v>491373.0858</v>
      </c>
      <c r="C299" s="154">
        <v>49005.9</v>
      </c>
      <c r="D299" s="154">
        <v>-72323.100000000006</v>
      </c>
      <c r="E299" s="154">
        <v>15569.11</v>
      </c>
      <c r="F299" s="154">
        <v>483624.99579999998</v>
      </c>
      <c r="G299" s="154">
        <v>574648.68799999997</v>
      </c>
      <c r="H299" s="154">
        <v>488451.3848</v>
      </c>
      <c r="I299" s="154">
        <v>-4826.3889999999101</v>
      </c>
      <c r="J299" s="154">
        <v>-3378.4722999999399</v>
      </c>
      <c r="K299" s="155">
        <v>0.99399999999999999</v>
      </c>
      <c r="L299" s="23"/>
    </row>
    <row r="300" spans="1:12" ht="12.75" customHeight="1">
      <c r="A300" s="151" t="s">
        <v>616</v>
      </c>
      <c r="B300" s="154">
        <v>3309.4625999999998</v>
      </c>
      <c r="C300" s="154">
        <v>5910.9</v>
      </c>
      <c r="D300" s="154">
        <v>-79.900000000000006</v>
      </c>
      <c r="E300" s="154">
        <v>0</v>
      </c>
      <c r="F300" s="154">
        <v>9140.4626000000007</v>
      </c>
      <c r="G300" s="154">
        <v>5244.01</v>
      </c>
      <c r="H300" s="154">
        <v>4457.4084999999995</v>
      </c>
      <c r="I300" s="154">
        <v>4683.0541000000003</v>
      </c>
      <c r="J300" s="154">
        <v>3278.13787</v>
      </c>
      <c r="K300" s="155">
        <v>1.625</v>
      </c>
      <c r="L300" s="23"/>
    </row>
    <row r="301" spans="1:12">
      <c r="A301" s="151" t="s">
        <v>617</v>
      </c>
      <c r="B301" s="154">
        <v>22704.193800000001</v>
      </c>
      <c r="C301" s="154">
        <v>6914.75</v>
      </c>
      <c r="D301" s="154">
        <v>-1775.65</v>
      </c>
      <c r="E301" s="154">
        <v>929.56</v>
      </c>
      <c r="F301" s="154">
        <v>28772.853800000001</v>
      </c>
      <c r="G301" s="154">
        <v>25651.212</v>
      </c>
      <c r="H301" s="154">
        <v>21803.530200000001</v>
      </c>
      <c r="I301" s="154">
        <v>6969.3235999999997</v>
      </c>
      <c r="J301" s="154">
        <v>4878.5265200000003</v>
      </c>
      <c r="K301" s="155">
        <v>1.19</v>
      </c>
    </row>
    <row r="302" spans="1:12">
      <c r="A302" s="151" t="s">
        <v>618</v>
      </c>
      <c r="B302" s="154">
        <v>590354.96490000002</v>
      </c>
      <c r="C302" s="154">
        <v>188009.8</v>
      </c>
      <c r="D302" s="154">
        <v>-120235.05</v>
      </c>
      <c r="E302" s="154">
        <v>26779.25</v>
      </c>
      <c r="F302" s="154">
        <v>684908.96490000002</v>
      </c>
      <c r="G302" s="154">
        <v>795391.49300000002</v>
      </c>
      <c r="H302" s="154">
        <v>676082.76905</v>
      </c>
      <c r="I302" s="154">
        <v>8826.1958500000201</v>
      </c>
      <c r="J302" s="154">
        <v>6178.3370950000099</v>
      </c>
      <c r="K302" s="155">
        <v>1.008</v>
      </c>
    </row>
    <row r="303" spans="1:12">
      <c r="A303" s="151" t="s">
        <v>619</v>
      </c>
      <c r="B303" s="154">
        <v>46269.849900000001</v>
      </c>
      <c r="C303" s="154">
        <v>6999.75</v>
      </c>
      <c r="D303" s="154">
        <v>-7164.65</v>
      </c>
      <c r="E303" s="154">
        <v>926.67</v>
      </c>
      <c r="F303" s="154">
        <v>47031.619899999998</v>
      </c>
      <c r="G303" s="154">
        <v>47821.913</v>
      </c>
      <c r="H303" s="154">
        <v>40648.626049999999</v>
      </c>
      <c r="I303" s="154">
        <v>6382.9938499999998</v>
      </c>
      <c r="J303" s="154">
        <v>4468.095695</v>
      </c>
      <c r="K303" s="155">
        <v>1.093</v>
      </c>
    </row>
    <row r="304" spans="1:12">
      <c r="A304" s="151" t="s">
        <v>620</v>
      </c>
      <c r="B304" s="154">
        <v>17201.412</v>
      </c>
      <c r="C304" s="154">
        <v>12567.25</v>
      </c>
      <c r="D304" s="154">
        <v>-309.39999999999998</v>
      </c>
      <c r="E304" s="154">
        <v>1924.4</v>
      </c>
      <c r="F304" s="154">
        <v>31383.662</v>
      </c>
      <c r="G304" s="154">
        <v>25795.116000000002</v>
      </c>
      <c r="H304" s="154">
        <v>21925.848600000001</v>
      </c>
      <c r="I304" s="154">
        <v>9457.8133999999991</v>
      </c>
      <c r="J304" s="154">
        <v>6620.4693799999995</v>
      </c>
      <c r="K304" s="155">
        <v>1.2569999999999999</v>
      </c>
    </row>
    <row r="305" spans="1:12">
      <c r="A305" s="151" t="s">
        <v>621</v>
      </c>
      <c r="B305" s="154">
        <v>85259.717099999994</v>
      </c>
      <c r="C305" s="154">
        <v>4884.1000000000004</v>
      </c>
      <c r="D305" s="154">
        <v>-25416.7</v>
      </c>
      <c r="E305" s="154">
        <v>791.69</v>
      </c>
      <c r="F305" s="154">
        <v>65518.807099999998</v>
      </c>
      <c r="G305" s="154">
        <v>74536.216</v>
      </c>
      <c r="H305" s="154">
        <v>63355.783600000002</v>
      </c>
      <c r="I305" s="154">
        <v>2163.0235000000098</v>
      </c>
      <c r="J305" s="154">
        <v>1514.11645000001</v>
      </c>
      <c r="K305" s="155">
        <v>1.02</v>
      </c>
    </row>
    <row r="306" spans="1:12">
      <c r="A306" s="151" t="s">
        <v>622</v>
      </c>
      <c r="B306" s="154">
        <v>9762.7754999999997</v>
      </c>
      <c r="C306" s="154">
        <v>4671.6000000000004</v>
      </c>
      <c r="D306" s="154">
        <v>-3.4</v>
      </c>
      <c r="E306" s="154">
        <v>972.4</v>
      </c>
      <c r="F306" s="154">
        <v>15403.3755</v>
      </c>
      <c r="G306" s="154">
        <v>13947.475</v>
      </c>
      <c r="H306" s="154">
        <v>11855.35375</v>
      </c>
      <c r="I306" s="154">
        <v>3548.0217499999999</v>
      </c>
      <c r="J306" s="154">
        <v>2483.615225</v>
      </c>
      <c r="K306" s="155">
        <v>1.1779999999999999</v>
      </c>
    </row>
    <row r="307" spans="1:12" ht="18.75" customHeight="1">
      <c r="A307" s="145" t="s">
        <v>623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624</v>
      </c>
      <c r="B308" s="154">
        <v>12319.3284</v>
      </c>
      <c r="C308" s="154">
        <v>3779.95</v>
      </c>
      <c r="D308" s="154">
        <v>-8119.2</v>
      </c>
      <c r="E308" s="154">
        <v>94.86</v>
      </c>
      <c r="F308" s="154">
        <v>8074.9384</v>
      </c>
      <c r="G308" s="154">
        <v>6575.94</v>
      </c>
      <c r="H308" s="154">
        <v>5589.549</v>
      </c>
      <c r="I308" s="154">
        <v>2485.3894</v>
      </c>
      <c r="J308" s="154">
        <v>1739.7725800000001</v>
      </c>
      <c r="K308" s="155">
        <v>1.2649999999999999</v>
      </c>
    </row>
    <row r="309" spans="1:12">
      <c r="A309" s="151" t="s">
        <v>625</v>
      </c>
      <c r="B309" s="154">
        <v>38136.755100000002</v>
      </c>
      <c r="C309" s="154">
        <v>12077.65</v>
      </c>
      <c r="D309" s="154">
        <v>-13291.45</v>
      </c>
      <c r="E309" s="154">
        <v>-337.11</v>
      </c>
      <c r="F309" s="154">
        <v>36585.845099999999</v>
      </c>
      <c r="G309" s="154">
        <v>39514.735999999997</v>
      </c>
      <c r="H309" s="154">
        <v>33587.525600000001</v>
      </c>
      <c r="I309" s="154">
        <v>2998.3195000000101</v>
      </c>
      <c r="J309" s="154">
        <v>2098.8236499999998</v>
      </c>
      <c r="K309" s="155">
        <v>1.0529999999999999</v>
      </c>
    </row>
    <row r="310" spans="1:12">
      <c r="A310" s="151" t="s">
        <v>626</v>
      </c>
      <c r="B310" s="154">
        <v>189154.2972</v>
      </c>
      <c r="C310" s="154">
        <v>17931.599999999999</v>
      </c>
      <c r="D310" s="154">
        <v>-25412.45</v>
      </c>
      <c r="E310" s="154">
        <v>16610.53</v>
      </c>
      <c r="F310" s="154">
        <v>198283.97719999999</v>
      </c>
      <c r="G310" s="154">
        <v>215661.255</v>
      </c>
      <c r="H310" s="154">
        <v>183312.06675</v>
      </c>
      <c r="I310" s="154">
        <v>14971.910449999999</v>
      </c>
      <c r="J310" s="154">
        <v>10480.337315000001</v>
      </c>
      <c r="K310" s="155">
        <v>1.0489999999999999</v>
      </c>
    </row>
    <row r="311" spans="1:12">
      <c r="A311" s="151" t="s">
        <v>627</v>
      </c>
      <c r="B311" s="154">
        <v>87917.864100000006</v>
      </c>
      <c r="C311" s="154">
        <v>11029.6</v>
      </c>
      <c r="D311" s="154">
        <v>-14318.25</v>
      </c>
      <c r="E311" s="154">
        <v>5182.62</v>
      </c>
      <c r="F311" s="154">
        <v>89811.834099999993</v>
      </c>
      <c r="G311" s="154">
        <v>86232.387000000002</v>
      </c>
      <c r="H311" s="154">
        <v>73297.528950000007</v>
      </c>
      <c r="I311" s="154">
        <v>16514.30515</v>
      </c>
      <c r="J311" s="154">
        <v>11560.013605</v>
      </c>
      <c r="K311" s="155">
        <v>1.1339999999999999</v>
      </c>
    </row>
    <row r="312" spans="1:12">
      <c r="A312" s="151" t="s">
        <v>628</v>
      </c>
      <c r="B312" s="154">
        <v>67734.039000000004</v>
      </c>
      <c r="C312" s="154">
        <v>7539.5</v>
      </c>
      <c r="D312" s="154">
        <v>-27341.1</v>
      </c>
      <c r="E312" s="154">
        <v>2444.77</v>
      </c>
      <c r="F312" s="154">
        <v>50377.209000000003</v>
      </c>
      <c r="G312" s="154">
        <v>79437.290999999997</v>
      </c>
      <c r="H312" s="154">
        <v>67521.697350000002</v>
      </c>
      <c r="I312" s="154">
        <v>-17144.48835</v>
      </c>
      <c r="J312" s="154">
        <v>-12001.141845</v>
      </c>
      <c r="K312" s="155">
        <v>0.84899999999999998</v>
      </c>
    </row>
    <row r="313" spans="1:12">
      <c r="A313" s="151" t="s">
        <v>629</v>
      </c>
      <c r="B313" s="154">
        <v>13443.822</v>
      </c>
      <c r="C313" s="154">
        <v>2057.85</v>
      </c>
      <c r="D313" s="154">
        <v>-2584.85</v>
      </c>
      <c r="E313" s="154">
        <v>736.95</v>
      </c>
      <c r="F313" s="154">
        <v>13653.772000000001</v>
      </c>
      <c r="G313" s="154">
        <v>14223.85</v>
      </c>
      <c r="H313" s="154">
        <v>12090.272499999999</v>
      </c>
      <c r="I313" s="154">
        <v>1563.4994999999999</v>
      </c>
      <c r="J313" s="154">
        <v>1094.44965</v>
      </c>
      <c r="K313" s="155">
        <v>1.077</v>
      </c>
    </row>
    <row r="314" spans="1:12">
      <c r="A314" s="151" t="s">
        <v>630</v>
      </c>
      <c r="B314" s="154">
        <v>84342.586800000005</v>
      </c>
      <c r="C314" s="154">
        <v>12192.4</v>
      </c>
      <c r="D314" s="154">
        <v>-25451.55</v>
      </c>
      <c r="E314" s="154">
        <v>4881.21</v>
      </c>
      <c r="F314" s="154">
        <v>75964.646800000002</v>
      </c>
      <c r="G314" s="154">
        <v>111119.963</v>
      </c>
      <c r="H314" s="154">
        <v>94451.968550000005</v>
      </c>
      <c r="I314" s="154">
        <v>-18487.321749999999</v>
      </c>
      <c r="J314" s="154">
        <v>-12941.125225</v>
      </c>
      <c r="K314" s="155">
        <v>0.88400000000000001</v>
      </c>
    </row>
    <row r="315" spans="1:12">
      <c r="A315" s="151" t="s">
        <v>631</v>
      </c>
      <c r="B315" s="154">
        <v>107856.75</v>
      </c>
      <c r="C315" s="154">
        <v>17344.25</v>
      </c>
      <c r="D315" s="154">
        <v>-33219.699999999997</v>
      </c>
      <c r="E315" s="154">
        <v>4268.87</v>
      </c>
      <c r="F315" s="154">
        <v>96250.17</v>
      </c>
      <c r="G315" s="154">
        <v>115430.511</v>
      </c>
      <c r="H315" s="154">
        <v>98115.934349999996</v>
      </c>
      <c r="I315" s="154">
        <v>-1865.7643499999999</v>
      </c>
      <c r="J315" s="154">
        <v>-1306.0350450000001</v>
      </c>
      <c r="K315" s="155">
        <v>0.98899999999999999</v>
      </c>
    </row>
    <row r="316" spans="1:12">
      <c r="A316" s="151" t="s">
        <v>632</v>
      </c>
      <c r="B316" s="154">
        <v>322378.95480000001</v>
      </c>
      <c r="C316" s="154">
        <v>54116.95</v>
      </c>
      <c r="D316" s="154">
        <v>-56128.05</v>
      </c>
      <c r="E316" s="154">
        <v>28974.29</v>
      </c>
      <c r="F316" s="154">
        <v>349342.14480000001</v>
      </c>
      <c r="G316" s="154">
        <v>476294.984</v>
      </c>
      <c r="H316" s="154">
        <v>404850.73639999999</v>
      </c>
      <c r="I316" s="154">
        <v>-55508.5916</v>
      </c>
      <c r="J316" s="154">
        <v>-38856.01412</v>
      </c>
      <c r="K316" s="155">
        <v>0.91800000000000004</v>
      </c>
    </row>
    <row r="317" spans="1:12">
      <c r="A317" s="151" t="s">
        <v>633</v>
      </c>
      <c r="B317" s="154">
        <v>42889.410600000003</v>
      </c>
      <c r="C317" s="154">
        <v>2612.9</v>
      </c>
      <c r="D317" s="154">
        <v>-16155.95</v>
      </c>
      <c r="E317" s="154">
        <v>474.81</v>
      </c>
      <c r="F317" s="154">
        <v>29821.170600000001</v>
      </c>
      <c r="G317" s="154">
        <v>33918.409</v>
      </c>
      <c r="H317" s="154">
        <v>28830.647649999999</v>
      </c>
      <c r="I317" s="154">
        <v>990.52295000000197</v>
      </c>
      <c r="J317" s="154">
        <v>693.36606500000198</v>
      </c>
      <c r="K317" s="155">
        <v>1.02</v>
      </c>
    </row>
    <row r="318" spans="1:12">
      <c r="A318" s="151" t="s">
        <v>634</v>
      </c>
      <c r="B318" s="154">
        <v>252336.08549999999</v>
      </c>
      <c r="C318" s="154">
        <v>28344.95</v>
      </c>
      <c r="D318" s="154">
        <v>-95307.1</v>
      </c>
      <c r="E318" s="154">
        <v>9746.61</v>
      </c>
      <c r="F318" s="154">
        <v>195120.54550000001</v>
      </c>
      <c r="G318" s="154">
        <v>264671.35100000002</v>
      </c>
      <c r="H318" s="154">
        <v>224970.64835</v>
      </c>
      <c r="I318" s="154">
        <v>-29850.102849999999</v>
      </c>
      <c r="J318" s="154">
        <v>-20895.071994999998</v>
      </c>
      <c r="K318" s="155">
        <v>0.92100000000000004</v>
      </c>
    </row>
    <row r="319" spans="1:12">
      <c r="A319" s="151" t="s">
        <v>635</v>
      </c>
      <c r="B319" s="154">
        <v>64293.756600000001</v>
      </c>
      <c r="C319" s="154">
        <v>5607.45</v>
      </c>
      <c r="D319" s="154">
        <v>-25305.35</v>
      </c>
      <c r="E319" s="154">
        <v>2731.56</v>
      </c>
      <c r="F319" s="154">
        <v>47327.416599999997</v>
      </c>
      <c r="G319" s="154">
        <v>62208.927000000003</v>
      </c>
      <c r="H319" s="154">
        <v>52877.587950000001</v>
      </c>
      <c r="I319" s="154">
        <v>-5550.1713499999996</v>
      </c>
      <c r="J319" s="154">
        <v>-3885.1199449999999</v>
      </c>
      <c r="K319" s="155">
        <v>0.93799999999999994</v>
      </c>
    </row>
    <row r="320" spans="1:12">
      <c r="A320" s="152" t="s">
        <v>636</v>
      </c>
      <c r="B320" s="154">
        <v>27728.230800000001</v>
      </c>
      <c r="C320" s="154">
        <v>2391.9</v>
      </c>
      <c r="D320" s="154">
        <v>-10998.15</v>
      </c>
      <c r="E320" s="154">
        <v>1138.32</v>
      </c>
      <c r="F320" s="154">
        <v>20260.300800000001</v>
      </c>
      <c r="G320" s="154">
        <v>25225.687000000002</v>
      </c>
      <c r="H320" s="154">
        <v>21441.83395</v>
      </c>
      <c r="I320" s="154">
        <v>-1181.53315</v>
      </c>
      <c r="J320" s="154">
        <v>-827.07320500000196</v>
      </c>
      <c r="K320" s="155">
        <v>0.96699999999999997</v>
      </c>
    </row>
    <row r="321" spans="1:11" ht="13.5" thickBot="1">
      <c r="A321" s="153" t="s">
        <v>637</v>
      </c>
      <c r="B321" s="156">
        <v>31144.854299999999</v>
      </c>
      <c r="C321" s="156">
        <v>2861.95</v>
      </c>
      <c r="D321" s="156">
        <v>-10007.049999999999</v>
      </c>
      <c r="E321" s="156">
        <v>1891.25</v>
      </c>
      <c r="F321" s="156">
        <v>25891.004300000001</v>
      </c>
      <c r="G321" s="156">
        <v>41317.292999999998</v>
      </c>
      <c r="H321" s="156">
        <v>35119.699050000003</v>
      </c>
      <c r="I321" s="156">
        <v>-9228.6947500000006</v>
      </c>
      <c r="J321" s="156">
        <v>-6460.0863250000002</v>
      </c>
      <c r="K321" s="157">
        <v>0.84399999999999997</v>
      </c>
    </row>
    <row r="322" spans="1:11">
      <c r="A322" s="22"/>
    </row>
    <row r="323" spans="1:11">
      <c r="A323" s="22"/>
    </row>
    <row r="324" spans="1:11">
      <c r="A324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K32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2.75" zeroHeight="1"/>
  <cols>
    <col min="1" max="1" width="19" style="11" customWidth="1"/>
    <col min="2" max="2" width="9.28515625" style="11" bestFit="1" customWidth="1"/>
    <col min="3" max="3" width="9.85546875" style="11" bestFit="1" customWidth="1"/>
    <col min="4" max="10" width="9.28515625" style="11" bestFit="1" customWidth="1"/>
    <col min="11" max="11" width="5" style="11" customWidth="1"/>
    <col min="12" max="16384" width="9.140625" style="11" hidden="1"/>
  </cols>
  <sheetData>
    <row r="1" spans="1:10"/>
    <row r="2" spans="1:10" ht="15.75">
      <c r="A2" s="8" t="s">
        <v>118</v>
      </c>
    </row>
    <row r="3" spans="1:10" ht="16.5" thickBot="1">
      <c r="A3" s="8" t="s">
        <v>650</v>
      </c>
    </row>
    <row r="4" spans="1:10">
      <c r="A4" s="12" t="s">
        <v>6</v>
      </c>
      <c r="B4" s="45" t="s">
        <v>119</v>
      </c>
      <c r="C4" s="45" t="s">
        <v>120</v>
      </c>
      <c r="D4" s="45" t="s">
        <v>121</v>
      </c>
      <c r="E4" s="45" t="s">
        <v>122</v>
      </c>
      <c r="F4" s="45" t="s">
        <v>122</v>
      </c>
      <c r="G4" s="45" t="s">
        <v>123</v>
      </c>
      <c r="H4" s="45" t="s">
        <v>124</v>
      </c>
      <c r="I4" s="45" t="s">
        <v>124</v>
      </c>
      <c r="J4" s="13" t="s">
        <v>125</v>
      </c>
    </row>
    <row r="5" spans="1:10">
      <c r="B5" s="52" t="s">
        <v>126</v>
      </c>
      <c r="C5" s="39" t="s">
        <v>127</v>
      </c>
      <c r="D5" s="39" t="s">
        <v>128</v>
      </c>
      <c r="E5" s="34" t="s">
        <v>129</v>
      </c>
      <c r="F5" s="34" t="s">
        <v>129</v>
      </c>
      <c r="G5" s="50" t="s">
        <v>130</v>
      </c>
      <c r="H5" s="50" t="s">
        <v>131</v>
      </c>
      <c r="I5" s="50" t="s">
        <v>132</v>
      </c>
      <c r="J5" s="34" t="s">
        <v>133</v>
      </c>
    </row>
    <row r="6" spans="1:10">
      <c r="A6" s="11" t="s">
        <v>19</v>
      </c>
      <c r="B6" s="35"/>
      <c r="C6" s="52" t="s">
        <v>134</v>
      </c>
      <c r="D6" s="52" t="s">
        <v>135</v>
      </c>
      <c r="E6" s="50" t="s">
        <v>136</v>
      </c>
      <c r="F6" s="50" t="s">
        <v>136</v>
      </c>
      <c r="G6" s="52"/>
      <c r="H6" s="50" t="s">
        <v>137</v>
      </c>
      <c r="I6" s="50" t="s">
        <v>137</v>
      </c>
      <c r="J6" s="34" t="s">
        <v>55</v>
      </c>
    </row>
    <row r="7" spans="1:10">
      <c r="B7" s="64"/>
      <c r="C7" s="50" t="s">
        <v>138</v>
      </c>
      <c r="D7" s="50" t="s">
        <v>139</v>
      </c>
      <c r="E7" s="50" t="s">
        <v>140</v>
      </c>
      <c r="F7" s="50" t="s">
        <v>140</v>
      </c>
      <c r="G7" s="52"/>
      <c r="H7" s="50" t="s">
        <v>141</v>
      </c>
      <c r="I7" s="50" t="s">
        <v>141</v>
      </c>
      <c r="J7" s="34" t="s">
        <v>142</v>
      </c>
    </row>
    <row r="8" spans="1:10">
      <c r="A8" s="54"/>
      <c r="B8" s="52"/>
      <c r="C8" s="50" t="s">
        <v>143</v>
      </c>
      <c r="D8" s="50" t="s">
        <v>136</v>
      </c>
      <c r="E8" s="50" t="s">
        <v>144</v>
      </c>
      <c r="F8" s="50" t="s">
        <v>145</v>
      </c>
      <c r="G8" s="47"/>
      <c r="H8" s="50" t="s">
        <v>57</v>
      </c>
      <c r="I8" s="50" t="s">
        <v>57</v>
      </c>
      <c r="J8" s="34" t="s">
        <v>146</v>
      </c>
    </row>
    <row r="9" spans="1:10">
      <c r="A9" s="54"/>
      <c r="B9" s="52"/>
      <c r="C9" s="50"/>
      <c r="D9" s="50" t="s">
        <v>147</v>
      </c>
      <c r="E9" s="50" t="s">
        <v>148</v>
      </c>
      <c r="F9" s="50" t="s">
        <v>148</v>
      </c>
      <c r="G9" s="52"/>
      <c r="H9" s="50"/>
      <c r="I9" s="52"/>
      <c r="J9" s="34" t="s">
        <v>149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150</v>
      </c>
    </row>
    <row r="11" spans="1:10" ht="18.75" customHeight="1">
      <c r="A11" s="158" t="s">
        <v>328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317</v>
      </c>
      <c r="B12" s="23">
        <v>225928</v>
      </c>
      <c r="C12" s="23">
        <v>130270</v>
      </c>
      <c r="D12" s="23">
        <v>21640</v>
      </c>
      <c r="E12" s="23">
        <v>33532</v>
      </c>
      <c r="F12" s="23">
        <v>0</v>
      </c>
      <c r="G12" s="23">
        <v>54</v>
      </c>
      <c r="H12" s="23">
        <v>64959</v>
      </c>
      <c r="I12" s="23">
        <v>57451</v>
      </c>
      <c r="J12" s="23">
        <v>1906</v>
      </c>
    </row>
    <row r="13" spans="1:10">
      <c r="A13" s="159" t="s">
        <v>329</v>
      </c>
      <c r="B13" s="23">
        <v>21091</v>
      </c>
      <c r="C13" s="23">
        <v>119925</v>
      </c>
      <c r="D13" s="23">
        <v>18260</v>
      </c>
      <c r="E13" s="23">
        <v>0</v>
      </c>
      <c r="F13" s="23">
        <v>2359</v>
      </c>
      <c r="G13" s="23">
        <v>15499</v>
      </c>
      <c r="H13" s="23">
        <v>9990</v>
      </c>
      <c r="I13" s="23">
        <v>6360</v>
      </c>
      <c r="J13" s="23">
        <v>3009</v>
      </c>
    </row>
    <row r="14" spans="1:10">
      <c r="A14" s="159" t="s">
        <v>330</v>
      </c>
      <c r="B14" s="23">
        <v>79781</v>
      </c>
      <c r="C14" s="23">
        <v>94649</v>
      </c>
      <c r="D14" s="23">
        <v>111929</v>
      </c>
      <c r="E14" s="23">
        <v>0</v>
      </c>
      <c r="F14" s="23">
        <v>10353</v>
      </c>
      <c r="G14" s="23">
        <v>109726</v>
      </c>
      <c r="H14" s="23">
        <v>17944</v>
      </c>
      <c r="I14" s="23">
        <v>7180</v>
      </c>
      <c r="J14" s="23">
        <v>157</v>
      </c>
    </row>
    <row r="15" spans="1:10">
      <c r="A15" s="159" t="s">
        <v>331</v>
      </c>
      <c r="B15" s="23">
        <v>172987</v>
      </c>
      <c r="C15" s="23">
        <v>130793</v>
      </c>
      <c r="D15" s="23">
        <v>193506</v>
      </c>
      <c r="E15" s="23">
        <v>0</v>
      </c>
      <c r="F15" s="23">
        <v>0</v>
      </c>
      <c r="G15" s="23">
        <v>178282</v>
      </c>
      <c r="H15" s="23">
        <v>80961</v>
      </c>
      <c r="I15" s="23">
        <v>40026</v>
      </c>
      <c r="J15" s="23">
        <v>0</v>
      </c>
    </row>
    <row r="16" spans="1:10">
      <c r="A16" s="159" t="s">
        <v>332</v>
      </c>
      <c r="B16" s="23">
        <v>181512</v>
      </c>
      <c r="C16" s="23">
        <v>137683</v>
      </c>
      <c r="D16" s="23">
        <v>233285</v>
      </c>
      <c r="E16" s="23">
        <v>0</v>
      </c>
      <c r="F16" s="23">
        <v>14268</v>
      </c>
      <c r="G16" s="23">
        <v>229277</v>
      </c>
      <c r="H16" s="23">
        <v>48786</v>
      </c>
      <c r="I16" s="23">
        <v>44507</v>
      </c>
      <c r="J16" s="23">
        <v>637</v>
      </c>
    </row>
    <row r="17" spans="1:10">
      <c r="A17" s="159" t="s">
        <v>333</v>
      </c>
      <c r="B17" s="23">
        <v>147214</v>
      </c>
      <c r="C17" s="23">
        <v>200457</v>
      </c>
      <c r="D17" s="23">
        <v>148768</v>
      </c>
      <c r="E17" s="23">
        <v>0</v>
      </c>
      <c r="F17" s="23">
        <v>9743</v>
      </c>
      <c r="G17" s="23">
        <v>141664</v>
      </c>
      <c r="H17" s="23">
        <v>51527</v>
      </c>
      <c r="I17" s="23">
        <v>24395</v>
      </c>
      <c r="J17" s="23">
        <v>898</v>
      </c>
    </row>
    <row r="18" spans="1:10">
      <c r="A18" s="159" t="s">
        <v>334</v>
      </c>
      <c r="B18" s="23">
        <v>97638</v>
      </c>
      <c r="C18" s="23">
        <v>56430</v>
      </c>
      <c r="D18" s="23">
        <v>17383</v>
      </c>
      <c r="E18" s="23">
        <v>0</v>
      </c>
      <c r="F18" s="23">
        <v>2659</v>
      </c>
      <c r="G18" s="23">
        <v>3545</v>
      </c>
      <c r="H18" s="23">
        <v>758</v>
      </c>
      <c r="I18" s="23">
        <v>13933</v>
      </c>
      <c r="J18" s="23">
        <v>2566</v>
      </c>
    </row>
    <row r="19" spans="1:10">
      <c r="A19" s="159" t="s">
        <v>335</v>
      </c>
      <c r="B19" s="23">
        <v>86972</v>
      </c>
      <c r="C19" s="23">
        <v>252380</v>
      </c>
      <c r="D19" s="23">
        <v>59548</v>
      </c>
      <c r="E19" s="23">
        <v>0</v>
      </c>
      <c r="F19" s="23">
        <v>7064</v>
      </c>
      <c r="G19" s="23">
        <v>65</v>
      </c>
      <c r="H19" s="23">
        <v>30625</v>
      </c>
      <c r="I19" s="23">
        <v>37277</v>
      </c>
      <c r="J19" s="23">
        <v>5409</v>
      </c>
    </row>
    <row r="20" spans="1:10">
      <c r="A20" s="159" t="s">
        <v>336</v>
      </c>
      <c r="B20" s="23">
        <v>1149</v>
      </c>
      <c r="C20" s="23">
        <v>314691</v>
      </c>
      <c r="D20" s="23">
        <v>0</v>
      </c>
      <c r="E20" s="23">
        <v>0</v>
      </c>
      <c r="F20" s="23">
        <v>0</v>
      </c>
      <c r="G20" s="23">
        <v>0</v>
      </c>
      <c r="H20" s="23">
        <v>8</v>
      </c>
      <c r="I20" s="23">
        <v>0</v>
      </c>
      <c r="J20" s="23">
        <v>8</v>
      </c>
    </row>
    <row r="21" spans="1:10">
      <c r="A21" s="159" t="s">
        <v>337</v>
      </c>
      <c r="B21" s="23">
        <v>28197</v>
      </c>
      <c r="C21" s="23">
        <v>11638</v>
      </c>
      <c r="D21" s="23">
        <v>45018</v>
      </c>
      <c r="E21" s="23">
        <v>162</v>
      </c>
      <c r="F21" s="23">
        <v>2126</v>
      </c>
      <c r="G21" s="23">
        <v>49130</v>
      </c>
      <c r="H21" s="23">
        <v>450</v>
      </c>
      <c r="I21" s="23">
        <v>3525</v>
      </c>
      <c r="J21" s="23">
        <v>1132</v>
      </c>
    </row>
    <row r="22" spans="1:10">
      <c r="A22" s="159" t="s">
        <v>338</v>
      </c>
      <c r="B22" s="23">
        <v>69767</v>
      </c>
      <c r="C22" s="23">
        <v>24928</v>
      </c>
      <c r="D22" s="23">
        <v>19811</v>
      </c>
      <c r="E22" s="23">
        <v>0</v>
      </c>
      <c r="F22" s="23">
        <v>7678</v>
      </c>
      <c r="G22" s="23">
        <v>18726</v>
      </c>
      <c r="H22" s="23">
        <v>25883</v>
      </c>
      <c r="I22" s="23">
        <v>12936</v>
      </c>
      <c r="J22" s="23">
        <v>133</v>
      </c>
    </row>
    <row r="23" spans="1:10">
      <c r="A23" s="159" t="s">
        <v>339</v>
      </c>
      <c r="B23" s="23">
        <v>48222</v>
      </c>
      <c r="C23" s="23">
        <v>26592</v>
      </c>
      <c r="D23" s="23">
        <v>12026</v>
      </c>
      <c r="E23" s="23">
        <v>0</v>
      </c>
      <c r="F23" s="23">
        <v>4009</v>
      </c>
      <c r="G23" s="23">
        <v>12003</v>
      </c>
      <c r="H23" s="23">
        <v>23665</v>
      </c>
      <c r="I23" s="23">
        <v>9496</v>
      </c>
      <c r="J23" s="23">
        <v>99</v>
      </c>
    </row>
    <row r="24" spans="1:10">
      <c r="A24" s="159" t="s">
        <v>340</v>
      </c>
      <c r="B24" s="23">
        <v>104950</v>
      </c>
      <c r="C24" s="23">
        <v>69554</v>
      </c>
      <c r="D24" s="23">
        <v>1143</v>
      </c>
      <c r="E24" s="23">
        <v>0</v>
      </c>
      <c r="F24" s="23">
        <v>11127</v>
      </c>
      <c r="G24" s="23">
        <v>0</v>
      </c>
      <c r="H24" s="23">
        <v>32744</v>
      </c>
      <c r="I24" s="23">
        <v>18292</v>
      </c>
      <c r="J24" s="23">
        <v>0</v>
      </c>
    </row>
    <row r="25" spans="1:10">
      <c r="A25" s="159" t="s">
        <v>341</v>
      </c>
      <c r="B25" s="23">
        <v>13112</v>
      </c>
      <c r="C25" s="23">
        <v>273526</v>
      </c>
      <c r="D25" s="23">
        <v>49167</v>
      </c>
      <c r="E25" s="23">
        <v>0</v>
      </c>
      <c r="F25" s="23">
        <v>2278</v>
      </c>
      <c r="G25" s="23">
        <v>43970</v>
      </c>
      <c r="H25" s="23">
        <v>455</v>
      </c>
      <c r="I25" s="23">
        <v>30981</v>
      </c>
      <c r="J25" s="23">
        <v>3961</v>
      </c>
    </row>
    <row r="26" spans="1:10">
      <c r="A26" s="159" t="s">
        <v>342</v>
      </c>
      <c r="B26" s="23">
        <v>47812</v>
      </c>
      <c r="C26" s="23">
        <v>170472</v>
      </c>
      <c r="D26" s="23">
        <v>4143</v>
      </c>
      <c r="E26" s="23">
        <v>0</v>
      </c>
      <c r="F26" s="23">
        <v>3105</v>
      </c>
      <c r="G26" s="23">
        <v>392</v>
      </c>
      <c r="H26" s="23">
        <v>24037</v>
      </c>
      <c r="I26" s="23">
        <v>21520</v>
      </c>
      <c r="J26" s="23">
        <v>1295</v>
      </c>
    </row>
    <row r="27" spans="1:10">
      <c r="A27" s="159" t="s">
        <v>343</v>
      </c>
      <c r="B27" s="23">
        <v>797272</v>
      </c>
      <c r="C27" s="23">
        <v>2022504</v>
      </c>
      <c r="D27" s="23">
        <v>195072</v>
      </c>
      <c r="E27" s="23">
        <v>0</v>
      </c>
      <c r="F27" s="23">
        <v>105864</v>
      </c>
      <c r="G27" s="23">
        <v>195629</v>
      </c>
      <c r="H27" s="23">
        <v>167232</v>
      </c>
      <c r="I27" s="23">
        <v>341439</v>
      </c>
      <c r="J27" s="23">
        <v>21304</v>
      </c>
    </row>
    <row r="28" spans="1:10">
      <c r="A28" s="159" t="s">
        <v>344</v>
      </c>
      <c r="B28" s="23">
        <v>57365</v>
      </c>
      <c r="C28" s="23">
        <v>60271</v>
      </c>
      <c r="D28" s="23">
        <v>2668</v>
      </c>
      <c r="E28" s="23">
        <v>0</v>
      </c>
      <c r="F28" s="23">
        <v>5037</v>
      </c>
      <c r="G28" s="23">
        <v>298</v>
      </c>
      <c r="H28" s="23">
        <v>17721</v>
      </c>
      <c r="I28" s="23">
        <v>15126</v>
      </c>
      <c r="J28" s="23">
        <v>0</v>
      </c>
    </row>
    <row r="29" spans="1:10">
      <c r="A29" s="159" t="s">
        <v>345</v>
      </c>
      <c r="B29" s="23">
        <v>207580</v>
      </c>
      <c r="C29" s="23">
        <v>351203</v>
      </c>
      <c r="D29" s="23">
        <v>231135</v>
      </c>
      <c r="E29" s="23">
        <v>0</v>
      </c>
      <c r="F29" s="23">
        <v>18125</v>
      </c>
      <c r="G29" s="23">
        <v>230114</v>
      </c>
      <c r="H29" s="23">
        <v>49178</v>
      </c>
      <c r="I29" s="23">
        <v>54780</v>
      </c>
      <c r="J29" s="23">
        <v>1691</v>
      </c>
    </row>
    <row r="30" spans="1:10">
      <c r="A30" s="159" t="s">
        <v>346</v>
      </c>
      <c r="B30" s="23">
        <v>58466</v>
      </c>
      <c r="C30" s="23">
        <v>104479</v>
      </c>
      <c r="D30" s="23">
        <v>3816</v>
      </c>
      <c r="E30" s="23">
        <v>7764</v>
      </c>
      <c r="F30" s="23">
        <v>0</v>
      </c>
      <c r="G30" s="23">
        <v>769</v>
      </c>
      <c r="H30" s="23">
        <v>0</v>
      </c>
      <c r="I30" s="23">
        <v>20966</v>
      </c>
      <c r="J30" s="23">
        <v>0</v>
      </c>
    </row>
    <row r="31" spans="1:10">
      <c r="A31" s="159" t="s">
        <v>347</v>
      </c>
      <c r="B31" s="23">
        <v>81548</v>
      </c>
      <c r="C31" s="23">
        <v>123957</v>
      </c>
      <c r="D31" s="23">
        <v>128924</v>
      </c>
      <c r="E31" s="23">
        <v>0</v>
      </c>
      <c r="F31" s="23">
        <v>4492</v>
      </c>
      <c r="G31" s="23">
        <v>115821</v>
      </c>
      <c r="H31" s="23">
        <v>0</v>
      </c>
      <c r="I31" s="23">
        <v>28218</v>
      </c>
      <c r="J31" s="23">
        <v>4809</v>
      </c>
    </row>
    <row r="32" spans="1:10">
      <c r="A32" s="159" t="s">
        <v>348</v>
      </c>
      <c r="B32" s="23">
        <v>101193</v>
      </c>
      <c r="C32" s="23">
        <v>88957</v>
      </c>
      <c r="D32" s="23">
        <v>145104</v>
      </c>
      <c r="E32" s="23">
        <v>0</v>
      </c>
      <c r="F32" s="23">
        <v>16666</v>
      </c>
      <c r="G32" s="23">
        <v>139090</v>
      </c>
      <c r="H32" s="23">
        <v>16277</v>
      </c>
      <c r="I32" s="23">
        <v>20559</v>
      </c>
      <c r="J32" s="23">
        <v>1364</v>
      </c>
    </row>
    <row r="33" spans="1:10">
      <c r="A33" s="159" t="s">
        <v>349</v>
      </c>
      <c r="B33" s="23">
        <v>77879</v>
      </c>
      <c r="C33" s="23">
        <v>30338</v>
      </c>
      <c r="D33" s="23">
        <v>6391</v>
      </c>
      <c r="E33" s="23">
        <v>0</v>
      </c>
      <c r="F33" s="23">
        <v>6486</v>
      </c>
      <c r="G33" s="23">
        <v>2414</v>
      </c>
      <c r="H33" s="23">
        <v>32169</v>
      </c>
      <c r="I33" s="23">
        <v>10252</v>
      </c>
      <c r="J33" s="23">
        <v>43</v>
      </c>
    </row>
    <row r="34" spans="1:10">
      <c r="A34" s="159" t="s">
        <v>350</v>
      </c>
      <c r="B34" s="23">
        <v>65654</v>
      </c>
      <c r="C34" s="23">
        <v>84162</v>
      </c>
      <c r="D34" s="23">
        <v>4049</v>
      </c>
      <c r="E34" s="23">
        <v>0</v>
      </c>
      <c r="F34" s="23">
        <v>5478</v>
      </c>
      <c r="G34" s="23">
        <v>2535</v>
      </c>
      <c r="H34" s="23">
        <v>5085</v>
      </c>
      <c r="I34" s="23">
        <v>15002</v>
      </c>
      <c r="J34" s="23">
        <v>174</v>
      </c>
    </row>
    <row r="35" spans="1:10">
      <c r="A35" s="159" t="s">
        <v>351</v>
      </c>
      <c r="B35" s="23">
        <v>1748</v>
      </c>
      <c r="C35" s="23">
        <v>30481</v>
      </c>
      <c r="D35" s="23">
        <v>1</v>
      </c>
      <c r="E35" s="23">
        <v>0</v>
      </c>
      <c r="F35" s="23">
        <v>511</v>
      </c>
      <c r="G35" s="23">
        <v>0</v>
      </c>
      <c r="H35" s="23">
        <v>0</v>
      </c>
      <c r="I35" s="23">
        <v>3205</v>
      </c>
      <c r="J35" s="23">
        <v>0</v>
      </c>
    </row>
    <row r="36" spans="1:10">
      <c r="A36" s="159" t="s">
        <v>352</v>
      </c>
      <c r="B36" s="23">
        <v>83418</v>
      </c>
      <c r="C36" s="23">
        <v>42613</v>
      </c>
      <c r="D36" s="23">
        <v>88808</v>
      </c>
      <c r="E36" s="23">
        <v>0</v>
      </c>
      <c r="F36" s="23">
        <v>4830</v>
      </c>
      <c r="G36" s="23">
        <v>82169</v>
      </c>
      <c r="H36" s="23">
        <v>42742</v>
      </c>
      <c r="I36" s="23">
        <v>18920</v>
      </c>
      <c r="J36" s="23">
        <v>156</v>
      </c>
    </row>
    <row r="37" spans="1:10">
      <c r="A37" s="159" t="s">
        <v>353</v>
      </c>
      <c r="B37" s="23">
        <v>89198</v>
      </c>
      <c r="C37" s="23">
        <v>83831</v>
      </c>
      <c r="D37" s="23">
        <v>132121</v>
      </c>
      <c r="E37" s="23">
        <v>0</v>
      </c>
      <c r="F37" s="23">
        <v>3202</v>
      </c>
      <c r="G37" s="23">
        <v>116469</v>
      </c>
      <c r="H37" s="23">
        <v>16896</v>
      </c>
      <c r="I37" s="23">
        <v>15082</v>
      </c>
      <c r="J37" s="23">
        <v>2265</v>
      </c>
    </row>
    <row r="38" spans="1:10" ht="19.5" customHeight="1">
      <c r="A38" s="158" t="s">
        <v>354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355</v>
      </c>
      <c r="B39" s="23">
        <v>125156</v>
      </c>
      <c r="C39" s="23">
        <v>40604</v>
      </c>
      <c r="D39" s="23">
        <v>8861</v>
      </c>
      <c r="E39" s="23">
        <v>0</v>
      </c>
      <c r="F39" s="23">
        <v>980</v>
      </c>
      <c r="G39" s="23">
        <v>2287</v>
      </c>
      <c r="H39" s="23">
        <v>22934</v>
      </c>
      <c r="I39" s="23">
        <v>18131</v>
      </c>
      <c r="J39" s="23">
        <v>251</v>
      </c>
    </row>
    <row r="40" spans="1:10">
      <c r="A40" s="159" t="s">
        <v>356</v>
      </c>
      <c r="B40" s="23">
        <v>27342</v>
      </c>
      <c r="C40" s="23">
        <v>14377</v>
      </c>
      <c r="D40" s="23">
        <v>1066</v>
      </c>
      <c r="E40" s="23">
        <v>0</v>
      </c>
      <c r="F40" s="23">
        <v>3077</v>
      </c>
      <c r="G40" s="23">
        <v>1097</v>
      </c>
      <c r="H40" s="23">
        <v>1466</v>
      </c>
      <c r="I40" s="23">
        <v>8084</v>
      </c>
      <c r="J40" s="23">
        <v>143</v>
      </c>
    </row>
    <row r="41" spans="1:10">
      <c r="A41" s="159" t="s">
        <v>357</v>
      </c>
      <c r="B41" s="23">
        <v>48672</v>
      </c>
      <c r="C41" s="23">
        <v>11179</v>
      </c>
      <c r="D41" s="23">
        <v>2207</v>
      </c>
      <c r="E41" s="23">
        <v>3274</v>
      </c>
      <c r="F41" s="23">
        <v>82</v>
      </c>
      <c r="G41" s="23">
        <v>911</v>
      </c>
      <c r="H41" s="23">
        <v>24142</v>
      </c>
      <c r="I41" s="23">
        <v>7451</v>
      </c>
      <c r="J41" s="23">
        <v>0</v>
      </c>
    </row>
    <row r="42" spans="1:10">
      <c r="A42" s="159" t="s">
        <v>358</v>
      </c>
      <c r="B42" s="23">
        <v>17653</v>
      </c>
      <c r="C42" s="23">
        <v>42013</v>
      </c>
      <c r="D42" s="23">
        <v>606</v>
      </c>
      <c r="E42" s="23">
        <v>0</v>
      </c>
      <c r="F42" s="23">
        <v>2283</v>
      </c>
      <c r="G42" s="23">
        <v>93</v>
      </c>
      <c r="H42" s="23">
        <v>11436</v>
      </c>
      <c r="I42" s="23">
        <v>6243</v>
      </c>
      <c r="J42" s="23">
        <v>28</v>
      </c>
    </row>
    <row r="43" spans="1:10">
      <c r="A43" s="159" t="s">
        <v>359</v>
      </c>
      <c r="B43" s="23">
        <v>74596</v>
      </c>
      <c r="C43" s="23">
        <v>12946</v>
      </c>
      <c r="D43" s="23">
        <v>908</v>
      </c>
      <c r="E43" s="23">
        <v>0</v>
      </c>
      <c r="F43" s="23">
        <v>5545</v>
      </c>
      <c r="G43" s="23">
        <v>3549</v>
      </c>
      <c r="H43" s="23">
        <v>16449</v>
      </c>
      <c r="I43" s="23">
        <v>7032</v>
      </c>
      <c r="J43" s="23">
        <v>3</v>
      </c>
    </row>
    <row r="44" spans="1:10">
      <c r="A44" s="159" t="s">
        <v>360</v>
      </c>
      <c r="B44" s="23">
        <v>469337</v>
      </c>
      <c r="C44" s="23">
        <v>419827</v>
      </c>
      <c r="D44" s="23">
        <v>561850</v>
      </c>
      <c r="E44" s="23">
        <v>27459</v>
      </c>
      <c r="F44" s="23">
        <v>6763</v>
      </c>
      <c r="G44" s="23">
        <v>523810</v>
      </c>
      <c r="H44" s="23">
        <v>134160</v>
      </c>
      <c r="I44" s="23">
        <v>99167</v>
      </c>
      <c r="J44" s="23">
        <v>4969</v>
      </c>
    </row>
    <row r="45" spans="1:10">
      <c r="A45" s="159" t="s">
        <v>361</v>
      </c>
      <c r="B45" s="23">
        <v>19494</v>
      </c>
      <c r="C45" s="23">
        <v>1472</v>
      </c>
      <c r="D45" s="23">
        <v>19</v>
      </c>
      <c r="E45" s="23">
        <v>0</v>
      </c>
      <c r="F45" s="23">
        <v>2157</v>
      </c>
      <c r="G45" s="23">
        <v>0</v>
      </c>
      <c r="H45" s="23">
        <v>8841</v>
      </c>
      <c r="I45" s="23">
        <v>2691</v>
      </c>
      <c r="J45" s="23">
        <v>1</v>
      </c>
    </row>
    <row r="46" spans="1:10">
      <c r="A46" s="159" t="s">
        <v>362</v>
      </c>
      <c r="B46" s="23">
        <v>64397</v>
      </c>
      <c r="C46" s="23">
        <v>11524</v>
      </c>
      <c r="D46" s="23">
        <v>16652</v>
      </c>
      <c r="E46" s="23">
        <v>0</v>
      </c>
      <c r="F46" s="23">
        <v>3674</v>
      </c>
      <c r="G46" s="23">
        <v>14432</v>
      </c>
      <c r="H46" s="23">
        <v>24260</v>
      </c>
      <c r="I46" s="23">
        <v>6300</v>
      </c>
      <c r="J46" s="23">
        <v>249</v>
      </c>
    </row>
    <row r="47" spans="1:10" ht="22.5" customHeight="1">
      <c r="A47" s="158" t="s">
        <v>363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364</v>
      </c>
      <c r="B48" s="23">
        <v>324095</v>
      </c>
      <c r="C48" s="23">
        <v>84115</v>
      </c>
      <c r="D48" s="23">
        <v>17554</v>
      </c>
      <c r="E48" s="23">
        <v>0</v>
      </c>
      <c r="F48" s="23">
        <v>21161</v>
      </c>
      <c r="G48" s="23">
        <v>1466</v>
      </c>
      <c r="H48" s="23">
        <v>126830</v>
      </c>
      <c r="I48" s="23">
        <v>67918</v>
      </c>
      <c r="J48" s="23">
        <v>1024</v>
      </c>
    </row>
    <row r="49" spans="1:10">
      <c r="A49" s="159" t="s">
        <v>365</v>
      </c>
      <c r="B49" s="23">
        <v>69212</v>
      </c>
      <c r="C49" s="23">
        <v>21988</v>
      </c>
      <c r="D49" s="23">
        <v>255</v>
      </c>
      <c r="E49" s="23">
        <v>0</v>
      </c>
      <c r="F49" s="23">
        <v>7281</v>
      </c>
      <c r="G49" s="23">
        <v>599</v>
      </c>
      <c r="H49" s="23">
        <v>32569</v>
      </c>
      <c r="I49" s="23">
        <v>9556</v>
      </c>
      <c r="J49" s="23">
        <v>1382</v>
      </c>
    </row>
    <row r="50" spans="1:10">
      <c r="A50" s="159" t="s">
        <v>366</v>
      </c>
      <c r="B50" s="23">
        <v>23260</v>
      </c>
      <c r="C50" s="23">
        <v>19252</v>
      </c>
      <c r="D50" s="23">
        <v>0</v>
      </c>
      <c r="E50" s="23">
        <v>0</v>
      </c>
      <c r="F50" s="23">
        <v>2544</v>
      </c>
      <c r="G50" s="23">
        <v>0</v>
      </c>
      <c r="H50" s="23">
        <v>7583</v>
      </c>
      <c r="I50" s="23">
        <v>4301</v>
      </c>
      <c r="J50" s="23">
        <v>0</v>
      </c>
    </row>
    <row r="51" spans="1:10">
      <c r="A51" s="159" t="s">
        <v>367</v>
      </c>
      <c r="B51" s="23">
        <v>131784</v>
      </c>
      <c r="C51" s="23">
        <v>41381</v>
      </c>
      <c r="D51" s="23">
        <v>5264</v>
      </c>
      <c r="E51" s="23">
        <v>0</v>
      </c>
      <c r="F51" s="23">
        <v>6420</v>
      </c>
      <c r="G51" s="23">
        <v>2283</v>
      </c>
      <c r="H51" s="23">
        <v>34077</v>
      </c>
      <c r="I51" s="23">
        <v>22296</v>
      </c>
      <c r="J51" s="23">
        <v>313</v>
      </c>
    </row>
    <row r="52" spans="1:10">
      <c r="A52" s="159" t="s">
        <v>368</v>
      </c>
      <c r="B52" s="23">
        <v>152791</v>
      </c>
      <c r="C52" s="23">
        <v>89898</v>
      </c>
      <c r="D52" s="23">
        <v>4225</v>
      </c>
      <c r="E52" s="23">
        <v>0</v>
      </c>
      <c r="F52" s="23">
        <v>8268</v>
      </c>
      <c r="G52" s="23">
        <v>666</v>
      </c>
      <c r="H52" s="23">
        <v>24084</v>
      </c>
      <c r="I52" s="23">
        <v>14918</v>
      </c>
      <c r="J52" s="23">
        <v>142</v>
      </c>
    </row>
    <row r="53" spans="1:10">
      <c r="A53" s="159" t="s">
        <v>369</v>
      </c>
      <c r="B53" s="23">
        <v>27456</v>
      </c>
      <c r="C53" s="23">
        <v>14201</v>
      </c>
      <c r="D53" s="23">
        <v>570</v>
      </c>
      <c r="E53" s="23">
        <v>404</v>
      </c>
      <c r="F53" s="23">
        <v>1317</v>
      </c>
      <c r="G53" s="23">
        <v>265</v>
      </c>
      <c r="H53" s="23">
        <v>8682</v>
      </c>
      <c r="I53" s="23">
        <v>4436</v>
      </c>
      <c r="J53" s="23">
        <v>0</v>
      </c>
    </row>
    <row r="54" spans="1:10">
      <c r="A54" s="159" t="s">
        <v>370</v>
      </c>
      <c r="B54" s="23">
        <v>66495</v>
      </c>
      <c r="C54" s="23">
        <v>50489</v>
      </c>
      <c r="D54" s="23">
        <v>14213</v>
      </c>
      <c r="E54" s="23">
        <v>0</v>
      </c>
      <c r="F54" s="23">
        <v>6158</v>
      </c>
      <c r="G54" s="23">
        <v>1482</v>
      </c>
      <c r="H54" s="23">
        <v>20546</v>
      </c>
      <c r="I54" s="23">
        <v>9632</v>
      </c>
      <c r="J54" s="23">
        <v>94</v>
      </c>
    </row>
    <row r="55" spans="1:10">
      <c r="A55" s="159" t="s">
        <v>371</v>
      </c>
      <c r="B55" s="23">
        <v>12599</v>
      </c>
      <c r="C55" s="23">
        <v>28434</v>
      </c>
      <c r="D55" s="23">
        <v>137</v>
      </c>
      <c r="E55" s="23">
        <v>0</v>
      </c>
      <c r="F55" s="23">
        <v>1111</v>
      </c>
      <c r="G55" s="23">
        <v>9</v>
      </c>
      <c r="H55" s="23">
        <v>192</v>
      </c>
      <c r="I55" s="23">
        <v>6481</v>
      </c>
      <c r="J55" s="23">
        <v>164</v>
      </c>
    </row>
    <row r="56" spans="1:10">
      <c r="A56" s="159" t="s">
        <v>372</v>
      </c>
      <c r="B56" s="23">
        <v>30081</v>
      </c>
      <c r="C56" s="23">
        <v>7373</v>
      </c>
      <c r="D56" s="23">
        <v>769</v>
      </c>
      <c r="E56" s="23">
        <v>0</v>
      </c>
      <c r="F56" s="23">
        <v>4521</v>
      </c>
      <c r="G56" s="23">
        <v>5</v>
      </c>
      <c r="H56" s="23">
        <v>16519</v>
      </c>
      <c r="I56" s="23">
        <v>6274</v>
      </c>
      <c r="J56" s="23">
        <v>13</v>
      </c>
    </row>
    <row r="57" spans="1:10" ht="22.5" customHeight="1">
      <c r="A57" s="158" t="s">
        <v>373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374</v>
      </c>
      <c r="B58" s="23">
        <v>21377</v>
      </c>
      <c r="C58" s="23">
        <v>926</v>
      </c>
      <c r="D58" s="23">
        <v>1651</v>
      </c>
      <c r="E58" s="23">
        <v>0</v>
      </c>
      <c r="F58" s="23">
        <v>1439</v>
      </c>
      <c r="G58" s="23">
        <v>726</v>
      </c>
      <c r="H58" s="23">
        <v>7140</v>
      </c>
      <c r="I58" s="23">
        <v>2548</v>
      </c>
      <c r="J58" s="23">
        <v>869</v>
      </c>
    </row>
    <row r="59" spans="1:10">
      <c r="A59" s="159" t="s">
        <v>375</v>
      </c>
      <c r="B59" s="23">
        <v>67739</v>
      </c>
      <c r="C59" s="23">
        <v>23102</v>
      </c>
      <c r="D59" s="23">
        <v>6800</v>
      </c>
      <c r="E59" s="23">
        <v>0</v>
      </c>
      <c r="F59" s="23">
        <v>5828</v>
      </c>
      <c r="G59" s="23">
        <v>1247</v>
      </c>
      <c r="H59" s="23">
        <v>26319</v>
      </c>
      <c r="I59" s="23">
        <v>11005</v>
      </c>
      <c r="J59" s="23">
        <v>0</v>
      </c>
    </row>
    <row r="60" spans="1:10">
      <c r="A60" s="159" t="s">
        <v>376</v>
      </c>
      <c r="B60" s="23">
        <v>27609</v>
      </c>
      <c r="C60" s="23">
        <v>5687</v>
      </c>
      <c r="D60" s="23">
        <v>348</v>
      </c>
      <c r="E60" s="23">
        <v>0</v>
      </c>
      <c r="F60" s="23">
        <v>2851</v>
      </c>
      <c r="G60" s="23">
        <v>68</v>
      </c>
      <c r="H60" s="23">
        <v>6855</v>
      </c>
      <c r="I60" s="23">
        <v>2352</v>
      </c>
      <c r="J60" s="23">
        <v>1711</v>
      </c>
    </row>
    <row r="61" spans="1:10">
      <c r="A61" s="159" t="s">
        <v>377</v>
      </c>
      <c r="B61" s="23">
        <v>281947</v>
      </c>
      <c r="C61" s="23">
        <v>270707</v>
      </c>
      <c r="D61" s="23">
        <v>0</v>
      </c>
      <c r="E61" s="23">
        <v>5119</v>
      </c>
      <c r="F61" s="23">
        <v>13592</v>
      </c>
      <c r="G61" s="23">
        <v>0</v>
      </c>
      <c r="H61" s="23">
        <v>51988</v>
      </c>
      <c r="I61" s="23">
        <v>60298</v>
      </c>
      <c r="J61" s="23">
        <v>1414</v>
      </c>
    </row>
    <row r="62" spans="1:10">
      <c r="A62" s="159" t="s">
        <v>378</v>
      </c>
      <c r="B62" s="23">
        <v>66718</v>
      </c>
      <c r="C62" s="23">
        <v>33225</v>
      </c>
      <c r="D62" s="23">
        <v>3498</v>
      </c>
      <c r="E62" s="23">
        <v>0</v>
      </c>
      <c r="F62" s="23">
        <v>3489</v>
      </c>
      <c r="G62" s="23">
        <v>1817</v>
      </c>
      <c r="H62" s="23">
        <v>47</v>
      </c>
      <c r="I62" s="23">
        <v>7932</v>
      </c>
      <c r="J62" s="23">
        <v>62</v>
      </c>
    </row>
    <row r="63" spans="1:10">
      <c r="A63" s="159" t="s">
        <v>379</v>
      </c>
      <c r="B63" s="23">
        <v>113628</v>
      </c>
      <c r="C63" s="23">
        <v>33068</v>
      </c>
      <c r="D63" s="23">
        <v>4463</v>
      </c>
      <c r="E63" s="23">
        <v>9974</v>
      </c>
      <c r="F63" s="23">
        <v>5681</v>
      </c>
      <c r="G63" s="23">
        <v>856</v>
      </c>
      <c r="H63" s="23">
        <v>18568</v>
      </c>
      <c r="I63" s="23">
        <v>27341</v>
      </c>
      <c r="J63" s="23">
        <v>35</v>
      </c>
    </row>
    <row r="64" spans="1:10">
      <c r="A64" s="159" t="s">
        <v>380</v>
      </c>
      <c r="B64" s="23">
        <v>415957</v>
      </c>
      <c r="C64" s="23">
        <v>142125</v>
      </c>
      <c r="D64" s="23">
        <v>37774</v>
      </c>
      <c r="E64" s="23">
        <v>0</v>
      </c>
      <c r="F64" s="23">
        <v>11118</v>
      </c>
      <c r="G64" s="23">
        <v>13287</v>
      </c>
      <c r="H64" s="23">
        <v>50368</v>
      </c>
      <c r="I64" s="23">
        <v>60615</v>
      </c>
      <c r="J64" s="23">
        <v>34</v>
      </c>
    </row>
    <row r="65" spans="1:10">
      <c r="A65" s="159" t="s">
        <v>381</v>
      </c>
      <c r="B65" s="23">
        <v>38746</v>
      </c>
      <c r="C65" s="23">
        <v>31250</v>
      </c>
      <c r="D65" s="23">
        <v>1060</v>
      </c>
      <c r="E65" s="23">
        <v>0</v>
      </c>
      <c r="F65" s="23">
        <v>5218</v>
      </c>
      <c r="G65" s="23">
        <v>677</v>
      </c>
      <c r="H65" s="23">
        <v>3093</v>
      </c>
      <c r="I65" s="23">
        <v>7301</v>
      </c>
      <c r="J65" s="23">
        <v>609</v>
      </c>
    </row>
    <row r="66" spans="1:10">
      <c r="A66" s="159" t="s">
        <v>382</v>
      </c>
      <c r="B66" s="23">
        <v>31241</v>
      </c>
      <c r="C66" s="23">
        <v>14574</v>
      </c>
      <c r="D66" s="23">
        <v>2285</v>
      </c>
      <c r="E66" s="23">
        <v>0</v>
      </c>
      <c r="F66" s="23">
        <v>3872</v>
      </c>
      <c r="G66" s="23">
        <v>1804</v>
      </c>
      <c r="H66" s="23">
        <v>23010</v>
      </c>
      <c r="I66" s="23">
        <v>5623</v>
      </c>
      <c r="J66" s="23">
        <v>6724</v>
      </c>
    </row>
    <row r="67" spans="1:10">
      <c r="A67" s="159" t="s">
        <v>383</v>
      </c>
      <c r="B67" s="23">
        <v>34471</v>
      </c>
      <c r="C67" s="23">
        <v>5573</v>
      </c>
      <c r="D67" s="23">
        <v>1639</v>
      </c>
      <c r="E67" s="23">
        <v>0</v>
      </c>
      <c r="F67" s="23">
        <v>3908</v>
      </c>
      <c r="G67" s="23">
        <v>9</v>
      </c>
      <c r="H67" s="23">
        <v>9157</v>
      </c>
      <c r="I67" s="23">
        <v>2719</v>
      </c>
      <c r="J67" s="23">
        <v>84</v>
      </c>
    </row>
    <row r="68" spans="1:10">
      <c r="A68" s="159" t="s">
        <v>384</v>
      </c>
      <c r="B68" s="23">
        <v>2984</v>
      </c>
      <c r="C68" s="23">
        <v>7926</v>
      </c>
      <c r="D68" s="23">
        <v>60</v>
      </c>
      <c r="E68" s="23">
        <v>0</v>
      </c>
      <c r="F68" s="23">
        <v>200</v>
      </c>
      <c r="G68" s="23">
        <v>1</v>
      </c>
      <c r="H68" s="23">
        <v>0</v>
      </c>
      <c r="I68" s="23">
        <v>0</v>
      </c>
      <c r="J68" s="23">
        <v>0</v>
      </c>
    </row>
    <row r="69" spans="1:10">
      <c r="A69" s="159" t="s">
        <v>385</v>
      </c>
      <c r="B69" s="23">
        <v>30205</v>
      </c>
      <c r="C69" s="23">
        <v>8031</v>
      </c>
      <c r="D69" s="23">
        <v>409</v>
      </c>
      <c r="E69" s="23">
        <v>0</v>
      </c>
      <c r="F69" s="23">
        <v>2457</v>
      </c>
      <c r="G69" s="23">
        <v>57</v>
      </c>
      <c r="H69" s="23">
        <v>6100</v>
      </c>
      <c r="I69" s="23">
        <v>3360</v>
      </c>
      <c r="J69" s="23">
        <v>0</v>
      </c>
    </row>
    <row r="70" spans="1:10">
      <c r="A70" s="159" t="s">
        <v>386</v>
      </c>
      <c r="B70" s="23">
        <v>13137</v>
      </c>
      <c r="C70" s="23">
        <v>5886</v>
      </c>
      <c r="D70" s="23">
        <v>55</v>
      </c>
      <c r="E70" s="23">
        <v>1025</v>
      </c>
      <c r="F70" s="23">
        <v>0</v>
      </c>
      <c r="G70" s="23">
        <v>17</v>
      </c>
      <c r="H70" s="23">
        <v>6117</v>
      </c>
      <c r="I70" s="23">
        <v>1927</v>
      </c>
      <c r="J70" s="23">
        <v>0</v>
      </c>
    </row>
    <row r="71" spans="1:10" ht="25.5" customHeight="1">
      <c r="A71" s="158" t="s">
        <v>387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388</v>
      </c>
      <c r="B72" s="23">
        <v>17773</v>
      </c>
      <c r="C72" s="23">
        <v>5105</v>
      </c>
      <c r="D72" s="23">
        <v>48</v>
      </c>
      <c r="E72" s="23">
        <v>0</v>
      </c>
      <c r="F72" s="23">
        <v>1893</v>
      </c>
      <c r="G72" s="23">
        <v>0</v>
      </c>
      <c r="H72" s="23">
        <v>3582</v>
      </c>
      <c r="I72" s="23">
        <v>2874</v>
      </c>
      <c r="J72" s="23">
        <v>0</v>
      </c>
    </row>
    <row r="73" spans="1:10">
      <c r="A73" s="159" t="s">
        <v>389</v>
      </c>
      <c r="B73" s="23">
        <v>109928</v>
      </c>
      <c r="C73" s="23">
        <v>12176</v>
      </c>
      <c r="D73" s="23">
        <v>1142</v>
      </c>
      <c r="E73" s="23">
        <v>0</v>
      </c>
      <c r="F73" s="23">
        <v>4908</v>
      </c>
      <c r="G73" s="23">
        <v>2348</v>
      </c>
      <c r="H73" s="23">
        <v>73395</v>
      </c>
      <c r="I73" s="23">
        <v>16221</v>
      </c>
      <c r="J73" s="23">
        <v>112</v>
      </c>
    </row>
    <row r="74" spans="1:10">
      <c r="A74" s="159" t="s">
        <v>390</v>
      </c>
      <c r="B74" s="23">
        <v>66683</v>
      </c>
      <c r="C74" s="23">
        <v>60782</v>
      </c>
      <c r="D74" s="23">
        <v>4851</v>
      </c>
      <c r="E74" s="23">
        <v>0</v>
      </c>
      <c r="F74" s="23">
        <v>4051</v>
      </c>
      <c r="G74" s="23">
        <v>46</v>
      </c>
      <c r="H74" s="23">
        <v>14337</v>
      </c>
      <c r="I74" s="23">
        <v>7849</v>
      </c>
      <c r="J74" s="23">
        <v>5</v>
      </c>
    </row>
    <row r="75" spans="1:10">
      <c r="A75" s="159" t="s">
        <v>391</v>
      </c>
      <c r="B75" s="23">
        <v>36132</v>
      </c>
      <c r="C75" s="23">
        <v>8092</v>
      </c>
      <c r="D75" s="23">
        <v>3521</v>
      </c>
      <c r="E75" s="23">
        <v>0</v>
      </c>
      <c r="F75" s="23">
        <v>-349</v>
      </c>
      <c r="G75" s="23">
        <v>174</v>
      </c>
      <c r="H75" s="23">
        <v>18900</v>
      </c>
      <c r="I75" s="23">
        <v>2617</v>
      </c>
      <c r="J75" s="23">
        <v>10</v>
      </c>
    </row>
    <row r="76" spans="1:10">
      <c r="A76" s="159" t="s">
        <v>392</v>
      </c>
      <c r="B76" s="23">
        <v>19450</v>
      </c>
      <c r="C76" s="23">
        <v>8370</v>
      </c>
      <c r="D76" s="23">
        <v>947</v>
      </c>
      <c r="E76" s="23">
        <v>0</v>
      </c>
      <c r="F76" s="23">
        <v>1312</v>
      </c>
      <c r="G76" s="23">
        <v>21</v>
      </c>
      <c r="H76" s="23">
        <v>6414</v>
      </c>
      <c r="I76" s="23">
        <v>3228</v>
      </c>
      <c r="J76" s="23">
        <v>176</v>
      </c>
    </row>
    <row r="77" spans="1:10">
      <c r="A77" s="159" t="s">
        <v>393</v>
      </c>
      <c r="B77" s="23">
        <v>486909</v>
      </c>
      <c r="C77" s="23">
        <v>131368</v>
      </c>
      <c r="D77" s="23">
        <v>25513</v>
      </c>
      <c r="E77" s="23">
        <v>0</v>
      </c>
      <c r="F77" s="23">
        <v>15170</v>
      </c>
      <c r="G77" s="23">
        <v>4552</v>
      </c>
      <c r="H77" s="23">
        <v>83348</v>
      </c>
      <c r="I77" s="23">
        <v>49383</v>
      </c>
      <c r="J77" s="23">
        <v>6</v>
      </c>
    </row>
    <row r="78" spans="1:10">
      <c r="A78" s="159" t="s">
        <v>394</v>
      </c>
      <c r="B78" s="23">
        <v>19380</v>
      </c>
      <c r="C78" s="23">
        <v>13804</v>
      </c>
      <c r="D78" s="23">
        <v>324</v>
      </c>
      <c r="E78" s="23">
        <v>0</v>
      </c>
      <c r="F78" s="23">
        <v>2035</v>
      </c>
      <c r="G78" s="23">
        <v>460</v>
      </c>
      <c r="H78" s="23">
        <v>8027</v>
      </c>
      <c r="I78" s="23">
        <v>2197</v>
      </c>
      <c r="J78" s="23">
        <v>33</v>
      </c>
    </row>
    <row r="79" spans="1:10">
      <c r="A79" s="159" t="s">
        <v>395</v>
      </c>
      <c r="B79" s="23">
        <v>133732</v>
      </c>
      <c r="C79" s="23">
        <v>40793</v>
      </c>
      <c r="D79" s="23">
        <v>2238</v>
      </c>
      <c r="E79" s="23">
        <v>206</v>
      </c>
      <c r="F79" s="23">
        <v>7616</v>
      </c>
      <c r="G79" s="23">
        <v>1634</v>
      </c>
      <c r="H79" s="23">
        <v>44254</v>
      </c>
      <c r="I79" s="23">
        <v>18185</v>
      </c>
      <c r="J79" s="23">
        <v>0</v>
      </c>
    </row>
    <row r="80" spans="1:10">
      <c r="A80" s="159" t="s">
        <v>396</v>
      </c>
      <c r="B80" s="23">
        <v>55131</v>
      </c>
      <c r="C80" s="23">
        <v>3791</v>
      </c>
      <c r="D80" s="23">
        <v>1557</v>
      </c>
      <c r="E80" s="23">
        <v>441</v>
      </c>
      <c r="F80" s="23">
        <v>3515</v>
      </c>
      <c r="G80" s="23">
        <v>87</v>
      </c>
      <c r="H80" s="23">
        <v>25970</v>
      </c>
      <c r="I80" s="23">
        <v>5880</v>
      </c>
      <c r="J80" s="23">
        <v>125</v>
      </c>
    </row>
    <row r="81" spans="1:10">
      <c r="A81" s="159" t="s">
        <v>397</v>
      </c>
      <c r="B81" s="23">
        <v>65511</v>
      </c>
      <c r="C81" s="23">
        <v>16203</v>
      </c>
      <c r="D81" s="23">
        <v>1629</v>
      </c>
      <c r="E81" s="23">
        <v>0</v>
      </c>
      <c r="F81" s="23">
        <v>3735</v>
      </c>
      <c r="G81" s="23">
        <v>303</v>
      </c>
      <c r="H81" s="23">
        <v>23131</v>
      </c>
      <c r="I81" s="23">
        <v>7656</v>
      </c>
      <c r="J81" s="23">
        <v>386</v>
      </c>
    </row>
    <row r="82" spans="1:10">
      <c r="A82" s="159" t="s">
        <v>398</v>
      </c>
      <c r="B82" s="23">
        <v>22763</v>
      </c>
      <c r="C82" s="23">
        <v>20275</v>
      </c>
      <c r="D82" s="23">
        <v>1565</v>
      </c>
      <c r="E82" s="23">
        <v>0</v>
      </c>
      <c r="F82" s="23">
        <v>2101</v>
      </c>
      <c r="G82" s="23">
        <v>1184</v>
      </c>
      <c r="H82" s="23">
        <v>1410</v>
      </c>
      <c r="I82" s="23">
        <v>5265</v>
      </c>
      <c r="J82" s="23">
        <v>0</v>
      </c>
    </row>
    <row r="83" spans="1:10">
      <c r="A83" s="159" t="s">
        <v>399</v>
      </c>
      <c r="B83" s="23">
        <v>80521</v>
      </c>
      <c r="C83" s="23">
        <v>44004</v>
      </c>
      <c r="D83" s="23">
        <v>4175</v>
      </c>
      <c r="E83" s="23">
        <v>0</v>
      </c>
      <c r="F83" s="23">
        <v>4861</v>
      </c>
      <c r="G83" s="23">
        <v>210</v>
      </c>
      <c r="H83" s="23">
        <v>17320</v>
      </c>
      <c r="I83" s="23">
        <v>10624</v>
      </c>
      <c r="J83" s="23">
        <v>102</v>
      </c>
    </row>
    <row r="84" spans="1:10">
      <c r="A84" s="159" t="s">
        <v>400</v>
      </c>
      <c r="B84" s="23">
        <v>106869</v>
      </c>
      <c r="C84" s="23">
        <v>30585</v>
      </c>
      <c r="D84" s="23">
        <v>35616</v>
      </c>
      <c r="E84" s="23">
        <v>0</v>
      </c>
      <c r="F84" s="23">
        <v>8505</v>
      </c>
      <c r="G84" s="23">
        <v>28091</v>
      </c>
      <c r="H84" s="23">
        <v>14727</v>
      </c>
      <c r="I84" s="23">
        <v>6945</v>
      </c>
      <c r="J84" s="23">
        <v>467</v>
      </c>
    </row>
    <row r="85" spans="1:10" ht="24" customHeight="1">
      <c r="A85" s="158" t="s">
        <v>401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402</v>
      </c>
      <c r="B86" s="23">
        <v>57999</v>
      </c>
      <c r="C86" s="23">
        <v>5859</v>
      </c>
      <c r="D86" s="23">
        <v>1807</v>
      </c>
      <c r="E86" s="23">
        <v>0</v>
      </c>
      <c r="F86" s="23">
        <v>2627</v>
      </c>
      <c r="G86" s="23">
        <v>1199</v>
      </c>
      <c r="H86" s="23">
        <v>12463</v>
      </c>
      <c r="I86" s="23">
        <v>7637</v>
      </c>
      <c r="J86" s="23">
        <v>2049</v>
      </c>
    </row>
    <row r="87" spans="1:10">
      <c r="A87" s="159" t="s">
        <v>403</v>
      </c>
      <c r="B87" s="23">
        <v>16651</v>
      </c>
      <c r="C87" s="23">
        <v>4895</v>
      </c>
      <c r="D87" s="23">
        <v>-238</v>
      </c>
      <c r="E87" s="23">
        <v>2834</v>
      </c>
      <c r="F87" s="23">
        <v>1161</v>
      </c>
      <c r="G87" s="23">
        <v>226</v>
      </c>
      <c r="H87" s="23">
        <v>5501</v>
      </c>
      <c r="I87" s="23">
        <v>2768</v>
      </c>
      <c r="J87" s="23">
        <v>0</v>
      </c>
    </row>
    <row r="88" spans="1:10">
      <c r="A88" s="159" t="s">
        <v>404</v>
      </c>
      <c r="B88" s="23">
        <v>109904</v>
      </c>
      <c r="C88" s="23">
        <v>34931</v>
      </c>
      <c r="D88" s="23">
        <v>3617</v>
      </c>
      <c r="E88" s="23">
        <v>0</v>
      </c>
      <c r="F88" s="23">
        <v>5771</v>
      </c>
      <c r="G88" s="23">
        <v>1294</v>
      </c>
      <c r="H88" s="23">
        <v>42079</v>
      </c>
      <c r="I88" s="23">
        <v>11505</v>
      </c>
      <c r="J88" s="23">
        <v>9</v>
      </c>
    </row>
    <row r="89" spans="1:10">
      <c r="A89" s="159" t="s">
        <v>405</v>
      </c>
      <c r="B89" s="23">
        <v>29977</v>
      </c>
      <c r="C89" s="23">
        <v>4978</v>
      </c>
      <c r="D89" s="23">
        <v>470</v>
      </c>
      <c r="E89" s="23">
        <v>1908</v>
      </c>
      <c r="F89" s="23">
        <v>0</v>
      </c>
      <c r="G89" s="23">
        <v>316</v>
      </c>
      <c r="H89" s="23">
        <v>6390</v>
      </c>
      <c r="I89" s="23">
        <v>2168</v>
      </c>
      <c r="J89" s="23">
        <v>98</v>
      </c>
    </row>
    <row r="90" spans="1:10">
      <c r="A90" s="159" t="s">
        <v>406</v>
      </c>
      <c r="B90" s="23">
        <v>47829</v>
      </c>
      <c r="C90" s="23">
        <v>23017</v>
      </c>
      <c r="D90" s="23">
        <v>1566</v>
      </c>
      <c r="E90" s="23">
        <v>0</v>
      </c>
      <c r="F90" s="23">
        <v>3805</v>
      </c>
      <c r="G90" s="23">
        <v>9</v>
      </c>
      <c r="H90" s="23">
        <v>9799</v>
      </c>
      <c r="I90" s="23">
        <v>3431</v>
      </c>
      <c r="J90" s="23">
        <v>192</v>
      </c>
    </row>
    <row r="91" spans="1:10">
      <c r="A91" s="159" t="s">
        <v>407</v>
      </c>
      <c r="B91" s="23">
        <v>28675</v>
      </c>
      <c r="C91" s="23">
        <v>2602</v>
      </c>
      <c r="D91" s="23">
        <v>955</v>
      </c>
      <c r="E91" s="23">
        <v>1601</v>
      </c>
      <c r="F91" s="23">
        <v>2717</v>
      </c>
      <c r="G91" s="23">
        <v>94</v>
      </c>
      <c r="H91" s="23">
        <v>2607</v>
      </c>
      <c r="I91" s="23">
        <v>2199</v>
      </c>
      <c r="J91" s="23">
        <v>572</v>
      </c>
    </row>
    <row r="92" spans="1:10">
      <c r="A92" s="159" t="s">
        <v>408</v>
      </c>
      <c r="B92" s="23">
        <v>289128</v>
      </c>
      <c r="C92" s="23">
        <v>98593</v>
      </c>
      <c r="D92" s="23">
        <v>10265</v>
      </c>
      <c r="E92" s="23">
        <v>0</v>
      </c>
      <c r="F92" s="23">
        <v>11286</v>
      </c>
      <c r="G92" s="23">
        <v>1909</v>
      </c>
      <c r="H92" s="23">
        <v>55452</v>
      </c>
      <c r="I92" s="23">
        <v>34714</v>
      </c>
      <c r="J92" s="23">
        <v>1093</v>
      </c>
    </row>
    <row r="93" spans="1:10">
      <c r="A93" s="159" t="s">
        <v>409</v>
      </c>
      <c r="B93" s="23">
        <v>47554</v>
      </c>
      <c r="C93" s="23">
        <v>2286</v>
      </c>
      <c r="D93" s="23">
        <v>1022</v>
      </c>
      <c r="E93" s="23">
        <v>0</v>
      </c>
      <c r="F93" s="23">
        <v>4395</v>
      </c>
      <c r="G93" s="23">
        <v>45</v>
      </c>
      <c r="H93" s="23">
        <v>14771</v>
      </c>
      <c r="I93" s="23">
        <v>6806</v>
      </c>
      <c r="J93" s="23">
        <v>0</v>
      </c>
    </row>
    <row r="94" spans="1:10">
      <c r="A94" s="158" t="s">
        <v>410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159" t="s">
        <v>411</v>
      </c>
      <c r="B95" s="23">
        <v>44154</v>
      </c>
      <c r="C95" s="23">
        <v>10247</v>
      </c>
      <c r="D95" s="23">
        <v>1292</v>
      </c>
      <c r="E95" s="23">
        <v>0</v>
      </c>
      <c r="F95" s="23">
        <v>3650</v>
      </c>
      <c r="G95" s="23">
        <v>0</v>
      </c>
      <c r="H95" s="23">
        <v>7771</v>
      </c>
      <c r="I95" s="23">
        <v>4449</v>
      </c>
      <c r="J95" s="23">
        <v>0</v>
      </c>
    </row>
    <row r="96" spans="1:10">
      <c r="A96" s="159" t="s">
        <v>412</v>
      </c>
      <c r="B96" s="23">
        <v>46998</v>
      </c>
      <c r="C96" s="23">
        <v>1906</v>
      </c>
      <c r="D96" s="23">
        <v>741</v>
      </c>
      <c r="E96" s="23">
        <v>0</v>
      </c>
      <c r="F96" s="23">
        <v>1735</v>
      </c>
      <c r="G96" s="23">
        <v>198</v>
      </c>
      <c r="H96" s="23">
        <v>12098</v>
      </c>
      <c r="I96" s="23">
        <v>3415</v>
      </c>
      <c r="J96" s="23">
        <v>260</v>
      </c>
    </row>
    <row r="97" spans="1:10">
      <c r="A97" s="159" t="s">
        <v>413</v>
      </c>
      <c r="B97" s="23">
        <v>58358</v>
      </c>
      <c r="C97" s="23">
        <v>18777</v>
      </c>
      <c r="D97" s="23">
        <v>437</v>
      </c>
      <c r="E97" s="23">
        <v>297</v>
      </c>
      <c r="F97" s="23">
        <v>4337</v>
      </c>
      <c r="G97" s="23">
        <v>721</v>
      </c>
      <c r="H97" s="23">
        <v>11204</v>
      </c>
      <c r="I97" s="23">
        <v>5842</v>
      </c>
      <c r="J97" s="23">
        <v>0</v>
      </c>
    </row>
    <row r="98" spans="1:10">
      <c r="A98" s="159" t="s">
        <v>414</v>
      </c>
      <c r="B98" s="23">
        <v>24205</v>
      </c>
      <c r="C98" s="23">
        <v>3338</v>
      </c>
      <c r="D98" s="23">
        <v>514</v>
      </c>
      <c r="E98" s="23">
        <v>0</v>
      </c>
      <c r="F98" s="23">
        <v>1376</v>
      </c>
      <c r="G98" s="23">
        <v>0</v>
      </c>
      <c r="H98" s="23">
        <v>5471</v>
      </c>
      <c r="I98" s="23">
        <v>2044</v>
      </c>
      <c r="J98" s="23">
        <v>0</v>
      </c>
    </row>
    <row r="99" spans="1:10">
      <c r="A99" s="159" t="s">
        <v>415</v>
      </c>
      <c r="B99" s="23">
        <v>264784</v>
      </c>
      <c r="C99" s="23">
        <v>62844</v>
      </c>
      <c r="D99" s="23">
        <v>21701</v>
      </c>
      <c r="E99" s="23">
        <v>0</v>
      </c>
      <c r="F99" s="23">
        <v>4286</v>
      </c>
      <c r="G99" s="23">
        <v>3689</v>
      </c>
      <c r="H99" s="23">
        <v>38871</v>
      </c>
      <c r="I99" s="23">
        <v>32412</v>
      </c>
      <c r="J99" s="23">
        <v>0</v>
      </c>
    </row>
    <row r="100" spans="1:10">
      <c r="A100" s="159" t="s">
        <v>416</v>
      </c>
      <c r="B100" s="23">
        <v>63689</v>
      </c>
      <c r="C100" s="23">
        <v>14548</v>
      </c>
      <c r="D100" s="23">
        <v>627</v>
      </c>
      <c r="E100" s="23">
        <v>0</v>
      </c>
      <c r="F100" s="23">
        <v>3464</v>
      </c>
      <c r="G100" s="23">
        <v>0</v>
      </c>
      <c r="H100" s="23">
        <v>32066</v>
      </c>
      <c r="I100" s="23">
        <v>8972</v>
      </c>
      <c r="J100" s="23">
        <v>8</v>
      </c>
    </row>
    <row r="101" spans="1:10">
      <c r="A101" s="159" t="s">
        <v>417</v>
      </c>
      <c r="B101" s="23">
        <v>43599</v>
      </c>
      <c r="C101" s="23">
        <v>9220</v>
      </c>
      <c r="D101" s="23">
        <v>419</v>
      </c>
      <c r="E101" s="23">
        <v>0</v>
      </c>
      <c r="F101" s="23">
        <v>1909</v>
      </c>
      <c r="G101" s="23">
        <v>13</v>
      </c>
      <c r="H101" s="23">
        <v>4271</v>
      </c>
      <c r="I101" s="23">
        <v>8197</v>
      </c>
      <c r="J101" s="23">
        <v>156</v>
      </c>
    </row>
    <row r="102" spans="1:10">
      <c r="A102" s="159" t="s">
        <v>418</v>
      </c>
      <c r="B102" s="23">
        <v>85360</v>
      </c>
      <c r="C102" s="23">
        <v>13378</v>
      </c>
      <c r="D102" s="23">
        <v>4681</v>
      </c>
      <c r="E102" s="23">
        <v>0</v>
      </c>
      <c r="F102" s="23">
        <v>5695</v>
      </c>
      <c r="G102" s="23">
        <v>1149</v>
      </c>
      <c r="H102" s="23">
        <v>33244</v>
      </c>
      <c r="I102" s="23">
        <v>13719</v>
      </c>
      <c r="J102" s="23">
        <v>773</v>
      </c>
    </row>
    <row r="103" spans="1:10">
      <c r="A103" s="159" t="s">
        <v>419</v>
      </c>
      <c r="B103" s="23">
        <v>72260</v>
      </c>
      <c r="C103" s="23">
        <v>22753</v>
      </c>
      <c r="D103" s="23">
        <v>2752</v>
      </c>
      <c r="E103" s="23">
        <v>0</v>
      </c>
      <c r="F103" s="23">
        <v>3930</v>
      </c>
      <c r="G103" s="23">
        <v>64</v>
      </c>
      <c r="H103" s="23">
        <v>21194</v>
      </c>
      <c r="I103" s="23">
        <v>12973</v>
      </c>
      <c r="J103" s="23">
        <v>131</v>
      </c>
    </row>
    <row r="104" spans="1:10">
      <c r="A104" s="159" t="s">
        <v>420</v>
      </c>
      <c r="B104" s="23">
        <v>19074</v>
      </c>
      <c r="C104" s="23">
        <v>1886</v>
      </c>
      <c r="D104" s="23">
        <v>2281</v>
      </c>
      <c r="E104" s="23">
        <v>1328</v>
      </c>
      <c r="F104" s="23">
        <v>264</v>
      </c>
      <c r="G104" s="23">
        <v>1856</v>
      </c>
      <c r="H104" s="23">
        <v>2033</v>
      </c>
      <c r="I104" s="23">
        <v>1990</v>
      </c>
      <c r="J104" s="23">
        <v>0</v>
      </c>
    </row>
    <row r="105" spans="1:10">
      <c r="A105" s="159" t="s">
        <v>421</v>
      </c>
      <c r="B105" s="23">
        <v>57058</v>
      </c>
      <c r="C105" s="23">
        <v>14627</v>
      </c>
      <c r="D105" s="23">
        <v>1188</v>
      </c>
      <c r="E105" s="23">
        <v>0</v>
      </c>
      <c r="F105" s="23">
        <v>3396</v>
      </c>
      <c r="G105" s="23">
        <v>356</v>
      </c>
      <c r="H105" s="23">
        <v>9671</v>
      </c>
      <c r="I105" s="23">
        <v>5450</v>
      </c>
      <c r="J105" s="23">
        <v>89</v>
      </c>
    </row>
    <row r="106" spans="1:10">
      <c r="A106" s="159" t="s">
        <v>422</v>
      </c>
      <c r="B106" s="23">
        <v>108618</v>
      </c>
      <c r="C106" s="23">
        <v>39682</v>
      </c>
      <c r="D106" s="23">
        <v>12019</v>
      </c>
      <c r="E106" s="23">
        <v>0</v>
      </c>
      <c r="F106" s="23">
        <v>5727</v>
      </c>
      <c r="G106" s="23">
        <v>1312</v>
      </c>
      <c r="H106" s="23">
        <v>13000</v>
      </c>
      <c r="I106" s="23">
        <v>9852</v>
      </c>
      <c r="J106" s="23">
        <v>233</v>
      </c>
    </row>
    <row r="107" spans="1:10" ht="24" customHeight="1">
      <c r="A107" s="158" t="s">
        <v>423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424</v>
      </c>
      <c r="B108" s="23">
        <v>119579</v>
      </c>
      <c r="C108" s="23">
        <v>55107</v>
      </c>
      <c r="D108" s="23">
        <v>4579</v>
      </c>
      <c r="E108" s="23">
        <v>0</v>
      </c>
      <c r="F108" s="23">
        <v>5268</v>
      </c>
      <c r="G108" s="23">
        <v>522</v>
      </c>
      <c r="H108" s="23">
        <v>2</v>
      </c>
      <c r="I108" s="23">
        <v>28591</v>
      </c>
      <c r="J108" s="23">
        <v>6</v>
      </c>
    </row>
    <row r="109" spans="1:10" ht="25.5" customHeight="1">
      <c r="A109" s="158" t="s">
        <v>425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426</v>
      </c>
      <c r="B110" s="23">
        <v>103835</v>
      </c>
      <c r="C110" s="23">
        <v>70645</v>
      </c>
      <c r="D110" s="23">
        <v>1722</v>
      </c>
      <c r="E110" s="23">
        <v>0</v>
      </c>
      <c r="F110" s="23">
        <v>5565</v>
      </c>
      <c r="G110" s="23">
        <v>4</v>
      </c>
      <c r="H110" s="23">
        <v>14363</v>
      </c>
      <c r="I110" s="23">
        <v>9143</v>
      </c>
      <c r="J110" s="23">
        <v>593</v>
      </c>
    </row>
    <row r="111" spans="1:10">
      <c r="A111" s="159" t="s">
        <v>427</v>
      </c>
      <c r="B111" s="23">
        <v>232842</v>
      </c>
      <c r="C111" s="23">
        <v>47501</v>
      </c>
      <c r="D111" s="23">
        <v>9213</v>
      </c>
      <c r="E111" s="23">
        <v>828</v>
      </c>
      <c r="F111" s="23">
        <v>16754</v>
      </c>
      <c r="G111" s="23">
        <v>867</v>
      </c>
      <c r="H111" s="23">
        <v>37391</v>
      </c>
      <c r="I111" s="23">
        <v>23200</v>
      </c>
      <c r="J111" s="23">
        <v>1551</v>
      </c>
    </row>
    <row r="112" spans="1:10">
      <c r="A112" s="159" t="s">
        <v>428</v>
      </c>
      <c r="B112" s="23">
        <v>51239</v>
      </c>
      <c r="C112" s="23">
        <v>8356</v>
      </c>
      <c r="D112" s="23">
        <v>2105</v>
      </c>
      <c r="E112" s="23">
        <v>0</v>
      </c>
      <c r="F112" s="23">
        <v>2927</v>
      </c>
      <c r="G112" s="23">
        <v>1458</v>
      </c>
      <c r="H112" s="23">
        <v>22028</v>
      </c>
      <c r="I112" s="23">
        <v>7171</v>
      </c>
      <c r="J112" s="23">
        <v>11</v>
      </c>
    </row>
    <row r="113" spans="1:10">
      <c r="A113" s="159" t="s">
        <v>429</v>
      </c>
      <c r="B113" s="23">
        <v>87720</v>
      </c>
      <c r="C113" s="23">
        <v>37638</v>
      </c>
      <c r="D113" s="23">
        <v>1397</v>
      </c>
      <c r="E113" s="23">
        <v>0</v>
      </c>
      <c r="F113" s="23">
        <v>4525</v>
      </c>
      <c r="G113" s="23">
        <v>716</v>
      </c>
      <c r="H113" s="23">
        <v>30303</v>
      </c>
      <c r="I113" s="23">
        <v>10866</v>
      </c>
      <c r="J113" s="23">
        <v>0</v>
      </c>
    </row>
    <row r="114" spans="1:10">
      <c r="A114" s="159" t="s">
        <v>430</v>
      </c>
      <c r="B114" s="23">
        <v>65061</v>
      </c>
      <c r="C114" s="23">
        <v>4536</v>
      </c>
      <c r="D114" s="23">
        <v>1558</v>
      </c>
      <c r="E114" s="23">
        <v>0</v>
      </c>
      <c r="F114" s="23">
        <v>4378</v>
      </c>
      <c r="G114" s="23">
        <v>240</v>
      </c>
      <c r="H114" s="23">
        <v>24399</v>
      </c>
      <c r="I114" s="23">
        <v>7726</v>
      </c>
      <c r="J114" s="23">
        <v>1320</v>
      </c>
    </row>
    <row r="115" spans="1:10">
      <c r="A115" s="159" t="s">
        <v>431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432</v>
      </c>
      <c r="B116" s="23">
        <v>37577</v>
      </c>
      <c r="C116" s="23">
        <v>8882</v>
      </c>
      <c r="D116" s="23">
        <v>1037</v>
      </c>
      <c r="E116" s="23">
        <v>2580</v>
      </c>
      <c r="F116" s="23">
        <v>0</v>
      </c>
      <c r="G116" s="23">
        <v>1301</v>
      </c>
      <c r="H116" s="23">
        <v>17732</v>
      </c>
      <c r="I116" s="23">
        <v>8187</v>
      </c>
      <c r="J116" s="23">
        <v>743</v>
      </c>
    </row>
    <row r="117" spans="1:10">
      <c r="A117" s="159" t="s">
        <v>433</v>
      </c>
      <c r="B117" s="23">
        <v>33205</v>
      </c>
      <c r="C117" s="23">
        <v>6410</v>
      </c>
      <c r="D117" s="23">
        <v>113</v>
      </c>
      <c r="E117" s="23">
        <v>0</v>
      </c>
      <c r="F117" s="23">
        <v>3784</v>
      </c>
      <c r="G117" s="23">
        <v>36</v>
      </c>
      <c r="H117" s="23">
        <v>7884</v>
      </c>
      <c r="I117" s="23">
        <v>4923</v>
      </c>
      <c r="J117" s="23">
        <v>0</v>
      </c>
    </row>
    <row r="118" spans="1:10">
      <c r="A118" s="159" t="s">
        <v>434</v>
      </c>
      <c r="B118" s="23">
        <v>22054</v>
      </c>
      <c r="C118" s="23">
        <v>12339</v>
      </c>
      <c r="D118" s="23">
        <v>128</v>
      </c>
      <c r="E118" s="23">
        <v>1182</v>
      </c>
      <c r="F118" s="23">
        <v>1914</v>
      </c>
      <c r="G118" s="23">
        <v>0</v>
      </c>
      <c r="H118" s="23">
        <v>1127</v>
      </c>
      <c r="I118" s="23">
        <v>6495</v>
      </c>
      <c r="J118" s="23">
        <v>12</v>
      </c>
    </row>
    <row r="119" spans="1:10">
      <c r="A119" s="159" t="s">
        <v>435</v>
      </c>
      <c r="B119" s="23">
        <v>33408</v>
      </c>
      <c r="C119" s="23">
        <v>8825</v>
      </c>
      <c r="D119" s="23">
        <v>414</v>
      </c>
      <c r="E119" s="23">
        <v>3015</v>
      </c>
      <c r="F119" s="23">
        <v>562</v>
      </c>
      <c r="G119" s="23">
        <v>497</v>
      </c>
      <c r="H119" s="23">
        <v>16018</v>
      </c>
      <c r="I119" s="23">
        <v>5222</v>
      </c>
      <c r="J119" s="23">
        <v>105</v>
      </c>
    </row>
    <row r="120" spans="1:10">
      <c r="A120" s="159" t="s">
        <v>436</v>
      </c>
      <c r="B120" s="23">
        <v>134975</v>
      </c>
      <c r="C120" s="23">
        <v>10562</v>
      </c>
      <c r="D120" s="23">
        <v>3542</v>
      </c>
      <c r="E120" s="23">
        <v>0</v>
      </c>
      <c r="F120" s="23">
        <v>8360</v>
      </c>
      <c r="G120" s="23">
        <v>112</v>
      </c>
      <c r="H120" s="23">
        <v>43349</v>
      </c>
      <c r="I120" s="23">
        <v>19347</v>
      </c>
      <c r="J120" s="23">
        <v>241</v>
      </c>
    </row>
    <row r="121" spans="1:10">
      <c r="A121" s="159" t="s">
        <v>437</v>
      </c>
      <c r="B121" s="23">
        <v>256750</v>
      </c>
      <c r="C121" s="23">
        <v>87374</v>
      </c>
      <c r="D121" s="23">
        <v>34010</v>
      </c>
      <c r="E121" s="23">
        <v>0</v>
      </c>
      <c r="F121" s="23">
        <v>17493</v>
      </c>
      <c r="G121" s="23">
        <v>22241</v>
      </c>
      <c r="H121" s="23">
        <v>31994</v>
      </c>
      <c r="I121" s="23">
        <v>66585</v>
      </c>
      <c r="J121" s="23">
        <v>617</v>
      </c>
    </row>
    <row r="122" spans="1:10">
      <c r="A122" s="159" t="s">
        <v>438</v>
      </c>
      <c r="B122" s="23">
        <v>166363</v>
      </c>
      <c r="C122" s="23">
        <v>50475</v>
      </c>
      <c r="D122" s="23">
        <v>92407</v>
      </c>
      <c r="E122" s="23">
        <v>0</v>
      </c>
      <c r="F122" s="23">
        <v>6313</v>
      </c>
      <c r="G122" s="23">
        <v>91479</v>
      </c>
      <c r="H122" s="23">
        <v>20871</v>
      </c>
      <c r="I122" s="23">
        <v>23404</v>
      </c>
      <c r="J122" s="23">
        <v>455</v>
      </c>
    </row>
    <row r="123" spans="1:10">
      <c r="A123" s="159" t="s">
        <v>439</v>
      </c>
      <c r="B123" s="23">
        <v>4682</v>
      </c>
      <c r="C123" s="23">
        <v>131479</v>
      </c>
      <c r="D123" s="23">
        <v>1291</v>
      </c>
      <c r="E123" s="23">
        <v>0</v>
      </c>
      <c r="F123" s="23">
        <v>643</v>
      </c>
      <c r="G123" s="23">
        <v>94</v>
      </c>
      <c r="H123" s="23">
        <v>34139</v>
      </c>
      <c r="I123" s="23">
        <v>9344</v>
      </c>
      <c r="J123" s="23">
        <v>0</v>
      </c>
    </row>
    <row r="124" spans="1:10">
      <c r="A124" s="159" t="s">
        <v>440</v>
      </c>
      <c r="B124" s="23">
        <v>38978</v>
      </c>
      <c r="C124" s="23">
        <v>312</v>
      </c>
      <c r="D124" s="23">
        <v>649</v>
      </c>
      <c r="E124" s="23">
        <v>6166</v>
      </c>
      <c r="F124" s="23">
        <v>2922</v>
      </c>
      <c r="G124" s="23">
        <v>33</v>
      </c>
      <c r="H124" s="23">
        <v>10551</v>
      </c>
      <c r="I124" s="23">
        <v>8006</v>
      </c>
      <c r="J124" s="23">
        <v>1</v>
      </c>
    </row>
    <row r="125" spans="1:10">
      <c r="A125" s="159" t="s">
        <v>441</v>
      </c>
      <c r="B125" s="23">
        <v>32033</v>
      </c>
      <c r="C125" s="23">
        <v>19114</v>
      </c>
      <c r="D125" s="23">
        <v>2530</v>
      </c>
      <c r="E125" s="23">
        <v>2258</v>
      </c>
      <c r="F125" s="23">
        <v>778</v>
      </c>
      <c r="G125" s="23">
        <v>1687</v>
      </c>
      <c r="H125" s="23">
        <v>17689</v>
      </c>
      <c r="I125" s="23">
        <v>8370</v>
      </c>
      <c r="J125" s="23">
        <v>41</v>
      </c>
    </row>
    <row r="126" spans="1:10">
      <c r="A126" s="159" t="s">
        <v>442</v>
      </c>
      <c r="B126" s="23">
        <v>48106</v>
      </c>
      <c r="C126" s="23">
        <v>20508</v>
      </c>
      <c r="D126" s="23">
        <v>9974</v>
      </c>
      <c r="E126" s="23">
        <v>0</v>
      </c>
      <c r="F126" s="23">
        <v>5647</v>
      </c>
      <c r="G126" s="23">
        <v>9105</v>
      </c>
      <c r="H126" s="23">
        <v>7929</v>
      </c>
      <c r="I126" s="23">
        <v>7655</v>
      </c>
      <c r="J126" s="23">
        <v>290</v>
      </c>
    </row>
    <row r="127" spans="1:10">
      <c r="A127" s="159" t="s">
        <v>443</v>
      </c>
      <c r="B127" s="23">
        <v>272153</v>
      </c>
      <c r="C127" s="23">
        <v>76166</v>
      </c>
      <c r="D127" s="23">
        <v>11106</v>
      </c>
      <c r="E127" s="23">
        <v>0</v>
      </c>
      <c r="F127" s="23">
        <v>12339</v>
      </c>
      <c r="G127" s="23">
        <v>2249</v>
      </c>
      <c r="H127" s="23">
        <v>47343</v>
      </c>
      <c r="I127" s="23">
        <v>43689</v>
      </c>
      <c r="J127" s="23">
        <v>0</v>
      </c>
    </row>
    <row r="128" spans="1:10">
      <c r="A128" s="159" t="s">
        <v>444</v>
      </c>
      <c r="B128" s="23">
        <v>48119</v>
      </c>
      <c r="C128" s="23">
        <v>21184</v>
      </c>
      <c r="D128" s="23">
        <v>79757</v>
      </c>
      <c r="E128" s="23">
        <v>5683</v>
      </c>
      <c r="F128" s="23">
        <v>-2353</v>
      </c>
      <c r="G128" s="23">
        <v>81382</v>
      </c>
      <c r="H128" s="23">
        <v>565</v>
      </c>
      <c r="I128" s="23">
        <v>8810</v>
      </c>
      <c r="J128" s="23">
        <v>0</v>
      </c>
    </row>
    <row r="129" spans="1:10">
      <c r="A129" s="159" t="s">
        <v>445</v>
      </c>
      <c r="B129" s="23">
        <v>117108</v>
      </c>
      <c r="C129" s="23">
        <v>29115</v>
      </c>
      <c r="D129" s="23">
        <v>141936</v>
      </c>
      <c r="E129" s="23">
        <v>0</v>
      </c>
      <c r="F129" s="23">
        <v>8062</v>
      </c>
      <c r="G129" s="23">
        <v>138229</v>
      </c>
      <c r="H129" s="23">
        <v>29180</v>
      </c>
      <c r="I129" s="23">
        <v>20682</v>
      </c>
      <c r="J129" s="23">
        <v>5</v>
      </c>
    </row>
    <row r="130" spans="1:10">
      <c r="A130" s="159" t="s">
        <v>446</v>
      </c>
      <c r="B130" s="23">
        <v>18505</v>
      </c>
      <c r="C130" s="23">
        <v>18307</v>
      </c>
      <c r="D130" s="23">
        <v>423</v>
      </c>
      <c r="E130" s="23">
        <v>1500</v>
      </c>
      <c r="F130" s="23">
        <v>0</v>
      </c>
      <c r="G130" s="23">
        <v>40</v>
      </c>
      <c r="H130" s="23">
        <v>232</v>
      </c>
      <c r="I130" s="23">
        <v>10422</v>
      </c>
      <c r="J130" s="23">
        <v>0</v>
      </c>
    </row>
    <row r="131" spans="1:10">
      <c r="A131" s="159" t="s">
        <v>447</v>
      </c>
      <c r="B131" s="23">
        <v>284859</v>
      </c>
      <c r="C131" s="23">
        <v>122234</v>
      </c>
      <c r="D131" s="23">
        <v>17613</v>
      </c>
      <c r="E131" s="23">
        <v>0</v>
      </c>
      <c r="F131" s="23">
        <v>7568</v>
      </c>
      <c r="G131" s="23">
        <v>2206</v>
      </c>
      <c r="H131" s="23">
        <v>1441</v>
      </c>
      <c r="I131" s="23">
        <v>53526</v>
      </c>
      <c r="J131" s="23">
        <v>2712</v>
      </c>
    </row>
    <row r="132" spans="1:10">
      <c r="A132" s="159" t="s">
        <v>448</v>
      </c>
      <c r="B132" s="23">
        <v>809621</v>
      </c>
      <c r="C132" s="23">
        <v>151771</v>
      </c>
      <c r="D132" s="23">
        <v>67932</v>
      </c>
      <c r="E132" s="23">
        <v>0</v>
      </c>
      <c r="F132" s="23">
        <v>26784</v>
      </c>
      <c r="G132" s="23">
        <v>36658</v>
      </c>
      <c r="H132" s="23">
        <v>62933</v>
      </c>
      <c r="I132" s="23">
        <v>132491</v>
      </c>
      <c r="J132" s="23">
        <v>1316</v>
      </c>
    </row>
    <row r="133" spans="1:10">
      <c r="A133" s="159" t="s">
        <v>449</v>
      </c>
      <c r="B133" s="23">
        <v>23101</v>
      </c>
      <c r="C133" s="23">
        <v>5614</v>
      </c>
      <c r="D133" s="23">
        <v>152</v>
      </c>
      <c r="E133" s="23">
        <v>0</v>
      </c>
      <c r="F133" s="23">
        <v>2133</v>
      </c>
      <c r="G133" s="23">
        <v>445</v>
      </c>
      <c r="H133" s="23">
        <v>2052</v>
      </c>
      <c r="I133" s="23">
        <v>4684</v>
      </c>
      <c r="J133" s="23">
        <v>2809</v>
      </c>
    </row>
    <row r="134" spans="1:10">
      <c r="A134" s="159" t="s">
        <v>450</v>
      </c>
      <c r="B134" s="23">
        <v>7930</v>
      </c>
      <c r="C134" s="23">
        <v>2563</v>
      </c>
      <c r="D134" s="23">
        <v>1848</v>
      </c>
      <c r="E134" s="23">
        <v>0</v>
      </c>
      <c r="F134" s="23">
        <v>716</v>
      </c>
      <c r="G134" s="23">
        <v>0</v>
      </c>
      <c r="H134" s="23">
        <v>0</v>
      </c>
      <c r="I134" s="23">
        <v>2093</v>
      </c>
      <c r="J134" s="23">
        <v>0</v>
      </c>
    </row>
    <row r="135" spans="1:10">
      <c r="A135" s="159" t="s">
        <v>451</v>
      </c>
      <c r="B135" s="23">
        <v>54181</v>
      </c>
      <c r="C135" s="23">
        <v>8435</v>
      </c>
      <c r="D135" s="23">
        <v>56653</v>
      </c>
      <c r="E135" s="23">
        <v>0</v>
      </c>
      <c r="F135" s="23">
        <v>3300</v>
      </c>
      <c r="G135" s="23">
        <v>55753</v>
      </c>
      <c r="H135" s="23">
        <v>2048</v>
      </c>
      <c r="I135" s="23">
        <v>11399</v>
      </c>
      <c r="J135" s="23">
        <v>2922</v>
      </c>
    </row>
    <row r="136" spans="1:10">
      <c r="A136" s="159" t="s">
        <v>452</v>
      </c>
      <c r="B136" s="23">
        <v>43842</v>
      </c>
      <c r="C136" s="23">
        <v>17038</v>
      </c>
      <c r="D136" s="23">
        <v>2842</v>
      </c>
      <c r="E136" s="23">
        <v>2163</v>
      </c>
      <c r="F136" s="23">
        <v>0</v>
      </c>
      <c r="G136" s="23">
        <v>3433</v>
      </c>
      <c r="H136" s="23">
        <v>0</v>
      </c>
      <c r="I136" s="23">
        <v>5793</v>
      </c>
      <c r="J136" s="23">
        <v>638</v>
      </c>
    </row>
    <row r="137" spans="1:10">
      <c r="A137" s="159" t="s">
        <v>453</v>
      </c>
      <c r="B137" s="23">
        <v>26464</v>
      </c>
      <c r="C137" s="23">
        <v>2063</v>
      </c>
      <c r="D137" s="23">
        <v>4591</v>
      </c>
      <c r="E137" s="23">
        <v>1853</v>
      </c>
      <c r="F137" s="23">
        <v>18</v>
      </c>
      <c r="G137" s="23">
        <v>54</v>
      </c>
      <c r="H137" s="23">
        <v>5035</v>
      </c>
      <c r="I137" s="23">
        <v>6680</v>
      </c>
      <c r="J137" s="23">
        <v>151</v>
      </c>
    </row>
    <row r="138" spans="1:10">
      <c r="A138" s="159" t="s">
        <v>454</v>
      </c>
      <c r="B138" s="23">
        <v>7527</v>
      </c>
      <c r="C138" s="23">
        <v>51488</v>
      </c>
      <c r="D138" s="23">
        <v>1200</v>
      </c>
      <c r="E138" s="23">
        <v>3333</v>
      </c>
      <c r="F138" s="23">
        <v>0</v>
      </c>
      <c r="G138" s="23">
        <v>0</v>
      </c>
      <c r="H138" s="23">
        <v>1186</v>
      </c>
      <c r="I138" s="23">
        <v>8854</v>
      </c>
      <c r="J138" s="23">
        <v>0</v>
      </c>
    </row>
    <row r="139" spans="1:10">
      <c r="A139" s="159" t="s">
        <v>455</v>
      </c>
      <c r="B139" s="23">
        <v>42113</v>
      </c>
      <c r="C139" s="23">
        <v>13581</v>
      </c>
      <c r="D139" s="23">
        <v>808</v>
      </c>
      <c r="E139" s="23">
        <v>0</v>
      </c>
      <c r="F139" s="23">
        <v>2574</v>
      </c>
      <c r="G139" s="23">
        <v>0</v>
      </c>
      <c r="H139" s="23">
        <v>13881</v>
      </c>
      <c r="I139" s="23">
        <v>4951</v>
      </c>
      <c r="J139" s="23">
        <v>0</v>
      </c>
    </row>
    <row r="140" spans="1:10">
      <c r="A140" s="159" t="s">
        <v>456</v>
      </c>
      <c r="B140" s="23">
        <v>23617</v>
      </c>
      <c r="C140" s="23">
        <v>20321</v>
      </c>
      <c r="D140" s="23">
        <v>511</v>
      </c>
      <c r="E140" s="23">
        <v>0</v>
      </c>
      <c r="F140" s="23">
        <v>2441</v>
      </c>
      <c r="G140" s="23">
        <v>260</v>
      </c>
      <c r="H140" s="23">
        <v>289</v>
      </c>
      <c r="I140" s="23">
        <v>5658</v>
      </c>
      <c r="J140" s="23">
        <v>0</v>
      </c>
    </row>
    <row r="141" spans="1:10">
      <c r="A141" s="159" t="s">
        <v>457</v>
      </c>
      <c r="B141" s="23">
        <v>23692</v>
      </c>
      <c r="C141" s="23">
        <v>11529</v>
      </c>
      <c r="D141" s="23">
        <v>158</v>
      </c>
      <c r="E141" s="23">
        <v>141</v>
      </c>
      <c r="F141" s="23">
        <v>2965</v>
      </c>
      <c r="G141" s="23">
        <v>107</v>
      </c>
      <c r="H141" s="23">
        <v>0</v>
      </c>
      <c r="I141" s="23">
        <v>14258</v>
      </c>
      <c r="J141" s="23">
        <v>55</v>
      </c>
    </row>
    <row r="142" spans="1:10">
      <c r="A142" s="159" t="s">
        <v>458</v>
      </c>
      <c r="B142" s="23">
        <v>105364</v>
      </c>
      <c r="C142" s="23">
        <v>30471</v>
      </c>
      <c r="D142" s="23">
        <v>2227</v>
      </c>
      <c r="E142" s="23">
        <v>0</v>
      </c>
      <c r="F142" s="23">
        <v>5599</v>
      </c>
      <c r="G142" s="23">
        <v>351</v>
      </c>
      <c r="H142" s="23">
        <v>22890</v>
      </c>
      <c r="I142" s="23">
        <v>20052</v>
      </c>
      <c r="J142" s="23">
        <v>0</v>
      </c>
    </row>
    <row r="143" spans="1:10">
      <c r="A143" s="159" t="s">
        <v>459</v>
      </c>
      <c r="B143" s="23">
        <v>19835</v>
      </c>
      <c r="C143" s="23">
        <v>42013</v>
      </c>
      <c r="D143" s="23">
        <v>37088</v>
      </c>
      <c r="E143" s="23">
        <v>0</v>
      </c>
      <c r="F143" s="23">
        <v>3068</v>
      </c>
      <c r="G143" s="23">
        <v>33671</v>
      </c>
      <c r="H143" s="23">
        <v>0</v>
      </c>
      <c r="I143" s="23">
        <v>16022</v>
      </c>
      <c r="J143" s="23">
        <v>520</v>
      </c>
    </row>
    <row r="144" spans="1:10">
      <c r="A144" s="159" t="s">
        <v>460</v>
      </c>
      <c r="B144" s="23">
        <v>70323</v>
      </c>
      <c r="C144" s="23">
        <v>17768</v>
      </c>
      <c r="D144" s="23">
        <v>15419</v>
      </c>
      <c r="E144" s="23">
        <v>111</v>
      </c>
      <c r="F144" s="23">
        <v>661</v>
      </c>
      <c r="G144" s="23">
        <v>15857</v>
      </c>
      <c r="H144" s="23">
        <v>2847</v>
      </c>
      <c r="I144" s="23">
        <v>13401</v>
      </c>
      <c r="J144" s="23">
        <v>2980</v>
      </c>
    </row>
    <row r="145" spans="1:10">
      <c r="A145" s="159" t="s">
        <v>461</v>
      </c>
      <c r="B145" s="23">
        <v>29017</v>
      </c>
      <c r="C145" s="23">
        <v>14267</v>
      </c>
      <c r="D145" s="23">
        <v>465</v>
      </c>
      <c r="E145" s="23">
        <v>1305</v>
      </c>
      <c r="F145" s="23">
        <v>-26</v>
      </c>
      <c r="G145" s="23">
        <v>6</v>
      </c>
      <c r="H145" s="23">
        <v>4104</v>
      </c>
      <c r="I145" s="23">
        <v>4976</v>
      </c>
      <c r="J145" s="23">
        <v>0</v>
      </c>
    </row>
    <row r="146" spans="1:10">
      <c r="A146" s="159" t="s">
        <v>462</v>
      </c>
      <c r="B146" s="23">
        <v>121961</v>
      </c>
      <c r="C146" s="23">
        <v>25753</v>
      </c>
      <c r="D146" s="23">
        <v>2899</v>
      </c>
      <c r="E146" s="23">
        <v>6122</v>
      </c>
      <c r="F146" s="23">
        <v>0</v>
      </c>
      <c r="G146" s="23">
        <v>159</v>
      </c>
      <c r="H146" s="23">
        <v>29716</v>
      </c>
      <c r="I146" s="23">
        <v>20966</v>
      </c>
      <c r="J146" s="23">
        <v>2428</v>
      </c>
    </row>
    <row r="147" spans="1:10">
      <c r="A147" s="159" t="s">
        <v>463</v>
      </c>
      <c r="B147" s="23">
        <v>30506</v>
      </c>
      <c r="C147" s="23">
        <v>653</v>
      </c>
      <c r="D147" s="23">
        <v>812</v>
      </c>
      <c r="E147" s="23">
        <v>0</v>
      </c>
      <c r="F147" s="23">
        <v>2737</v>
      </c>
      <c r="G147" s="23">
        <v>20</v>
      </c>
      <c r="H147" s="23">
        <v>16007</v>
      </c>
      <c r="I147" s="23">
        <v>4948</v>
      </c>
      <c r="J147" s="23">
        <v>59</v>
      </c>
    </row>
    <row r="148" spans="1:10">
      <c r="A148" s="159" t="s">
        <v>464</v>
      </c>
      <c r="B148" s="23">
        <v>34096</v>
      </c>
      <c r="C148" s="23">
        <v>19713</v>
      </c>
      <c r="D148" s="23">
        <v>788</v>
      </c>
      <c r="E148" s="23">
        <v>0</v>
      </c>
      <c r="F148" s="23">
        <v>4545</v>
      </c>
      <c r="G148" s="23">
        <v>94</v>
      </c>
      <c r="H148" s="23">
        <v>8578</v>
      </c>
      <c r="I148" s="23">
        <v>8322</v>
      </c>
      <c r="J148" s="23">
        <v>163</v>
      </c>
    </row>
    <row r="149" spans="1:10" ht="24.75" customHeight="1">
      <c r="A149" s="158" t="s">
        <v>465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466</v>
      </c>
      <c r="B150" s="23">
        <v>25367</v>
      </c>
      <c r="C150" s="23">
        <v>195122</v>
      </c>
      <c r="D150" s="23">
        <v>8307</v>
      </c>
      <c r="E150" s="23">
        <v>0</v>
      </c>
      <c r="F150" s="23">
        <v>1588</v>
      </c>
      <c r="G150" s="23">
        <v>2931</v>
      </c>
      <c r="H150" s="23">
        <v>1739</v>
      </c>
      <c r="I150" s="23">
        <v>20748</v>
      </c>
      <c r="J150" s="23">
        <v>444</v>
      </c>
    </row>
    <row r="151" spans="1:10">
      <c r="A151" s="159" t="s">
        <v>467</v>
      </c>
      <c r="B151" s="23">
        <v>268853</v>
      </c>
      <c r="C151" s="23">
        <v>98990</v>
      </c>
      <c r="D151" s="23">
        <v>26341</v>
      </c>
      <c r="E151" s="23">
        <v>0</v>
      </c>
      <c r="F151" s="23">
        <v>10480</v>
      </c>
      <c r="G151" s="23">
        <v>6094</v>
      </c>
      <c r="H151" s="23">
        <v>40489</v>
      </c>
      <c r="I151" s="23">
        <v>36617</v>
      </c>
      <c r="J151" s="23">
        <v>3095</v>
      </c>
    </row>
    <row r="152" spans="1:10">
      <c r="A152" s="159" t="s">
        <v>468</v>
      </c>
      <c r="B152" s="23">
        <v>22923</v>
      </c>
      <c r="C152" s="23">
        <v>10462</v>
      </c>
      <c r="D152" s="23">
        <v>786</v>
      </c>
      <c r="E152" s="23">
        <v>0</v>
      </c>
      <c r="F152" s="23">
        <v>2628</v>
      </c>
      <c r="G152" s="23">
        <v>470</v>
      </c>
      <c r="H152" s="23">
        <v>4598</v>
      </c>
      <c r="I152" s="23">
        <v>3046</v>
      </c>
      <c r="J152" s="23">
        <v>0</v>
      </c>
    </row>
    <row r="153" spans="1:10">
      <c r="A153" s="159" t="s">
        <v>469</v>
      </c>
      <c r="B153" s="23">
        <v>253018</v>
      </c>
      <c r="C153" s="23">
        <v>77883</v>
      </c>
      <c r="D153" s="23">
        <v>11623</v>
      </c>
      <c r="E153" s="23">
        <v>-50</v>
      </c>
      <c r="F153" s="23">
        <v>13825</v>
      </c>
      <c r="G153" s="23">
        <v>222</v>
      </c>
      <c r="H153" s="23">
        <v>47033</v>
      </c>
      <c r="I153" s="23">
        <v>19517</v>
      </c>
      <c r="J153" s="23">
        <v>3239</v>
      </c>
    </row>
    <row r="154" spans="1:10">
      <c r="A154" s="159" t="s">
        <v>470</v>
      </c>
      <c r="B154" s="23">
        <v>73181</v>
      </c>
      <c r="C154" s="23">
        <v>21379</v>
      </c>
      <c r="D154" s="23">
        <v>2444</v>
      </c>
      <c r="E154" s="23">
        <v>5461</v>
      </c>
      <c r="F154" s="23">
        <v>4720</v>
      </c>
      <c r="G154" s="23">
        <v>305</v>
      </c>
      <c r="H154" s="23">
        <v>23786</v>
      </c>
      <c r="I154" s="23">
        <v>11888</v>
      </c>
      <c r="J154" s="23">
        <v>199</v>
      </c>
    </row>
    <row r="155" spans="1:10">
      <c r="A155" s="159" t="s">
        <v>471</v>
      </c>
      <c r="B155" s="23">
        <v>154340</v>
      </c>
      <c r="C155" s="23">
        <v>30402</v>
      </c>
      <c r="D155" s="23">
        <v>11270</v>
      </c>
      <c r="E155" s="23">
        <v>0</v>
      </c>
      <c r="F155" s="23">
        <v>9142</v>
      </c>
      <c r="G155" s="23">
        <v>3423</v>
      </c>
      <c r="H155" s="23">
        <v>28415</v>
      </c>
      <c r="I155" s="23">
        <v>21554</v>
      </c>
      <c r="J155" s="23">
        <v>2330</v>
      </c>
    </row>
    <row r="156" spans="1:10" ht="24" customHeight="1">
      <c r="A156" s="158" t="s">
        <v>472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473</v>
      </c>
      <c r="B157" s="23">
        <v>92148</v>
      </c>
      <c r="C157" s="23">
        <v>30306</v>
      </c>
      <c r="D157" s="23">
        <v>3106</v>
      </c>
      <c r="E157" s="23">
        <v>0</v>
      </c>
      <c r="F157" s="23">
        <v>10979</v>
      </c>
      <c r="G157" s="23">
        <v>2580</v>
      </c>
      <c r="H157" s="23">
        <v>19698</v>
      </c>
      <c r="I157" s="23">
        <v>9378</v>
      </c>
      <c r="J157" s="23">
        <v>649</v>
      </c>
    </row>
    <row r="158" spans="1:10">
      <c r="A158" s="159" t="s">
        <v>474</v>
      </c>
      <c r="B158" s="23">
        <v>185645</v>
      </c>
      <c r="C158" s="23">
        <v>22929</v>
      </c>
      <c r="D158" s="23">
        <v>8402</v>
      </c>
      <c r="E158" s="23">
        <v>0</v>
      </c>
      <c r="F158" s="23">
        <v>9673</v>
      </c>
      <c r="G158" s="23">
        <v>2031</v>
      </c>
      <c r="H158" s="23">
        <v>92047</v>
      </c>
      <c r="I158" s="23">
        <v>32109</v>
      </c>
      <c r="J158" s="23">
        <v>1440</v>
      </c>
    </row>
    <row r="159" spans="1:10">
      <c r="A159" s="159" t="s">
        <v>475</v>
      </c>
      <c r="B159" s="23">
        <v>27188</v>
      </c>
      <c r="C159" s="23">
        <v>7546</v>
      </c>
      <c r="D159" s="23">
        <v>782</v>
      </c>
      <c r="E159" s="23">
        <v>0</v>
      </c>
      <c r="F159" s="23">
        <v>2619</v>
      </c>
      <c r="G159" s="23">
        <v>161</v>
      </c>
      <c r="H159" s="23">
        <v>10734</v>
      </c>
      <c r="I159" s="23">
        <v>6177</v>
      </c>
      <c r="J159" s="23">
        <v>318</v>
      </c>
    </row>
    <row r="160" spans="1:10">
      <c r="A160" s="159" t="s">
        <v>476</v>
      </c>
      <c r="B160" s="23">
        <v>27440</v>
      </c>
      <c r="C160" s="23">
        <v>12454</v>
      </c>
      <c r="D160" s="23">
        <v>509</v>
      </c>
      <c r="E160" s="23">
        <v>0</v>
      </c>
      <c r="F160" s="23">
        <v>4145</v>
      </c>
      <c r="G160" s="23">
        <v>382</v>
      </c>
      <c r="H160" s="23">
        <v>10701</v>
      </c>
      <c r="I160" s="23">
        <v>4315</v>
      </c>
      <c r="J160" s="23">
        <v>0</v>
      </c>
    </row>
    <row r="161" spans="1:10">
      <c r="A161" s="159" t="s">
        <v>477</v>
      </c>
      <c r="B161" s="23">
        <v>258269</v>
      </c>
      <c r="C161" s="23">
        <v>152475</v>
      </c>
      <c r="D161" s="23">
        <v>252400</v>
      </c>
      <c r="E161" s="23">
        <v>0</v>
      </c>
      <c r="F161" s="23">
        <v>961</v>
      </c>
      <c r="G161" s="23">
        <v>233283</v>
      </c>
      <c r="H161" s="23">
        <v>76320</v>
      </c>
      <c r="I161" s="23">
        <v>54733</v>
      </c>
      <c r="J161" s="23">
        <v>2050</v>
      </c>
    </row>
    <row r="162" spans="1:10">
      <c r="A162" s="159" t="s">
        <v>478</v>
      </c>
      <c r="B162" s="23">
        <v>23737</v>
      </c>
      <c r="C162" s="23">
        <v>2597</v>
      </c>
      <c r="D162" s="23">
        <v>1612</v>
      </c>
      <c r="E162" s="23">
        <v>0</v>
      </c>
      <c r="F162" s="23">
        <v>1838</v>
      </c>
      <c r="G162" s="23">
        <v>1031</v>
      </c>
      <c r="H162" s="23">
        <v>7967</v>
      </c>
      <c r="I162" s="23">
        <v>1782</v>
      </c>
      <c r="J162" s="23">
        <v>0</v>
      </c>
    </row>
    <row r="163" spans="1:10">
      <c r="A163" s="159" t="s">
        <v>479</v>
      </c>
      <c r="B163" s="23">
        <v>24908</v>
      </c>
      <c r="C163" s="23">
        <v>1452</v>
      </c>
      <c r="D163" s="23">
        <v>591</v>
      </c>
      <c r="E163" s="23">
        <v>0</v>
      </c>
      <c r="F163" s="23">
        <v>589</v>
      </c>
      <c r="G163" s="23">
        <v>660</v>
      </c>
      <c r="H163" s="23">
        <v>13652</v>
      </c>
      <c r="I163" s="23">
        <v>3545</v>
      </c>
      <c r="J163" s="23">
        <v>0</v>
      </c>
    </row>
    <row r="164" spans="1:10">
      <c r="A164" s="159" t="s">
        <v>480</v>
      </c>
      <c r="B164" s="23">
        <v>118391</v>
      </c>
      <c r="C164" s="23">
        <v>15867</v>
      </c>
      <c r="D164" s="23">
        <v>1488</v>
      </c>
      <c r="E164" s="23">
        <v>3870</v>
      </c>
      <c r="F164" s="23">
        <v>0</v>
      </c>
      <c r="G164" s="23">
        <v>154</v>
      </c>
      <c r="H164" s="23">
        <v>51302</v>
      </c>
      <c r="I164" s="23">
        <v>24664</v>
      </c>
      <c r="J164" s="23">
        <v>601</v>
      </c>
    </row>
    <row r="165" spans="1:10">
      <c r="A165" s="159" t="s">
        <v>481</v>
      </c>
      <c r="B165" s="23">
        <v>9196</v>
      </c>
      <c r="C165" s="23">
        <v>2678</v>
      </c>
      <c r="D165" s="23">
        <v>3001</v>
      </c>
      <c r="E165" s="23">
        <v>0</v>
      </c>
      <c r="F165" s="23">
        <v>1811</v>
      </c>
      <c r="G165" s="23">
        <v>138</v>
      </c>
      <c r="H165" s="23">
        <v>236</v>
      </c>
      <c r="I165" s="23">
        <v>294</v>
      </c>
      <c r="J165" s="23">
        <v>0</v>
      </c>
    </row>
    <row r="166" spans="1:10">
      <c r="A166" s="159" t="s">
        <v>482</v>
      </c>
      <c r="B166" s="23">
        <v>30767</v>
      </c>
      <c r="C166" s="23">
        <v>5350</v>
      </c>
      <c r="D166" s="23">
        <v>514</v>
      </c>
      <c r="E166" s="23">
        <v>0</v>
      </c>
      <c r="F166" s="23">
        <v>3055</v>
      </c>
      <c r="G166" s="23">
        <v>79</v>
      </c>
      <c r="H166" s="23">
        <v>20731</v>
      </c>
      <c r="I166" s="23">
        <v>4328</v>
      </c>
      <c r="J166" s="23">
        <v>308</v>
      </c>
    </row>
    <row r="167" spans="1:10">
      <c r="A167" s="159" t="s">
        <v>483</v>
      </c>
      <c r="B167" s="23">
        <v>16936</v>
      </c>
      <c r="C167" s="23">
        <v>419</v>
      </c>
      <c r="D167" s="23">
        <v>2270</v>
      </c>
      <c r="E167" s="23">
        <v>0</v>
      </c>
      <c r="F167" s="23">
        <v>1915</v>
      </c>
      <c r="G167" s="23">
        <v>145</v>
      </c>
      <c r="H167" s="23">
        <v>7618</v>
      </c>
      <c r="I167" s="23">
        <v>2320</v>
      </c>
      <c r="J167" s="23">
        <v>19</v>
      </c>
    </row>
    <row r="168" spans="1:10">
      <c r="A168" s="159" t="s">
        <v>484</v>
      </c>
      <c r="B168" s="23">
        <v>1550497</v>
      </c>
      <c r="C168" s="23">
        <v>735701</v>
      </c>
      <c r="D168" s="23">
        <v>480845</v>
      </c>
      <c r="E168" s="23">
        <v>0</v>
      </c>
      <c r="F168" s="23">
        <v>54306</v>
      </c>
      <c r="G168" s="23">
        <v>402929</v>
      </c>
      <c r="H168" s="23">
        <v>146769</v>
      </c>
      <c r="I168" s="23">
        <v>216892</v>
      </c>
      <c r="J168" s="23">
        <v>8132</v>
      </c>
    </row>
    <row r="169" spans="1:10">
      <c r="A169" s="159" t="s">
        <v>485</v>
      </c>
      <c r="B169" s="23">
        <v>44567</v>
      </c>
      <c r="C169" s="23">
        <v>3003</v>
      </c>
      <c r="D169" s="23">
        <v>5416</v>
      </c>
      <c r="E169" s="23">
        <v>0</v>
      </c>
      <c r="F169" s="23">
        <v>2542</v>
      </c>
      <c r="G169" s="23">
        <v>5132</v>
      </c>
      <c r="H169" s="23">
        <v>14696</v>
      </c>
      <c r="I169" s="23">
        <v>4093</v>
      </c>
      <c r="J169" s="23">
        <v>92</v>
      </c>
    </row>
    <row r="170" spans="1:10">
      <c r="A170" s="159" t="s">
        <v>486</v>
      </c>
      <c r="B170" s="23">
        <v>17694</v>
      </c>
      <c r="C170" s="23">
        <v>8362</v>
      </c>
      <c r="D170" s="23">
        <v>991</v>
      </c>
      <c r="E170" s="23">
        <v>0</v>
      </c>
      <c r="F170" s="23">
        <v>1259</v>
      </c>
      <c r="G170" s="23">
        <v>38</v>
      </c>
      <c r="H170" s="23">
        <v>7318</v>
      </c>
      <c r="I170" s="23">
        <v>4369</v>
      </c>
      <c r="J170" s="23">
        <v>0</v>
      </c>
    </row>
    <row r="171" spans="1:10">
      <c r="A171" s="159" t="s">
        <v>487</v>
      </c>
      <c r="B171" s="23">
        <v>34628</v>
      </c>
      <c r="C171" s="23">
        <v>252</v>
      </c>
      <c r="D171" s="23">
        <v>409</v>
      </c>
      <c r="E171" s="23">
        <v>0</v>
      </c>
      <c r="F171" s="23">
        <v>3512</v>
      </c>
      <c r="G171" s="23">
        <v>249</v>
      </c>
      <c r="H171" s="23">
        <v>21859</v>
      </c>
      <c r="I171" s="23">
        <v>8145</v>
      </c>
      <c r="J171" s="23">
        <v>0</v>
      </c>
    </row>
    <row r="172" spans="1:10">
      <c r="A172" s="159" t="s">
        <v>488</v>
      </c>
      <c r="B172" s="23">
        <v>95271</v>
      </c>
      <c r="C172" s="23">
        <v>33423</v>
      </c>
      <c r="D172" s="23">
        <v>7809</v>
      </c>
      <c r="E172" s="23">
        <v>0</v>
      </c>
      <c r="F172" s="23">
        <v>6371</v>
      </c>
      <c r="G172" s="23">
        <v>2178</v>
      </c>
      <c r="H172" s="23">
        <v>11203</v>
      </c>
      <c r="I172" s="23">
        <v>14625</v>
      </c>
      <c r="J172" s="23">
        <v>319</v>
      </c>
    </row>
    <row r="173" spans="1:10">
      <c r="A173" s="159" t="s">
        <v>489</v>
      </c>
      <c r="B173" s="23">
        <v>17511</v>
      </c>
      <c r="C173" s="23">
        <v>7428</v>
      </c>
      <c r="D173" s="23">
        <v>327</v>
      </c>
      <c r="E173" s="23">
        <v>0</v>
      </c>
      <c r="F173" s="23">
        <v>1434</v>
      </c>
      <c r="G173" s="23">
        <v>81</v>
      </c>
      <c r="H173" s="23">
        <v>8258</v>
      </c>
      <c r="I173" s="23">
        <v>3124</v>
      </c>
      <c r="J173" s="23">
        <v>0</v>
      </c>
    </row>
    <row r="174" spans="1:10">
      <c r="A174" s="159" t="s">
        <v>490</v>
      </c>
      <c r="B174" s="23">
        <v>117801</v>
      </c>
      <c r="C174" s="23">
        <v>50808</v>
      </c>
      <c r="D174" s="23">
        <v>7296</v>
      </c>
      <c r="E174" s="23">
        <v>0</v>
      </c>
      <c r="F174" s="23">
        <v>6346</v>
      </c>
      <c r="G174" s="23">
        <v>653</v>
      </c>
      <c r="H174" s="23">
        <v>16203</v>
      </c>
      <c r="I174" s="23">
        <v>10289</v>
      </c>
      <c r="J174" s="23">
        <v>240</v>
      </c>
    </row>
    <row r="175" spans="1:10">
      <c r="A175" s="159" t="s">
        <v>491</v>
      </c>
      <c r="B175" s="23">
        <v>60699</v>
      </c>
      <c r="C175" s="23">
        <v>81189</v>
      </c>
      <c r="D175" s="23">
        <v>5129</v>
      </c>
      <c r="E175" s="23">
        <v>0</v>
      </c>
      <c r="F175" s="23">
        <v>1005</v>
      </c>
      <c r="G175" s="23">
        <v>14</v>
      </c>
      <c r="H175" s="23">
        <v>8291</v>
      </c>
      <c r="I175" s="23">
        <v>12961</v>
      </c>
      <c r="J175" s="23">
        <v>14</v>
      </c>
    </row>
    <row r="176" spans="1:10">
      <c r="A176" s="159" t="s">
        <v>492</v>
      </c>
      <c r="B176" s="23">
        <v>145992</v>
      </c>
      <c r="C176" s="23">
        <v>18505</v>
      </c>
      <c r="D176" s="23">
        <v>5307</v>
      </c>
      <c r="E176" s="23">
        <v>0</v>
      </c>
      <c r="F176" s="23">
        <v>5143</v>
      </c>
      <c r="G176" s="23">
        <v>680</v>
      </c>
      <c r="H176" s="23">
        <v>42153</v>
      </c>
      <c r="I176" s="23">
        <v>12024</v>
      </c>
      <c r="J176" s="23">
        <v>90</v>
      </c>
    </row>
    <row r="177" spans="1:10">
      <c r="A177" s="159" t="s">
        <v>493</v>
      </c>
      <c r="B177" s="23">
        <v>42013</v>
      </c>
      <c r="C177" s="23">
        <v>19286</v>
      </c>
      <c r="D177" s="23">
        <v>1624</v>
      </c>
      <c r="E177" s="23">
        <v>0</v>
      </c>
      <c r="F177" s="23">
        <v>4917</v>
      </c>
      <c r="G177" s="23">
        <v>415</v>
      </c>
      <c r="H177" s="23">
        <v>11901</v>
      </c>
      <c r="I177" s="23">
        <v>5902</v>
      </c>
      <c r="J177" s="23">
        <v>252</v>
      </c>
    </row>
    <row r="178" spans="1:10">
      <c r="A178" s="159" t="s">
        <v>494</v>
      </c>
      <c r="B178" s="23">
        <v>47194</v>
      </c>
      <c r="C178" s="23">
        <v>15254</v>
      </c>
      <c r="D178" s="23">
        <v>5219</v>
      </c>
      <c r="E178" s="23">
        <v>0</v>
      </c>
      <c r="F178" s="23">
        <v>3666</v>
      </c>
      <c r="G178" s="23">
        <v>118</v>
      </c>
      <c r="H178" s="23">
        <v>5542</v>
      </c>
      <c r="I178" s="23">
        <v>7574</v>
      </c>
      <c r="J178" s="23">
        <v>2017</v>
      </c>
    </row>
    <row r="179" spans="1:10">
      <c r="A179" s="159" t="s">
        <v>495</v>
      </c>
      <c r="B179" s="23">
        <v>91004</v>
      </c>
      <c r="C179" s="23">
        <v>4094</v>
      </c>
      <c r="D179" s="23">
        <v>4525</v>
      </c>
      <c r="E179" s="23">
        <v>0</v>
      </c>
      <c r="F179" s="23">
        <v>915</v>
      </c>
      <c r="G179" s="23">
        <v>786</v>
      </c>
      <c r="H179" s="23">
        <v>28126</v>
      </c>
      <c r="I179" s="23">
        <v>11414</v>
      </c>
      <c r="J179" s="23">
        <v>0</v>
      </c>
    </row>
    <row r="180" spans="1:10">
      <c r="A180" s="159" t="s">
        <v>496</v>
      </c>
      <c r="B180" s="23">
        <v>102695</v>
      </c>
      <c r="C180" s="23">
        <v>35310</v>
      </c>
      <c r="D180" s="23">
        <v>12720</v>
      </c>
      <c r="E180" s="23">
        <v>0</v>
      </c>
      <c r="F180" s="23">
        <v>9435</v>
      </c>
      <c r="G180" s="23">
        <v>3955</v>
      </c>
      <c r="H180" s="23">
        <v>8558</v>
      </c>
      <c r="I180" s="23">
        <v>20702</v>
      </c>
      <c r="J180" s="23">
        <v>40</v>
      </c>
    </row>
    <row r="181" spans="1:10">
      <c r="A181" s="159" t="s">
        <v>497</v>
      </c>
      <c r="B181" s="23">
        <v>48860</v>
      </c>
      <c r="C181" s="23">
        <v>1617</v>
      </c>
      <c r="D181" s="23">
        <v>3456</v>
      </c>
      <c r="E181" s="23">
        <v>0</v>
      </c>
      <c r="F181" s="23">
        <v>2794</v>
      </c>
      <c r="G181" s="23">
        <v>1551</v>
      </c>
      <c r="H181" s="23">
        <v>14402</v>
      </c>
      <c r="I181" s="23">
        <v>4286</v>
      </c>
      <c r="J181" s="23">
        <v>704</v>
      </c>
    </row>
    <row r="182" spans="1:10">
      <c r="A182" s="159" t="s">
        <v>498</v>
      </c>
      <c r="B182" s="23">
        <v>33114</v>
      </c>
      <c r="C182" s="23">
        <v>7895</v>
      </c>
      <c r="D182" s="23">
        <v>1390</v>
      </c>
      <c r="E182" s="23">
        <v>0</v>
      </c>
      <c r="F182" s="23">
        <v>2957</v>
      </c>
      <c r="G182" s="23">
        <v>200</v>
      </c>
      <c r="H182" s="23">
        <v>12244</v>
      </c>
      <c r="I182" s="23">
        <v>5027</v>
      </c>
      <c r="J182" s="23">
        <v>4</v>
      </c>
    </row>
    <row r="183" spans="1:10">
      <c r="A183" s="159" t="s">
        <v>499</v>
      </c>
      <c r="B183" s="23">
        <v>181180</v>
      </c>
      <c r="C183" s="23">
        <v>68023</v>
      </c>
      <c r="D183" s="23">
        <v>47010</v>
      </c>
      <c r="E183" s="23">
        <v>0</v>
      </c>
      <c r="F183" s="23">
        <v>6916</v>
      </c>
      <c r="G183" s="23">
        <v>39382</v>
      </c>
      <c r="H183" s="23">
        <v>21098</v>
      </c>
      <c r="I183" s="23">
        <v>26450</v>
      </c>
      <c r="J183" s="23">
        <v>5531</v>
      </c>
    </row>
    <row r="184" spans="1:10">
      <c r="A184" s="159" t="s">
        <v>500</v>
      </c>
      <c r="B184" s="23">
        <v>46684</v>
      </c>
      <c r="C184" s="23">
        <v>10436</v>
      </c>
      <c r="D184" s="23">
        <v>764</v>
      </c>
      <c r="E184" s="23">
        <v>2211</v>
      </c>
      <c r="F184" s="23">
        <v>2550</v>
      </c>
      <c r="G184" s="23">
        <v>64</v>
      </c>
      <c r="H184" s="23">
        <v>9208</v>
      </c>
      <c r="I184" s="23">
        <v>4067</v>
      </c>
      <c r="J184" s="23">
        <v>98</v>
      </c>
    </row>
    <row r="185" spans="1:10">
      <c r="A185" s="159" t="s">
        <v>501</v>
      </c>
      <c r="B185" s="23">
        <v>107322</v>
      </c>
      <c r="C185" s="23">
        <v>38246</v>
      </c>
      <c r="D185" s="23">
        <v>6652</v>
      </c>
      <c r="E185" s="23">
        <v>0</v>
      </c>
      <c r="F185" s="23">
        <v>6385</v>
      </c>
      <c r="G185" s="23">
        <v>3050</v>
      </c>
      <c r="H185" s="23">
        <v>26040</v>
      </c>
      <c r="I185" s="23">
        <v>14546</v>
      </c>
      <c r="J185" s="23">
        <v>843</v>
      </c>
    </row>
    <row r="186" spans="1:10">
      <c r="A186" s="159" t="s">
        <v>502</v>
      </c>
      <c r="B186" s="23">
        <v>78534</v>
      </c>
      <c r="C186" s="23">
        <v>2273</v>
      </c>
      <c r="D186" s="23">
        <v>1298</v>
      </c>
      <c r="E186" s="23">
        <v>4311</v>
      </c>
      <c r="F186" s="23">
        <v>0</v>
      </c>
      <c r="G186" s="23">
        <v>139</v>
      </c>
      <c r="H186" s="23">
        <v>34175</v>
      </c>
      <c r="I186" s="23">
        <v>12569</v>
      </c>
      <c r="J186" s="23">
        <v>3722</v>
      </c>
    </row>
    <row r="187" spans="1:10">
      <c r="A187" s="159" t="s">
        <v>503</v>
      </c>
      <c r="B187" s="23">
        <v>214730</v>
      </c>
      <c r="C187" s="23">
        <v>25608</v>
      </c>
      <c r="D187" s="23">
        <v>9355</v>
      </c>
      <c r="E187" s="23">
        <v>0</v>
      </c>
      <c r="F187" s="23">
        <v>6231</v>
      </c>
      <c r="G187" s="23">
        <v>2429</v>
      </c>
      <c r="H187" s="23">
        <v>77297</v>
      </c>
      <c r="I187" s="23">
        <v>33765</v>
      </c>
      <c r="J187" s="23">
        <v>877</v>
      </c>
    </row>
    <row r="188" spans="1:10">
      <c r="A188" s="159" t="s">
        <v>504</v>
      </c>
      <c r="B188" s="23">
        <v>20626</v>
      </c>
      <c r="C188" s="23">
        <v>8247</v>
      </c>
      <c r="D188" s="23">
        <v>256</v>
      </c>
      <c r="E188" s="23">
        <v>0</v>
      </c>
      <c r="F188" s="23">
        <v>2055</v>
      </c>
      <c r="G188" s="23">
        <v>102</v>
      </c>
      <c r="H188" s="23">
        <v>6436</v>
      </c>
      <c r="I188" s="23">
        <v>4163</v>
      </c>
      <c r="J188" s="23">
        <v>0</v>
      </c>
    </row>
    <row r="189" spans="1:10">
      <c r="A189" s="159" t="s">
        <v>505</v>
      </c>
      <c r="B189" s="23">
        <v>88757</v>
      </c>
      <c r="C189" s="23">
        <v>19462</v>
      </c>
      <c r="D189" s="23">
        <v>3646</v>
      </c>
      <c r="E189" s="23">
        <v>0</v>
      </c>
      <c r="F189" s="23">
        <v>6883</v>
      </c>
      <c r="G189" s="23">
        <v>2105</v>
      </c>
      <c r="H189" s="23">
        <v>13570</v>
      </c>
      <c r="I189" s="23">
        <v>8313</v>
      </c>
      <c r="J189" s="23">
        <v>2914</v>
      </c>
    </row>
    <row r="190" spans="1:10">
      <c r="A190" s="159" t="s">
        <v>506</v>
      </c>
      <c r="B190" s="23">
        <v>27992</v>
      </c>
      <c r="C190" s="23">
        <v>11325</v>
      </c>
      <c r="D190" s="23">
        <v>444</v>
      </c>
      <c r="E190" s="23">
        <v>0</v>
      </c>
      <c r="F190" s="23">
        <v>2690</v>
      </c>
      <c r="G190" s="23">
        <v>44</v>
      </c>
      <c r="H190" s="23">
        <v>6502</v>
      </c>
      <c r="I190" s="23">
        <v>6016</v>
      </c>
      <c r="J190" s="23">
        <v>0</v>
      </c>
    </row>
    <row r="191" spans="1:10">
      <c r="A191" s="159" t="s">
        <v>507</v>
      </c>
      <c r="B191" s="23">
        <v>25927</v>
      </c>
      <c r="C191" s="23">
        <v>12124</v>
      </c>
      <c r="D191" s="23">
        <v>981</v>
      </c>
      <c r="E191" s="23">
        <v>0</v>
      </c>
      <c r="F191" s="23">
        <v>2544</v>
      </c>
      <c r="G191" s="23">
        <v>505</v>
      </c>
      <c r="H191" s="23">
        <v>9272</v>
      </c>
      <c r="I191" s="23">
        <v>8345</v>
      </c>
      <c r="J191" s="23">
        <v>0</v>
      </c>
    </row>
    <row r="192" spans="1:10">
      <c r="A192" s="159" t="s">
        <v>508</v>
      </c>
      <c r="B192" s="23">
        <v>43437</v>
      </c>
      <c r="C192" s="23">
        <v>11064</v>
      </c>
      <c r="D192" s="23">
        <v>1557</v>
      </c>
      <c r="E192" s="23">
        <v>0</v>
      </c>
      <c r="F192" s="23">
        <v>3623</v>
      </c>
      <c r="G192" s="23">
        <v>480</v>
      </c>
      <c r="H192" s="23">
        <v>13002</v>
      </c>
      <c r="I192" s="23">
        <v>3594</v>
      </c>
      <c r="J192" s="23">
        <v>454</v>
      </c>
    </row>
    <row r="193" spans="1:10">
      <c r="A193" s="159" t="s">
        <v>509</v>
      </c>
      <c r="B193" s="23">
        <v>23944</v>
      </c>
      <c r="C193" s="23">
        <v>2284</v>
      </c>
      <c r="D193" s="23">
        <v>5686</v>
      </c>
      <c r="E193" s="23">
        <v>0</v>
      </c>
      <c r="F193" s="23">
        <v>1348</v>
      </c>
      <c r="G193" s="23">
        <v>283</v>
      </c>
      <c r="H193" s="23">
        <v>10249</v>
      </c>
      <c r="I193" s="23">
        <v>6718</v>
      </c>
      <c r="J193" s="23">
        <v>606</v>
      </c>
    </row>
    <row r="194" spans="1:10">
      <c r="A194" s="159" t="s">
        <v>510</v>
      </c>
      <c r="B194" s="23">
        <v>35126</v>
      </c>
      <c r="C194" s="23">
        <v>7871</v>
      </c>
      <c r="D194" s="23">
        <v>514</v>
      </c>
      <c r="E194" s="23">
        <v>0</v>
      </c>
      <c r="F194" s="23">
        <v>1925</v>
      </c>
      <c r="G194" s="23">
        <v>2005</v>
      </c>
      <c r="H194" s="23">
        <v>9242</v>
      </c>
      <c r="I194" s="23">
        <v>5835</v>
      </c>
      <c r="J194" s="23">
        <v>87</v>
      </c>
    </row>
    <row r="195" spans="1:10">
      <c r="A195" s="159" t="s">
        <v>511</v>
      </c>
      <c r="B195" s="23">
        <v>48121</v>
      </c>
      <c r="C195" s="23">
        <v>17043</v>
      </c>
      <c r="D195" s="23">
        <v>2685</v>
      </c>
      <c r="E195" s="23">
        <v>0</v>
      </c>
      <c r="F195" s="23">
        <v>4101</v>
      </c>
      <c r="G195" s="23">
        <v>1733</v>
      </c>
      <c r="H195" s="23">
        <v>14453</v>
      </c>
      <c r="I195" s="23">
        <v>8809</v>
      </c>
      <c r="J195" s="23">
        <v>784</v>
      </c>
    </row>
    <row r="196" spans="1:10">
      <c r="A196" s="159" t="s">
        <v>512</v>
      </c>
      <c r="B196" s="23">
        <v>41305</v>
      </c>
      <c r="C196" s="23">
        <v>4116</v>
      </c>
      <c r="D196" s="23">
        <v>787</v>
      </c>
      <c r="E196" s="23">
        <v>0</v>
      </c>
      <c r="F196" s="23">
        <v>2655</v>
      </c>
      <c r="G196" s="23">
        <v>137</v>
      </c>
      <c r="H196" s="23">
        <v>7689</v>
      </c>
      <c r="I196" s="23">
        <v>4557</v>
      </c>
      <c r="J196" s="23">
        <v>81</v>
      </c>
    </row>
    <row r="197" spans="1:10">
      <c r="A197" s="159" t="s">
        <v>513</v>
      </c>
      <c r="B197" s="23">
        <v>185168</v>
      </c>
      <c r="C197" s="23">
        <v>57505</v>
      </c>
      <c r="D197" s="23">
        <v>2957</v>
      </c>
      <c r="E197" s="23">
        <v>0</v>
      </c>
      <c r="F197" s="23">
        <v>10669</v>
      </c>
      <c r="G197" s="23">
        <v>-627</v>
      </c>
      <c r="H197" s="23">
        <v>44899</v>
      </c>
      <c r="I197" s="23">
        <v>29739</v>
      </c>
      <c r="J197" s="23">
        <v>361</v>
      </c>
    </row>
    <row r="198" spans="1:10">
      <c r="A198" s="159" t="s">
        <v>514</v>
      </c>
      <c r="B198" s="23">
        <v>45398</v>
      </c>
      <c r="C198" s="23">
        <v>6665</v>
      </c>
      <c r="D198" s="23">
        <v>10851</v>
      </c>
      <c r="E198" s="23">
        <v>0</v>
      </c>
      <c r="F198" s="23">
        <v>3792</v>
      </c>
      <c r="G198" s="23">
        <v>2230</v>
      </c>
      <c r="H198" s="23">
        <v>22121</v>
      </c>
      <c r="I198" s="23">
        <v>8139</v>
      </c>
      <c r="J198" s="23">
        <v>0</v>
      </c>
    </row>
    <row r="199" spans="1:10">
      <c r="A199" s="159" t="s">
        <v>515</v>
      </c>
      <c r="B199" s="23">
        <v>219112</v>
      </c>
      <c r="C199" s="23">
        <v>51268</v>
      </c>
      <c r="D199" s="23">
        <v>8085</v>
      </c>
      <c r="E199" s="23">
        <v>0</v>
      </c>
      <c r="F199" s="23">
        <v>13529</v>
      </c>
      <c r="G199" s="23">
        <v>660</v>
      </c>
      <c r="H199" s="23">
        <v>58057</v>
      </c>
      <c r="I199" s="23">
        <v>25229</v>
      </c>
      <c r="J199" s="23">
        <v>543</v>
      </c>
    </row>
    <row r="200" spans="1:10">
      <c r="A200" s="159" t="s">
        <v>516</v>
      </c>
      <c r="B200" s="23">
        <v>71585</v>
      </c>
      <c r="C200" s="23">
        <v>28187</v>
      </c>
      <c r="D200" s="23">
        <v>2117</v>
      </c>
      <c r="E200" s="23">
        <v>0</v>
      </c>
      <c r="F200" s="23">
        <v>5884</v>
      </c>
      <c r="G200" s="23">
        <v>678</v>
      </c>
      <c r="H200" s="23">
        <v>10367</v>
      </c>
      <c r="I200" s="23">
        <v>13282</v>
      </c>
      <c r="J200" s="23">
        <v>1088</v>
      </c>
    </row>
    <row r="201" spans="1:10">
      <c r="A201" s="159" t="s">
        <v>517</v>
      </c>
      <c r="B201" s="23">
        <v>59770</v>
      </c>
      <c r="C201" s="23">
        <v>5225</v>
      </c>
      <c r="D201" s="23">
        <v>2221</v>
      </c>
      <c r="E201" s="23">
        <v>4854</v>
      </c>
      <c r="F201" s="23">
        <v>0</v>
      </c>
      <c r="G201" s="23">
        <v>1150</v>
      </c>
      <c r="H201" s="23">
        <v>18520</v>
      </c>
      <c r="I201" s="23">
        <v>6680</v>
      </c>
      <c r="J201" s="23">
        <v>300</v>
      </c>
    </row>
    <row r="202" spans="1:10">
      <c r="A202" s="159" t="s">
        <v>518</v>
      </c>
      <c r="B202" s="23">
        <v>32379</v>
      </c>
      <c r="C202" s="23">
        <v>5616</v>
      </c>
      <c r="D202" s="23">
        <v>722</v>
      </c>
      <c r="E202" s="23">
        <v>2206</v>
      </c>
      <c r="F202" s="23">
        <v>617</v>
      </c>
      <c r="G202" s="23">
        <v>645</v>
      </c>
      <c r="H202" s="23">
        <v>12628</v>
      </c>
      <c r="I202" s="23">
        <v>7747</v>
      </c>
      <c r="J202" s="23">
        <v>1000</v>
      </c>
    </row>
    <row r="203" spans="1:10">
      <c r="A203" s="159" t="s">
        <v>519</v>
      </c>
      <c r="B203" s="23">
        <v>160345</v>
      </c>
      <c r="C203" s="23">
        <v>24775</v>
      </c>
      <c r="D203" s="23">
        <v>4410</v>
      </c>
      <c r="E203" s="23">
        <v>0</v>
      </c>
      <c r="F203" s="23">
        <v>5926</v>
      </c>
      <c r="G203" s="23">
        <v>4735</v>
      </c>
      <c r="H203" s="23">
        <v>24922</v>
      </c>
      <c r="I203" s="23">
        <v>15748</v>
      </c>
      <c r="J203" s="23">
        <v>740</v>
      </c>
    </row>
    <row r="204" spans="1:10">
      <c r="A204" s="159" t="s">
        <v>520</v>
      </c>
      <c r="B204" s="23">
        <v>64739</v>
      </c>
      <c r="C204" s="23">
        <v>2601</v>
      </c>
      <c r="D204" s="23">
        <v>1533</v>
      </c>
      <c r="E204" s="23">
        <v>50</v>
      </c>
      <c r="F204" s="23">
        <v>4616</v>
      </c>
      <c r="G204" s="23">
        <v>599</v>
      </c>
      <c r="H204" s="23">
        <v>18524</v>
      </c>
      <c r="I204" s="23">
        <v>4924</v>
      </c>
      <c r="J204" s="23">
        <v>1428</v>
      </c>
    </row>
    <row r="205" spans="1:10">
      <c r="A205" s="159" t="s">
        <v>521</v>
      </c>
      <c r="B205" s="23">
        <v>48512</v>
      </c>
      <c r="C205" s="23">
        <v>10452</v>
      </c>
      <c r="D205" s="23">
        <v>1034</v>
      </c>
      <c r="E205" s="23">
        <v>520</v>
      </c>
      <c r="F205" s="23">
        <v>3825</v>
      </c>
      <c r="G205" s="23">
        <v>504</v>
      </c>
      <c r="H205" s="23">
        <v>7607</v>
      </c>
      <c r="I205" s="23">
        <v>4423</v>
      </c>
      <c r="J205" s="23">
        <v>325</v>
      </c>
    </row>
    <row r="206" spans="1:10" ht="24" customHeight="1">
      <c r="A206" s="158" t="s">
        <v>522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523</v>
      </c>
      <c r="B207" s="23">
        <v>75243</v>
      </c>
      <c r="C207" s="23">
        <v>15843</v>
      </c>
      <c r="D207" s="23">
        <v>13538</v>
      </c>
      <c r="E207" s="23">
        <v>0</v>
      </c>
      <c r="F207" s="23">
        <v>3509</v>
      </c>
      <c r="G207" s="23">
        <v>256</v>
      </c>
      <c r="H207" s="23">
        <v>31766</v>
      </c>
      <c r="I207" s="23">
        <v>12050</v>
      </c>
      <c r="J207" s="23">
        <v>250</v>
      </c>
    </row>
    <row r="208" spans="1:10">
      <c r="A208" s="159" t="s">
        <v>524</v>
      </c>
      <c r="B208" s="23">
        <v>16863</v>
      </c>
      <c r="C208" s="23">
        <v>5341</v>
      </c>
      <c r="D208" s="23">
        <v>2825</v>
      </c>
      <c r="E208" s="23">
        <v>-37</v>
      </c>
      <c r="F208" s="23">
        <v>1746</v>
      </c>
      <c r="G208" s="23">
        <v>0</v>
      </c>
      <c r="H208" s="23">
        <v>2378</v>
      </c>
      <c r="I208" s="23">
        <v>4549</v>
      </c>
      <c r="J208" s="23">
        <v>0</v>
      </c>
    </row>
    <row r="209" spans="1:10">
      <c r="A209" s="159" t="s">
        <v>525</v>
      </c>
      <c r="B209" s="23">
        <v>45639</v>
      </c>
      <c r="C209" s="23">
        <v>3883</v>
      </c>
      <c r="D209" s="23">
        <v>270</v>
      </c>
      <c r="E209" s="23">
        <v>1040</v>
      </c>
      <c r="F209" s="23">
        <v>2139</v>
      </c>
      <c r="G209" s="23">
        <v>150</v>
      </c>
      <c r="H209" s="23">
        <v>21585</v>
      </c>
      <c r="I209" s="23">
        <v>3906</v>
      </c>
      <c r="J209" s="23">
        <v>177</v>
      </c>
    </row>
    <row r="210" spans="1:10">
      <c r="A210" s="159" t="s">
        <v>526</v>
      </c>
      <c r="B210" s="23">
        <v>51412</v>
      </c>
      <c r="C210" s="23">
        <v>4251</v>
      </c>
      <c r="D210" s="23">
        <v>694</v>
      </c>
      <c r="E210" s="23">
        <v>0</v>
      </c>
      <c r="F210" s="23">
        <v>4377</v>
      </c>
      <c r="G210" s="23">
        <v>38</v>
      </c>
      <c r="H210" s="23">
        <v>25344</v>
      </c>
      <c r="I210" s="23">
        <v>8173</v>
      </c>
      <c r="J210" s="23">
        <v>206</v>
      </c>
    </row>
    <row r="211" spans="1:10">
      <c r="A211" s="159" t="s">
        <v>527</v>
      </c>
      <c r="B211" s="23">
        <v>35340</v>
      </c>
      <c r="C211" s="23">
        <v>3325</v>
      </c>
      <c r="D211" s="23">
        <v>683</v>
      </c>
      <c r="E211" s="23">
        <v>0</v>
      </c>
      <c r="F211" s="23">
        <v>3619</v>
      </c>
      <c r="G211" s="23">
        <v>371</v>
      </c>
      <c r="H211" s="23">
        <v>23881</v>
      </c>
      <c r="I211" s="23">
        <v>6843</v>
      </c>
      <c r="J211" s="23">
        <v>0</v>
      </c>
    </row>
    <row r="212" spans="1:10">
      <c r="A212" s="159" t="s">
        <v>528</v>
      </c>
      <c r="B212" s="23">
        <v>56703</v>
      </c>
      <c r="C212" s="23">
        <v>8139</v>
      </c>
      <c r="D212" s="23">
        <v>520</v>
      </c>
      <c r="E212" s="23">
        <v>0</v>
      </c>
      <c r="F212" s="23">
        <v>3366</v>
      </c>
      <c r="G212" s="23">
        <v>5</v>
      </c>
      <c r="H212" s="23">
        <v>35151</v>
      </c>
      <c r="I212" s="23">
        <v>7564</v>
      </c>
      <c r="J212" s="23">
        <v>8</v>
      </c>
    </row>
    <row r="213" spans="1:10">
      <c r="A213" s="159" t="s">
        <v>529</v>
      </c>
      <c r="B213" s="23">
        <v>66193</v>
      </c>
      <c r="C213" s="23">
        <v>9353</v>
      </c>
      <c r="D213" s="23">
        <v>2327</v>
      </c>
      <c r="E213" s="23">
        <v>0</v>
      </c>
      <c r="F213" s="23">
        <v>5784</v>
      </c>
      <c r="G213" s="23">
        <v>488</v>
      </c>
      <c r="H213" s="23">
        <v>29856</v>
      </c>
      <c r="I213" s="23">
        <v>7089</v>
      </c>
      <c r="J213" s="23">
        <v>15</v>
      </c>
    </row>
    <row r="214" spans="1:10">
      <c r="A214" s="159" t="s">
        <v>530</v>
      </c>
      <c r="B214" s="23">
        <v>181943</v>
      </c>
      <c r="C214" s="23">
        <v>88938</v>
      </c>
      <c r="D214" s="23">
        <v>16890</v>
      </c>
      <c r="E214" s="23">
        <v>0</v>
      </c>
      <c r="F214" s="23">
        <v>4954</v>
      </c>
      <c r="G214" s="23">
        <v>678</v>
      </c>
      <c r="H214" s="23">
        <v>17484</v>
      </c>
      <c r="I214" s="23">
        <v>44999</v>
      </c>
      <c r="J214" s="23">
        <v>8641</v>
      </c>
    </row>
    <row r="215" spans="1:10">
      <c r="A215" s="159" t="s">
        <v>531</v>
      </c>
      <c r="B215" s="23">
        <v>44550</v>
      </c>
      <c r="C215" s="23">
        <v>7608</v>
      </c>
      <c r="D215" s="23">
        <v>525</v>
      </c>
      <c r="E215" s="23">
        <v>0</v>
      </c>
      <c r="F215" s="23">
        <v>3899</v>
      </c>
      <c r="G215" s="23">
        <v>100</v>
      </c>
      <c r="H215" s="23">
        <v>23390</v>
      </c>
      <c r="I215" s="23">
        <v>6083</v>
      </c>
      <c r="J215" s="23">
        <v>19</v>
      </c>
    </row>
    <row r="216" spans="1:10">
      <c r="A216" s="159" t="s">
        <v>532</v>
      </c>
      <c r="B216" s="23">
        <v>70262</v>
      </c>
      <c r="C216" s="23">
        <v>18810</v>
      </c>
      <c r="D216" s="23">
        <v>1362</v>
      </c>
      <c r="E216" s="23">
        <v>0</v>
      </c>
      <c r="F216" s="23">
        <v>4028</v>
      </c>
      <c r="G216" s="23">
        <v>182</v>
      </c>
      <c r="H216" s="23">
        <v>23365</v>
      </c>
      <c r="I216" s="23">
        <v>8314</v>
      </c>
      <c r="J216" s="23">
        <v>8</v>
      </c>
    </row>
    <row r="217" spans="1:10">
      <c r="A217" s="159" t="s">
        <v>533</v>
      </c>
      <c r="B217" s="23">
        <v>17011</v>
      </c>
      <c r="C217" s="23">
        <v>479</v>
      </c>
      <c r="D217" s="23">
        <v>537</v>
      </c>
      <c r="E217" s="23">
        <v>0</v>
      </c>
      <c r="F217" s="23">
        <v>1643</v>
      </c>
      <c r="G217" s="23">
        <v>0</v>
      </c>
      <c r="H217" s="23">
        <v>10319</v>
      </c>
      <c r="I217" s="23">
        <v>2212</v>
      </c>
      <c r="J217" s="23">
        <v>0</v>
      </c>
    </row>
    <row r="218" spans="1:10">
      <c r="A218" s="159" t="s">
        <v>534</v>
      </c>
      <c r="B218" s="23">
        <v>10200</v>
      </c>
      <c r="C218" s="23">
        <v>3102</v>
      </c>
      <c r="D218" s="23">
        <v>128</v>
      </c>
      <c r="E218" s="23">
        <v>1113</v>
      </c>
      <c r="F218" s="23">
        <v>0</v>
      </c>
      <c r="G218" s="23">
        <v>0</v>
      </c>
      <c r="H218" s="23">
        <v>3943</v>
      </c>
      <c r="I218" s="23">
        <v>2157</v>
      </c>
      <c r="J218" s="23">
        <v>0</v>
      </c>
    </row>
    <row r="219" spans="1:10">
      <c r="A219" s="159" t="s">
        <v>535</v>
      </c>
      <c r="B219" s="23">
        <v>50316</v>
      </c>
      <c r="C219" s="23">
        <v>4685</v>
      </c>
      <c r="D219" s="23">
        <v>1847</v>
      </c>
      <c r="E219" s="23">
        <v>0</v>
      </c>
      <c r="F219" s="23">
        <v>3617</v>
      </c>
      <c r="G219" s="23">
        <v>343</v>
      </c>
      <c r="H219" s="23">
        <v>16883</v>
      </c>
      <c r="I219" s="23">
        <v>5223</v>
      </c>
      <c r="J219" s="23">
        <v>989</v>
      </c>
    </row>
    <row r="220" spans="1:10">
      <c r="A220" s="159" t="s">
        <v>536</v>
      </c>
      <c r="B220" s="23">
        <v>49452</v>
      </c>
      <c r="C220" s="23">
        <v>6281</v>
      </c>
      <c r="D220" s="23">
        <v>728</v>
      </c>
      <c r="E220" s="23">
        <v>0</v>
      </c>
      <c r="F220" s="23">
        <v>2788</v>
      </c>
      <c r="G220" s="23">
        <v>121</v>
      </c>
      <c r="H220" s="23">
        <v>8383</v>
      </c>
      <c r="I220" s="23">
        <v>6928</v>
      </c>
      <c r="J220" s="23">
        <v>0</v>
      </c>
    </row>
    <row r="221" spans="1:10">
      <c r="A221" s="159" t="s">
        <v>537</v>
      </c>
      <c r="B221" s="23">
        <v>47742</v>
      </c>
      <c r="C221" s="23">
        <v>6826</v>
      </c>
      <c r="D221" s="23">
        <v>1424</v>
      </c>
      <c r="E221" s="23">
        <v>0</v>
      </c>
      <c r="F221" s="23">
        <v>3318</v>
      </c>
      <c r="G221" s="23">
        <v>48</v>
      </c>
      <c r="H221" s="23">
        <v>8232</v>
      </c>
      <c r="I221" s="23">
        <v>6198</v>
      </c>
      <c r="J221" s="23">
        <v>561</v>
      </c>
    </row>
    <row r="222" spans="1:10">
      <c r="A222" s="159" t="s">
        <v>538</v>
      </c>
      <c r="B222" s="23">
        <v>30091</v>
      </c>
      <c r="C222" s="23">
        <v>8497</v>
      </c>
      <c r="D222" s="23">
        <v>371</v>
      </c>
      <c r="E222" s="23">
        <v>0</v>
      </c>
      <c r="F222" s="23">
        <v>2851</v>
      </c>
      <c r="G222" s="23">
        <v>317</v>
      </c>
      <c r="H222" s="23">
        <v>17646</v>
      </c>
      <c r="I222" s="23">
        <v>5568</v>
      </c>
      <c r="J222" s="23">
        <v>39</v>
      </c>
    </row>
    <row r="223" spans="1:10" ht="24.75" customHeight="1">
      <c r="A223" s="158" t="s">
        <v>539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540</v>
      </c>
      <c r="B224" s="23">
        <v>32244</v>
      </c>
      <c r="C224" s="23">
        <v>11429</v>
      </c>
      <c r="D224" s="23">
        <v>428</v>
      </c>
      <c r="E224" s="23">
        <v>0</v>
      </c>
      <c r="F224" s="23">
        <v>2503</v>
      </c>
      <c r="G224" s="23">
        <v>3</v>
      </c>
      <c r="H224" s="23">
        <v>8001</v>
      </c>
      <c r="I224" s="23">
        <v>3436</v>
      </c>
      <c r="J224" s="23">
        <v>0</v>
      </c>
    </row>
    <row r="225" spans="1:10">
      <c r="A225" s="159" t="s">
        <v>541</v>
      </c>
      <c r="B225" s="23">
        <v>23887</v>
      </c>
      <c r="C225" s="23">
        <v>5760</v>
      </c>
      <c r="D225" s="23">
        <v>24</v>
      </c>
      <c r="E225" s="23">
        <v>0</v>
      </c>
      <c r="F225" s="23">
        <v>874</v>
      </c>
      <c r="G225" s="23">
        <v>0</v>
      </c>
      <c r="H225" s="23">
        <v>95</v>
      </c>
      <c r="I225" s="23">
        <v>2863</v>
      </c>
      <c r="J225" s="23">
        <v>60</v>
      </c>
    </row>
    <row r="226" spans="1:10">
      <c r="A226" s="159" t="s">
        <v>542</v>
      </c>
      <c r="B226" s="23">
        <v>40724</v>
      </c>
      <c r="C226" s="23">
        <v>21331</v>
      </c>
      <c r="D226" s="23">
        <v>1152</v>
      </c>
      <c r="E226" s="23">
        <v>0</v>
      </c>
      <c r="F226" s="23">
        <v>3896</v>
      </c>
      <c r="G226" s="23">
        <v>114</v>
      </c>
      <c r="H226" s="23">
        <v>15398</v>
      </c>
      <c r="I226" s="23">
        <v>6631</v>
      </c>
      <c r="J226" s="23">
        <v>739</v>
      </c>
    </row>
    <row r="227" spans="1:10">
      <c r="A227" s="159" t="s">
        <v>543</v>
      </c>
      <c r="B227" s="23">
        <v>33273</v>
      </c>
      <c r="C227" s="23">
        <v>1675</v>
      </c>
      <c r="D227" s="23">
        <v>104</v>
      </c>
      <c r="E227" s="23">
        <v>0</v>
      </c>
      <c r="F227" s="23">
        <v>2269</v>
      </c>
      <c r="G227" s="23">
        <v>13</v>
      </c>
      <c r="H227" s="23">
        <v>22328</v>
      </c>
      <c r="I227" s="23">
        <v>4162</v>
      </c>
      <c r="J227" s="23">
        <v>0</v>
      </c>
    </row>
    <row r="228" spans="1:10">
      <c r="A228" s="159" t="s">
        <v>544</v>
      </c>
      <c r="B228" s="23">
        <v>82300</v>
      </c>
      <c r="C228" s="23">
        <v>10180</v>
      </c>
      <c r="D228" s="23">
        <v>2090</v>
      </c>
      <c r="E228" s="23">
        <v>0</v>
      </c>
      <c r="F228" s="23">
        <v>3690</v>
      </c>
      <c r="G228" s="23">
        <v>284</v>
      </c>
      <c r="H228" s="23">
        <v>24655</v>
      </c>
      <c r="I228" s="23">
        <v>11994</v>
      </c>
      <c r="J228" s="23">
        <v>478</v>
      </c>
    </row>
    <row r="229" spans="1:10">
      <c r="A229" s="159" t="s">
        <v>545</v>
      </c>
      <c r="B229" s="23">
        <v>76187</v>
      </c>
      <c r="C229" s="23">
        <v>16336</v>
      </c>
      <c r="D229" s="23">
        <v>1724</v>
      </c>
      <c r="E229" s="23">
        <v>0</v>
      </c>
      <c r="F229" s="23">
        <v>7400</v>
      </c>
      <c r="G229" s="23">
        <v>1717</v>
      </c>
      <c r="H229" s="23">
        <v>11484</v>
      </c>
      <c r="I229" s="23">
        <v>7540</v>
      </c>
      <c r="J229" s="23">
        <v>4675</v>
      </c>
    </row>
    <row r="230" spans="1:10">
      <c r="A230" s="159" t="s">
        <v>546</v>
      </c>
      <c r="B230" s="23">
        <v>16166</v>
      </c>
      <c r="C230" s="23">
        <v>7400</v>
      </c>
      <c r="D230" s="23">
        <v>96</v>
      </c>
      <c r="E230" s="23">
        <v>0</v>
      </c>
      <c r="F230" s="23">
        <v>1462</v>
      </c>
      <c r="G230" s="23">
        <v>13</v>
      </c>
      <c r="H230" s="23">
        <v>2821</v>
      </c>
      <c r="I230" s="23">
        <v>1375</v>
      </c>
      <c r="J230" s="23">
        <v>84</v>
      </c>
    </row>
    <row r="231" spans="1:10">
      <c r="A231" s="159" t="s">
        <v>547</v>
      </c>
      <c r="B231" s="23">
        <v>23908</v>
      </c>
      <c r="C231" s="23">
        <v>9609</v>
      </c>
      <c r="D231" s="23">
        <v>925</v>
      </c>
      <c r="E231" s="23">
        <v>0</v>
      </c>
      <c r="F231" s="23">
        <v>5217</v>
      </c>
      <c r="G231" s="23">
        <v>80</v>
      </c>
      <c r="H231" s="23">
        <v>5131</v>
      </c>
      <c r="I231" s="23">
        <v>3639</v>
      </c>
      <c r="J231" s="23">
        <v>0</v>
      </c>
    </row>
    <row r="232" spans="1:10">
      <c r="A232" s="159" t="s">
        <v>548</v>
      </c>
      <c r="B232" s="23">
        <v>87645</v>
      </c>
      <c r="C232" s="23">
        <v>32439</v>
      </c>
      <c r="D232" s="23">
        <v>2915</v>
      </c>
      <c r="E232" s="23">
        <v>0</v>
      </c>
      <c r="F232" s="23">
        <v>4131</v>
      </c>
      <c r="G232" s="23">
        <v>380</v>
      </c>
      <c r="H232" s="23">
        <v>27857</v>
      </c>
      <c r="I232" s="23">
        <v>14196</v>
      </c>
      <c r="J232" s="23">
        <v>0</v>
      </c>
    </row>
    <row r="233" spans="1:10">
      <c r="A233" s="159" t="s">
        <v>549</v>
      </c>
      <c r="B233" s="23">
        <v>7175</v>
      </c>
      <c r="C233" s="23">
        <v>6297</v>
      </c>
      <c r="D233" s="23">
        <v>67</v>
      </c>
      <c r="E233" s="23">
        <v>0</v>
      </c>
      <c r="F233" s="23">
        <v>458</v>
      </c>
      <c r="G233" s="23">
        <v>388</v>
      </c>
      <c r="H233" s="23">
        <v>141</v>
      </c>
      <c r="I233" s="23">
        <v>3763</v>
      </c>
      <c r="J233" s="23">
        <v>1294</v>
      </c>
    </row>
    <row r="234" spans="1:10">
      <c r="A234" s="159" t="s">
        <v>550</v>
      </c>
      <c r="B234" s="23">
        <v>27504</v>
      </c>
      <c r="C234" s="23">
        <v>14848</v>
      </c>
      <c r="D234" s="23">
        <v>100</v>
      </c>
      <c r="E234" s="23">
        <v>0</v>
      </c>
      <c r="F234" s="23">
        <v>2654</v>
      </c>
      <c r="G234" s="23">
        <v>23</v>
      </c>
      <c r="H234" s="23">
        <v>10765</v>
      </c>
      <c r="I234" s="23">
        <v>6371</v>
      </c>
      <c r="J234" s="23">
        <v>0</v>
      </c>
    </row>
    <row r="235" spans="1:10">
      <c r="A235" s="159" t="s">
        <v>551</v>
      </c>
      <c r="B235" s="23">
        <v>504215</v>
      </c>
      <c r="C235" s="23">
        <v>105333</v>
      </c>
      <c r="D235" s="23">
        <v>65363</v>
      </c>
      <c r="E235" s="23">
        <v>36179</v>
      </c>
      <c r="F235" s="23">
        <v>0</v>
      </c>
      <c r="G235" s="23">
        <v>59308</v>
      </c>
      <c r="H235" s="23">
        <v>51099</v>
      </c>
      <c r="I235" s="23">
        <v>56124</v>
      </c>
      <c r="J235" s="23">
        <v>15048</v>
      </c>
    </row>
    <row r="236" spans="1:10" ht="22.5" customHeight="1">
      <c r="A236" s="158" t="s">
        <v>552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553</v>
      </c>
      <c r="B237" s="23">
        <v>28664</v>
      </c>
      <c r="C237" s="23">
        <v>6963</v>
      </c>
      <c r="D237" s="23">
        <v>230</v>
      </c>
      <c r="E237" s="23">
        <v>0</v>
      </c>
      <c r="F237" s="23">
        <v>1802</v>
      </c>
      <c r="G237" s="23">
        <v>1143</v>
      </c>
      <c r="H237" s="23">
        <v>1911</v>
      </c>
      <c r="I237" s="23">
        <v>9133</v>
      </c>
      <c r="J237" s="23">
        <v>0</v>
      </c>
    </row>
    <row r="238" spans="1:10">
      <c r="A238" s="159" t="s">
        <v>554</v>
      </c>
      <c r="B238" s="23">
        <v>36901</v>
      </c>
      <c r="C238" s="23">
        <v>3920</v>
      </c>
      <c r="D238" s="23">
        <v>430</v>
      </c>
      <c r="E238" s="23">
        <v>0</v>
      </c>
      <c r="F238" s="23">
        <v>2143</v>
      </c>
      <c r="G238" s="23">
        <v>417</v>
      </c>
      <c r="H238" s="23">
        <v>12705</v>
      </c>
      <c r="I238" s="23">
        <v>4617</v>
      </c>
      <c r="J238" s="23">
        <v>340</v>
      </c>
    </row>
    <row r="239" spans="1:10">
      <c r="A239" s="159" t="s">
        <v>555</v>
      </c>
      <c r="B239" s="23">
        <v>57575</v>
      </c>
      <c r="C239" s="23">
        <v>20686</v>
      </c>
      <c r="D239" s="23">
        <v>1410</v>
      </c>
      <c r="E239" s="23">
        <v>0</v>
      </c>
      <c r="F239" s="23">
        <v>4176</v>
      </c>
      <c r="G239" s="23">
        <v>166</v>
      </c>
      <c r="H239" s="23">
        <v>14722</v>
      </c>
      <c r="I239" s="23">
        <v>8918</v>
      </c>
      <c r="J239" s="23">
        <v>269</v>
      </c>
    </row>
    <row r="240" spans="1:10">
      <c r="A240" s="159" t="s">
        <v>556</v>
      </c>
      <c r="B240" s="23">
        <v>50824</v>
      </c>
      <c r="C240" s="23">
        <v>11422</v>
      </c>
      <c r="D240" s="23">
        <v>2675</v>
      </c>
      <c r="E240" s="23">
        <v>0</v>
      </c>
      <c r="F240" s="23">
        <v>3200</v>
      </c>
      <c r="G240" s="23">
        <v>98</v>
      </c>
      <c r="H240" s="23">
        <v>15008</v>
      </c>
      <c r="I240" s="23">
        <v>3640</v>
      </c>
      <c r="J240" s="23">
        <v>2181</v>
      </c>
    </row>
    <row r="241" spans="1:10">
      <c r="A241" s="159" t="s">
        <v>557</v>
      </c>
      <c r="B241" s="23">
        <v>106288</v>
      </c>
      <c r="C241" s="23">
        <v>13404</v>
      </c>
      <c r="D241" s="23">
        <v>1881</v>
      </c>
      <c r="E241" s="23">
        <v>0</v>
      </c>
      <c r="F241" s="23">
        <v>3303</v>
      </c>
      <c r="G241" s="23">
        <v>144</v>
      </c>
      <c r="H241" s="23">
        <v>27076</v>
      </c>
      <c r="I241" s="23">
        <v>10389</v>
      </c>
      <c r="J241" s="23">
        <v>807</v>
      </c>
    </row>
    <row r="242" spans="1:10">
      <c r="A242" s="159" t="s">
        <v>558</v>
      </c>
      <c r="B242" s="23">
        <v>21211</v>
      </c>
      <c r="C242" s="23">
        <v>288</v>
      </c>
      <c r="D242" s="23">
        <v>87</v>
      </c>
      <c r="E242" s="23">
        <v>0</v>
      </c>
      <c r="F242" s="23">
        <v>1564</v>
      </c>
      <c r="G242" s="23">
        <v>152</v>
      </c>
      <c r="H242" s="23">
        <v>10974</v>
      </c>
      <c r="I242" s="23">
        <v>3429</v>
      </c>
      <c r="J242" s="23">
        <v>1</v>
      </c>
    </row>
    <row r="243" spans="1:10">
      <c r="A243" s="159" t="s">
        <v>559</v>
      </c>
      <c r="B243" s="23">
        <v>62358</v>
      </c>
      <c r="C243" s="23">
        <v>13578</v>
      </c>
      <c r="D243" s="23">
        <v>1715</v>
      </c>
      <c r="E243" s="23">
        <v>0</v>
      </c>
      <c r="F243" s="23">
        <v>3909</v>
      </c>
      <c r="G243" s="23">
        <v>797</v>
      </c>
      <c r="H243" s="23">
        <v>4967</v>
      </c>
      <c r="I243" s="23">
        <v>6937</v>
      </c>
      <c r="J243" s="23">
        <v>83</v>
      </c>
    </row>
    <row r="244" spans="1:10">
      <c r="A244" s="159" t="s">
        <v>560</v>
      </c>
      <c r="B244" s="23">
        <v>11629</v>
      </c>
      <c r="C244" s="23">
        <v>2503</v>
      </c>
      <c r="D244" s="23">
        <v>173</v>
      </c>
      <c r="E244" s="23">
        <v>0</v>
      </c>
      <c r="F244" s="23">
        <v>1641</v>
      </c>
      <c r="G244" s="23">
        <v>0</v>
      </c>
      <c r="H244" s="23">
        <v>2408</v>
      </c>
      <c r="I244" s="23">
        <v>1435</v>
      </c>
      <c r="J244" s="23">
        <v>100</v>
      </c>
    </row>
    <row r="245" spans="1:10">
      <c r="A245" s="159" t="s">
        <v>561</v>
      </c>
      <c r="B245" s="23">
        <v>29845</v>
      </c>
      <c r="C245" s="23">
        <v>7018</v>
      </c>
      <c r="D245" s="23">
        <v>97</v>
      </c>
      <c r="E245" s="23">
        <v>0</v>
      </c>
      <c r="F245" s="23">
        <v>4573</v>
      </c>
      <c r="G245" s="23">
        <v>0</v>
      </c>
      <c r="H245" s="23">
        <v>12550</v>
      </c>
      <c r="I245" s="23">
        <v>6593</v>
      </c>
      <c r="J245" s="23">
        <v>0</v>
      </c>
    </row>
    <row r="246" spans="1:10">
      <c r="A246" s="159" t="s">
        <v>562</v>
      </c>
      <c r="B246" s="23">
        <v>219461</v>
      </c>
      <c r="C246" s="23">
        <v>253488</v>
      </c>
      <c r="D246" s="23">
        <v>13874</v>
      </c>
      <c r="E246" s="23">
        <v>0</v>
      </c>
      <c r="F246" s="23">
        <v>9250</v>
      </c>
      <c r="G246" s="23">
        <v>0</v>
      </c>
      <c r="H246" s="23">
        <v>0</v>
      </c>
      <c r="I246" s="23">
        <v>52467</v>
      </c>
      <c r="J246" s="23">
        <v>103</v>
      </c>
    </row>
    <row r="247" spans="1:10" ht="21" customHeight="1">
      <c r="A247" s="158" t="s">
        <v>563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564</v>
      </c>
      <c r="B248" s="23">
        <v>63815</v>
      </c>
      <c r="C248" s="23">
        <v>20995</v>
      </c>
      <c r="D248" s="23">
        <v>2298</v>
      </c>
      <c r="E248" s="23">
        <v>0</v>
      </c>
      <c r="F248" s="23">
        <v>3886</v>
      </c>
      <c r="G248" s="23">
        <v>303</v>
      </c>
      <c r="H248" s="23">
        <v>23175</v>
      </c>
      <c r="I248" s="23">
        <v>8500</v>
      </c>
      <c r="J248" s="23">
        <v>1017</v>
      </c>
    </row>
    <row r="249" spans="1:10">
      <c r="A249" s="159" t="s">
        <v>565</v>
      </c>
      <c r="B249" s="23">
        <v>228539</v>
      </c>
      <c r="C249" s="23">
        <v>52754</v>
      </c>
      <c r="D249" s="23">
        <v>3526</v>
      </c>
      <c r="E249" s="23">
        <v>0</v>
      </c>
      <c r="F249" s="23">
        <v>14491</v>
      </c>
      <c r="G249" s="23">
        <v>927</v>
      </c>
      <c r="H249" s="23">
        <v>82172</v>
      </c>
      <c r="I249" s="23">
        <v>42724</v>
      </c>
      <c r="J249" s="23">
        <v>3205</v>
      </c>
    </row>
    <row r="250" spans="1:10">
      <c r="A250" s="159" t="s">
        <v>566</v>
      </c>
      <c r="B250" s="23">
        <v>137750</v>
      </c>
      <c r="C250" s="23">
        <v>46886</v>
      </c>
      <c r="D250" s="23">
        <v>19195</v>
      </c>
      <c r="E250" s="23">
        <v>0</v>
      </c>
      <c r="F250" s="23">
        <v>3317</v>
      </c>
      <c r="G250" s="23">
        <v>7934</v>
      </c>
      <c r="H250" s="23">
        <v>127</v>
      </c>
      <c r="I250" s="23">
        <v>37012</v>
      </c>
      <c r="J250" s="23">
        <v>169</v>
      </c>
    </row>
    <row r="251" spans="1:10">
      <c r="A251" s="159" t="s">
        <v>567</v>
      </c>
      <c r="B251" s="23">
        <v>24846</v>
      </c>
      <c r="C251" s="23">
        <v>9123</v>
      </c>
      <c r="D251" s="23">
        <v>211</v>
      </c>
      <c r="E251" s="23">
        <v>0</v>
      </c>
      <c r="F251" s="23">
        <v>3829</v>
      </c>
      <c r="G251" s="23">
        <v>639</v>
      </c>
      <c r="H251" s="23">
        <v>610</v>
      </c>
      <c r="I251" s="23">
        <v>5895</v>
      </c>
      <c r="J251" s="23">
        <v>419</v>
      </c>
    </row>
    <row r="252" spans="1:10">
      <c r="A252" s="159" t="s">
        <v>568</v>
      </c>
      <c r="B252" s="23">
        <v>62504</v>
      </c>
      <c r="C252" s="23">
        <v>1573</v>
      </c>
      <c r="D252" s="23">
        <v>729</v>
      </c>
      <c r="E252" s="23">
        <v>-488</v>
      </c>
      <c r="F252" s="23">
        <v>4239</v>
      </c>
      <c r="G252" s="23">
        <v>544</v>
      </c>
      <c r="H252" s="23">
        <v>18146</v>
      </c>
      <c r="I252" s="23">
        <v>14638</v>
      </c>
      <c r="J252" s="23">
        <v>261</v>
      </c>
    </row>
    <row r="253" spans="1:10">
      <c r="A253" s="159" t="s">
        <v>569</v>
      </c>
      <c r="B253" s="23">
        <v>41791</v>
      </c>
      <c r="C253" s="23">
        <v>1457</v>
      </c>
      <c r="D253" s="23">
        <v>689</v>
      </c>
      <c r="E253" s="23">
        <v>0</v>
      </c>
      <c r="F253" s="23">
        <v>3424</v>
      </c>
      <c r="G253" s="23">
        <v>38</v>
      </c>
      <c r="H253" s="23">
        <v>16323</v>
      </c>
      <c r="I253" s="23">
        <v>5455</v>
      </c>
      <c r="J253" s="23">
        <v>1</v>
      </c>
    </row>
    <row r="254" spans="1:10">
      <c r="A254" s="159" t="s">
        <v>570</v>
      </c>
      <c r="B254" s="23">
        <v>84634</v>
      </c>
      <c r="C254" s="23">
        <v>27115</v>
      </c>
      <c r="D254" s="23">
        <v>1960</v>
      </c>
      <c r="E254" s="23">
        <v>0</v>
      </c>
      <c r="F254" s="23">
        <v>4169</v>
      </c>
      <c r="G254" s="23">
        <v>23</v>
      </c>
      <c r="H254" s="23">
        <v>29379</v>
      </c>
      <c r="I254" s="23">
        <v>14655</v>
      </c>
      <c r="J254" s="23">
        <v>1742</v>
      </c>
    </row>
    <row r="255" spans="1:10">
      <c r="A255" s="159" t="s">
        <v>571</v>
      </c>
      <c r="B255" s="23">
        <v>34466</v>
      </c>
      <c r="C255" s="23">
        <v>6398</v>
      </c>
      <c r="D255" s="23">
        <v>915</v>
      </c>
      <c r="E255" s="23">
        <v>0</v>
      </c>
      <c r="F255" s="23">
        <v>2644</v>
      </c>
      <c r="G255" s="23">
        <v>36</v>
      </c>
      <c r="H255" s="23">
        <v>10805</v>
      </c>
      <c r="I255" s="23">
        <v>3433</v>
      </c>
      <c r="J255" s="23">
        <v>157</v>
      </c>
    </row>
    <row r="256" spans="1:10">
      <c r="A256" s="159" t="s">
        <v>572</v>
      </c>
      <c r="B256" s="23">
        <v>69672</v>
      </c>
      <c r="C256" s="23">
        <v>5969</v>
      </c>
      <c r="D256" s="23">
        <v>4115</v>
      </c>
      <c r="E256" s="23">
        <v>0</v>
      </c>
      <c r="F256" s="23">
        <v>4206</v>
      </c>
      <c r="G256" s="23">
        <v>3611</v>
      </c>
      <c r="H256" s="23">
        <v>11</v>
      </c>
      <c r="I256" s="23">
        <v>10490</v>
      </c>
      <c r="J256" s="23">
        <v>1143</v>
      </c>
    </row>
    <row r="257" spans="1:10">
      <c r="A257" s="159" t="s">
        <v>573</v>
      </c>
      <c r="B257" s="23">
        <v>13653</v>
      </c>
      <c r="C257" s="23">
        <v>4398</v>
      </c>
      <c r="D257" s="23">
        <v>80</v>
      </c>
      <c r="E257" s="23">
        <v>0</v>
      </c>
      <c r="F257" s="23">
        <v>1736</v>
      </c>
      <c r="G257" s="23">
        <v>0</v>
      </c>
      <c r="H257" s="23">
        <v>3880</v>
      </c>
      <c r="I257" s="23">
        <v>4728</v>
      </c>
      <c r="J257" s="23">
        <v>0</v>
      </c>
    </row>
    <row r="258" spans="1:10">
      <c r="A258" s="159" t="s">
        <v>574</v>
      </c>
      <c r="B258" s="23">
        <v>29490</v>
      </c>
      <c r="C258" s="23">
        <v>236</v>
      </c>
      <c r="D258" s="23">
        <v>2648</v>
      </c>
      <c r="E258" s="23">
        <v>0</v>
      </c>
      <c r="F258" s="23">
        <v>1996</v>
      </c>
      <c r="G258" s="23">
        <v>139</v>
      </c>
      <c r="H258" s="23">
        <v>1091</v>
      </c>
      <c r="I258" s="23">
        <v>3677</v>
      </c>
      <c r="J258" s="23">
        <v>0</v>
      </c>
    </row>
    <row r="259" spans="1:10">
      <c r="A259" s="159" t="s">
        <v>575</v>
      </c>
      <c r="B259" s="23">
        <v>19355</v>
      </c>
      <c r="C259" s="23">
        <v>8856</v>
      </c>
      <c r="D259" s="23">
        <v>530</v>
      </c>
      <c r="E259" s="23">
        <v>0</v>
      </c>
      <c r="F259" s="23">
        <v>1071</v>
      </c>
      <c r="G259" s="23">
        <v>26</v>
      </c>
      <c r="H259" s="23">
        <v>631</v>
      </c>
      <c r="I259" s="23">
        <v>3777</v>
      </c>
      <c r="J259" s="23">
        <v>0</v>
      </c>
    </row>
    <row r="260" spans="1:10">
      <c r="A260" s="159" t="s">
        <v>576</v>
      </c>
      <c r="B260" s="23">
        <v>32057</v>
      </c>
      <c r="C260" s="23">
        <v>3649</v>
      </c>
      <c r="D260" s="23">
        <v>808</v>
      </c>
      <c r="E260" s="23">
        <v>0</v>
      </c>
      <c r="F260" s="23">
        <v>3040</v>
      </c>
      <c r="G260" s="23">
        <v>0</v>
      </c>
      <c r="H260" s="23">
        <v>11797</v>
      </c>
      <c r="I260" s="23">
        <v>5396</v>
      </c>
      <c r="J260" s="23">
        <v>0</v>
      </c>
    </row>
    <row r="261" spans="1:10">
      <c r="A261" s="159" t="s">
        <v>577</v>
      </c>
      <c r="B261" s="23">
        <v>15964</v>
      </c>
      <c r="C261" s="23">
        <v>7723</v>
      </c>
      <c r="D261" s="23">
        <v>162</v>
      </c>
      <c r="E261" s="23">
        <v>0</v>
      </c>
      <c r="F261" s="23">
        <v>2068</v>
      </c>
      <c r="G261" s="23">
        <v>23</v>
      </c>
      <c r="H261" s="23">
        <v>8993</v>
      </c>
      <c r="I261" s="23">
        <v>3358</v>
      </c>
      <c r="J261" s="23">
        <v>4</v>
      </c>
    </row>
    <row r="262" spans="1:10">
      <c r="A262" s="159" t="s">
        <v>578</v>
      </c>
      <c r="B262" s="23">
        <v>11025</v>
      </c>
      <c r="C262" s="23">
        <v>2768</v>
      </c>
      <c r="D262" s="23">
        <v>30</v>
      </c>
      <c r="E262" s="23">
        <v>0</v>
      </c>
      <c r="F262" s="23">
        <v>1350</v>
      </c>
      <c r="G262" s="23">
        <v>11</v>
      </c>
      <c r="H262" s="23">
        <v>1393</v>
      </c>
      <c r="I262" s="23">
        <v>3053</v>
      </c>
      <c r="J262" s="23">
        <v>0</v>
      </c>
    </row>
    <row r="263" spans="1:10" ht="22.5" customHeight="1">
      <c r="A263" s="158" t="s">
        <v>579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580</v>
      </c>
      <c r="B264" s="23">
        <v>89497</v>
      </c>
      <c r="C264" s="23">
        <v>12123</v>
      </c>
      <c r="D264" s="23">
        <v>3684</v>
      </c>
      <c r="E264" s="23">
        <v>0</v>
      </c>
      <c r="F264" s="23">
        <v>5494</v>
      </c>
      <c r="G264" s="23">
        <v>364</v>
      </c>
      <c r="H264" s="23">
        <v>28646</v>
      </c>
      <c r="I264" s="23">
        <v>15051</v>
      </c>
      <c r="J264" s="23">
        <v>15045</v>
      </c>
    </row>
    <row r="265" spans="1:10">
      <c r="A265" s="159" t="s">
        <v>581</v>
      </c>
      <c r="B265" s="23">
        <v>271200</v>
      </c>
      <c r="C265" s="23">
        <v>102281</v>
      </c>
      <c r="D265" s="23">
        <v>30076</v>
      </c>
      <c r="E265" s="23">
        <v>0</v>
      </c>
      <c r="F265" s="23">
        <v>7259</v>
      </c>
      <c r="G265" s="23">
        <v>2775</v>
      </c>
      <c r="H265" s="23">
        <v>70073</v>
      </c>
      <c r="I265" s="23">
        <v>45396</v>
      </c>
      <c r="J265" s="23">
        <v>1587</v>
      </c>
    </row>
    <row r="266" spans="1:10">
      <c r="A266" s="159" t="s">
        <v>582</v>
      </c>
      <c r="B266" s="23">
        <v>49967</v>
      </c>
      <c r="C266" s="23">
        <v>8949</v>
      </c>
      <c r="D266" s="23">
        <v>542</v>
      </c>
      <c r="E266" s="23">
        <v>0</v>
      </c>
      <c r="F266" s="23">
        <v>3625</v>
      </c>
      <c r="G266" s="23">
        <v>701</v>
      </c>
      <c r="H266" s="23">
        <v>29181</v>
      </c>
      <c r="I266" s="23">
        <v>7223</v>
      </c>
      <c r="J266" s="23">
        <v>0</v>
      </c>
    </row>
    <row r="267" spans="1:10">
      <c r="A267" s="159" t="s">
        <v>583</v>
      </c>
      <c r="B267" s="23">
        <v>156373</v>
      </c>
      <c r="C267" s="23">
        <v>55254</v>
      </c>
      <c r="D267" s="23">
        <v>5776</v>
      </c>
      <c r="E267" s="23">
        <v>6655</v>
      </c>
      <c r="F267" s="23">
        <v>114</v>
      </c>
      <c r="G267" s="23">
        <v>255</v>
      </c>
      <c r="H267" s="23">
        <v>51423</v>
      </c>
      <c r="I267" s="23">
        <v>22077</v>
      </c>
      <c r="J267" s="23">
        <v>878</v>
      </c>
    </row>
    <row r="268" spans="1:10">
      <c r="A268" s="159" t="s">
        <v>584</v>
      </c>
      <c r="B268" s="23">
        <v>70801</v>
      </c>
      <c r="C268" s="23">
        <v>15344</v>
      </c>
      <c r="D268" s="23">
        <v>769</v>
      </c>
      <c r="E268" s="23">
        <v>0</v>
      </c>
      <c r="F268" s="23">
        <v>2913</v>
      </c>
      <c r="G268" s="23">
        <v>76</v>
      </c>
      <c r="H268" s="23">
        <v>36814</v>
      </c>
      <c r="I268" s="23">
        <v>9478</v>
      </c>
      <c r="J268" s="23">
        <v>32</v>
      </c>
    </row>
    <row r="269" spans="1:10">
      <c r="A269" s="159" t="s">
        <v>585</v>
      </c>
      <c r="B269" s="23">
        <v>14404</v>
      </c>
      <c r="C269" s="23">
        <v>11199</v>
      </c>
      <c r="D269" s="23">
        <v>1018</v>
      </c>
      <c r="E269" s="23">
        <v>0</v>
      </c>
      <c r="F269" s="23">
        <v>1868</v>
      </c>
      <c r="G269" s="23">
        <v>995</v>
      </c>
      <c r="H269" s="23">
        <v>756</v>
      </c>
      <c r="I269" s="23">
        <v>6491</v>
      </c>
      <c r="J269" s="23">
        <v>158</v>
      </c>
    </row>
    <row r="270" spans="1:10">
      <c r="A270" s="159" t="s">
        <v>586</v>
      </c>
      <c r="B270" s="23">
        <v>13357</v>
      </c>
      <c r="C270" s="23">
        <v>6583</v>
      </c>
      <c r="D270" s="23">
        <v>214</v>
      </c>
      <c r="E270" s="23">
        <v>0</v>
      </c>
      <c r="F270" s="23">
        <v>1167</v>
      </c>
      <c r="G270" s="23">
        <v>0</v>
      </c>
      <c r="H270" s="23">
        <v>2691</v>
      </c>
      <c r="I270" s="23">
        <v>6419</v>
      </c>
      <c r="J270" s="23">
        <v>0</v>
      </c>
    </row>
    <row r="271" spans="1:10">
      <c r="A271" s="159" t="s">
        <v>587</v>
      </c>
      <c r="B271" s="23">
        <v>29935</v>
      </c>
      <c r="C271" s="23">
        <v>6275</v>
      </c>
      <c r="D271" s="23">
        <v>58</v>
      </c>
      <c r="E271" s="23">
        <v>0</v>
      </c>
      <c r="F271" s="23">
        <v>2440</v>
      </c>
      <c r="G271" s="23">
        <v>0</v>
      </c>
      <c r="H271" s="23">
        <v>4476</v>
      </c>
      <c r="I271" s="23">
        <v>3365</v>
      </c>
      <c r="J271" s="23">
        <v>36</v>
      </c>
    </row>
    <row r="272" spans="1:10">
      <c r="A272" s="159" t="s">
        <v>588</v>
      </c>
      <c r="B272" s="23">
        <v>105585</v>
      </c>
      <c r="C272" s="23">
        <v>10719</v>
      </c>
      <c r="D272" s="23">
        <v>9061</v>
      </c>
      <c r="E272" s="23">
        <v>0</v>
      </c>
      <c r="F272" s="23">
        <v>6296</v>
      </c>
      <c r="G272" s="23">
        <v>6276</v>
      </c>
      <c r="H272" s="23">
        <v>31254</v>
      </c>
      <c r="I272" s="23">
        <v>16259</v>
      </c>
      <c r="J272" s="23">
        <v>497</v>
      </c>
    </row>
    <row r="273" spans="1:10">
      <c r="A273" s="159" t="s">
        <v>589</v>
      </c>
      <c r="B273" s="23">
        <v>87428</v>
      </c>
      <c r="C273" s="23">
        <v>13310</v>
      </c>
      <c r="D273" s="23">
        <v>22331</v>
      </c>
      <c r="E273" s="23">
        <v>2680</v>
      </c>
      <c r="F273" s="23">
        <v>0</v>
      </c>
      <c r="G273" s="23">
        <v>129</v>
      </c>
      <c r="H273" s="23">
        <v>16850</v>
      </c>
      <c r="I273" s="23">
        <v>9115</v>
      </c>
      <c r="J273" s="23">
        <v>446</v>
      </c>
    </row>
    <row r="274" spans="1:10" ht="24.75" customHeight="1">
      <c r="A274" s="158" t="s">
        <v>590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591</v>
      </c>
      <c r="B275" s="23">
        <v>87322</v>
      </c>
      <c r="C275" s="23">
        <v>25206</v>
      </c>
      <c r="D275" s="23">
        <v>6743</v>
      </c>
      <c r="E275" s="23">
        <v>9141</v>
      </c>
      <c r="F275" s="23">
        <v>0</v>
      </c>
      <c r="G275" s="23">
        <v>5047</v>
      </c>
      <c r="H275" s="23">
        <v>936</v>
      </c>
      <c r="I275" s="23">
        <v>12240</v>
      </c>
      <c r="J275" s="23">
        <v>2718</v>
      </c>
    </row>
    <row r="276" spans="1:10">
      <c r="A276" s="159" t="s">
        <v>592</v>
      </c>
      <c r="B276" s="23">
        <v>86782</v>
      </c>
      <c r="C276" s="23">
        <v>9895</v>
      </c>
      <c r="D276" s="23">
        <v>2166</v>
      </c>
      <c r="E276" s="23">
        <v>10</v>
      </c>
      <c r="F276" s="23">
        <v>2364</v>
      </c>
      <c r="G276" s="23">
        <v>1455</v>
      </c>
      <c r="H276" s="23">
        <v>30885</v>
      </c>
      <c r="I276" s="23">
        <v>10194</v>
      </c>
      <c r="J276" s="23">
        <v>0</v>
      </c>
    </row>
    <row r="277" spans="1:10">
      <c r="A277" s="159" t="s">
        <v>593</v>
      </c>
      <c r="B277" s="23">
        <v>75859</v>
      </c>
      <c r="C277" s="23">
        <v>12012</v>
      </c>
      <c r="D277" s="23">
        <v>1399</v>
      </c>
      <c r="E277" s="23">
        <v>434</v>
      </c>
      <c r="F277" s="23">
        <v>4490</v>
      </c>
      <c r="G277" s="23">
        <v>148</v>
      </c>
      <c r="H277" s="23">
        <v>21849</v>
      </c>
      <c r="I277" s="23">
        <v>12338</v>
      </c>
      <c r="J277" s="23">
        <v>0</v>
      </c>
    </row>
    <row r="278" spans="1:10">
      <c r="A278" s="159" t="s">
        <v>594</v>
      </c>
      <c r="B278" s="23">
        <v>276633</v>
      </c>
      <c r="C278" s="23">
        <v>52280</v>
      </c>
      <c r="D278" s="23">
        <v>40123</v>
      </c>
      <c r="E278" s="23">
        <v>0</v>
      </c>
      <c r="F278" s="23">
        <v>13430</v>
      </c>
      <c r="G278" s="23">
        <v>17842</v>
      </c>
      <c r="H278" s="23">
        <v>49000</v>
      </c>
      <c r="I278" s="23">
        <v>43946</v>
      </c>
      <c r="J278" s="23">
        <v>533</v>
      </c>
    </row>
    <row r="279" spans="1:10">
      <c r="A279" s="159" t="s">
        <v>595</v>
      </c>
      <c r="B279" s="23">
        <v>37510</v>
      </c>
      <c r="C279" s="23">
        <v>16966</v>
      </c>
      <c r="D279" s="23">
        <v>9852</v>
      </c>
      <c r="E279" s="23">
        <v>0</v>
      </c>
      <c r="F279" s="23">
        <v>-3978</v>
      </c>
      <c r="G279" s="23">
        <v>0</v>
      </c>
      <c r="H279" s="23">
        <v>12505</v>
      </c>
      <c r="I279" s="23">
        <v>9202</v>
      </c>
      <c r="J279" s="23">
        <v>0</v>
      </c>
    </row>
    <row r="280" spans="1:10">
      <c r="A280" s="159" t="s">
        <v>596</v>
      </c>
      <c r="B280" s="23">
        <v>20350</v>
      </c>
      <c r="C280" s="23">
        <v>17213</v>
      </c>
      <c r="D280" s="23">
        <v>974</v>
      </c>
      <c r="E280" s="23">
        <v>0</v>
      </c>
      <c r="F280" s="23">
        <v>1382</v>
      </c>
      <c r="G280" s="23">
        <v>630</v>
      </c>
      <c r="H280" s="23">
        <v>7818</v>
      </c>
      <c r="I280" s="23">
        <v>4065</v>
      </c>
      <c r="J280" s="23">
        <v>0</v>
      </c>
    </row>
    <row r="281" spans="1:10">
      <c r="A281" s="159" t="s">
        <v>597</v>
      </c>
      <c r="B281" s="23">
        <v>186658</v>
      </c>
      <c r="C281" s="23">
        <v>31198</v>
      </c>
      <c r="D281" s="23">
        <v>10476</v>
      </c>
      <c r="E281" s="23">
        <v>4957</v>
      </c>
      <c r="F281" s="23">
        <v>-861</v>
      </c>
      <c r="G281" s="23">
        <v>1580</v>
      </c>
      <c r="H281" s="23">
        <v>66120</v>
      </c>
      <c r="I281" s="23">
        <v>27878</v>
      </c>
      <c r="J281" s="23">
        <v>158</v>
      </c>
    </row>
    <row r="282" spans="1:10" ht="23.25" customHeight="1">
      <c r="A282" s="158" t="s">
        <v>598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599</v>
      </c>
      <c r="B283" s="23">
        <v>35100</v>
      </c>
      <c r="C283" s="23">
        <v>2466</v>
      </c>
      <c r="D283" s="23">
        <v>140</v>
      </c>
      <c r="E283" s="23">
        <v>2901</v>
      </c>
      <c r="F283" s="23">
        <v>0</v>
      </c>
      <c r="G283" s="23">
        <v>50</v>
      </c>
      <c r="H283" s="23">
        <v>9337</v>
      </c>
      <c r="I283" s="23">
        <v>3249</v>
      </c>
      <c r="J283" s="23">
        <v>45</v>
      </c>
    </row>
    <row r="284" spans="1:10">
      <c r="A284" s="159" t="s">
        <v>600</v>
      </c>
      <c r="B284" s="23">
        <v>26269</v>
      </c>
      <c r="C284" s="23">
        <v>3230</v>
      </c>
      <c r="D284" s="23">
        <v>1062</v>
      </c>
      <c r="E284" s="23">
        <v>0</v>
      </c>
      <c r="F284" s="23">
        <v>2687</v>
      </c>
      <c r="G284" s="23">
        <v>1469</v>
      </c>
      <c r="H284" s="23">
        <v>9669</v>
      </c>
      <c r="I284" s="23">
        <v>2733</v>
      </c>
      <c r="J284" s="23">
        <v>712</v>
      </c>
    </row>
    <row r="285" spans="1:10">
      <c r="A285" s="159" t="s">
        <v>601</v>
      </c>
      <c r="B285" s="23">
        <v>37062</v>
      </c>
      <c r="C285" s="23">
        <v>5147</v>
      </c>
      <c r="D285" s="23">
        <v>165</v>
      </c>
      <c r="E285" s="23">
        <v>0</v>
      </c>
      <c r="F285" s="23">
        <v>2402</v>
      </c>
      <c r="G285" s="23">
        <v>298</v>
      </c>
      <c r="H285" s="23">
        <v>2918</v>
      </c>
      <c r="I285" s="23">
        <v>2259</v>
      </c>
      <c r="J285" s="23">
        <v>282</v>
      </c>
    </row>
    <row r="286" spans="1:10">
      <c r="A286" s="159" t="s">
        <v>602</v>
      </c>
      <c r="B286" s="23">
        <v>59221</v>
      </c>
      <c r="C286" s="23">
        <v>17952</v>
      </c>
      <c r="D286" s="23">
        <v>313</v>
      </c>
      <c r="E286" s="23">
        <v>0</v>
      </c>
      <c r="F286" s="23">
        <v>5414</v>
      </c>
      <c r="G286" s="23">
        <v>176</v>
      </c>
      <c r="H286" s="23">
        <v>8907</v>
      </c>
      <c r="I286" s="23">
        <v>4781</v>
      </c>
      <c r="J286" s="23">
        <v>420</v>
      </c>
    </row>
    <row r="287" spans="1:10">
      <c r="A287" s="159" t="s">
        <v>603</v>
      </c>
      <c r="B287" s="23">
        <v>3322</v>
      </c>
      <c r="C287" s="23">
        <v>1027</v>
      </c>
      <c r="D287" s="23">
        <v>0</v>
      </c>
      <c r="E287" s="23">
        <v>0</v>
      </c>
      <c r="F287" s="23">
        <v>295</v>
      </c>
      <c r="G287" s="23">
        <v>0</v>
      </c>
      <c r="H287" s="23">
        <v>2281</v>
      </c>
      <c r="I287" s="23">
        <v>1727</v>
      </c>
      <c r="J287" s="23">
        <v>0</v>
      </c>
    </row>
    <row r="288" spans="1:10">
      <c r="A288" s="159" t="s">
        <v>604</v>
      </c>
      <c r="B288" s="23">
        <v>43339</v>
      </c>
      <c r="C288" s="23">
        <v>13311</v>
      </c>
      <c r="D288" s="23">
        <v>412</v>
      </c>
      <c r="E288" s="23">
        <v>0</v>
      </c>
      <c r="F288" s="23">
        <v>2916</v>
      </c>
      <c r="G288" s="23">
        <v>1</v>
      </c>
      <c r="H288" s="23">
        <v>19473</v>
      </c>
      <c r="I288" s="23">
        <v>4245</v>
      </c>
      <c r="J288" s="23">
        <v>11</v>
      </c>
    </row>
    <row r="289" spans="1:10">
      <c r="A289" s="159" t="s">
        <v>605</v>
      </c>
      <c r="B289" s="23">
        <v>20657</v>
      </c>
      <c r="C289" s="23">
        <v>15210</v>
      </c>
      <c r="D289" s="23">
        <v>312</v>
      </c>
      <c r="E289" s="23">
        <v>0</v>
      </c>
      <c r="F289" s="23">
        <v>2095</v>
      </c>
      <c r="G289" s="23">
        <v>48</v>
      </c>
      <c r="H289" s="23">
        <v>10234</v>
      </c>
      <c r="I289" s="23">
        <v>3399</v>
      </c>
      <c r="J289" s="23">
        <v>0</v>
      </c>
    </row>
    <row r="290" spans="1:10">
      <c r="A290" s="159" t="s">
        <v>606</v>
      </c>
      <c r="B290" s="23">
        <v>346607</v>
      </c>
      <c r="C290" s="23">
        <v>70571</v>
      </c>
      <c r="D290" s="23">
        <v>18634</v>
      </c>
      <c r="E290" s="23">
        <v>12420</v>
      </c>
      <c r="F290" s="23">
        <v>17</v>
      </c>
      <c r="G290" s="23">
        <v>100</v>
      </c>
      <c r="H290" s="23">
        <v>14983</v>
      </c>
      <c r="I290" s="23">
        <v>26329</v>
      </c>
      <c r="J290" s="23">
        <v>12361</v>
      </c>
    </row>
    <row r="291" spans="1:10" ht="23.25" customHeight="1">
      <c r="A291" s="158" t="s">
        <v>607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608</v>
      </c>
      <c r="B292" s="23">
        <v>1651</v>
      </c>
      <c r="C292" s="23">
        <v>2108</v>
      </c>
      <c r="D292" s="23">
        <v>2</v>
      </c>
      <c r="E292" s="23">
        <v>0</v>
      </c>
      <c r="F292" s="23">
        <v>141</v>
      </c>
      <c r="G292" s="23">
        <v>0</v>
      </c>
      <c r="H292" s="23">
        <v>406</v>
      </c>
      <c r="I292" s="23">
        <v>126</v>
      </c>
      <c r="J292" s="23">
        <v>0</v>
      </c>
    </row>
    <row r="293" spans="1:10">
      <c r="A293" s="159" t="s">
        <v>609</v>
      </c>
      <c r="B293" s="23">
        <v>6697</v>
      </c>
      <c r="C293" s="23">
        <v>2821</v>
      </c>
      <c r="D293" s="23">
        <v>39</v>
      </c>
      <c r="E293" s="23">
        <v>0</v>
      </c>
      <c r="F293" s="23">
        <v>556</v>
      </c>
      <c r="G293" s="23">
        <v>0</v>
      </c>
      <c r="H293" s="23">
        <v>0</v>
      </c>
      <c r="I293" s="23">
        <v>1180</v>
      </c>
      <c r="J293" s="23">
        <v>0</v>
      </c>
    </row>
    <row r="294" spans="1:10">
      <c r="A294" s="159" t="s">
        <v>610</v>
      </c>
      <c r="B294" s="23">
        <v>62244</v>
      </c>
      <c r="C294" s="23">
        <v>15498</v>
      </c>
      <c r="D294" s="23">
        <v>2389</v>
      </c>
      <c r="E294" s="23">
        <v>0</v>
      </c>
      <c r="F294" s="23">
        <v>2231</v>
      </c>
      <c r="G294" s="23">
        <v>2941</v>
      </c>
      <c r="H294" s="23">
        <v>8023</v>
      </c>
      <c r="I294" s="23">
        <v>4205</v>
      </c>
      <c r="J294" s="23">
        <v>3789</v>
      </c>
    </row>
    <row r="295" spans="1:10">
      <c r="A295" s="159" t="s">
        <v>611</v>
      </c>
      <c r="B295" s="23">
        <v>6362</v>
      </c>
      <c r="C295" s="23">
        <v>2120</v>
      </c>
      <c r="D295" s="23">
        <v>76</v>
      </c>
      <c r="E295" s="23">
        <v>0</v>
      </c>
      <c r="F295" s="23">
        <v>356</v>
      </c>
      <c r="G295" s="23">
        <v>0</v>
      </c>
      <c r="H295" s="23">
        <v>6336</v>
      </c>
      <c r="I295" s="23">
        <v>533</v>
      </c>
      <c r="J295" s="23">
        <v>0</v>
      </c>
    </row>
    <row r="296" spans="1:10">
      <c r="A296" s="159" t="s">
        <v>612</v>
      </c>
      <c r="B296" s="23">
        <v>21887</v>
      </c>
      <c r="C296" s="23">
        <v>5927</v>
      </c>
      <c r="D296" s="23">
        <v>274</v>
      </c>
      <c r="E296" s="23">
        <v>0</v>
      </c>
      <c r="F296" s="23">
        <v>1962</v>
      </c>
      <c r="G296" s="23">
        <v>150</v>
      </c>
      <c r="H296" s="23">
        <v>783</v>
      </c>
      <c r="I296" s="23">
        <v>1769</v>
      </c>
      <c r="J296" s="23">
        <v>0</v>
      </c>
    </row>
    <row r="297" spans="1:10">
      <c r="A297" s="159" t="s">
        <v>613</v>
      </c>
      <c r="B297" s="23">
        <v>15686</v>
      </c>
      <c r="C297" s="23">
        <v>1509</v>
      </c>
      <c r="D297" s="23">
        <v>382</v>
      </c>
      <c r="E297" s="23">
        <v>13</v>
      </c>
      <c r="F297" s="23">
        <v>1014</v>
      </c>
      <c r="G297" s="23">
        <v>101</v>
      </c>
      <c r="H297" s="23">
        <v>5357</v>
      </c>
      <c r="I297" s="23">
        <v>3664</v>
      </c>
      <c r="J297" s="23">
        <v>0</v>
      </c>
    </row>
    <row r="298" spans="1:10">
      <c r="A298" s="159" t="s">
        <v>614</v>
      </c>
      <c r="B298" s="23">
        <v>25572</v>
      </c>
      <c r="C298" s="23">
        <v>1416</v>
      </c>
      <c r="D298" s="23">
        <v>316</v>
      </c>
      <c r="E298" s="23">
        <v>0</v>
      </c>
      <c r="F298" s="23">
        <v>1836</v>
      </c>
      <c r="G298" s="23">
        <v>0</v>
      </c>
      <c r="H298" s="23">
        <v>13136</v>
      </c>
      <c r="I298" s="23">
        <v>1753</v>
      </c>
      <c r="J298" s="23">
        <v>0</v>
      </c>
    </row>
    <row r="299" spans="1:10">
      <c r="A299" s="159" t="s">
        <v>615</v>
      </c>
      <c r="B299" s="23">
        <v>353074</v>
      </c>
      <c r="C299" s="23">
        <v>26026</v>
      </c>
      <c r="D299" s="23">
        <v>14815</v>
      </c>
      <c r="E299" s="23">
        <v>0</v>
      </c>
      <c r="F299" s="23">
        <v>16813</v>
      </c>
      <c r="G299" s="23">
        <v>577</v>
      </c>
      <c r="H299" s="23">
        <v>84152</v>
      </c>
      <c r="I299" s="23">
        <v>35147</v>
      </c>
      <c r="J299" s="23">
        <v>357</v>
      </c>
    </row>
    <row r="300" spans="1:10">
      <c r="A300" s="159" t="s">
        <v>616</v>
      </c>
      <c r="B300" s="23">
        <v>2378</v>
      </c>
      <c r="C300" s="23">
        <v>6408</v>
      </c>
      <c r="D300" s="23">
        <v>166</v>
      </c>
      <c r="E300" s="23">
        <v>380</v>
      </c>
      <c r="F300" s="23">
        <v>0</v>
      </c>
      <c r="G300" s="23">
        <v>94</v>
      </c>
      <c r="H300" s="23">
        <v>0</v>
      </c>
      <c r="I300" s="23">
        <v>0</v>
      </c>
      <c r="J300" s="23">
        <v>0</v>
      </c>
    </row>
    <row r="301" spans="1:10">
      <c r="A301" s="159" t="s">
        <v>617</v>
      </c>
      <c r="B301" s="23">
        <v>16314</v>
      </c>
      <c r="C301" s="23">
        <v>7046</v>
      </c>
      <c r="D301" s="23">
        <v>15</v>
      </c>
      <c r="E301" s="23">
        <v>0</v>
      </c>
      <c r="F301" s="23">
        <v>1074</v>
      </c>
      <c r="G301" s="23">
        <v>0</v>
      </c>
      <c r="H301" s="23">
        <v>2087</v>
      </c>
      <c r="I301" s="23">
        <v>1511</v>
      </c>
      <c r="J301" s="23">
        <v>2</v>
      </c>
    </row>
    <row r="302" spans="1:10">
      <c r="A302" s="159" t="s">
        <v>618</v>
      </c>
      <c r="B302" s="23">
        <v>424197</v>
      </c>
      <c r="C302" s="23">
        <v>185559</v>
      </c>
      <c r="D302" s="23">
        <v>4173</v>
      </c>
      <c r="E302" s="23">
        <v>31298</v>
      </c>
      <c r="F302" s="23">
        <v>158</v>
      </c>
      <c r="G302" s="23">
        <v>0</v>
      </c>
      <c r="H302" s="23">
        <v>140455</v>
      </c>
      <c r="I302" s="23">
        <v>59596</v>
      </c>
      <c r="J302" s="23">
        <v>998</v>
      </c>
    </row>
    <row r="303" spans="1:10">
      <c r="A303" s="159" t="s">
        <v>619</v>
      </c>
      <c r="B303" s="23">
        <v>33247</v>
      </c>
      <c r="C303" s="23">
        <v>6214</v>
      </c>
      <c r="D303" s="23">
        <v>191</v>
      </c>
      <c r="E303" s="23">
        <v>0</v>
      </c>
      <c r="F303" s="23">
        <v>1830</v>
      </c>
      <c r="G303" s="23">
        <v>55</v>
      </c>
      <c r="H303" s="23">
        <v>8374</v>
      </c>
      <c r="I303" s="23">
        <v>2765</v>
      </c>
      <c r="J303" s="23">
        <v>0</v>
      </c>
    </row>
    <row r="304" spans="1:10">
      <c r="A304" s="159" t="s">
        <v>620</v>
      </c>
      <c r="B304" s="23">
        <v>12360</v>
      </c>
      <c r="C304" s="23">
        <v>13372</v>
      </c>
      <c r="D304" s="23">
        <v>287</v>
      </c>
      <c r="E304" s="23">
        <v>0</v>
      </c>
      <c r="F304" s="23">
        <v>1126</v>
      </c>
      <c r="G304" s="23">
        <v>364</v>
      </c>
      <c r="H304" s="23">
        <v>0</v>
      </c>
      <c r="I304" s="23">
        <v>2264</v>
      </c>
      <c r="J304" s="23">
        <v>0</v>
      </c>
    </row>
    <row r="305" spans="1:10">
      <c r="A305" s="159" t="s">
        <v>621</v>
      </c>
      <c r="B305" s="23">
        <v>61263</v>
      </c>
      <c r="C305" s="23">
        <v>226</v>
      </c>
      <c r="D305" s="23">
        <v>1537</v>
      </c>
      <c r="E305" s="23">
        <v>0</v>
      </c>
      <c r="F305" s="23">
        <v>3983</v>
      </c>
      <c r="G305" s="23">
        <v>1842</v>
      </c>
      <c r="H305" s="23">
        <v>15388</v>
      </c>
      <c r="I305" s="23">
        <v>4009</v>
      </c>
      <c r="J305" s="23">
        <v>12672</v>
      </c>
    </row>
    <row r="306" spans="1:10">
      <c r="A306" s="159" t="s">
        <v>622</v>
      </c>
      <c r="B306" s="23">
        <v>7015</v>
      </c>
      <c r="C306" s="23">
        <v>3520</v>
      </c>
      <c r="D306" s="23">
        <v>186</v>
      </c>
      <c r="E306" s="23">
        <v>1166</v>
      </c>
      <c r="F306" s="23">
        <v>624</v>
      </c>
      <c r="G306" s="23">
        <v>4</v>
      </c>
      <c r="H306" s="23">
        <v>0</v>
      </c>
      <c r="I306" s="23">
        <v>1144</v>
      </c>
      <c r="J306" s="23">
        <v>0</v>
      </c>
    </row>
    <row r="307" spans="1:10" ht="23.25" customHeight="1">
      <c r="A307" s="158" t="s">
        <v>623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624</v>
      </c>
      <c r="B308" s="23">
        <v>8852</v>
      </c>
      <c r="C308" s="23">
        <v>3550</v>
      </c>
      <c r="D308" s="23">
        <v>807</v>
      </c>
      <c r="E308" s="23">
        <v>0</v>
      </c>
      <c r="F308" s="23">
        <v>90</v>
      </c>
      <c r="G308" s="23">
        <v>0</v>
      </c>
      <c r="H308" s="23">
        <v>9552</v>
      </c>
      <c r="I308" s="23">
        <v>2022</v>
      </c>
      <c r="J308" s="23">
        <v>0</v>
      </c>
    </row>
    <row r="309" spans="1:10">
      <c r="A309" s="159" t="s">
        <v>625</v>
      </c>
      <c r="B309" s="23">
        <v>27403</v>
      </c>
      <c r="C309" s="23">
        <v>12233</v>
      </c>
      <c r="D309" s="23">
        <v>509</v>
      </c>
      <c r="E309" s="23">
        <v>0</v>
      </c>
      <c r="F309" s="23">
        <v>1467</v>
      </c>
      <c r="G309" s="23">
        <v>149</v>
      </c>
      <c r="H309" s="23">
        <v>15488</v>
      </c>
      <c r="I309" s="23">
        <v>2701</v>
      </c>
      <c r="J309" s="23">
        <v>0</v>
      </c>
    </row>
    <row r="310" spans="1:10">
      <c r="A310" s="159" t="s">
        <v>626</v>
      </c>
      <c r="B310" s="23">
        <v>135916</v>
      </c>
      <c r="C310" s="23">
        <v>8370</v>
      </c>
      <c r="D310" s="23">
        <v>7816</v>
      </c>
      <c r="E310" s="23">
        <v>0</v>
      </c>
      <c r="F310" s="23">
        <v>4910</v>
      </c>
      <c r="G310" s="23">
        <v>2501</v>
      </c>
      <c r="H310" s="23">
        <v>27396</v>
      </c>
      <c r="I310" s="23">
        <v>25021</v>
      </c>
      <c r="J310" s="23">
        <v>0</v>
      </c>
    </row>
    <row r="311" spans="1:10">
      <c r="A311" s="159" t="s">
        <v>627</v>
      </c>
      <c r="B311" s="23">
        <v>63173</v>
      </c>
      <c r="C311" s="23">
        <v>5925</v>
      </c>
      <c r="D311" s="23">
        <v>3451</v>
      </c>
      <c r="E311" s="23">
        <v>0</v>
      </c>
      <c r="F311" s="23">
        <v>3600</v>
      </c>
      <c r="G311" s="23">
        <v>2921</v>
      </c>
      <c r="H311" s="23">
        <v>13924</v>
      </c>
      <c r="I311" s="23">
        <v>8882</v>
      </c>
      <c r="J311" s="23">
        <v>0</v>
      </c>
    </row>
    <row r="312" spans="1:10">
      <c r="A312" s="159" t="s">
        <v>628</v>
      </c>
      <c r="B312" s="23">
        <v>48670</v>
      </c>
      <c r="C312" s="23">
        <v>4406</v>
      </c>
      <c r="D312" s="23">
        <v>781</v>
      </c>
      <c r="E312" s="23">
        <v>0</v>
      </c>
      <c r="F312" s="23">
        <v>3683</v>
      </c>
      <c r="G312" s="23">
        <v>282</v>
      </c>
      <c r="H312" s="23">
        <v>31884</v>
      </c>
      <c r="I312" s="23">
        <v>9253</v>
      </c>
      <c r="J312" s="23">
        <v>0</v>
      </c>
    </row>
    <row r="313" spans="1:10">
      <c r="A313" s="159" t="s">
        <v>629</v>
      </c>
      <c r="B313" s="23">
        <v>9660</v>
      </c>
      <c r="C313" s="23">
        <v>1310</v>
      </c>
      <c r="D313" s="23">
        <v>102</v>
      </c>
      <c r="E313" s="23">
        <v>0</v>
      </c>
      <c r="F313" s="23">
        <v>1009</v>
      </c>
      <c r="G313" s="23">
        <v>6</v>
      </c>
      <c r="H313" s="23">
        <v>3035</v>
      </c>
      <c r="I313" s="23">
        <v>1474</v>
      </c>
      <c r="J313" s="23">
        <v>0</v>
      </c>
    </row>
    <row r="314" spans="1:10">
      <c r="A314" s="159" t="s">
        <v>630</v>
      </c>
      <c r="B314" s="23">
        <v>60604</v>
      </c>
      <c r="C314" s="23">
        <v>9512</v>
      </c>
      <c r="D314" s="23">
        <v>435</v>
      </c>
      <c r="E314" s="23">
        <v>4397</v>
      </c>
      <c r="F314" s="23">
        <v>0</v>
      </c>
      <c r="G314" s="23">
        <v>186</v>
      </c>
      <c r="H314" s="23">
        <v>29757</v>
      </c>
      <c r="I314" s="23">
        <v>11694</v>
      </c>
      <c r="J314" s="23">
        <v>0</v>
      </c>
    </row>
    <row r="315" spans="1:10">
      <c r="A315" s="159" t="s">
        <v>631</v>
      </c>
      <c r="B315" s="23">
        <v>77500</v>
      </c>
      <c r="C315" s="23">
        <v>6645</v>
      </c>
      <c r="D315" s="23">
        <v>7139</v>
      </c>
      <c r="E315" s="23">
        <v>0</v>
      </c>
      <c r="F315" s="23">
        <v>6621</v>
      </c>
      <c r="G315" s="23">
        <v>5791</v>
      </c>
      <c r="H315" s="23">
        <v>33174</v>
      </c>
      <c r="I315" s="23">
        <v>11657</v>
      </c>
      <c r="J315" s="23">
        <v>117</v>
      </c>
    </row>
    <row r="316" spans="1:10">
      <c r="A316" s="159" t="s">
        <v>632</v>
      </c>
      <c r="B316" s="23">
        <v>231644</v>
      </c>
      <c r="C316" s="23">
        <v>46063</v>
      </c>
      <c r="D316" s="23">
        <v>4719</v>
      </c>
      <c r="E316" s="23">
        <v>0</v>
      </c>
      <c r="F316" s="23">
        <v>12885</v>
      </c>
      <c r="G316" s="23">
        <v>387</v>
      </c>
      <c r="H316" s="23">
        <v>64573</v>
      </c>
      <c r="I316" s="23">
        <v>47002</v>
      </c>
      <c r="J316" s="23">
        <v>1073</v>
      </c>
    </row>
    <row r="317" spans="1:10">
      <c r="A317" s="159" t="s">
        <v>633</v>
      </c>
      <c r="B317" s="23">
        <v>30818</v>
      </c>
      <c r="C317" s="23">
        <v>146</v>
      </c>
      <c r="D317" s="23">
        <v>527</v>
      </c>
      <c r="E317" s="23">
        <v>0</v>
      </c>
      <c r="F317" s="23">
        <v>2401</v>
      </c>
      <c r="G317" s="23">
        <v>15</v>
      </c>
      <c r="H317" s="23">
        <v>18992</v>
      </c>
      <c r="I317" s="23">
        <v>4357</v>
      </c>
      <c r="J317" s="23">
        <v>0</v>
      </c>
    </row>
    <row r="318" spans="1:10">
      <c r="A318" s="159" t="s">
        <v>634</v>
      </c>
      <c r="B318" s="23">
        <v>181315</v>
      </c>
      <c r="C318" s="23">
        <v>19203</v>
      </c>
      <c r="D318" s="23">
        <v>3196</v>
      </c>
      <c r="E318" s="23">
        <v>0</v>
      </c>
      <c r="F318" s="23">
        <v>10948</v>
      </c>
      <c r="G318" s="23">
        <v>2059</v>
      </c>
      <c r="H318" s="23">
        <v>109767</v>
      </c>
      <c r="I318" s="23">
        <v>33420</v>
      </c>
      <c r="J318" s="23">
        <v>300</v>
      </c>
    </row>
    <row r="319" spans="1:10">
      <c r="A319" s="159" t="s">
        <v>635</v>
      </c>
      <c r="B319" s="23">
        <v>46198</v>
      </c>
      <c r="C319" s="23">
        <v>359</v>
      </c>
      <c r="D319" s="23">
        <v>1940</v>
      </c>
      <c r="E319" s="23">
        <v>0</v>
      </c>
      <c r="F319" s="23">
        <v>4298</v>
      </c>
      <c r="G319" s="23">
        <v>1049</v>
      </c>
      <c r="H319" s="23">
        <v>28722</v>
      </c>
      <c r="I319" s="23">
        <v>8958</v>
      </c>
      <c r="J319" s="23">
        <v>0</v>
      </c>
    </row>
    <row r="320" spans="1:10">
      <c r="A320" s="159" t="s">
        <v>636</v>
      </c>
      <c r="B320" s="23">
        <v>19924</v>
      </c>
      <c r="C320" s="23">
        <v>14</v>
      </c>
      <c r="D320" s="23">
        <v>1319</v>
      </c>
      <c r="E320" s="23">
        <v>0</v>
      </c>
      <c r="F320" s="23">
        <v>1481</v>
      </c>
      <c r="G320" s="23">
        <v>50</v>
      </c>
      <c r="H320" s="23">
        <v>12889</v>
      </c>
      <c r="I320" s="23">
        <v>3917</v>
      </c>
      <c r="J320" s="23">
        <v>0</v>
      </c>
    </row>
    <row r="321" spans="1:10" ht="13.5" thickBot="1">
      <c r="A321" s="26" t="s">
        <v>637</v>
      </c>
      <c r="B321" s="26">
        <v>22379</v>
      </c>
      <c r="C321" s="26">
        <v>565</v>
      </c>
      <c r="D321" s="26">
        <v>835</v>
      </c>
      <c r="E321" s="26">
        <v>1967</v>
      </c>
      <c r="F321" s="26">
        <v>0</v>
      </c>
      <c r="G321" s="26">
        <v>396</v>
      </c>
      <c r="H321" s="26">
        <v>11350</v>
      </c>
      <c r="I321" s="26">
        <v>4495</v>
      </c>
      <c r="J321" s="26">
        <v>27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H39"/>
  <sheetViews>
    <sheetView showGridLines="0" zoomScaleNormal="100" workbookViewId="0"/>
  </sheetViews>
  <sheetFormatPr defaultColWidth="0" defaultRowHeight="12.75" zeroHeight="1"/>
  <cols>
    <col min="1" max="1" width="25.5703125" style="11" customWidth="1"/>
    <col min="2" max="2" width="13.85546875" style="11" customWidth="1"/>
    <col min="3" max="3" width="11" style="11" customWidth="1"/>
    <col min="4" max="4" width="11.28515625" style="11" customWidth="1"/>
    <col min="5" max="5" width="11.140625" style="11" customWidth="1"/>
    <col min="6" max="6" width="16.5703125" style="11" customWidth="1"/>
    <col min="7" max="7" width="5" style="11" customWidth="1"/>
    <col min="8" max="16384" width="9.140625" style="11" hidden="1"/>
  </cols>
  <sheetData>
    <row r="1" spans="1:6"/>
    <row r="2" spans="1:6" ht="15.75">
      <c r="A2" s="8" t="s">
        <v>651</v>
      </c>
    </row>
    <row r="3" spans="1:6" ht="15" customHeight="1">
      <c r="A3" s="11" t="s">
        <v>652</v>
      </c>
    </row>
    <row r="4" spans="1:6" ht="15" customHeight="1">
      <c r="A4" s="9" t="s">
        <v>154</v>
      </c>
    </row>
    <row r="5" spans="1:6" ht="15" customHeight="1">
      <c r="A5" s="11" t="s">
        <v>985</v>
      </c>
    </row>
    <row r="6" spans="1:6" ht="6" customHeight="1">
      <c r="A6" s="9"/>
    </row>
    <row r="7" spans="1:6" ht="15.75" customHeight="1">
      <c r="A7" s="66" t="s">
        <v>155</v>
      </c>
      <c r="B7" s="67" t="s">
        <v>156</v>
      </c>
      <c r="C7" s="68" t="s">
        <v>157</v>
      </c>
      <c r="D7" s="68" t="s">
        <v>158</v>
      </c>
      <c r="E7" s="68" t="s">
        <v>159</v>
      </c>
      <c r="F7" s="68" t="s">
        <v>160</v>
      </c>
    </row>
    <row r="8" spans="1:6" ht="15.75" customHeight="1">
      <c r="A8" s="69"/>
      <c r="B8" s="47" t="s">
        <v>161</v>
      </c>
      <c r="C8" s="47" t="s">
        <v>162</v>
      </c>
      <c r="D8" s="47" t="s">
        <v>163</v>
      </c>
      <c r="E8" s="47" t="s">
        <v>164</v>
      </c>
      <c r="F8" s="47" t="s">
        <v>165</v>
      </c>
    </row>
    <row r="9" spans="1:6" ht="15.75" customHeight="1">
      <c r="A9" s="69"/>
      <c r="B9" s="47" t="s">
        <v>166</v>
      </c>
      <c r="C9" s="47" t="s">
        <v>278</v>
      </c>
      <c r="D9" s="47" t="s">
        <v>167</v>
      </c>
      <c r="E9" s="47" t="s">
        <v>653</v>
      </c>
      <c r="F9" s="47" t="s">
        <v>168</v>
      </c>
    </row>
    <row r="10" spans="1:6" ht="15.75" customHeight="1">
      <c r="A10" s="70"/>
      <c r="B10" s="15"/>
      <c r="C10" s="47" t="s">
        <v>169</v>
      </c>
      <c r="D10" s="47" t="s">
        <v>170</v>
      </c>
      <c r="E10" s="47" t="s">
        <v>23</v>
      </c>
      <c r="F10" s="47" t="s">
        <v>166</v>
      </c>
    </row>
    <row r="11" spans="1:6" ht="15.75" customHeight="1">
      <c r="A11" s="71"/>
      <c r="B11" s="43"/>
      <c r="C11" s="72">
        <v>2018</v>
      </c>
      <c r="D11" s="43"/>
      <c r="E11" s="43"/>
      <c r="F11" s="43"/>
    </row>
    <row r="12" spans="1:6">
      <c r="A12" s="21" t="s">
        <v>171</v>
      </c>
      <c r="B12" s="23">
        <v>27896605</v>
      </c>
      <c r="C12" s="23"/>
      <c r="D12" s="23"/>
      <c r="E12" s="23"/>
      <c r="F12" s="23">
        <f>SUM(F13:F15)</f>
        <v>27896614.905000001</v>
      </c>
    </row>
    <row r="13" spans="1:6">
      <c r="A13" s="69" t="s">
        <v>172</v>
      </c>
      <c r="B13" s="44" t="s">
        <v>274</v>
      </c>
      <c r="C13" s="23">
        <v>27643</v>
      </c>
      <c r="D13" s="23">
        <v>100</v>
      </c>
      <c r="E13" s="23">
        <v>969181</v>
      </c>
      <c r="F13" s="23">
        <v>26791070.383000001</v>
      </c>
    </row>
    <row r="14" spans="1:6">
      <c r="A14" s="69" t="s">
        <v>173</v>
      </c>
      <c r="B14" s="44" t="s">
        <v>274</v>
      </c>
      <c r="C14" s="23">
        <v>896</v>
      </c>
      <c r="D14" s="23">
        <v>125</v>
      </c>
      <c r="E14" s="23">
        <v>1211476</v>
      </c>
      <c r="F14" s="23">
        <v>1085482.496</v>
      </c>
    </row>
    <row r="15" spans="1:6">
      <c r="A15" s="69" t="s">
        <v>174</v>
      </c>
      <c r="B15" s="44" t="s">
        <v>274</v>
      </c>
      <c r="C15" s="23">
        <v>46</v>
      </c>
      <c r="D15" s="23">
        <v>45</v>
      </c>
      <c r="E15" s="23">
        <v>436131</v>
      </c>
      <c r="F15" s="23">
        <v>20062.026000000002</v>
      </c>
    </row>
    <row r="16" spans="1:6">
      <c r="A16" s="21" t="s">
        <v>175</v>
      </c>
      <c r="B16" s="44">
        <v>8047812</v>
      </c>
      <c r="C16" s="23">
        <v>37832</v>
      </c>
      <c r="D16" s="23">
        <v>100</v>
      </c>
      <c r="E16" s="23">
        <v>212725</v>
      </c>
      <c r="F16" s="23">
        <v>8047812.2000000002</v>
      </c>
    </row>
    <row r="17" spans="1:6">
      <c r="A17" s="21" t="s">
        <v>176</v>
      </c>
      <c r="B17" s="44">
        <v>4855906</v>
      </c>
      <c r="C17" s="23"/>
      <c r="D17" s="23"/>
      <c r="E17" s="23"/>
      <c r="F17" s="23">
        <f>SUM(F18:F22)</f>
        <v>4855906.0779999997</v>
      </c>
    </row>
    <row r="18" spans="1:6">
      <c r="A18" s="69" t="s">
        <v>177</v>
      </c>
      <c r="B18" s="44" t="s">
        <v>274</v>
      </c>
      <c r="C18" s="23">
        <v>9354</v>
      </c>
      <c r="D18" s="23">
        <v>100</v>
      </c>
      <c r="E18" s="23">
        <v>292057</v>
      </c>
      <c r="F18" s="23">
        <v>2731901.1779999998</v>
      </c>
    </row>
    <row r="19" spans="1:6">
      <c r="A19" s="69" t="s">
        <v>178</v>
      </c>
      <c r="B19" s="44" t="s">
        <v>274</v>
      </c>
      <c r="C19" s="23">
        <v>4495</v>
      </c>
      <c r="D19" s="23">
        <v>55</v>
      </c>
      <c r="E19" s="23">
        <v>160632</v>
      </c>
      <c r="F19" s="23">
        <v>722040.84</v>
      </c>
    </row>
    <row r="20" spans="1:6">
      <c r="A20" s="69" t="s">
        <v>179</v>
      </c>
      <c r="B20" s="44" t="s">
        <v>274</v>
      </c>
      <c r="C20" s="23">
        <v>3989</v>
      </c>
      <c r="D20" s="23">
        <v>25</v>
      </c>
      <c r="E20" s="23">
        <v>73014</v>
      </c>
      <c r="F20" s="23">
        <v>291252.84600000002</v>
      </c>
    </row>
    <row r="21" spans="1:6">
      <c r="A21" s="69" t="s">
        <v>180</v>
      </c>
      <c r="B21" s="44" t="s">
        <v>274</v>
      </c>
      <c r="C21" s="23">
        <v>7569</v>
      </c>
      <c r="D21" s="23">
        <v>25</v>
      </c>
      <c r="E21" s="23">
        <v>73014</v>
      </c>
      <c r="F21" s="23">
        <v>552642.96600000001</v>
      </c>
    </row>
    <row r="22" spans="1:6">
      <c r="A22" s="69" t="s">
        <v>181</v>
      </c>
      <c r="B22" s="44" t="s">
        <v>274</v>
      </c>
      <c r="C22" s="23">
        <v>19108</v>
      </c>
      <c r="D22" s="23">
        <v>10</v>
      </c>
      <c r="E22" s="23">
        <v>29206</v>
      </c>
      <c r="F22" s="23">
        <v>558068.24800000002</v>
      </c>
    </row>
    <row r="23" spans="1:6">
      <c r="A23" s="73" t="s">
        <v>182</v>
      </c>
      <c r="B23" s="44">
        <v>7157076</v>
      </c>
      <c r="C23" s="23"/>
      <c r="D23" s="23"/>
      <c r="E23" s="23"/>
      <c r="F23" s="23">
        <f>SUM(F24:F25)</f>
        <v>7157069.6189999999</v>
      </c>
    </row>
    <row r="24" spans="1:6">
      <c r="A24" s="69" t="s">
        <v>183</v>
      </c>
      <c r="B24" s="44"/>
      <c r="C24" s="23">
        <v>5143</v>
      </c>
      <c r="D24" s="23">
        <v>100</v>
      </c>
      <c r="E24" s="23">
        <v>576765</v>
      </c>
      <c r="F24" s="23">
        <v>2966302.395</v>
      </c>
    </row>
    <row r="25" spans="1:6" ht="14.25">
      <c r="A25" s="69" t="s">
        <v>184</v>
      </c>
      <c r="B25" s="44"/>
      <c r="C25" s="23">
        <v>14532</v>
      </c>
      <c r="D25" s="23">
        <v>50</v>
      </c>
      <c r="E25" s="23">
        <v>288382</v>
      </c>
      <c r="F25" s="23">
        <v>4190767.2239999999</v>
      </c>
    </row>
    <row r="26" spans="1:6" ht="18.75" customHeight="1">
      <c r="A26" s="74" t="s">
        <v>87</v>
      </c>
      <c r="B26" s="75">
        <f>B23+B17+B16+B12</f>
        <v>47957399</v>
      </c>
      <c r="C26" s="76"/>
      <c r="D26" s="76"/>
      <c r="E26" s="76"/>
      <c r="F26" s="76">
        <f>F12+F16+F17+F23</f>
        <v>47957402.802000009</v>
      </c>
    </row>
    <row r="27" spans="1:6" ht="21" customHeight="1">
      <c r="A27" s="77" t="s">
        <v>654</v>
      </c>
      <c r="B27" s="17"/>
      <c r="C27" s="17"/>
      <c r="D27" s="17"/>
      <c r="E27" s="17"/>
      <c r="F27" s="37"/>
    </row>
    <row r="28" spans="1:6">
      <c r="A28" s="77" t="s">
        <v>185</v>
      </c>
      <c r="B28" s="17"/>
      <c r="C28" s="17"/>
      <c r="D28" s="17"/>
      <c r="E28" s="17"/>
      <c r="F28" s="37"/>
    </row>
    <row r="29" spans="1:6">
      <c r="A29" s="78" t="s">
        <v>186</v>
      </c>
      <c r="B29" s="17"/>
      <c r="C29" s="17"/>
      <c r="D29" s="17"/>
      <c r="E29" s="17"/>
      <c r="F29" s="37"/>
    </row>
    <row r="30" spans="1:6"/>
    <row r="31" spans="1:6" ht="15.75">
      <c r="A31" s="79" t="s">
        <v>187</v>
      </c>
      <c r="B31" s="17"/>
      <c r="C31" s="17"/>
      <c r="D31" s="17"/>
      <c r="E31" s="17"/>
    </row>
    <row r="32" spans="1:6" ht="15.75">
      <c r="A32" s="80"/>
      <c r="B32" s="81" t="s">
        <v>277</v>
      </c>
      <c r="C32" s="204" t="s">
        <v>322</v>
      </c>
      <c r="D32" s="202"/>
      <c r="E32" s="81" t="s">
        <v>188</v>
      </c>
    </row>
    <row r="33" spans="1:8" ht="15.75">
      <c r="A33" s="82"/>
      <c r="B33" s="75" t="s">
        <v>655</v>
      </c>
      <c r="C33" s="83">
        <v>2019</v>
      </c>
      <c r="D33" s="83" t="s">
        <v>656</v>
      </c>
      <c r="E33" s="75" t="s">
        <v>657</v>
      </c>
    </row>
    <row r="34" spans="1:8" ht="18" customHeight="1">
      <c r="A34" s="18" t="s">
        <v>189</v>
      </c>
      <c r="B34" s="23">
        <v>65518865</v>
      </c>
    </row>
    <row r="35" spans="1:8">
      <c r="A35" s="18" t="s">
        <v>190</v>
      </c>
      <c r="B35" s="23">
        <v>13209009</v>
      </c>
    </row>
    <row r="36" spans="1:8">
      <c r="A36" s="20" t="s">
        <v>191</v>
      </c>
      <c r="B36" s="76">
        <f>B34-B35</f>
        <v>52309856</v>
      </c>
      <c r="C36" s="42">
        <v>1.0169999999999999</v>
      </c>
      <c r="D36" s="42">
        <v>1.016</v>
      </c>
      <c r="E36" s="76">
        <v>54050309.528832003</v>
      </c>
    </row>
    <row r="37" spans="1:8" ht="19.5" customHeight="1">
      <c r="A37" s="84" t="s">
        <v>658</v>
      </c>
      <c r="B37" s="17"/>
      <c r="C37" s="17"/>
      <c r="D37" s="17"/>
      <c r="E37" s="17"/>
      <c r="F37" s="17"/>
      <c r="H37" s="23"/>
    </row>
    <row r="38" spans="1:8">
      <c r="A38" s="149" t="s">
        <v>659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87"/>
  <sheetViews>
    <sheetView showGridLines="0" zoomScaleNormal="100" workbookViewId="0">
      <selection activeCell="B1" sqref="B1"/>
    </sheetView>
  </sheetViews>
  <sheetFormatPr defaultColWidth="0" defaultRowHeight="15" customHeight="1" zeroHeight="1"/>
  <cols>
    <col min="1" max="1" width="3.85546875" style="86" customWidth="1"/>
    <col min="2" max="2" width="55.7109375" style="86" customWidth="1"/>
    <col min="3" max="3" width="20.28515625" style="99" customWidth="1"/>
    <col min="4" max="4" width="10.7109375" style="86" customWidth="1"/>
    <col min="5" max="16384" width="53.28515625" style="86" hidden="1"/>
  </cols>
  <sheetData>
    <row r="1" spans="1:4" ht="18" customHeight="1">
      <c r="B1" s="87" t="s">
        <v>988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192</v>
      </c>
    </row>
    <row r="4" spans="1:4" ht="12.75" customHeight="1">
      <c r="A4" s="89"/>
      <c r="B4" s="91"/>
      <c r="C4" s="93" t="s">
        <v>317</v>
      </c>
    </row>
    <row r="5" spans="1:4" ht="18" customHeight="1">
      <c r="A5" s="89"/>
      <c r="B5" s="94" t="s">
        <v>660</v>
      </c>
      <c r="C5" s="95"/>
    </row>
    <row r="6" spans="1:4" ht="12.75" customHeight="1">
      <c r="A6" s="89"/>
      <c r="B6" s="91" t="s">
        <v>193</v>
      </c>
      <c r="C6" s="95">
        <f>VLOOKUP($C$4,Data!$C$11:$AQ$300,2,0)</f>
        <v>445768.97100000002</v>
      </c>
    </row>
    <row r="7" spans="1:4" ht="12.75" customHeight="1">
      <c r="A7" s="89"/>
      <c r="B7" s="96" t="s">
        <v>194</v>
      </c>
      <c r="C7" s="95">
        <f>VLOOKUP($C$4,Data!$C$11:$AQ$300,3,0)</f>
        <v>57451</v>
      </c>
    </row>
    <row r="8" spans="1:4" s="8" customFormat="1" ht="12.75" customHeight="1">
      <c r="A8" s="79"/>
      <c r="B8" s="97" t="s">
        <v>195</v>
      </c>
      <c r="C8" s="95">
        <f>VLOOKUP($C$4,Data!$C$11:$AQ$300,4,0)</f>
        <v>503219.97100000002</v>
      </c>
    </row>
    <row r="9" spans="1:4" ht="24" customHeight="1">
      <c r="A9" s="89"/>
      <c r="B9" s="94" t="s">
        <v>196</v>
      </c>
      <c r="C9" s="95"/>
      <c r="D9" s="11"/>
    </row>
    <row r="10" spans="1:4" ht="12.75" customHeight="1">
      <c r="A10" s="89"/>
      <c r="B10" s="98" t="s">
        <v>661</v>
      </c>
      <c r="D10" s="11"/>
    </row>
    <row r="11" spans="1:4" ht="12.75" customHeight="1">
      <c r="A11" s="89"/>
      <c r="B11" s="91" t="s">
        <v>263</v>
      </c>
      <c r="C11" s="95">
        <f>VLOOKUP($C$4,Data!$C$11:$AQ$300,5,0)</f>
        <v>225928</v>
      </c>
      <c r="D11" s="11"/>
    </row>
    <row r="12" spans="1:4" ht="12.75" customHeight="1">
      <c r="A12" s="89"/>
      <c r="B12" s="91" t="s">
        <v>264</v>
      </c>
      <c r="C12" s="95">
        <f>VLOOKUP($C$4,Data!$C$11:$AQ$300,6,0)</f>
        <v>130270</v>
      </c>
      <c r="D12" s="11"/>
    </row>
    <row r="13" spans="1:4" ht="12.75" customHeight="1">
      <c r="A13" s="89"/>
      <c r="B13" s="91" t="s">
        <v>265</v>
      </c>
      <c r="C13" s="95">
        <f>VLOOKUP($C$4,Data!$C$11:$AQ$300,7,0)</f>
        <v>21640</v>
      </c>
      <c r="D13" s="11"/>
    </row>
    <row r="14" spans="1:4" ht="12.75" customHeight="1">
      <c r="A14" s="89"/>
      <c r="B14" s="100" t="s">
        <v>197</v>
      </c>
      <c r="C14" s="95">
        <f>VLOOKUP($C$4,Data!$C$11:$AQ$300,8,0)</f>
        <v>33532</v>
      </c>
    </row>
    <row r="15" spans="1:4" ht="12.75" customHeight="1">
      <c r="A15" s="89"/>
      <c r="B15" s="100" t="s">
        <v>198</v>
      </c>
      <c r="C15" s="95">
        <f>VLOOKUP($C$4,Data!$C$11:$AQ$300,9,0)</f>
        <v>0</v>
      </c>
    </row>
    <row r="16" spans="1:4" ht="12.75" customHeight="1">
      <c r="A16" s="89"/>
      <c r="B16" s="91" t="s">
        <v>266</v>
      </c>
      <c r="C16" s="95">
        <f>VLOOKUP($C$4,Data!$C$11:$AQ$300,10,0)</f>
        <v>54</v>
      </c>
    </row>
    <row r="17" spans="1:4" ht="12.75" customHeight="1">
      <c r="A17" s="89"/>
      <c r="B17" s="91" t="s">
        <v>267</v>
      </c>
      <c r="C17" s="95">
        <f>VLOOKUP($C$4,Data!$C$11:$AQ$300,11,0)</f>
        <v>64959</v>
      </c>
    </row>
    <row r="18" spans="1:4" ht="12.75" customHeight="1">
      <c r="A18" s="89"/>
      <c r="B18" s="91" t="s">
        <v>268</v>
      </c>
      <c r="C18" s="95">
        <f>VLOOKUP($C$4,Data!$C$11:$AQ$300,12,0)</f>
        <v>57451</v>
      </c>
    </row>
    <row r="19" spans="1:4" ht="12.75" customHeight="1">
      <c r="A19" s="89"/>
      <c r="B19" s="100" t="s">
        <v>199</v>
      </c>
      <c r="C19" s="95">
        <f>VLOOKUP($C$4,Data!$C$11:$AQ$300,13,0)</f>
        <v>1906</v>
      </c>
    </row>
    <row r="20" spans="1:4" ht="21" customHeight="1">
      <c r="A20" s="89"/>
      <c r="B20" s="101" t="s">
        <v>269</v>
      </c>
      <c r="C20" s="95"/>
    </row>
    <row r="21" spans="1:4" ht="12.75" customHeight="1">
      <c r="A21" s="89"/>
      <c r="B21" s="18" t="s">
        <v>987</v>
      </c>
      <c r="C21" s="95">
        <f>VLOOKUP($C$4,Data!$C$11:$AQ$300,14,0)</f>
        <v>314423.9976</v>
      </c>
    </row>
    <row r="22" spans="1:4" ht="12.75" customHeight="1">
      <c r="A22" s="89"/>
      <c r="B22" s="102" t="s">
        <v>200</v>
      </c>
      <c r="C22" s="95">
        <f>VLOOKUP($C$4,Data!$C$11:$AQ$300,15,0)</f>
        <v>157625.70000000001</v>
      </c>
    </row>
    <row r="23" spans="1:4" ht="12.75" customHeight="1">
      <c r="A23" s="89"/>
      <c r="B23" s="103" t="s">
        <v>201</v>
      </c>
      <c r="C23" s="95">
        <f>VLOOKUP($C$4,Data!$C$11:$AQ$300,16,0)</f>
        <v>-56881.15</v>
      </c>
    </row>
    <row r="24" spans="1:4" ht="12.75" customHeight="1">
      <c r="A24" s="89"/>
      <c r="B24" s="103" t="s">
        <v>202</v>
      </c>
      <c r="C24" s="95">
        <f>VLOOKUP($C$4,Data!$C$11:$AQ$300,17,0)</f>
        <v>37790.32</v>
      </c>
    </row>
    <row r="25" spans="1:4" s="9" customFormat="1" ht="12.75" customHeight="1">
      <c r="B25" s="101" t="s">
        <v>203</v>
      </c>
      <c r="C25" s="95">
        <f>VLOOKUP($C$4,Data!$C$11:$AQ$300,18,0)</f>
        <v>452958.8676</v>
      </c>
    </row>
    <row r="26" spans="1:4" s="9" customFormat="1" ht="21" customHeight="1">
      <c r="B26" s="101" t="s">
        <v>270</v>
      </c>
      <c r="C26" s="95"/>
    </row>
    <row r="27" spans="1:4" s="9" customFormat="1" ht="12.75" customHeight="1">
      <c r="B27" s="18" t="s">
        <v>272</v>
      </c>
      <c r="C27" s="95">
        <f>VLOOKUP($C$4,Data!$C$11:$AQ$300,18,0)</f>
        <v>452958.8676</v>
      </c>
    </row>
    <row r="28" spans="1:4" ht="12.75" customHeight="1">
      <c r="B28" s="18" t="s">
        <v>273</v>
      </c>
      <c r="C28" s="95">
        <f>VLOOKUP($C$4,Data!$C$11:$AQ$300,19,0)</f>
        <v>503219.97100000002</v>
      </c>
      <c r="D28" s="9"/>
    </row>
    <row r="29" spans="1:4" ht="12.75" customHeight="1">
      <c r="B29" s="18" t="s">
        <v>204</v>
      </c>
      <c r="C29" s="95">
        <f>VLOOKUP($C$4,Data!$C$11:$AQ$300,20,0)</f>
        <v>427736.97535000002</v>
      </c>
      <c r="D29" s="9"/>
    </row>
    <row r="30" spans="1:4" ht="12.75" customHeight="1">
      <c r="B30" s="33" t="s">
        <v>205</v>
      </c>
      <c r="C30" s="95">
        <f>VLOOKUP($C$4,Data!$C$11:$AQ$300,21,0)</f>
        <v>25221.892249999899</v>
      </c>
      <c r="D30" s="9"/>
    </row>
    <row r="31" spans="1:4" ht="12.75" customHeight="1">
      <c r="B31" s="33" t="s">
        <v>206</v>
      </c>
      <c r="C31" s="95">
        <f>VLOOKUP($C$4,Data!$C$11:$AQ$300,22,0)</f>
        <v>17655.324574999901</v>
      </c>
      <c r="D31" s="9"/>
    </row>
    <row r="32" spans="1:4" ht="12.75" customHeight="1">
      <c r="B32" s="33" t="s">
        <v>662</v>
      </c>
      <c r="C32" s="104">
        <f>VLOOKUP($C$4,Data!$C$11:$AQ$300,23,0)</f>
        <v>1.0349999999999999</v>
      </c>
      <c r="D32" s="9"/>
    </row>
    <row r="33" spans="2:4" ht="24" customHeight="1">
      <c r="B33" s="94" t="s">
        <v>271</v>
      </c>
      <c r="C33" s="95"/>
      <c r="D33" s="9"/>
    </row>
    <row r="34" spans="2:4" ht="12.75" customHeight="1">
      <c r="B34" s="33" t="s">
        <v>986</v>
      </c>
      <c r="C34" s="95">
        <f>VLOOKUP($C$4,Data!$C$11:$AQ$300,24,0)</f>
        <v>94247</v>
      </c>
      <c r="D34" s="9"/>
    </row>
    <row r="35" spans="2:4" ht="12.75" customHeight="1">
      <c r="B35" s="33" t="s">
        <v>663</v>
      </c>
      <c r="C35" s="95">
        <f>VLOOKUP($C$4,Data!$C$11:$AQ$300,25,0)</f>
        <v>520832.66998499999</v>
      </c>
      <c r="D35" s="9"/>
    </row>
    <row r="36" spans="2:4" ht="12.75" customHeight="1">
      <c r="B36" s="33" t="s">
        <v>664</v>
      </c>
      <c r="C36" s="95"/>
      <c r="D36" s="9"/>
    </row>
    <row r="37" spans="2:4" ht="12.75" customHeight="1">
      <c r="B37" s="105" t="s">
        <v>207</v>
      </c>
      <c r="C37" s="95">
        <f>VLOOKUP($C$4,Data!$C$11:$AQ$300,26,0)</f>
        <v>527314.23552885896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5238)</v>
      </c>
      <c r="C38" s="95">
        <f>VLOOKUP($C$4,Data!$C$11:$AQ$300,27,0)</f>
        <v>5595.0240912586996</v>
      </c>
      <c r="D38" s="9"/>
    </row>
    <row r="39" spans="2:4" ht="12.75" customHeight="1">
      <c r="B39" s="33" t="s">
        <v>208</v>
      </c>
      <c r="C39" s="95">
        <f>VLOOKUP($C$4,Data!$C$11:$AQ$300,28,0)</f>
        <v>357.32352951489901</v>
      </c>
      <c r="D39" s="9"/>
    </row>
    <row r="40" spans="2:4" ht="18" customHeight="1">
      <c r="B40" s="106" t="s">
        <v>279</v>
      </c>
      <c r="C40" s="161">
        <f>VLOOKUP($C$4,Data!$C$11:$AQ$300,29,0)</f>
        <v>33676671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44" spans="2:4" hidden="1"/>
    <row r="45" spans="2:4" hidden="1"/>
    <row r="46" spans="2:4" hidden="1"/>
    <row r="47" spans="2:4" hidden="1"/>
    <row r="48" spans="2:4" hidden="1"/>
    <row r="49" spans="2:2" hidden="1"/>
    <row r="50" spans="2:2" hidden="1"/>
    <row r="51" spans="2:2" hidden="1">
      <c r="B51" s="109"/>
    </row>
    <row r="52" spans="2:2" hidden="1">
      <c r="B52" s="109"/>
    </row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381000</xdr:colOff>
                <xdr:row>4</xdr:row>
                <xdr:rowOff>57150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G342"/>
  <sheetViews>
    <sheetView topLeftCell="A145" zoomScaleNormal="100" workbookViewId="0">
      <selection activeCell="B300" sqref="B300"/>
    </sheetView>
  </sheetViews>
  <sheetFormatPr defaultColWidth="9.140625" defaultRowHeight="12.75"/>
  <cols>
    <col min="1" max="1" width="9.140625" style="122"/>
    <col min="2" max="2" width="5" style="11" bestFit="1" customWidth="1"/>
    <col min="3" max="3" width="14.7109375" style="11" bestFit="1" customWidth="1"/>
    <col min="4" max="4" width="9.140625" style="11"/>
    <col min="5" max="5" width="9.42578125" style="11" bestFit="1" customWidth="1"/>
    <col min="6" max="7" width="9.140625" style="11"/>
    <col min="8" max="8" width="11" style="11" bestFit="1" customWidth="1"/>
    <col min="9" max="9" width="10.140625" style="11" bestFit="1" customWidth="1"/>
    <col min="10" max="10" width="9" style="11" bestFit="1" customWidth="1"/>
    <col min="11" max="12" width="7.5703125" style="11" bestFit="1" customWidth="1"/>
    <col min="13" max="14" width="9.42578125" style="11" bestFit="1" customWidth="1"/>
    <col min="15" max="15" width="8.42578125" style="11" bestFit="1" customWidth="1"/>
    <col min="16" max="16" width="9.7109375" style="11" bestFit="1" customWidth="1"/>
    <col min="17" max="17" width="11.28515625" style="11" customWidth="1"/>
    <col min="18" max="18" width="8.140625" style="11" bestFit="1" customWidth="1"/>
    <col min="19" max="19" width="8.85546875" style="11" bestFit="1" customWidth="1"/>
    <col min="20" max="20" width="9.5703125" style="11" bestFit="1" customWidth="1"/>
    <col min="21" max="23" width="9.140625" style="11"/>
    <col min="24" max="24" width="9.7109375" style="11" bestFit="1" customWidth="1"/>
    <col min="25" max="25" width="9.140625" style="11"/>
    <col min="26" max="26" width="10.140625" style="11" bestFit="1" customWidth="1"/>
    <col min="27" max="27" width="9.5703125" style="11" bestFit="1" customWidth="1"/>
    <col min="28" max="29" width="10.140625" style="11" bestFit="1" customWidth="1"/>
    <col min="30" max="30" width="9" style="11" bestFit="1" customWidth="1"/>
    <col min="31" max="31" width="11.140625" style="11" bestFit="1" customWidth="1"/>
    <col min="32" max="32" width="12.7109375" style="11" bestFit="1" customWidth="1"/>
    <col min="33" max="33" width="14.7109375" style="11" bestFit="1" customWidth="1"/>
    <col min="34" max="34" width="10" style="11" bestFit="1" customWidth="1"/>
    <col min="35" max="35" width="9.85546875" style="11" bestFit="1" customWidth="1"/>
    <col min="36" max="36" width="9.7109375" style="11" bestFit="1" customWidth="1"/>
    <col min="37" max="37" width="9" style="11" bestFit="1" customWidth="1"/>
    <col min="38" max="38" width="12" style="11" bestFit="1" customWidth="1"/>
    <col min="39" max="39" width="11.85546875" style="11" bestFit="1" customWidth="1"/>
    <col min="40" max="41" width="7.85546875" style="11" bestFit="1" customWidth="1"/>
    <col min="42" max="16384" width="9.140625" style="11"/>
  </cols>
  <sheetData>
    <row r="1" spans="1:33" ht="15">
      <c r="C1" s="110" t="s">
        <v>209</v>
      </c>
      <c r="D1" s="47" t="s">
        <v>10</v>
      </c>
      <c r="E1" s="10" t="s">
        <v>210</v>
      </c>
      <c r="F1" s="10" t="s">
        <v>8</v>
      </c>
      <c r="G1" s="205" t="s">
        <v>256</v>
      </c>
      <c r="H1" s="206"/>
      <c r="I1" s="206"/>
      <c r="J1" s="206"/>
      <c r="K1" s="206"/>
      <c r="L1" s="206"/>
      <c r="M1" s="206"/>
      <c r="N1" s="206"/>
      <c r="O1" s="206"/>
      <c r="P1" s="207" t="s">
        <v>211</v>
      </c>
      <c r="Q1" s="208"/>
      <c r="R1" s="208"/>
      <c r="S1" s="208"/>
      <c r="T1" s="208"/>
      <c r="U1" s="10" t="s">
        <v>8</v>
      </c>
      <c r="V1" s="10" t="s">
        <v>82</v>
      </c>
      <c r="W1" s="10" t="s">
        <v>83</v>
      </c>
      <c r="X1" s="10" t="s">
        <v>83</v>
      </c>
      <c r="Y1" s="10" t="s">
        <v>9</v>
      </c>
      <c r="Z1" s="34" t="s">
        <v>212</v>
      </c>
      <c r="AA1" s="10" t="s">
        <v>10</v>
      </c>
      <c r="AB1" s="10" t="s">
        <v>10</v>
      </c>
      <c r="AC1" s="10" t="s">
        <v>10</v>
      </c>
      <c r="AD1" s="10" t="s">
        <v>12</v>
      </c>
      <c r="AE1" s="10" t="s">
        <v>12</v>
      </c>
      <c r="AF1" s="10"/>
    </row>
    <row r="2" spans="1:33">
      <c r="C2" s="111"/>
      <c r="D2" s="47" t="s">
        <v>16</v>
      </c>
      <c r="E2" s="10" t="s">
        <v>213</v>
      </c>
      <c r="F2" s="10" t="s">
        <v>14</v>
      </c>
      <c r="G2" s="10" t="s">
        <v>214</v>
      </c>
      <c r="H2" s="10" t="s">
        <v>215</v>
      </c>
      <c r="I2" s="204" t="s">
        <v>216</v>
      </c>
      <c r="J2" s="204"/>
      <c r="K2" s="204"/>
      <c r="L2" s="10" t="s">
        <v>123</v>
      </c>
      <c r="M2" s="10" t="s">
        <v>210</v>
      </c>
      <c r="N2" s="10" t="s">
        <v>210</v>
      </c>
      <c r="O2" s="10" t="s">
        <v>125</v>
      </c>
      <c r="P2" s="10" t="s">
        <v>84</v>
      </c>
      <c r="Q2" s="112" t="s">
        <v>217</v>
      </c>
      <c r="R2" s="112" t="s">
        <v>217</v>
      </c>
      <c r="S2" s="15" t="s">
        <v>218</v>
      </c>
      <c r="T2" s="10" t="s">
        <v>87</v>
      </c>
      <c r="U2" s="10" t="s">
        <v>14</v>
      </c>
      <c r="V2" s="10" t="s">
        <v>88</v>
      </c>
      <c r="W2" s="10" t="s">
        <v>89</v>
      </c>
      <c r="X2" s="10" t="s">
        <v>89</v>
      </c>
      <c r="Y2" s="10" t="s">
        <v>15</v>
      </c>
      <c r="Z2" s="112"/>
      <c r="AA2" s="10" t="s">
        <v>16</v>
      </c>
      <c r="AB2" s="10" t="s">
        <v>16</v>
      </c>
      <c r="AC2" s="10" t="s">
        <v>16</v>
      </c>
      <c r="AD2" s="10" t="s">
        <v>219</v>
      </c>
      <c r="AE2" s="10" t="s">
        <v>280</v>
      </c>
      <c r="AF2" s="10"/>
    </row>
    <row r="3" spans="1:33">
      <c r="C3" s="111"/>
      <c r="D3" s="47" t="s">
        <v>220</v>
      </c>
      <c r="E3" s="16" t="s">
        <v>166</v>
      </c>
      <c r="F3" s="10" t="s">
        <v>20</v>
      </c>
      <c r="G3" s="10" t="s">
        <v>126</v>
      </c>
      <c r="H3" s="10" t="s">
        <v>221</v>
      </c>
      <c r="I3" s="10" t="s">
        <v>222</v>
      </c>
      <c r="J3" s="209" t="s">
        <v>223</v>
      </c>
      <c r="K3" s="209"/>
      <c r="L3" s="10" t="s">
        <v>130</v>
      </c>
      <c r="M3" s="10" t="s">
        <v>224</v>
      </c>
      <c r="N3" s="10" t="s">
        <v>225</v>
      </c>
      <c r="O3" s="10" t="s">
        <v>133</v>
      </c>
      <c r="P3" s="10" t="s">
        <v>90</v>
      </c>
      <c r="Q3" s="15" t="s">
        <v>226</v>
      </c>
      <c r="R3" s="15" t="s">
        <v>227</v>
      </c>
      <c r="S3" s="15" t="s">
        <v>88</v>
      </c>
      <c r="T3" s="10" t="s">
        <v>228</v>
      </c>
      <c r="U3" s="10" t="s">
        <v>20</v>
      </c>
      <c r="V3" s="10" t="s">
        <v>94</v>
      </c>
      <c r="W3" s="10" t="s">
        <v>88</v>
      </c>
      <c r="X3" s="10" t="s">
        <v>88</v>
      </c>
      <c r="Y3" s="10" t="s">
        <v>21</v>
      </c>
      <c r="Z3" s="113"/>
      <c r="AA3" s="10" t="s">
        <v>229</v>
      </c>
      <c r="AB3" s="10" t="s">
        <v>230</v>
      </c>
      <c r="AC3" s="10" t="s">
        <v>230</v>
      </c>
      <c r="AD3" s="10" t="s">
        <v>18</v>
      </c>
      <c r="AE3" s="10" t="s">
        <v>23</v>
      </c>
      <c r="AF3" s="10"/>
    </row>
    <row r="4" spans="1:33">
      <c r="C4" s="111"/>
      <c r="D4" s="47" t="s">
        <v>231</v>
      </c>
      <c r="E4" s="16"/>
      <c r="F4" s="10" t="s">
        <v>232</v>
      </c>
      <c r="G4" s="10" t="s">
        <v>233</v>
      </c>
      <c r="H4" s="10" t="s">
        <v>234</v>
      </c>
      <c r="I4" s="10" t="s">
        <v>235</v>
      </c>
      <c r="J4" s="210" t="s">
        <v>236</v>
      </c>
      <c r="K4" s="210"/>
      <c r="L4" s="10"/>
      <c r="M4" s="47"/>
      <c r="N4" s="47"/>
      <c r="O4" s="10" t="s">
        <v>55</v>
      </c>
      <c r="P4" s="10" t="s">
        <v>99</v>
      </c>
      <c r="Q4" s="15" t="s">
        <v>55</v>
      </c>
      <c r="R4" s="15" t="s">
        <v>237</v>
      </c>
      <c r="S4" s="15" t="s">
        <v>16</v>
      </c>
      <c r="T4" s="10" t="s">
        <v>88</v>
      </c>
      <c r="U4" s="10" t="s">
        <v>232</v>
      </c>
      <c r="V4" s="114" t="s">
        <v>238</v>
      </c>
      <c r="W4" s="10" t="s">
        <v>94</v>
      </c>
      <c r="X4" s="10" t="s">
        <v>239</v>
      </c>
      <c r="Y4" s="10" t="s">
        <v>24</v>
      </c>
      <c r="Z4" s="15"/>
      <c r="AA4" s="10" t="s">
        <v>240</v>
      </c>
      <c r="AB4" s="10" t="s">
        <v>241</v>
      </c>
      <c r="AC4" s="10" t="s">
        <v>241</v>
      </c>
      <c r="AD4" s="10" t="s">
        <v>242</v>
      </c>
      <c r="AE4" s="10"/>
      <c r="AF4" s="10"/>
    </row>
    <row r="5" spans="1:33">
      <c r="C5" s="111"/>
      <c r="D5" s="47" t="s">
        <v>166</v>
      </c>
      <c r="E5" s="39"/>
      <c r="F5" s="10" t="s">
        <v>166</v>
      </c>
      <c r="G5" s="10" t="s">
        <v>243</v>
      </c>
      <c r="H5" s="10" t="s">
        <v>236</v>
      </c>
      <c r="I5" s="10" t="s">
        <v>139</v>
      </c>
      <c r="J5" s="10" t="s">
        <v>244</v>
      </c>
      <c r="K5" s="10" t="s">
        <v>245</v>
      </c>
      <c r="L5" s="10"/>
      <c r="M5" s="10"/>
      <c r="N5" s="10"/>
      <c r="O5" s="10" t="s">
        <v>142</v>
      </c>
      <c r="P5" s="10" t="s">
        <v>246</v>
      </c>
      <c r="Q5" s="15" t="s">
        <v>247</v>
      </c>
      <c r="R5" s="15" t="s">
        <v>248</v>
      </c>
      <c r="S5" s="15" t="s">
        <v>249</v>
      </c>
      <c r="T5" s="10" t="s">
        <v>94</v>
      </c>
      <c r="U5" s="10" t="s">
        <v>166</v>
      </c>
      <c r="V5" s="10"/>
      <c r="W5" s="15"/>
      <c r="X5" s="114" t="s">
        <v>250</v>
      </c>
      <c r="Y5" s="10"/>
      <c r="Z5" s="15"/>
      <c r="AA5" s="10" t="s">
        <v>166</v>
      </c>
      <c r="AB5" s="10" t="s">
        <v>166</v>
      </c>
      <c r="AC5" s="10" t="s">
        <v>251</v>
      </c>
      <c r="AD5" s="10" t="s">
        <v>251</v>
      </c>
      <c r="AF5" s="10"/>
    </row>
    <row r="6" spans="1:33">
      <c r="C6" s="9"/>
      <c r="D6" s="47"/>
      <c r="E6" s="15"/>
      <c r="F6" s="10"/>
      <c r="G6" s="10" t="s">
        <v>252</v>
      </c>
      <c r="H6" s="10"/>
      <c r="I6" s="10" t="s">
        <v>94</v>
      </c>
      <c r="J6" s="10" t="s">
        <v>148</v>
      </c>
      <c r="K6" s="10" t="s">
        <v>148</v>
      </c>
      <c r="L6" s="10"/>
      <c r="M6" s="10"/>
      <c r="N6" s="10"/>
      <c r="O6" s="10" t="s">
        <v>146</v>
      </c>
      <c r="P6" s="47"/>
      <c r="Q6" s="15"/>
      <c r="R6" s="15" t="s">
        <v>138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253</v>
      </c>
      <c r="H7" s="10" t="s">
        <v>254</v>
      </c>
      <c r="I7" s="10"/>
      <c r="J7" s="10"/>
      <c r="K7" s="10"/>
      <c r="L7" s="10"/>
      <c r="M7" s="10"/>
      <c r="N7" s="10"/>
      <c r="O7" s="10" t="s">
        <v>149</v>
      </c>
      <c r="P7" s="10"/>
      <c r="Q7" s="15"/>
      <c r="R7" s="15" t="s">
        <v>143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255</v>
      </c>
      <c r="H8" s="47"/>
      <c r="I8" s="10"/>
      <c r="J8" s="10"/>
      <c r="K8" s="10"/>
      <c r="L8" s="10"/>
      <c r="M8" s="10"/>
      <c r="N8" s="10"/>
      <c r="O8" s="10" t="s">
        <v>150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665</v>
      </c>
      <c r="B11" s="18" t="s">
        <v>666</v>
      </c>
      <c r="C11" s="18" t="s">
        <v>317</v>
      </c>
      <c r="D11" s="18">
        <v>445768.97100000002</v>
      </c>
      <c r="E11" s="18">
        <v>57451</v>
      </c>
      <c r="F11" s="18">
        <v>503219.97100000002</v>
      </c>
      <c r="G11" s="18">
        <v>225928</v>
      </c>
      <c r="H11" s="18">
        <v>130270</v>
      </c>
      <c r="I11" s="18">
        <v>21640</v>
      </c>
      <c r="J11" s="18">
        <v>33532</v>
      </c>
      <c r="K11" s="18">
        <v>0</v>
      </c>
      <c r="L11" s="18">
        <v>54</v>
      </c>
      <c r="M11" s="18">
        <v>64959</v>
      </c>
      <c r="N11" s="18">
        <v>57451</v>
      </c>
      <c r="O11" s="18">
        <v>1906</v>
      </c>
      <c r="P11" s="18">
        <v>314423.9976</v>
      </c>
      <c r="Q11" s="18">
        <v>157625.70000000001</v>
      </c>
      <c r="R11" s="18">
        <v>-56881.15</v>
      </c>
      <c r="S11" s="18">
        <v>37790.32</v>
      </c>
      <c r="T11" s="18">
        <v>452958.8676</v>
      </c>
      <c r="U11" s="18">
        <v>503219.97100000002</v>
      </c>
      <c r="V11" s="18">
        <v>427736.97535000002</v>
      </c>
      <c r="W11" s="18">
        <v>25221.892249999899</v>
      </c>
      <c r="X11" s="18">
        <v>17655.324574999901</v>
      </c>
      <c r="Y11" s="18">
        <v>1.0349999999999999</v>
      </c>
      <c r="Z11" s="18">
        <v>94247</v>
      </c>
      <c r="AA11" s="18">
        <v>520832.66998499999</v>
      </c>
      <c r="AB11" s="18">
        <v>527314.23552885896</v>
      </c>
      <c r="AC11" s="18">
        <v>5595.0240912586996</v>
      </c>
      <c r="AD11" s="18">
        <v>357.32352951489901</v>
      </c>
      <c r="AE11" s="18">
        <v>33676671</v>
      </c>
      <c r="AF11" s="193"/>
    </row>
    <row r="12" spans="1:33">
      <c r="A12" s="18" t="s">
        <v>665</v>
      </c>
      <c r="B12" s="18" t="s">
        <v>667</v>
      </c>
      <c r="C12" s="18" t="s">
        <v>329</v>
      </c>
      <c r="D12" s="18">
        <v>120977.789</v>
      </c>
      <c r="E12" s="18">
        <v>6360</v>
      </c>
      <c r="F12" s="18">
        <v>127337.789</v>
      </c>
      <c r="G12" s="18">
        <v>21091</v>
      </c>
      <c r="H12" s="18">
        <v>119925</v>
      </c>
      <c r="I12" s="18">
        <v>18260</v>
      </c>
      <c r="J12" s="18">
        <v>0</v>
      </c>
      <c r="K12" s="18">
        <v>2359</v>
      </c>
      <c r="L12" s="18">
        <v>15499</v>
      </c>
      <c r="M12" s="18">
        <v>9990</v>
      </c>
      <c r="N12" s="18">
        <v>6360</v>
      </c>
      <c r="O12" s="18">
        <v>3009</v>
      </c>
      <c r="P12" s="18">
        <v>29352.344700000001</v>
      </c>
      <c r="Q12" s="18">
        <v>119462.39999999999</v>
      </c>
      <c r="R12" s="18">
        <v>-24223.3</v>
      </c>
      <c r="S12" s="18">
        <v>3707.7</v>
      </c>
      <c r="T12" s="18">
        <v>128299.1447</v>
      </c>
      <c r="U12" s="18">
        <v>127337.789</v>
      </c>
      <c r="V12" s="18">
        <v>108237.12065</v>
      </c>
      <c r="W12" s="18">
        <v>20062.02405</v>
      </c>
      <c r="X12" s="18">
        <v>14043.416835</v>
      </c>
      <c r="Y12" s="18">
        <v>1.1100000000000001</v>
      </c>
      <c r="Z12" s="18">
        <v>32885</v>
      </c>
      <c r="AA12" s="18">
        <v>141344.94579</v>
      </c>
      <c r="AB12" s="18">
        <v>143103.93016872101</v>
      </c>
      <c r="AC12" s="18">
        <v>4351.6475648082996</v>
      </c>
      <c r="AD12" s="18">
        <v>-886.05299693550603</v>
      </c>
      <c r="AE12" s="18">
        <v>-29137853</v>
      </c>
      <c r="AF12" s="18"/>
      <c r="AG12" s="18"/>
    </row>
    <row r="13" spans="1:33">
      <c r="A13" s="18" t="s">
        <v>665</v>
      </c>
      <c r="B13" s="18" t="s">
        <v>668</v>
      </c>
      <c r="C13" s="18" t="s">
        <v>330</v>
      </c>
      <c r="D13" s="18">
        <v>150480.883</v>
      </c>
      <c r="E13" s="18">
        <v>7180</v>
      </c>
      <c r="F13" s="18">
        <v>157660.883</v>
      </c>
      <c r="G13" s="18">
        <v>79781</v>
      </c>
      <c r="H13" s="18">
        <v>94649</v>
      </c>
      <c r="I13" s="18">
        <v>111929</v>
      </c>
      <c r="J13" s="18">
        <v>0</v>
      </c>
      <c r="K13" s="18">
        <v>10353</v>
      </c>
      <c r="L13" s="18">
        <v>109726</v>
      </c>
      <c r="M13" s="18">
        <v>17944</v>
      </c>
      <c r="N13" s="18">
        <v>7180</v>
      </c>
      <c r="O13" s="18">
        <v>157</v>
      </c>
      <c r="P13" s="18">
        <v>111031.21769999999</v>
      </c>
      <c r="Q13" s="18">
        <v>184391.35</v>
      </c>
      <c r="R13" s="18">
        <v>-108652.95</v>
      </c>
      <c r="S13" s="18">
        <v>3052.52</v>
      </c>
      <c r="T13" s="18">
        <v>189822.13769999999</v>
      </c>
      <c r="U13" s="18">
        <v>157660.883</v>
      </c>
      <c r="V13" s="18">
        <v>134011.75055</v>
      </c>
      <c r="W13" s="18">
        <v>55810.387150000002</v>
      </c>
      <c r="X13" s="18">
        <v>39067.271005000002</v>
      </c>
      <c r="Y13" s="18">
        <v>1.248</v>
      </c>
      <c r="Z13" s="18">
        <v>28594</v>
      </c>
      <c r="AA13" s="18">
        <v>196760.781984</v>
      </c>
      <c r="AB13" s="18">
        <v>199209.39548001401</v>
      </c>
      <c r="AC13" s="18">
        <v>6966.8250500109798</v>
      </c>
      <c r="AD13" s="18">
        <v>1729.1244882671699</v>
      </c>
      <c r="AE13" s="18">
        <v>49442586</v>
      </c>
      <c r="AF13" s="18"/>
      <c r="AG13" s="18"/>
    </row>
    <row r="14" spans="1:33">
      <c r="A14" s="18" t="s">
        <v>665</v>
      </c>
      <c r="B14" s="18" t="s">
        <v>669</v>
      </c>
      <c r="C14" s="18" t="s">
        <v>331</v>
      </c>
      <c r="D14" s="18">
        <v>331366.85200000001</v>
      </c>
      <c r="E14" s="18">
        <v>40026</v>
      </c>
      <c r="F14" s="18">
        <v>371392.85200000001</v>
      </c>
      <c r="G14" s="18">
        <v>172987</v>
      </c>
      <c r="H14" s="18">
        <v>130793</v>
      </c>
      <c r="I14" s="18">
        <v>193506</v>
      </c>
      <c r="J14" s="18">
        <v>0</v>
      </c>
      <c r="K14" s="18">
        <v>0</v>
      </c>
      <c r="L14" s="18">
        <v>178282</v>
      </c>
      <c r="M14" s="18">
        <v>80961</v>
      </c>
      <c r="N14" s="18">
        <v>40026</v>
      </c>
      <c r="O14" s="18">
        <v>0</v>
      </c>
      <c r="P14" s="18">
        <v>240746.0079</v>
      </c>
      <c r="Q14" s="18">
        <v>275654.15000000002</v>
      </c>
      <c r="R14" s="18">
        <v>-220356.55</v>
      </c>
      <c r="S14" s="18">
        <v>20258.73</v>
      </c>
      <c r="T14" s="18">
        <v>316302.33789999998</v>
      </c>
      <c r="U14" s="18">
        <v>371392.85200000001</v>
      </c>
      <c r="V14" s="18">
        <v>315683.92420000001</v>
      </c>
      <c r="W14" s="18">
        <v>618.41369999997596</v>
      </c>
      <c r="X14" s="18">
        <v>432.889589999983</v>
      </c>
      <c r="Y14" s="18">
        <v>1.0009999999999999</v>
      </c>
      <c r="Z14" s="18">
        <v>91500</v>
      </c>
      <c r="AA14" s="18">
        <v>371764.24485199997</v>
      </c>
      <c r="AB14" s="18">
        <v>376390.710238553</v>
      </c>
      <c r="AC14" s="18">
        <v>4113.5596747382797</v>
      </c>
      <c r="AD14" s="18">
        <v>-1124.14088700552</v>
      </c>
      <c r="AE14" s="18">
        <v>-102858891</v>
      </c>
      <c r="AF14" s="18"/>
      <c r="AG14" s="18"/>
    </row>
    <row r="15" spans="1:33">
      <c r="A15" s="18" t="s">
        <v>665</v>
      </c>
      <c r="B15" s="18" t="s">
        <v>670</v>
      </c>
      <c r="C15" s="18" t="s">
        <v>332</v>
      </c>
      <c r="D15" s="18">
        <v>370900.549</v>
      </c>
      <c r="E15" s="18">
        <v>44507</v>
      </c>
      <c r="F15" s="18">
        <v>415407.549</v>
      </c>
      <c r="G15" s="18">
        <v>181512</v>
      </c>
      <c r="H15" s="18">
        <v>137683</v>
      </c>
      <c r="I15" s="18">
        <v>233285</v>
      </c>
      <c r="J15" s="18">
        <v>0</v>
      </c>
      <c r="K15" s="18">
        <v>14268</v>
      </c>
      <c r="L15" s="18">
        <v>229277</v>
      </c>
      <c r="M15" s="18">
        <v>48786</v>
      </c>
      <c r="N15" s="18">
        <v>44507</v>
      </c>
      <c r="O15" s="18">
        <v>637</v>
      </c>
      <c r="P15" s="18">
        <v>252610.25039999999</v>
      </c>
      <c r="Q15" s="18">
        <v>327450.59999999998</v>
      </c>
      <c r="R15" s="18">
        <v>-236895</v>
      </c>
      <c r="S15" s="18">
        <v>29537.33</v>
      </c>
      <c r="T15" s="18">
        <v>372703.18040000001</v>
      </c>
      <c r="U15" s="18">
        <v>415407.549</v>
      </c>
      <c r="V15" s="18">
        <v>353096.41665000003</v>
      </c>
      <c r="W15" s="18">
        <v>19606.763749999998</v>
      </c>
      <c r="X15" s="18">
        <v>13724.734624999999</v>
      </c>
      <c r="Y15" s="18">
        <v>1.0329999999999999</v>
      </c>
      <c r="Z15" s="18">
        <v>112815</v>
      </c>
      <c r="AA15" s="18">
        <v>429115.99811699998</v>
      </c>
      <c r="AB15" s="18">
        <v>434456.18437642499</v>
      </c>
      <c r="AC15" s="18">
        <v>3851.0498105431502</v>
      </c>
      <c r="AD15" s="18">
        <v>-1386.6507512006499</v>
      </c>
      <c r="AE15" s="18">
        <v>-156435004</v>
      </c>
      <c r="AF15" s="18"/>
      <c r="AG15" s="18"/>
    </row>
    <row r="16" spans="1:33">
      <c r="A16" s="18" t="s">
        <v>665</v>
      </c>
      <c r="B16" s="18" t="s">
        <v>671</v>
      </c>
      <c r="C16" s="18" t="s">
        <v>333</v>
      </c>
      <c r="D16" s="18">
        <v>350909.261</v>
      </c>
      <c r="E16" s="18">
        <v>24395</v>
      </c>
      <c r="F16" s="18">
        <v>375304.261</v>
      </c>
      <c r="G16" s="18">
        <v>147214</v>
      </c>
      <c r="H16" s="18">
        <v>200457</v>
      </c>
      <c r="I16" s="18">
        <v>148768</v>
      </c>
      <c r="J16" s="18">
        <v>0</v>
      </c>
      <c r="K16" s="18">
        <v>9743</v>
      </c>
      <c r="L16" s="18">
        <v>141664</v>
      </c>
      <c r="M16" s="18">
        <v>51527</v>
      </c>
      <c r="N16" s="18">
        <v>24395</v>
      </c>
      <c r="O16" s="18">
        <v>898</v>
      </c>
      <c r="P16" s="18">
        <v>204877.72380000001</v>
      </c>
      <c r="Q16" s="18">
        <v>305122.8</v>
      </c>
      <c r="R16" s="18">
        <v>-164975.65</v>
      </c>
      <c r="S16" s="18">
        <v>11976.16</v>
      </c>
      <c r="T16" s="18">
        <v>357001.03379999998</v>
      </c>
      <c r="U16" s="18">
        <v>375304.261</v>
      </c>
      <c r="V16" s="18">
        <v>319008.62185</v>
      </c>
      <c r="W16" s="18">
        <v>37992.4119499999</v>
      </c>
      <c r="X16" s="18">
        <v>26594.6883649999</v>
      </c>
      <c r="Y16" s="18">
        <v>1.071</v>
      </c>
      <c r="Z16" s="18">
        <v>79907</v>
      </c>
      <c r="AA16" s="18">
        <v>401950.86353099998</v>
      </c>
      <c r="AB16" s="18">
        <v>406952.98996723501</v>
      </c>
      <c r="AC16" s="18">
        <v>5092.8327927119699</v>
      </c>
      <c r="AD16" s="18">
        <v>-144.86776903183701</v>
      </c>
      <c r="AE16" s="18">
        <v>-11575949</v>
      </c>
      <c r="AF16" s="18"/>
      <c r="AG16" s="18"/>
    </row>
    <row r="17" spans="1:33">
      <c r="A17" s="18" t="s">
        <v>665</v>
      </c>
      <c r="B17" s="18" t="s">
        <v>672</v>
      </c>
      <c r="C17" s="18" t="s">
        <v>334</v>
      </c>
      <c r="D17" s="18">
        <v>223172.01</v>
      </c>
      <c r="E17" s="18">
        <v>13933</v>
      </c>
      <c r="F17" s="18">
        <v>237105.01</v>
      </c>
      <c r="G17" s="18">
        <v>97638</v>
      </c>
      <c r="H17" s="18">
        <v>56430</v>
      </c>
      <c r="I17" s="18">
        <v>17383</v>
      </c>
      <c r="J17" s="18">
        <v>0</v>
      </c>
      <c r="K17" s="18">
        <v>2659</v>
      </c>
      <c r="L17" s="18">
        <v>3545</v>
      </c>
      <c r="M17" s="18">
        <v>758</v>
      </c>
      <c r="N17" s="18">
        <v>13933</v>
      </c>
      <c r="O17" s="18">
        <v>2566</v>
      </c>
      <c r="P17" s="18">
        <v>135882.8046</v>
      </c>
      <c r="Q17" s="18">
        <v>65001.2</v>
      </c>
      <c r="R17" s="18">
        <v>-5838.65</v>
      </c>
      <c r="S17" s="18">
        <v>11714.19</v>
      </c>
      <c r="T17" s="18">
        <v>206759.54459999999</v>
      </c>
      <c r="U17" s="18">
        <v>237105.01</v>
      </c>
      <c r="V17" s="18">
        <v>201539.2585</v>
      </c>
      <c r="W17" s="18">
        <v>5220.2861000000003</v>
      </c>
      <c r="X17" s="18">
        <v>3654.2002699999998</v>
      </c>
      <c r="Y17" s="18">
        <v>1.0149999999999999</v>
      </c>
      <c r="Z17" s="18">
        <v>48123</v>
      </c>
      <c r="AA17" s="18">
        <v>240661.58515</v>
      </c>
      <c r="AB17" s="18">
        <v>243656.52753347901</v>
      </c>
      <c r="AC17" s="18">
        <v>5063.2031987506798</v>
      </c>
      <c r="AD17" s="18">
        <v>-174.497362993119</v>
      </c>
      <c r="AE17" s="18">
        <v>-8397337</v>
      </c>
      <c r="AF17" s="18"/>
      <c r="AG17" s="18"/>
    </row>
    <row r="18" spans="1:33">
      <c r="A18" s="18" t="s">
        <v>665</v>
      </c>
      <c r="B18" s="18" t="s">
        <v>673</v>
      </c>
      <c r="C18" s="18" t="s">
        <v>335</v>
      </c>
      <c r="D18" s="18">
        <v>330101.24699999997</v>
      </c>
      <c r="E18" s="18">
        <v>37277</v>
      </c>
      <c r="F18" s="18">
        <v>367378.24699999997</v>
      </c>
      <c r="G18" s="18">
        <v>86972</v>
      </c>
      <c r="H18" s="18">
        <v>252380</v>
      </c>
      <c r="I18" s="18">
        <v>59548</v>
      </c>
      <c r="J18" s="18">
        <v>0</v>
      </c>
      <c r="K18" s="18">
        <v>7064</v>
      </c>
      <c r="L18" s="18">
        <v>65</v>
      </c>
      <c r="M18" s="18">
        <v>30625</v>
      </c>
      <c r="N18" s="18">
        <v>37277</v>
      </c>
      <c r="O18" s="18">
        <v>5409</v>
      </c>
      <c r="P18" s="18">
        <v>121038.93240000001</v>
      </c>
      <c r="Q18" s="18">
        <v>271143.2</v>
      </c>
      <c r="R18" s="18">
        <v>-30684.15</v>
      </c>
      <c r="S18" s="18">
        <v>26479.200000000001</v>
      </c>
      <c r="T18" s="18">
        <v>387977.18239999999</v>
      </c>
      <c r="U18" s="18">
        <v>367378.24699999997</v>
      </c>
      <c r="V18" s="18">
        <v>312271.50994999998</v>
      </c>
      <c r="W18" s="18">
        <v>75705.672449999998</v>
      </c>
      <c r="X18" s="18">
        <v>52993.970715000003</v>
      </c>
      <c r="Y18" s="18">
        <v>1.1439999999999999</v>
      </c>
      <c r="Z18" s="18">
        <v>105185</v>
      </c>
      <c r="AA18" s="18">
        <v>420280.714568</v>
      </c>
      <c r="AB18" s="18">
        <v>425510.94906609802</v>
      </c>
      <c r="AC18" s="18">
        <v>4045.3576942158902</v>
      </c>
      <c r="AD18" s="18">
        <v>-1192.3428675279099</v>
      </c>
      <c r="AE18" s="18">
        <v>-125416585</v>
      </c>
      <c r="AF18" s="18"/>
      <c r="AG18" s="18"/>
    </row>
    <row r="19" spans="1:33">
      <c r="A19" s="18" t="s">
        <v>665</v>
      </c>
      <c r="B19" s="18" t="s">
        <v>674</v>
      </c>
      <c r="C19" s="18" t="s">
        <v>336</v>
      </c>
      <c r="D19" s="18">
        <v>301095.94300000003</v>
      </c>
      <c r="E19" s="18">
        <v>0</v>
      </c>
      <c r="F19" s="18">
        <v>301095.94300000003</v>
      </c>
      <c r="G19" s="18">
        <v>1149</v>
      </c>
      <c r="H19" s="18">
        <v>314691</v>
      </c>
      <c r="I19" s="18">
        <v>0</v>
      </c>
      <c r="J19" s="18">
        <v>0</v>
      </c>
      <c r="K19" s="18">
        <v>0</v>
      </c>
      <c r="L19" s="18">
        <v>0</v>
      </c>
      <c r="M19" s="18">
        <v>8</v>
      </c>
      <c r="N19" s="18">
        <v>0</v>
      </c>
      <c r="O19" s="18">
        <v>8</v>
      </c>
      <c r="P19" s="18">
        <v>1599.0633</v>
      </c>
      <c r="Q19" s="18">
        <v>267487.34999999998</v>
      </c>
      <c r="R19" s="18">
        <v>-13.6</v>
      </c>
      <c r="S19" s="18">
        <v>-1.36</v>
      </c>
      <c r="T19" s="18">
        <v>269071.45329999999</v>
      </c>
      <c r="U19" s="18">
        <v>301095.94300000003</v>
      </c>
      <c r="V19" s="18">
        <v>255931.55155</v>
      </c>
      <c r="W19" s="18">
        <v>13139.901750000001</v>
      </c>
      <c r="X19" s="18">
        <v>9197.9312249999894</v>
      </c>
      <c r="Y19" s="18">
        <v>1.0309999999999999</v>
      </c>
      <c r="Z19" s="18">
        <v>62430</v>
      </c>
      <c r="AA19" s="18">
        <v>310429.91723299999</v>
      </c>
      <c r="AB19" s="18">
        <v>314293.100115476</v>
      </c>
      <c r="AC19" s="18">
        <v>5034.32804926279</v>
      </c>
      <c r="AD19" s="18">
        <v>-203.372512481011</v>
      </c>
      <c r="AE19" s="18">
        <v>-12696546</v>
      </c>
      <c r="AF19" s="18"/>
      <c r="AG19" s="18"/>
    </row>
    <row r="20" spans="1:33">
      <c r="A20" s="18" t="s">
        <v>665</v>
      </c>
      <c r="B20" s="18" t="s">
        <v>675</v>
      </c>
      <c r="C20" s="18" t="s">
        <v>337</v>
      </c>
      <c r="D20" s="18">
        <v>42826.161</v>
      </c>
      <c r="E20" s="18">
        <v>3525</v>
      </c>
      <c r="F20" s="18">
        <v>46351.161</v>
      </c>
      <c r="G20" s="18">
        <v>28197</v>
      </c>
      <c r="H20" s="18">
        <v>11638</v>
      </c>
      <c r="I20" s="18">
        <v>45018</v>
      </c>
      <c r="J20" s="18">
        <v>162</v>
      </c>
      <c r="K20" s="18">
        <v>2126</v>
      </c>
      <c r="L20" s="18">
        <v>49130</v>
      </c>
      <c r="M20" s="18">
        <v>450</v>
      </c>
      <c r="N20" s="18">
        <v>3525</v>
      </c>
      <c r="O20" s="18">
        <v>1132</v>
      </c>
      <c r="P20" s="18">
        <v>39241.764900000002</v>
      </c>
      <c r="Q20" s="18">
        <v>50102.400000000001</v>
      </c>
      <c r="R20" s="18">
        <v>-43105.2</v>
      </c>
      <c r="S20" s="18">
        <v>2919.75</v>
      </c>
      <c r="T20" s="18">
        <v>49158.714899999999</v>
      </c>
      <c r="U20" s="18">
        <v>46351.161</v>
      </c>
      <c r="V20" s="18">
        <v>39398.486850000001</v>
      </c>
      <c r="W20" s="18">
        <v>9760.2280500000106</v>
      </c>
      <c r="X20" s="18">
        <v>6832.159635</v>
      </c>
      <c r="Y20" s="18">
        <v>1.147</v>
      </c>
      <c r="Z20" s="18">
        <v>11010</v>
      </c>
      <c r="AA20" s="18">
        <v>53164.781667000003</v>
      </c>
      <c r="AB20" s="18">
        <v>53826.397262291903</v>
      </c>
      <c r="AC20" s="18">
        <v>4888.8644198267002</v>
      </c>
      <c r="AD20" s="18">
        <v>-348.836141917107</v>
      </c>
      <c r="AE20" s="18">
        <v>-3840686</v>
      </c>
      <c r="AF20" s="18"/>
      <c r="AG20" s="18"/>
    </row>
    <row r="21" spans="1:33">
      <c r="A21" s="18" t="s">
        <v>665</v>
      </c>
      <c r="B21" s="18" t="s">
        <v>676</v>
      </c>
      <c r="C21" s="18" t="s">
        <v>338</v>
      </c>
      <c r="D21" s="18">
        <v>108250.527</v>
      </c>
      <c r="E21" s="18">
        <v>12936</v>
      </c>
      <c r="F21" s="18">
        <v>121186.527</v>
      </c>
      <c r="G21" s="18">
        <v>69767</v>
      </c>
      <c r="H21" s="18">
        <v>24928</v>
      </c>
      <c r="I21" s="18">
        <v>19811</v>
      </c>
      <c r="J21" s="18">
        <v>0</v>
      </c>
      <c r="K21" s="18">
        <v>7678</v>
      </c>
      <c r="L21" s="18">
        <v>18726</v>
      </c>
      <c r="M21" s="18">
        <v>25883</v>
      </c>
      <c r="N21" s="18">
        <v>12936</v>
      </c>
      <c r="O21" s="18">
        <v>133</v>
      </c>
      <c r="P21" s="18">
        <v>97094.733900000007</v>
      </c>
      <c r="Q21" s="18">
        <v>44554.45</v>
      </c>
      <c r="R21" s="18">
        <v>-38030.699999999997</v>
      </c>
      <c r="S21" s="18">
        <v>6595.49</v>
      </c>
      <c r="T21" s="18">
        <v>110213.9739</v>
      </c>
      <c r="U21" s="18">
        <v>121186.527</v>
      </c>
      <c r="V21" s="18">
        <v>103008.54794999999</v>
      </c>
      <c r="W21" s="18">
        <v>7205.4259500000198</v>
      </c>
      <c r="X21" s="18">
        <v>5043.7981650000102</v>
      </c>
      <c r="Y21" s="18">
        <v>1.042</v>
      </c>
      <c r="Z21" s="18">
        <v>28576</v>
      </c>
      <c r="AA21" s="18">
        <v>126276.36113400001</v>
      </c>
      <c r="AB21" s="18">
        <v>127847.822677212</v>
      </c>
      <c r="AC21" s="18">
        <v>4473.9579604287601</v>
      </c>
      <c r="AD21" s="18">
        <v>-763.74260131504104</v>
      </c>
      <c r="AE21" s="18">
        <v>-21824709</v>
      </c>
      <c r="AF21" s="18"/>
      <c r="AG21" s="18"/>
    </row>
    <row r="22" spans="1:33">
      <c r="A22" s="18" t="s">
        <v>665</v>
      </c>
      <c r="B22" s="18" t="s">
        <v>677</v>
      </c>
      <c r="C22" s="18" t="s">
        <v>339</v>
      </c>
      <c r="D22" s="18">
        <v>73710.062000000005</v>
      </c>
      <c r="E22" s="18">
        <v>9496</v>
      </c>
      <c r="F22" s="18">
        <v>83206.062000000005</v>
      </c>
      <c r="G22" s="18">
        <v>48222</v>
      </c>
      <c r="H22" s="18">
        <v>26592</v>
      </c>
      <c r="I22" s="18">
        <v>12026</v>
      </c>
      <c r="J22" s="18">
        <v>0</v>
      </c>
      <c r="K22" s="18">
        <v>4009</v>
      </c>
      <c r="L22" s="18">
        <v>12003</v>
      </c>
      <c r="M22" s="18">
        <v>23665</v>
      </c>
      <c r="N22" s="18">
        <v>9496</v>
      </c>
      <c r="O22" s="18">
        <v>99</v>
      </c>
      <c r="P22" s="18">
        <v>67110.557400000005</v>
      </c>
      <c r="Q22" s="18">
        <v>36232.949999999997</v>
      </c>
      <c r="R22" s="18">
        <v>-30401.95</v>
      </c>
      <c r="S22" s="18">
        <v>4048.55</v>
      </c>
      <c r="T22" s="18">
        <v>76990.107399999994</v>
      </c>
      <c r="U22" s="18">
        <v>83206.062000000005</v>
      </c>
      <c r="V22" s="18">
        <v>70725.152700000006</v>
      </c>
      <c r="W22" s="18">
        <v>6264.9546999999902</v>
      </c>
      <c r="X22" s="18">
        <v>4385.4682899999898</v>
      </c>
      <c r="Y22" s="18">
        <v>1.0529999999999999</v>
      </c>
      <c r="Z22" s="18">
        <v>16765</v>
      </c>
      <c r="AA22" s="18">
        <v>87615.983286000002</v>
      </c>
      <c r="AB22" s="18">
        <v>88706.331052345398</v>
      </c>
      <c r="AC22" s="18">
        <v>5291.1620072976702</v>
      </c>
      <c r="AD22" s="18">
        <v>53.461445553864003</v>
      </c>
      <c r="AE22" s="18">
        <v>896281</v>
      </c>
      <c r="AF22" s="18"/>
      <c r="AG22" s="18"/>
    </row>
    <row r="23" spans="1:33">
      <c r="A23" s="18" t="s">
        <v>665</v>
      </c>
      <c r="B23" s="18" t="s">
        <v>678</v>
      </c>
      <c r="C23" s="18" t="s">
        <v>340</v>
      </c>
      <c r="D23" s="18">
        <v>193643.80300000001</v>
      </c>
      <c r="E23" s="18">
        <v>18292</v>
      </c>
      <c r="F23" s="18">
        <v>211935.80300000001</v>
      </c>
      <c r="G23" s="18">
        <v>104950</v>
      </c>
      <c r="H23" s="18">
        <v>69554</v>
      </c>
      <c r="I23" s="18">
        <v>1143</v>
      </c>
      <c r="J23" s="18">
        <v>0</v>
      </c>
      <c r="K23" s="18">
        <v>11127</v>
      </c>
      <c r="L23" s="18">
        <v>0</v>
      </c>
      <c r="M23" s="18">
        <v>32744</v>
      </c>
      <c r="N23" s="18">
        <v>18292</v>
      </c>
      <c r="O23" s="18">
        <v>0</v>
      </c>
      <c r="P23" s="18">
        <v>146058.91500000001</v>
      </c>
      <c r="Q23" s="18">
        <v>69550.399999999994</v>
      </c>
      <c r="R23" s="18">
        <v>-27832.400000000001</v>
      </c>
      <c r="S23" s="18">
        <v>9981.7199999999993</v>
      </c>
      <c r="T23" s="18">
        <v>197758.63500000001</v>
      </c>
      <c r="U23" s="18">
        <v>211935.80300000001</v>
      </c>
      <c r="V23" s="18">
        <v>180145.43255</v>
      </c>
      <c r="W23" s="18">
        <v>17613.202450000001</v>
      </c>
      <c r="X23" s="18">
        <v>12329.241715</v>
      </c>
      <c r="Y23" s="18">
        <v>1.0580000000000001</v>
      </c>
      <c r="Z23" s="18">
        <v>48780</v>
      </c>
      <c r="AA23" s="18">
        <v>224228.079574</v>
      </c>
      <c r="AB23" s="18">
        <v>227018.51319747901</v>
      </c>
      <c r="AC23" s="18">
        <v>4653.9260598089204</v>
      </c>
      <c r="AD23" s="18">
        <v>-583.77450193488505</v>
      </c>
      <c r="AE23" s="18">
        <v>-28476520</v>
      </c>
      <c r="AF23" s="18"/>
      <c r="AG23" s="18"/>
    </row>
    <row r="24" spans="1:33">
      <c r="A24" s="18" t="s">
        <v>665</v>
      </c>
      <c r="B24" s="18" t="s">
        <v>679</v>
      </c>
      <c r="C24" s="18" t="s">
        <v>341</v>
      </c>
      <c r="D24" s="18">
        <v>294281.054</v>
      </c>
      <c r="E24" s="18">
        <v>30981</v>
      </c>
      <c r="F24" s="18">
        <v>325262.054</v>
      </c>
      <c r="G24" s="18">
        <v>13112</v>
      </c>
      <c r="H24" s="18">
        <v>273526</v>
      </c>
      <c r="I24" s="18">
        <v>49167</v>
      </c>
      <c r="J24" s="18">
        <v>0</v>
      </c>
      <c r="K24" s="18">
        <v>2278</v>
      </c>
      <c r="L24" s="18">
        <v>43970</v>
      </c>
      <c r="M24" s="18">
        <v>455</v>
      </c>
      <c r="N24" s="18">
        <v>30981</v>
      </c>
      <c r="O24" s="18">
        <v>3961</v>
      </c>
      <c r="P24" s="18">
        <v>18247.970399999998</v>
      </c>
      <c r="Q24" s="18">
        <v>276225.34999999998</v>
      </c>
      <c r="R24" s="18">
        <v>-41128.1</v>
      </c>
      <c r="S24" s="18">
        <v>26256.5</v>
      </c>
      <c r="T24" s="18">
        <v>279601.72039999999</v>
      </c>
      <c r="U24" s="18">
        <v>325262.054</v>
      </c>
      <c r="V24" s="18">
        <v>276472.74589999998</v>
      </c>
      <c r="W24" s="18">
        <v>3128.9745000000098</v>
      </c>
      <c r="X24" s="18">
        <v>2190.28215000001</v>
      </c>
      <c r="Y24" s="18">
        <v>1.0069999999999999</v>
      </c>
      <c r="Z24" s="18">
        <v>73685</v>
      </c>
      <c r="AA24" s="18">
        <v>327538.888378</v>
      </c>
      <c r="AB24" s="18">
        <v>331614.98593395</v>
      </c>
      <c r="AC24" s="18">
        <v>4500.4408758085101</v>
      </c>
      <c r="AD24" s="18">
        <v>-737.25968593529603</v>
      </c>
      <c r="AE24" s="18">
        <v>-54324980</v>
      </c>
      <c r="AF24" s="18"/>
      <c r="AG24" s="18"/>
    </row>
    <row r="25" spans="1:33">
      <c r="A25" s="18" t="s">
        <v>665</v>
      </c>
      <c r="B25" s="18" t="s">
        <v>680</v>
      </c>
      <c r="C25" s="18" t="s">
        <v>342</v>
      </c>
      <c r="D25" s="18">
        <v>197708.66399999999</v>
      </c>
      <c r="E25" s="18">
        <v>21520</v>
      </c>
      <c r="F25" s="18">
        <v>219228.66399999999</v>
      </c>
      <c r="G25" s="18">
        <v>47812</v>
      </c>
      <c r="H25" s="18">
        <v>170472</v>
      </c>
      <c r="I25" s="18">
        <v>4143</v>
      </c>
      <c r="J25" s="18">
        <v>0</v>
      </c>
      <c r="K25" s="18">
        <v>3105</v>
      </c>
      <c r="L25" s="18">
        <v>392</v>
      </c>
      <c r="M25" s="18">
        <v>24037</v>
      </c>
      <c r="N25" s="18">
        <v>21520</v>
      </c>
      <c r="O25" s="18">
        <v>1295</v>
      </c>
      <c r="P25" s="18">
        <v>66539.960399999996</v>
      </c>
      <c r="Q25" s="18">
        <v>151062</v>
      </c>
      <c r="R25" s="18">
        <v>-21865.4</v>
      </c>
      <c r="S25" s="18">
        <v>14205.71</v>
      </c>
      <c r="T25" s="18">
        <v>209942.27040000001</v>
      </c>
      <c r="U25" s="18">
        <v>219228.66399999999</v>
      </c>
      <c r="V25" s="18">
        <v>186344.36439999999</v>
      </c>
      <c r="W25" s="18">
        <v>23597.905999999999</v>
      </c>
      <c r="X25" s="18">
        <v>16518.534199999998</v>
      </c>
      <c r="Y25" s="18">
        <v>1.075</v>
      </c>
      <c r="Z25" s="18">
        <v>82482</v>
      </c>
      <c r="AA25" s="18">
        <v>235670.8138</v>
      </c>
      <c r="AB25" s="18">
        <v>238603.647922067</v>
      </c>
      <c r="AC25" s="18">
        <v>2892.7965849769298</v>
      </c>
      <c r="AD25" s="18">
        <v>-2344.9039767668701</v>
      </c>
      <c r="AE25" s="18">
        <v>-193412370</v>
      </c>
      <c r="AF25" s="18"/>
      <c r="AG25" s="18"/>
    </row>
    <row r="26" spans="1:33">
      <c r="A26" s="18" t="s">
        <v>665</v>
      </c>
      <c r="B26" s="18" t="s">
        <v>681</v>
      </c>
      <c r="C26" s="18" t="s">
        <v>343</v>
      </c>
      <c r="D26" s="18">
        <v>3055044.1329999999</v>
      </c>
      <c r="E26" s="18">
        <v>341439</v>
      </c>
      <c r="F26" s="18">
        <v>3396483.1329999999</v>
      </c>
      <c r="G26" s="18">
        <v>797272</v>
      </c>
      <c r="H26" s="18">
        <v>2022504</v>
      </c>
      <c r="I26" s="18">
        <v>195072</v>
      </c>
      <c r="J26" s="18">
        <v>0</v>
      </c>
      <c r="K26" s="18">
        <v>105864</v>
      </c>
      <c r="L26" s="18">
        <v>195629</v>
      </c>
      <c r="M26" s="18">
        <v>167232</v>
      </c>
      <c r="N26" s="18">
        <v>341439</v>
      </c>
      <c r="O26" s="18">
        <v>21304</v>
      </c>
      <c r="P26" s="18">
        <v>1109563.4424000001</v>
      </c>
      <c r="Q26" s="18">
        <v>1974924</v>
      </c>
      <c r="R26" s="18">
        <v>-326540.25</v>
      </c>
      <c r="S26" s="18">
        <v>261793.71</v>
      </c>
      <c r="T26" s="18">
        <v>3019740.9024</v>
      </c>
      <c r="U26" s="18">
        <v>3396483.1329999999</v>
      </c>
      <c r="V26" s="18">
        <v>2887010.6630500001</v>
      </c>
      <c r="W26" s="18">
        <v>132730.23934999999</v>
      </c>
      <c r="X26" s="18">
        <v>92911.167545000295</v>
      </c>
      <c r="Y26" s="18">
        <v>1.0269999999999999</v>
      </c>
      <c r="Z26" s="18">
        <v>974145</v>
      </c>
      <c r="AA26" s="18">
        <v>3488188.1775910002</v>
      </c>
      <c r="AB26" s="18">
        <v>3531597.3598587299</v>
      </c>
      <c r="AC26" s="18">
        <v>3625.33027409547</v>
      </c>
      <c r="AD26" s="18">
        <v>-1612.3702876483301</v>
      </c>
      <c r="AE26" s="18">
        <v>-1570682454</v>
      </c>
      <c r="AF26" s="18"/>
      <c r="AG26" s="18"/>
    </row>
    <row r="27" spans="1:33">
      <c r="A27" s="18" t="s">
        <v>665</v>
      </c>
      <c r="B27" s="18" t="s">
        <v>682</v>
      </c>
      <c r="C27" s="18" t="s">
        <v>344</v>
      </c>
      <c r="D27" s="18">
        <v>115293.762</v>
      </c>
      <c r="E27" s="18">
        <v>15126</v>
      </c>
      <c r="F27" s="18">
        <v>130419.762</v>
      </c>
      <c r="G27" s="18">
        <v>57365</v>
      </c>
      <c r="H27" s="18">
        <v>60271</v>
      </c>
      <c r="I27" s="18">
        <v>2668</v>
      </c>
      <c r="J27" s="18">
        <v>0</v>
      </c>
      <c r="K27" s="18">
        <v>5037</v>
      </c>
      <c r="L27" s="18">
        <v>298</v>
      </c>
      <c r="M27" s="18">
        <v>17721</v>
      </c>
      <c r="N27" s="18">
        <v>15126</v>
      </c>
      <c r="O27" s="18">
        <v>0</v>
      </c>
      <c r="P27" s="18">
        <v>79834.870500000005</v>
      </c>
      <c r="Q27" s="18">
        <v>57779.6</v>
      </c>
      <c r="R27" s="18">
        <v>-15316.15</v>
      </c>
      <c r="S27" s="18">
        <v>9844.5300000000007</v>
      </c>
      <c r="T27" s="18">
        <v>132142.8505</v>
      </c>
      <c r="U27" s="18">
        <v>130419.762</v>
      </c>
      <c r="V27" s="18">
        <v>110856.7977</v>
      </c>
      <c r="W27" s="18">
        <v>21286.052800000001</v>
      </c>
      <c r="X27" s="18">
        <v>14900.23696</v>
      </c>
      <c r="Y27" s="18">
        <v>1.1140000000000001</v>
      </c>
      <c r="Z27" s="18">
        <v>52098</v>
      </c>
      <c r="AA27" s="18">
        <v>145287.614868</v>
      </c>
      <c r="AB27" s="18">
        <v>147095.66427186099</v>
      </c>
      <c r="AC27" s="18">
        <v>2823.4416728446599</v>
      </c>
      <c r="AD27" s="18">
        <v>-2414.2588888991399</v>
      </c>
      <c r="AE27" s="18">
        <v>-125778060</v>
      </c>
      <c r="AF27" s="18"/>
      <c r="AG27" s="18"/>
    </row>
    <row r="28" spans="1:33">
      <c r="A28" s="18" t="s">
        <v>665</v>
      </c>
      <c r="B28" s="18" t="s">
        <v>683</v>
      </c>
      <c r="C28" s="18" t="s">
        <v>345</v>
      </c>
      <c r="D28" s="18">
        <v>643706.08700000006</v>
      </c>
      <c r="E28" s="18">
        <v>54780</v>
      </c>
      <c r="F28" s="18">
        <v>698486.08700000006</v>
      </c>
      <c r="G28" s="18">
        <v>207580</v>
      </c>
      <c r="H28" s="18">
        <v>351203</v>
      </c>
      <c r="I28" s="18">
        <v>231135</v>
      </c>
      <c r="J28" s="18">
        <v>0</v>
      </c>
      <c r="K28" s="18">
        <v>18125</v>
      </c>
      <c r="L28" s="18">
        <v>230114</v>
      </c>
      <c r="M28" s="18">
        <v>49178</v>
      </c>
      <c r="N28" s="18">
        <v>54780</v>
      </c>
      <c r="O28" s="18">
        <v>1691</v>
      </c>
      <c r="P28" s="18">
        <v>288889.08600000001</v>
      </c>
      <c r="Q28" s="18">
        <v>510393.55</v>
      </c>
      <c r="R28" s="18">
        <v>-238835.55</v>
      </c>
      <c r="S28" s="18">
        <v>38202.74</v>
      </c>
      <c r="T28" s="18">
        <v>598649.826</v>
      </c>
      <c r="U28" s="18">
        <v>698486.08700000006</v>
      </c>
      <c r="V28" s="18">
        <v>593713.17394999997</v>
      </c>
      <c r="W28" s="18">
        <v>4936.6520499997996</v>
      </c>
      <c r="X28" s="18">
        <v>3455.6564349998598</v>
      </c>
      <c r="Y28" s="18">
        <v>1.0049999999999999</v>
      </c>
      <c r="Z28" s="18">
        <v>98869</v>
      </c>
      <c r="AA28" s="18">
        <v>701978.51743500005</v>
      </c>
      <c r="AB28" s="18">
        <v>710714.37452181999</v>
      </c>
      <c r="AC28" s="18">
        <v>7188.4450588336003</v>
      </c>
      <c r="AD28" s="18">
        <v>1950.7444970898</v>
      </c>
      <c r="AE28" s="18">
        <v>192868158</v>
      </c>
      <c r="AF28" s="18"/>
      <c r="AG28" s="18"/>
    </row>
    <row r="29" spans="1:33">
      <c r="A29" s="18" t="s">
        <v>665</v>
      </c>
      <c r="B29" s="18" t="s">
        <v>684</v>
      </c>
      <c r="C29" s="18" t="s">
        <v>346</v>
      </c>
      <c r="D29" s="18">
        <v>225067.43400000001</v>
      </c>
      <c r="E29" s="18">
        <v>20966</v>
      </c>
      <c r="F29" s="18">
        <v>246033.43400000001</v>
      </c>
      <c r="G29" s="18">
        <v>58466</v>
      </c>
      <c r="H29" s="18">
        <v>104479</v>
      </c>
      <c r="I29" s="18">
        <v>3816</v>
      </c>
      <c r="J29" s="18">
        <v>7764</v>
      </c>
      <c r="K29" s="18">
        <v>0</v>
      </c>
      <c r="L29" s="18">
        <v>769</v>
      </c>
      <c r="M29" s="18">
        <v>0</v>
      </c>
      <c r="N29" s="18">
        <v>20966</v>
      </c>
      <c r="O29" s="18">
        <v>0</v>
      </c>
      <c r="P29" s="18">
        <v>81367.132199999993</v>
      </c>
      <c r="Q29" s="18">
        <v>98650.15</v>
      </c>
      <c r="R29" s="18">
        <v>-653.65</v>
      </c>
      <c r="S29" s="18">
        <v>17821.099999999999</v>
      </c>
      <c r="T29" s="18">
        <v>197184.7322</v>
      </c>
      <c r="U29" s="18">
        <v>246033.43400000001</v>
      </c>
      <c r="V29" s="18">
        <v>209128.41889999999</v>
      </c>
      <c r="W29" s="18">
        <v>-11943.6867</v>
      </c>
      <c r="X29" s="18">
        <v>-8360.5806899999898</v>
      </c>
      <c r="Y29" s="18">
        <v>0.96599999999999997</v>
      </c>
      <c r="Z29" s="18">
        <v>48240</v>
      </c>
      <c r="AA29" s="18">
        <v>237668.29724399999</v>
      </c>
      <c r="AB29" s="18">
        <v>240625.989291868</v>
      </c>
      <c r="AC29" s="18">
        <v>4988.1009388861403</v>
      </c>
      <c r="AD29" s="18">
        <v>-249.59962285765801</v>
      </c>
      <c r="AE29" s="18">
        <v>-12040686</v>
      </c>
      <c r="AF29" s="18"/>
      <c r="AG29" s="18"/>
    </row>
    <row r="30" spans="1:33">
      <c r="A30" s="18" t="s">
        <v>665</v>
      </c>
      <c r="B30" s="18" t="s">
        <v>685</v>
      </c>
      <c r="C30" s="18" t="s">
        <v>347</v>
      </c>
      <c r="D30" s="18">
        <v>250673.3</v>
      </c>
      <c r="E30" s="18">
        <v>28218</v>
      </c>
      <c r="F30" s="18">
        <v>278891.3</v>
      </c>
      <c r="G30" s="18">
        <v>81548</v>
      </c>
      <c r="H30" s="18">
        <v>123957</v>
      </c>
      <c r="I30" s="18">
        <v>128924</v>
      </c>
      <c r="J30" s="18">
        <v>0</v>
      </c>
      <c r="K30" s="18">
        <v>4492</v>
      </c>
      <c r="L30" s="18">
        <v>115821</v>
      </c>
      <c r="M30" s="18">
        <v>0</v>
      </c>
      <c r="N30" s="18">
        <v>28218</v>
      </c>
      <c r="O30" s="18">
        <v>4809</v>
      </c>
      <c r="P30" s="18">
        <v>113490.35159999999</v>
      </c>
      <c r="Q30" s="18">
        <v>218767.05</v>
      </c>
      <c r="R30" s="18">
        <v>-102535.5</v>
      </c>
      <c r="S30" s="18">
        <v>23985.3</v>
      </c>
      <c r="T30" s="18">
        <v>253707.2016</v>
      </c>
      <c r="U30" s="18">
        <v>278891.3</v>
      </c>
      <c r="V30" s="18">
        <v>237057.60500000001</v>
      </c>
      <c r="W30" s="18">
        <v>16649.596600000001</v>
      </c>
      <c r="X30" s="18">
        <v>11654.717619999999</v>
      </c>
      <c r="Y30" s="18">
        <v>1.042</v>
      </c>
      <c r="Z30" s="18">
        <v>71993</v>
      </c>
      <c r="AA30" s="18">
        <v>290604.73460000003</v>
      </c>
      <c r="AB30" s="18">
        <v>294221.200584593</v>
      </c>
      <c r="AC30" s="18">
        <v>4086.8028917338202</v>
      </c>
      <c r="AD30" s="18">
        <v>-1150.8976700099799</v>
      </c>
      <c r="AE30" s="18">
        <v>-82856576</v>
      </c>
      <c r="AF30" s="18"/>
      <c r="AG30" s="18"/>
    </row>
    <row r="31" spans="1:33">
      <c r="A31" s="18" t="s">
        <v>665</v>
      </c>
      <c r="B31" s="18" t="s">
        <v>686</v>
      </c>
      <c r="C31" s="18" t="s">
        <v>348</v>
      </c>
      <c r="D31" s="18">
        <v>215248.606</v>
      </c>
      <c r="E31" s="18">
        <v>20559</v>
      </c>
      <c r="F31" s="18">
        <v>235807.606</v>
      </c>
      <c r="G31" s="18">
        <v>101193</v>
      </c>
      <c r="H31" s="18">
        <v>88957</v>
      </c>
      <c r="I31" s="18">
        <v>145104</v>
      </c>
      <c r="J31" s="18">
        <v>0</v>
      </c>
      <c r="K31" s="18">
        <v>16666</v>
      </c>
      <c r="L31" s="18">
        <v>139090</v>
      </c>
      <c r="M31" s="18">
        <v>16277</v>
      </c>
      <c r="N31" s="18">
        <v>20559</v>
      </c>
      <c r="O31" s="18">
        <v>1364</v>
      </c>
      <c r="P31" s="18">
        <v>140830.29810000001</v>
      </c>
      <c r="Q31" s="18">
        <v>213117.95</v>
      </c>
      <c r="R31" s="18">
        <v>-133221.35</v>
      </c>
      <c r="S31" s="18">
        <v>14708.06</v>
      </c>
      <c r="T31" s="18">
        <v>235434.95809999999</v>
      </c>
      <c r="U31" s="18">
        <v>235807.606</v>
      </c>
      <c r="V31" s="18">
        <v>200436.4651</v>
      </c>
      <c r="W31" s="18">
        <v>34998.493000000002</v>
      </c>
      <c r="X31" s="18">
        <v>24498.945100000001</v>
      </c>
      <c r="Y31" s="18">
        <v>1.1040000000000001</v>
      </c>
      <c r="Z31" s="18">
        <v>46510</v>
      </c>
      <c r="AA31" s="18">
        <v>260331.59702399999</v>
      </c>
      <c r="AB31" s="18">
        <v>263571.32526396803</v>
      </c>
      <c r="AC31" s="18">
        <v>5666.9818375396299</v>
      </c>
      <c r="AD31" s="18">
        <v>429.28127579583003</v>
      </c>
      <c r="AE31" s="18">
        <v>19965872</v>
      </c>
      <c r="AF31" s="18"/>
      <c r="AG31" s="18"/>
    </row>
    <row r="32" spans="1:33">
      <c r="A32" s="18" t="s">
        <v>665</v>
      </c>
      <c r="B32" s="18" t="s">
        <v>687</v>
      </c>
      <c r="C32" s="18" t="s">
        <v>349</v>
      </c>
      <c r="D32" s="18">
        <v>106191.489</v>
      </c>
      <c r="E32" s="18">
        <v>10252</v>
      </c>
      <c r="F32" s="18">
        <v>116443.489</v>
      </c>
      <c r="G32" s="18">
        <v>77879</v>
      </c>
      <c r="H32" s="18">
        <v>30338</v>
      </c>
      <c r="I32" s="18">
        <v>6391</v>
      </c>
      <c r="J32" s="18">
        <v>0</v>
      </c>
      <c r="K32" s="18">
        <v>6486</v>
      </c>
      <c r="L32" s="18">
        <v>2414</v>
      </c>
      <c r="M32" s="18">
        <v>32169</v>
      </c>
      <c r="N32" s="18">
        <v>10252</v>
      </c>
      <c r="O32" s="18">
        <v>43</v>
      </c>
      <c r="P32" s="18">
        <v>108384.2043</v>
      </c>
      <c r="Q32" s="18">
        <v>36732.75</v>
      </c>
      <c r="R32" s="18">
        <v>-29432.1</v>
      </c>
      <c r="S32" s="18">
        <v>3245.47</v>
      </c>
      <c r="T32" s="18">
        <v>118930.32429999999</v>
      </c>
      <c r="U32" s="18">
        <v>116443.489</v>
      </c>
      <c r="V32" s="18">
        <v>98976.965649999998</v>
      </c>
      <c r="W32" s="18">
        <v>19953.358649999998</v>
      </c>
      <c r="X32" s="18">
        <v>13967.351054999999</v>
      </c>
      <c r="Y32" s="18">
        <v>1.1200000000000001</v>
      </c>
      <c r="Z32" s="18">
        <v>29331</v>
      </c>
      <c r="AA32" s="18">
        <v>130416.70768000001</v>
      </c>
      <c r="AB32" s="18">
        <v>132039.694269659</v>
      </c>
      <c r="AC32" s="18">
        <v>4501.7113044103298</v>
      </c>
      <c r="AD32" s="18">
        <v>-735.98925733346903</v>
      </c>
      <c r="AE32" s="18">
        <v>-21587301</v>
      </c>
      <c r="AF32" s="18"/>
      <c r="AG32" s="18"/>
    </row>
    <row r="33" spans="1:33">
      <c r="A33" s="18" t="s">
        <v>665</v>
      </c>
      <c r="B33" s="18" t="s">
        <v>688</v>
      </c>
      <c r="C33" s="18" t="s">
        <v>350</v>
      </c>
      <c r="D33" s="18">
        <v>167232.62899999999</v>
      </c>
      <c r="E33" s="18">
        <v>15002</v>
      </c>
      <c r="F33" s="18">
        <v>182234.62899999999</v>
      </c>
      <c r="G33" s="18">
        <v>65654</v>
      </c>
      <c r="H33" s="18">
        <v>84162</v>
      </c>
      <c r="I33" s="18">
        <v>4049</v>
      </c>
      <c r="J33" s="18">
        <v>0</v>
      </c>
      <c r="K33" s="18">
        <v>5478</v>
      </c>
      <c r="L33" s="18">
        <v>2535</v>
      </c>
      <c r="M33" s="18">
        <v>5085</v>
      </c>
      <c r="N33" s="18">
        <v>15002</v>
      </c>
      <c r="O33" s="18">
        <v>174</v>
      </c>
      <c r="P33" s="18">
        <v>91370.671799999996</v>
      </c>
      <c r="Q33" s="18">
        <v>79635.649999999994</v>
      </c>
      <c r="R33" s="18">
        <v>-6624.9</v>
      </c>
      <c r="S33" s="18">
        <v>11887.25</v>
      </c>
      <c r="T33" s="18">
        <v>176268.67180000001</v>
      </c>
      <c r="U33" s="18">
        <v>182234.62899999999</v>
      </c>
      <c r="V33" s="18">
        <v>154899.43465000001</v>
      </c>
      <c r="W33" s="18">
        <v>21369.237150000001</v>
      </c>
      <c r="X33" s="18">
        <v>14958.466005</v>
      </c>
      <c r="Y33" s="18">
        <v>1.0820000000000001</v>
      </c>
      <c r="Z33" s="18">
        <v>34040</v>
      </c>
      <c r="AA33" s="18">
        <v>197177.86857799999</v>
      </c>
      <c r="AB33" s="18">
        <v>199631.67255888999</v>
      </c>
      <c r="AC33" s="18">
        <v>5864.6202279344898</v>
      </c>
      <c r="AD33" s="18">
        <v>626.91966619068296</v>
      </c>
      <c r="AE33" s="18">
        <v>21340345</v>
      </c>
      <c r="AF33" s="18"/>
      <c r="AG33" s="18"/>
    </row>
    <row r="34" spans="1:33">
      <c r="A34" s="18" t="s">
        <v>665</v>
      </c>
      <c r="B34" s="18" t="s">
        <v>689</v>
      </c>
      <c r="C34" s="18" t="s">
        <v>351</v>
      </c>
      <c r="D34" s="18">
        <v>33373.444000000003</v>
      </c>
      <c r="E34" s="18">
        <v>3205</v>
      </c>
      <c r="F34" s="18">
        <v>36578.444000000003</v>
      </c>
      <c r="G34" s="18">
        <v>1748</v>
      </c>
      <c r="H34" s="18">
        <v>30481</v>
      </c>
      <c r="I34" s="18">
        <v>1</v>
      </c>
      <c r="J34" s="18">
        <v>0</v>
      </c>
      <c r="K34" s="18">
        <v>511</v>
      </c>
      <c r="L34" s="18">
        <v>0</v>
      </c>
      <c r="M34" s="18">
        <v>0</v>
      </c>
      <c r="N34" s="18">
        <v>3205</v>
      </c>
      <c r="O34" s="18">
        <v>0</v>
      </c>
      <c r="P34" s="18">
        <v>2432.6916000000001</v>
      </c>
      <c r="Q34" s="18">
        <v>26344.05</v>
      </c>
      <c r="R34" s="18">
        <v>0</v>
      </c>
      <c r="S34" s="18">
        <v>2724.25</v>
      </c>
      <c r="T34" s="18">
        <v>31500.991600000001</v>
      </c>
      <c r="U34" s="18">
        <v>36578.444000000003</v>
      </c>
      <c r="V34" s="18">
        <v>31091.6774</v>
      </c>
      <c r="W34" s="18">
        <v>409.31420000000099</v>
      </c>
      <c r="X34" s="18">
        <v>286.51994000000002</v>
      </c>
      <c r="Y34" s="18">
        <v>1.008</v>
      </c>
      <c r="Z34" s="18">
        <v>11988</v>
      </c>
      <c r="AA34" s="18">
        <v>36871.071552000001</v>
      </c>
      <c r="AB34" s="18">
        <v>37329.918088918399</v>
      </c>
      <c r="AC34" s="18">
        <v>3113.9404478577299</v>
      </c>
      <c r="AD34" s="18">
        <v>-2123.76011388608</v>
      </c>
      <c r="AE34" s="18">
        <v>-25459636</v>
      </c>
      <c r="AF34" s="18"/>
      <c r="AG34" s="18"/>
    </row>
    <row r="35" spans="1:33">
      <c r="A35" s="18" t="s">
        <v>665</v>
      </c>
      <c r="B35" s="18" t="s">
        <v>690</v>
      </c>
      <c r="C35" s="18" t="s">
        <v>352</v>
      </c>
      <c r="D35" s="18">
        <v>147540.867</v>
      </c>
      <c r="E35" s="18">
        <v>18920</v>
      </c>
      <c r="F35" s="18">
        <v>166460.867</v>
      </c>
      <c r="G35" s="18">
        <v>83418</v>
      </c>
      <c r="H35" s="18">
        <v>42613</v>
      </c>
      <c r="I35" s="18">
        <v>88808</v>
      </c>
      <c r="J35" s="18">
        <v>0</v>
      </c>
      <c r="K35" s="18">
        <v>4830</v>
      </c>
      <c r="L35" s="18">
        <v>82169</v>
      </c>
      <c r="M35" s="18">
        <v>42742</v>
      </c>
      <c r="N35" s="18">
        <v>18920</v>
      </c>
      <c r="O35" s="18">
        <v>156</v>
      </c>
      <c r="P35" s="18">
        <v>116092.8306</v>
      </c>
      <c r="Q35" s="18">
        <v>115813.35</v>
      </c>
      <c r="R35" s="18">
        <v>-106306.95</v>
      </c>
      <c r="S35" s="18">
        <v>8815.86</v>
      </c>
      <c r="T35" s="18">
        <v>134415.0906</v>
      </c>
      <c r="U35" s="18">
        <v>166460.867</v>
      </c>
      <c r="V35" s="18">
        <v>141491.73694999999</v>
      </c>
      <c r="W35" s="18">
        <v>-7076.64635</v>
      </c>
      <c r="X35" s="18">
        <v>-4953.6524449999997</v>
      </c>
      <c r="Y35" s="18">
        <v>0.97</v>
      </c>
      <c r="Z35" s="18">
        <v>44928</v>
      </c>
      <c r="AA35" s="18">
        <v>161467.04099000001</v>
      </c>
      <c r="AB35" s="18">
        <v>163476.43723117601</v>
      </c>
      <c r="AC35" s="18">
        <v>3638.6315266910701</v>
      </c>
      <c r="AD35" s="18">
        <v>-1599.06903505274</v>
      </c>
      <c r="AE35" s="18">
        <v>-71842974</v>
      </c>
      <c r="AF35" s="18"/>
      <c r="AG35" s="18"/>
    </row>
    <row r="36" spans="1:33">
      <c r="A36" s="18" t="s">
        <v>665</v>
      </c>
      <c r="B36" s="18" t="s">
        <v>691</v>
      </c>
      <c r="C36" s="18" t="s">
        <v>353</v>
      </c>
      <c r="D36" s="18">
        <v>238137.766</v>
      </c>
      <c r="E36" s="18">
        <v>15082</v>
      </c>
      <c r="F36" s="18">
        <v>253219.766</v>
      </c>
      <c r="G36" s="18">
        <v>89198</v>
      </c>
      <c r="H36" s="18">
        <v>83831</v>
      </c>
      <c r="I36" s="18">
        <v>132121</v>
      </c>
      <c r="J36" s="18">
        <v>0</v>
      </c>
      <c r="K36" s="18">
        <v>3202</v>
      </c>
      <c r="L36" s="18">
        <v>116469</v>
      </c>
      <c r="M36" s="18">
        <v>16896</v>
      </c>
      <c r="N36" s="18">
        <v>15082</v>
      </c>
      <c r="O36" s="18">
        <v>2265</v>
      </c>
      <c r="P36" s="18">
        <v>124136.8566</v>
      </c>
      <c r="Q36" s="18">
        <v>186280.9</v>
      </c>
      <c r="R36" s="18">
        <v>-115285.5</v>
      </c>
      <c r="S36" s="18">
        <v>9947.3799999999992</v>
      </c>
      <c r="T36" s="18">
        <v>205079.6366</v>
      </c>
      <c r="U36" s="18">
        <v>253219.766</v>
      </c>
      <c r="V36" s="18">
        <v>215236.80110000001</v>
      </c>
      <c r="W36" s="18">
        <v>-10157.164500000001</v>
      </c>
      <c r="X36" s="18">
        <v>-7110.0151500000302</v>
      </c>
      <c r="Y36" s="18">
        <v>0.97199999999999998</v>
      </c>
      <c r="Z36" s="18">
        <v>45424</v>
      </c>
      <c r="AA36" s="18">
        <v>246129.61255200001</v>
      </c>
      <c r="AB36" s="18">
        <v>249192.60246791001</v>
      </c>
      <c r="AC36" s="18">
        <v>5485.9237950843099</v>
      </c>
      <c r="AD36" s="18">
        <v>248.22323334050699</v>
      </c>
      <c r="AE36" s="18">
        <v>11275292</v>
      </c>
      <c r="AF36" s="18"/>
      <c r="AG36" s="18"/>
    </row>
    <row r="37" spans="1:33">
      <c r="A37" s="18" t="s">
        <v>692</v>
      </c>
      <c r="B37" s="18" t="s">
        <v>693</v>
      </c>
      <c r="C37" s="18" t="s">
        <v>355</v>
      </c>
      <c r="D37" s="18">
        <v>204701.916</v>
      </c>
      <c r="E37" s="18">
        <v>18131</v>
      </c>
      <c r="F37" s="18">
        <v>222832.916</v>
      </c>
      <c r="G37" s="18">
        <v>125156</v>
      </c>
      <c r="H37" s="18">
        <v>40604</v>
      </c>
      <c r="I37" s="18">
        <v>8861</v>
      </c>
      <c r="J37" s="18">
        <v>0</v>
      </c>
      <c r="K37" s="18">
        <v>980</v>
      </c>
      <c r="L37" s="18">
        <v>2287</v>
      </c>
      <c r="M37" s="18">
        <v>22934</v>
      </c>
      <c r="N37" s="18">
        <v>18131</v>
      </c>
      <c r="O37" s="18">
        <v>251</v>
      </c>
      <c r="P37" s="18">
        <v>174179.60519999999</v>
      </c>
      <c r="Q37" s="18">
        <v>42878.25</v>
      </c>
      <c r="R37" s="18">
        <v>-21651.200000000001</v>
      </c>
      <c r="S37" s="18">
        <v>11512.57</v>
      </c>
      <c r="T37" s="18">
        <v>206919.22519999999</v>
      </c>
      <c r="U37" s="18">
        <v>222832.916</v>
      </c>
      <c r="V37" s="18">
        <v>189407.9786</v>
      </c>
      <c r="W37" s="18">
        <v>17511.246599999999</v>
      </c>
      <c r="X37" s="18">
        <v>12257.87262</v>
      </c>
      <c r="Y37" s="18">
        <v>1.0549999999999999</v>
      </c>
      <c r="Z37" s="18">
        <v>45069</v>
      </c>
      <c r="AA37" s="18">
        <v>235088.72638000001</v>
      </c>
      <c r="AB37" s="18">
        <v>238014.31664433199</v>
      </c>
      <c r="AC37" s="18">
        <v>5281.1093355595203</v>
      </c>
      <c r="AD37" s="18">
        <v>43.408773815721403</v>
      </c>
      <c r="AE37" s="18">
        <v>1956390</v>
      </c>
      <c r="AF37" s="18"/>
      <c r="AG37" s="18"/>
    </row>
    <row r="38" spans="1:33">
      <c r="A38" s="18" t="s">
        <v>692</v>
      </c>
      <c r="B38" s="18" t="s">
        <v>694</v>
      </c>
      <c r="C38" s="18" t="s">
        <v>356</v>
      </c>
      <c r="D38" s="18">
        <v>68568.206999999995</v>
      </c>
      <c r="E38" s="18">
        <v>8084</v>
      </c>
      <c r="F38" s="18">
        <v>76652.206999999995</v>
      </c>
      <c r="G38" s="18">
        <v>27342</v>
      </c>
      <c r="H38" s="18">
        <v>14377</v>
      </c>
      <c r="I38" s="18">
        <v>1066</v>
      </c>
      <c r="J38" s="18">
        <v>0</v>
      </c>
      <c r="K38" s="18">
        <v>3077</v>
      </c>
      <c r="L38" s="18">
        <v>1097</v>
      </c>
      <c r="M38" s="18">
        <v>1466</v>
      </c>
      <c r="N38" s="18">
        <v>8084</v>
      </c>
      <c r="O38" s="18">
        <v>143</v>
      </c>
      <c r="P38" s="18">
        <v>38051.861400000002</v>
      </c>
      <c r="Q38" s="18">
        <v>15742</v>
      </c>
      <c r="R38" s="18">
        <v>-2300.1</v>
      </c>
      <c r="S38" s="18">
        <v>6622.18</v>
      </c>
      <c r="T38" s="18">
        <v>58115.941400000003</v>
      </c>
      <c r="U38" s="18">
        <v>76652.206999999995</v>
      </c>
      <c r="V38" s="18">
        <v>65154.375950000001</v>
      </c>
      <c r="W38" s="18">
        <v>-7038.4345499999899</v>
      </c>
      <c r="X38" s="18">
        <v>-4926.9041849999903</v>
      </c>
      <c r="Y38" s="18">
        <v>0.93600000000000005</v>
      </c>
      <c r="Z38" s="18">
        <v>14054</v>
      </c>
      <c r="AA38" s="18">
        <v>71746.465752000004</v>
      </c>
      <c r="AB38" s="18">
        <v>72639.3233761679</v>
      </c>
      <c r="AC38" s="18">
        <v>5168.5871194085603</v>
      </c>
      <c r="AD38" s="18">
        <v>-69.113442335244102</v>
      </c>
      <c r="AE38" s="18">
        <v>-971320</v>
      </c>
      <c r="AF38" s="18"/>
      <c r="AG38" s="18"/>
    </row>
    <row r="39" spans="1:33">
      <c r="A39" s="18" t="s">
        <v>692</v>
      </c>
      <c r="B39" s="18" t="s">
        <v>695</v>
      </c>
      <c r="C39" s="18" t="s">
        <v>357</v>
      </c>
      <c r="D39" s="18">
        <v>63480.404000000002</v>
      </c>
      <c r="E39" s="18">
        <v>7451</v>
      </c>
      <c r="F39" s="18">
        <v>70931.403999999995</v>
      </c>
      <c r="G39" s="18">
        <v>48672</v>
      </c>
      <c r="H39" s="18">
        <v>11179</v>
      </c>
      <c r="I39" s="18">
        <v>2207</v>
      </c>
      <c r="J39" s="18">
        <v>3274</v>
      </c>
      <c r="K39" s="18">
        <v>82</v>
      </c>
      <c r="L39" s="18">
        <v>911</v>
      </c>
      <c r="M39" s="18">
        <v>24142</v>
      </c>
      <c r="N39" s="18">
        <v>7451</v>
      </c>
      <c r="O39" s="18">
        <v>0</v>
      </c>
      <c r="P39" s="18">
        <v>67736.822400000005</v>
      </c>
      <c r="Q39" s="18">
        <v>14230.7</v>
      </c>
      <c r="R39" s="18">
        <v>-21295.05</v>
      </c>
      <c r="S39" s="18">
        <v>2229.21</v>
      </c>
      <c r="T39" s="18">
        <v>62901.682399999998</v>
      </c>
      <c r="U39" s="18">
        <v>70931.403999999995</v>
      </c>
      <c r="V39" s="18">
        <v>60291.693399999996</v>
      </c>
      <c r="W39" s="18">
        <v>2609.98899999998</v>
      </c>
      <c r="X39" s="18">
        <v>1826.9922999999901</v>
      </c>
      <c r="Y39" s="18">
        <v>1.026</v>
      </c>
      <c r="Z39" s="18">
        <v>21881</v>
      </c>
      <c r="AA39" s="18">
        <v>72775.620504000006</v>
      </c>
      <c r="AB39" s="18">
        <v>73681.285569721105</v>
      </c>
      <c r="AC39" s="18">
        <v>3367.3637205667501</v>
      </c>
      <c r="AD39" s="18">
        <v>-1870.33684117705</v>
      </c>
      <c r="AE39" s="18">
        <v>-40924840</v>
      </c>
      <c r="AF39" s="18"/>
      <c r="AG39" s="18"/>
    </row>
    <row r="40" spans="1:33">
      <c r="A40" s="18" t="s">
        <v>692</v>
      </c>
      <c r="B40" s="18" t="s">
        <v>696</v>
      </c>
      <c r="C40" s="18" t="s">
        <v>358</v>
      </c>
      <c r="D40" s="18">
        <v>56995.059000000001</v>
      </c>
      <c r="E40" s="18">
        <v>6243</v>
      </c>
      <c r="F40" s="18">
        <v>63238.059000000001</v>
      </c>
      <c r="G40" s="18">
        <v>17653</v>
      </c>
      <c r="H40" s="18">
        <v>42013</v>
      </c>
      <c r="I40" s="18">
        <v>606</v>
      </c>
      <c r="J40" s="18">
        <v>0</v>
      </c>
      <c r="K40" s="18">
        <v>2283</v>
      </c>
      <c r="L40" s="18">
        <v>93</v>
      </c>
      <c r="M40" s="18">
        <v>11436</v>
      </c>
      <c r="N40" s="18">
        <v>6243</v>
      </c>
      <c r="O40" s="18">
        <v>28</v>
      </c>
      <c r="P40" s="18">
        <v>24567.680100000001</v>
      </c>
      <c r="Q40" s="18">
        <v>38166.699999999997</v>
      </c>
      <c r="R40" s="18">
        <v>-9823.4500000000007</v>
      </c>
      <c r="S40" s="18">
        <v>3362.43</v>
      </c>
      <c r="T40" s="18">
        <v>56273.360099999998</v>
      </c>
      <c r="U40" s="18">
        <v>63238.059000000001</v>
      </c>
      <c r="V40" s="18">
        <v>53752.350149999998</v>
      </c>
      <c r="W40" s="18">
        <v>2521.0099500000001</v>
      </c>
      <c r="X40" s="18">
        <v>1764.7069650000001</v>
      </c>
      <c r="Y40" s="18">
        <v>1.028</v>
      </c>
      <c r="Z40" s="18">
        <v>18847</v>
      </c>
      <c r="AA40" s="18">
        <v>65008.724651999997</v>
      </c>
      <c r="AB40" s="18">
        <v>65817.733637105994</v>
      </c>
      <c r="AC40" s="18">
        <v>3492.2127467027099</v>
      </c>
      <c r="AD40" s="18">
        <v>-1745.48781504109</v>
      </c>
      <c r="AE40" s="18">
        <v>-32897209</v>
      </c>
      <c r="AF40" s="18"/>
      <c r="AG40" s="18"/>
    </row>
    <row r="41" spans="1:33">
      <c r="A41" s="18" t="s">
        <v>692</v>
      </c>
      <c r="B41" s="18" t="s">
        <v>697</v>
      </c>
      <c r="C41" s="18" t="s">
        <v>359</v>
      </c>
      <c r="D41" s="18">
        <v>115874.39</v>
      </c>
      <c r="E41" s="18">
        <v>7032</v>
      </c>
      <c r="F41" s="18">
        <v>122906.39</v>
      </c>
      <c r="G41" s="18">
        <v>74596</v>
      </c>
      <c r="H41" s="18">
        <v>12946</v>
      </c>
      <c r="I41" s="18">
        <v>908</v>
      </c>
      <c r="J41" s="18">
        <v>0</v>
      </c>
      <c r="K41" s="18">
        <v>5545</v>
      </c>
      <c r="L41" s="18">
        <v>3549</v>
      </c>
      <c r="M41" s="18">
        <v>16449</v>
      </c>
      <c r="N41" s="18">
        <v>7032</v>
      </c>
      <c r="O41" s="18">
        <v>3</v>
      </c>
      <c r="P41" s="18">
        <v>103815.25320000001</v>
      </c>
      <c r="Q41" s="18">
        <v>16489.150000000001</v>
      </c>
      <c r="R41" s="18">
        <v>-17000.849999999999</v>
      </c>
      <c r="S41" s="18">
        <v>3180.87</v>
      </c>
      <c r="T41" s="18">
        <v>106484.4232</v>
      </c>
      <c r="U41" s="18">
        <v>122906.39</v>
      </c>
      <c r="V41" s="18">
        <v>104470.43150000001</v>
      </c>
      <c r="W41" s="18">
        <v>2013.9917</v>
      </c>
      <c r="X41" s="18">
        <v>1409.7941900000001</v>
      </c>
      <c r="Y41" s="18">
        <v>1.0109999999999999</v>
      </c>
      <c r="Z41" s="18">
        <v>21128</v>
      </c>
      <c r="AA41" s="18">
        <v>124258.36029</v>
      </c>
      <c r="AB41" s="18">
        <v>125804.70857613</v>
      </c>
      <c r="AC41" s="18">
        <v>5954.4068807331696</v>
      </c>
      <c r="AD41" s="18">
        <v>716.70631898936904</v>
      </c>
      <c r="AE41" s="18">
        <v>15142571</v>
      </c>
      <c r="AF41" s="18"/>
      <c r="AG41" s="18"/>
    </row>
    <row r="42" spans="1:33">
      <c r="A42" s="18" t="s">
        <v>692</v>
      </c>
      <c r="B42" s="18" t="s">
        <v>698</v>
      </c>
      <c r="C42" s="18" t="s">
        <v>360</v>
      </c>
      <c r="D42" s="18">
        <v>1060948.895</v>
      </c>
      <c r="E42" s="18">
        <v>99167</v>
      </c>
      <c r="F42" s="18">
        <v>1160115.895</v>
      </c>
      <c r="G42" s="18">
        <v>469337</v>
      </c>
      <c r="H42" s="18">
        <v>419827</v>
      </c>
      <c r="I42" s="18">
        <v>561850</v>
      </c>
      <c r="J42" s="18">
        <v>27459</v>
      </c>
      <c r="K42" s="18">
        <v>6763</v>
      </c>
      <c r="L42" s="18">
        <v>523810</v>
      </c>
      <c r="M42" s="18">
        <v>134160</v>
      </c>
      <c r="N42" s="18">
        <v>99167</v>
      </c>
      <c r="O42" s="18">
        <v>4969</v>
      </c>
      <c r="P42" s="18">
        <v>653176.30290000001</v>
      </c>
      <c r="Q42" s="18">
        <v>863514.15</v>
      </c>
      <c r="R42" s="18">
        <v>-563498.15</v>
      </c>
      <c r="S42" s="18">
        <v>61484.75</v>
      </c>
      <c r="T42" s="18">
        <v>1014677.0529</v>
      </c>
      <c r="U42" s="18">
        <v>1160115.895</v>
      </c>
      <c r="V42" s="18">
        <v>986098.51075000002</v>
      </c>
      <c r="W42" s="18">
        <v>28578.542149999899</v>
      </c>
      <c r="X42" s="18">
        <v>20004.979504999901</v>
      </c>
      <c r="Y42" s="18">
        <v>1.0169999999999999</v>
      </c>
      <c r="Z42" s="18">
        <v>230416</v>
      </c>
      <c r="AA42" s="18">
        <v>1179837.865215</v>
      </c>
      <c r="AB42" s="18">
        <v>1194520.5011078999</v>
      </c>
      <c r="AC42" s="18">
        <v>5184.1907728104898</v>
      </c>
      <c r="AD42" s="18">
        <v>-53.5097889333138</v>
      </c>
      <c r="AE42" s="18">
        <v>-12329512</v>
      </c>
      <c r="AF42" s="18"/>
      <c r="AG42" s="18"/>
    </row>
    <row r="43" spans="1:33">
      <c r="A43" s="18" t="s">
        <v>692</v>
      </c>
      <c r="B43" s="18" t="s">
        <v>699</v>
      </c>
      <c r="C43" s="18" t="s">
        <v>361</v>
      </c>
      <c r="D43" s="18">
        <v>34523.96</v>
      </c>
      <c r="E43" s="18">
        <v>2691</v>
      </c>
      <c r="F43" s="18">
        <v>37214.959999999999</v>
      </c>
      <c r="G43" s="18">
        <v>19494</v>
      </c>
      <c r="H43" s="18">
        <v>1472</v>
      </c>
      <c r="I43" s="18">
        <v>19</v>
      </c>
      <c r="J43" s="18">
        <v>0</v>
      </c>
      <c r="K43" s="18">
        <v>2157</v>
      </c>
      <c r="L43" s="18">
        <v>0</v>
      </c>
      <c r="M43" s="18">
        <v>8841</v>
      </c>
      <c r="N43" s="18">
        <v>2691</v>
      </c>
      <c r="O43" s="18">
        <v>1</v>
      </c>
      <c r="P43" s="18">
        <v>27129.799800000001</v>
      </c>
      <c r="Q43" s="18">
        <v>3100.8</v>
      </c>
      <c r="R43" s="18">
        <v>-7515.7</v>
      </c>
      <c r="S43" s="18">
        <v>784.38</v>
      </c>
      <c r="T43" s="18">
        <v>23499.2798</v>
      </c>
      <c r="U43" s="18">
        <v>37214.959999999999</v>
      </c>
      <c r="V43" s="18">
        <v>31632.716</v>
      </c>
      <c r="W43" s="18">
        <v>-8133.4362000000001</v>
      </c>
      <c r="X43" s="18">
        <v>-5693.4053400000003</v>
      </c>
      <c r="Y43" s="18">
        <v>0.84699999999999998</v>
      </c>
      <c r="Z43" s="18">
        <v>9447</v>
      </c>
      <c r="AA43" s="18">
        <v>31521.071120000001</v>
      </c>
      <c r="AB43" s="18">
        <v>31913.3389254793</v>
      </c>
      <c r="AC43" s="18">
        <v>3378.1453292557699</v>
      </c>
      <c r="AD43" s="18">
        <v>-1859.55523248803</v>
      </c>
      <c r="AE43" s="18">
        <v>-17567218</v>
      </c>
      <c r="AF43" s="18"/>
      <c r="AG43" s="18"/>
    </row>
    <row r="44" spans="1:33">
      <c r="A44" s="18" t="s">
        <v>692</v>
      </c>
      <c r="B44" s="18" t="s">
        <v>700</v>
      </c>
      <c r="C44" s="18" t="s">
        <v>362</v>
      </c>
      <c r="D44" s="18">
        <v>90137.741999999998</v>
      </c>
      <c r="E44" s="18">
        <v>6300</v>
      </c>
      <c r="F44" s="18">
        <v>96437.741999999998</v>
      </c>
      <c r="G44" s="18">
        <v>64397</v>
      </c>
      <c r="H44" s="18">
        <v>11524</v>
      </c>
      <c r="I44" s="18">
        <v>16652</v>
      </c>
      <c r="J44" s="18">
        <v>0</v>
      </c>
      <c r="K44" s="18">
        <v>3674</v>
      </c>
      <c r="L44" s="18">
        <v>14432</v>
      </c>
      <c r="M44" s="18">
        <v>24260</v>
      </c>
      <c r="N44" s="18">
        <v>6300</v>
      </c>
      <c r="O44" s="18">
        <v>249</v>
      </c>
      <c r="P44" s="18">
        <v>89621.304900000003</v>
      </c>
      <c r="Q44" s="18">
        <v>27072.5</v>
      </c>
      <c r="R44" s="18">
        <v>-33099.85</v>
      </c>
      <c r="S44" s="18">
        <v>1230.8</v>
      </c>
      <c r="T44" s="18">
        <v>84824.7549</v>
      </c>
      <c r="U44" s="18">
        <v>96437.741999999998</v>
      </c>
      <c r="V44" s="18">
        <v>81972.080700000006</v>
      </c>
      <c r="W44" s="18">
        <v>2852.6742000000199</v>
      </c>
      <c r="X44" s="18">
        <v>1996.87194000002</v>
      </c>
      <c r="Y44" s="18">
        <v>1.0209999999999999</v>
      </c>
      <c r="Z44" s="18">
        <v>22202</v>
      </c>
      <c r="AA44" s="18">
        <v>98462.934582000002</v>
      </c>
      <c r="AB44" s="18">
        <v>99688.268553757705</v>
      </c>
      <c r="AC44" s="18">
        <v>4490.05803773344</v>
      </c>
      <c r="AD44" s="18">
        <v>-747.64252401036697</v>
      </c>
      <c r="AE44" s="18">
        <v>-16599159</v>
      </c>
      <c r="AF44" s="18"/>
      <c r="AG44" s="18"/>
    </row>
    <row r="45" spans="1:33">
      <c r="A45" s="18" t="s">
        <v>701</v>
      </c>
      <c r="B45" s="18" t="s">
        <v>702</v>
      </c>
      <c r="C45" s="18" t="s">
        <v>364</v>
      </c>
      <c r="D45" s="18">
        <v>507909.88900000002</v>
      </c>
      <c r="E45" s="18">
        <v>67918</v>
      </c>
      <c r="F45" s="18">
        <v>575827.88899999997</v>
      </c>
      <c r="G45" s="18">
        <v>324095</v>
      </c>
      <c r="H45" s="18">
        <v>84115</v>
      </c>
      <c r="I45" s="18">
        <v>17554</v>
      </c>
      <c r="J45" s="18">
        <v>0</v>
      </c>
      <c r="K45" s="18">
        <v>21161</v>
      </c>
      <c r="L45" s="18">
        <v>1466</v>
      </c>
      <c r="M45" s="18">
        <v>126830</v>
      </c>
      <c r="N45" s="18">
        <v>67918</v>
      </c>
      <c r="O45" s="18">
        <v>1024</v>
      </c>
      <c r="P45" s="18">
        <v>451043.01150000002</v>
      </c>
      <c r="Q45" s="18">
        <v>104405.5</v>
      </c>
      <c r="R45" s="18">
        <v>-109922</v>
      </c>
      <c r="S45" s="18">
        <v>36169.199999999997</v>
      </c>
      <c r="T45" s="18">
        <v>481695.71149999998</v>
      </c>
      <c r="U45" s="18">
        <v>575827.88899999997</v>
      </c>
      <c r="V45" s="18">
        <v>489453.70565000002</v>
      </c>
      <c r="W45" s="18">
        <v>-7757.9941499999304</v>
      </c>
      <c r="X45" s="18">
        <v>-5430.5959049999501</v>
      </c>
      <c r="Y45" s="18">
        <v>0.99099999999999999</v>
      </c>
      <c r="Z45" s="18">
        <v>106733</v>
      </c>
      <c r="AA45" s="18">
        <v>570645.43799899996</v>
      </c>
      <c r="AB45" s="18">
        <v>577746.90459632606</v>
      </c>
      <c r="AC45" s="18">
        <v>5413.0110143660004</v>
      </c>
      <c r="AD45" s="18">
        <v>175.31045262219499</v>
      </c>
      <c r="AE45" s="18">
        <v>18711411</v>
      </c>
      <c r="AF45" s="18"/>
      <c r="AG45" s="18"/>
    </row>
    <row r="46" spans="1:33">
      <c r="A46" s="18" t="s">
        <v>701</v>
      </c>
      <c r="B46" s="18" t="s">
        <v>703</v>
      </c>
      <c r="C46" s="18" t="s">
        <v>365</v>
      </c>
      <c r="D46" s="18">
        <v>79699.792000000001</v>
      </c>
      <c r="E46" s="18">
        <v>9556</v>
      </c>
      <c r="F46" s="18">
        <v>89255.792000000001</v>
      </c>
      <c r="G46" s="18">
        <v>69212</v>
      </c>
      <c r="H46" s="18">
        <v>21988</v>
      </c>
      <c r="I46" s="18">
        <v>255</v>
      </c>
      <c r="J46" s="18">
        <v>0</v>
      </c>
      <c r="K46" s="18">
        <v>7281</v>
      </c>
      <c r="L46" s="18">
        <v>599</v>
      </c>
      <c r="M46" s="18">
        <v>32569</v>
      </c>
      <c r="N46" s="18">
        <v>9556</v>
      </c>
      <c r="O46" s="18">
        <v>1382</v>
      </c>
      <c r="P46" s="18">
        <v>96322.340400000001</v>
      </c>
      <c r="Q46" s="18">
        <v>25095.4</v>
      </c>
      <c r="R46" s="18">
        <v>-29367.5</v>
      </c>
      <c r="S46" s="18">
        <v>2585.87</v>
      </c>
      <c r="T46" s="18">
        <v>94636.110400000005</v>
      </c>
      <c r="U46" s="18">
        <v>89255.792000000001</v>
      </c>
      <c r="V46" s="18">
        <v>75867.423200000005</v>
      </c>
      <c r="W46" s="18">
        <v>18768.6872</v>
      </c>
      <c r="X46" s="18">
        <v>13138.081039999999</v>
      </c>
      <c r="Y46" s="18">
        <v>1.147</v>
      </c>
      <c r="Z46" s="18">
        <v>16555</v>
      </c>
      <c r="AA46" s="18">
        <v>102376.39342399999</v>
      </c>
      <c r="AB46" s="18">
        <v>103650.428910562</v>
      </c>
      <c r="AC46" s="18">
        <v>6260.9742621903697</v>
      </c>
      <c r="AD46" s="18">
        <v>1023.27370044657</v>
      </c>
      <c r="AE46" s="18">
        <v>16940296</v>
      </c>
      <c r="AF46" s="18"/>
      <c r="AG46" s="18"/>
    </row>
    <row r="47" spans="1:33">
      <c r="A47" s="18" t="s">
        <v>701</v>
      </c>
      <c r="B47" s="18" t="s">
        <v>704</v>
      </c>
      <c r="C47" s="18" t="s">
        <v>366</v>
      </c>
      <c r="D47" s="18">
        <v>52155.936999999998</v>
      </c>
      <c r="E47" s="18">
        <v>4301</v>
      </c>
      <c r="F47" s="18">
        <v>56456.936999999998</v>
      </c>
      <c r="G47" s="18">
        <v>23260</v>
      </c>
      <c r="H47" s="18">
        <v>19252</v>
      </c>
      <c r="I47" s="18">
        <v>0</v>
      </c>
      <c r="J47" s="18">
        <v>0</v>
      </c>
      <c r="K47" s="18">
        <v>2544</v>
      </c>
      <c r="L47" s="18">
        <v>0</v>
      </c>
      <c r="M47" s="18">
        <v>7583</v>
      </c>
      <c r="N47" s="18">
        <v>4301</v>
      </c>
      <c r="O47" s="18">
        <v>0</v>
      </c>
      <c r="P47" s="18">
        <v>32370.941999999999</v>
      </c>
      <c r="Q47" s="18">
        <v>18526.599999999999</v>
      </c>
      <c r="R47" s="18">
        <v>-6445.55</v>
      </c>
      <c r="S47" s="18">
        <v>2366.7399999999998</v>
      </c>
      <c r="T47" s="18">
        <v>46818.732000000004</v>
      </c>
      <c r="U47" s="18">
        <v>56456.936999999998</v>
      </c>
      <c r="V47" s="18">
        <v>47988.39645</v>
      </c>
      <c r="W47" s="18">
        <v>-1169.66445</v>
      </c>
      <c r="X47" s="18">
        <v>-818.76511500000299</v>
      </c>
      <c r="Y47" s="18">
        <v>0.98499999999999999</v>
      </c>
      <c r="Z47" s="18">
        <v>11356</v>
      </c>
      <c r="AA47" s="18">
        <v>55610.082945000002</v>
      </c>
      <c r="AB47" s="18">
        <v>56302.129389624599</v>
      </c>
      <c r="AC47" s="18">
        <v>4957.9191079274897</v>
      </c>
      <c r="AD47" s="18">
        <v>-279.78145381631202</v>
      </c>
      <c r="AE47" s="18">
        <v>-3177198</v>
      </c>
      <c r="AF47" s="18"/>
      <c r="AG47" s="18"/>
    </row>
    <row r="48" spans="1:33">
      <c r="A48" s="18" t="s">
        <v>701</v>
      </c>
      <c r="B48" s="18" t="s">
        <v>705</v>
      </c>
      <c r="C48" s="18" t="s">
        <v>367</v>
      </c>
      <c r="D48" s="18">
        <v>253332.33199999999</v>
      </c>
      <c r="E48" s="18">
        <v>22296</v>
      </c>
      <c r="F48" s="18">
        <v>275628.33199999999</v>
      </c>
      <c r="G48" s="18">
        <v>131784</v>
      </c>
      <c r="H48" s="18">
        <v>41381</v>
      </c>
      <c r="I48" s="18">
        <v>5264</v>
      </c>
      <c r="J48" s="18">
        <v>0</v>
      </c>
      <c r="K48" s="18">
        <v>6420</v>
      </c>
      <c r="L48" s="18">
        <v>2283</v>
      </c>
      <c r="M48" s="18">
        <v>34077</v>
      </c>
      <c r="N48" s="18">
        <v>22296</v>
      </c>
      <c r="O48" s="18">
        <v>313</v>
      </c>
      <c r="P48" s="18">
        <v>183403.7928</v>
      </c>
      <c r="Q48" s="18">
        <v>45105.25</v>
      </c>
      <c r="R48" s="18">
        <v>-31172.05</v>
      </c>
      <c r="S48" s="18">
        <v>13158.51</v>
      </c>
      <c r="T48" s="18">
        <v>210495.50279999999</v>
      </c>
      <c r="U48" s="18">
        <v>275628.33199999999</v>
      </c>
      <c r="V48" s="18">
        <v>234284.0822</v>
      </c>
      <c r="W48" s="18">
        <v>-23788.579399999999</v>
      </c>
      <c r="X48" s="18">
        <v>-16652.005580000001</v>
      </c>
      <c r="Y48" s="18">
        <v>0.94</v>
      </c>
      <c r="Z48" s="18">
        <v>34737</v>
      </c>
      <c r="AA48" s="18">
        <v>259090.63208000001</v>
      </c>
      <c r="AB48" s="18">
        <v>262314.91698070499</v>
      </c>
      <c r="AC48" s="18">
        <v>7551.4557094943302</v>
      </c>
      <c r="AD48" s="18">
        <v>2313.7551477505299</v>
      </c>
      <c r="AE48" s="18">
        <v>80372913</v>
      </c>
      <c r="AF48" s="18"/>
      <c r="AG48" s="18"/>
    </row>
    <row r="49" spans="1:33">
      <c r="A49" s="18" t="s">
        <v>701</v>
      </c>
      <c r="B49" s="18" t="s">
        <v>706</v>
      </c>
      <c r="C49" s="18" t="s">
        <v>368</v>
      </c>
      <c r="D49" s="18">
        <v>293236.28000000003</v>
      </c>
      <c r="E49" s="18">
        <v>14918</v>
      </c>
      <c r="F49" s="18">
        <v>308154.28000000003</v>
      </c>
      <c r="G49" s="18">
        <v>152791</v>
      </c>
      <c r="H49" s="18">
        <v>89898</v>
      </c>
      <c r="I49" s="18">
        <v>4225</v>
      </c>
      <c r="J49" s="18">
        <v>0</v>
      </c>
      <c r="K49" s="18">
        <v>8268</v>
      </c>
      <c r="L49" s="18">
        <v>666</v>
      </c>
      <c r="M49" s="18">
        <v>24084</v>
      </c>
      <c r="N49" s="18">
        <v>14918</v>
      </c>
      <c r="O49" s="18">
        <v>142</v>
      </c>
      <c r="P49" s="18">
        <v>212639.2347</v>
      </c>
      <c r="Q49" s="18">
        <v>87032.35</v>
      </c>
      <c r="R49" s="18">
        <v>-21158.2</v>
      </c>
      <c r="S49" s="18">
        <v>8586.02</v>
      </c>
      <c r="T49" s="18">
        <v>287099.40470000001</v>
      </c>
      <c r="U49" s="18">
        <v>308154.28000000003</v>
      </c>
      <c r="V49" s="18">
        <v>261931.13800000001</v>
      </c>
      <c r="W49" s="18">
        <v>25168.2667</v>
      </c>
      <c r="X49" s="18">
        <v>17617.786690000001</v>
      </c>
      <c r="Y49" s="18">
        <v>1.0569999999999999</v>
      </c>
      <c r="Z49" s="18">
        <v>56566</v>
      </c>
      <c r="AA49" s="18">
        <v>325719.07396000001</v>
      </c>
      <c r="AB49" s="18">
        <v>329772.52461396402</v>
      </c>
      <c r="AC49" s="18">
        <v>5829.8717359184702</v>
      </c>
      <c r="AD49" s="18">
        <v>592.17117417467205</v>
      </c>
      <c r="AE49" s="18">
        <v>33496755</v>
      </c>
      <c r="AF49" s="18"/>
      <c r="AG49" s="18"/>
    </row>
    <row r="50" spans="1:33">
      <c r="A50" s="18" t="s">
        <v>701</v>
      </c>
      <c r="B50" s="18" t="s">
        <v>707</v>
      </c>
      <c r="C50" s="18" t="s">
        <v>369</v>
      </c>
      <c r="D50" s="18">
        <v>51656.983</v>
      </c>
      <c r="E50" s="18">
        <v>4436</v>
      </c>
      <c r="F50" s="18">
        <v>56092.983</v>
      </c>
      <c r="G50" s="18">
        <v>27456</v>
      </c>
      <c r="H50" s="18">
        <v>14201</v>
      </c>
      <c r="I50" s="18">
        <v>570</v>
      </c>
      <c r="J50" s="18">
        <v>404</v>
      </c>
      <c r="K50" s="18">
        <v>1317</v>
      </c>
      <c r="L50" s="18">
        <v>265</v>
      </c>
      <c r="M50" s="18">
        <v>8682</v>
      </c>
      <c r="N50" s="18">
        <v>4436</v>
      </c>
      <c r="O50" s="18">
        <v>0</v>
      </c>
      <c r="P50" s="18">
        <v>38210.515200000002</v>
      </c>
      <c r="Q50" s="18">
        <v>14018.2</v>
      </c>
      <c r="R50" s="18">
        <v>-7604.95</v>
      </c>
      <c r="S50" s="18">
        <v>2294.66</v>
      </c>
      <c r="T50" s="18">
        <v>46918.425199999998</v>
      </c>
      <c r="U50" s="18">
        <v>56092.983</v>
      </c>
      <c r="V50" s="18">
        <v>47679.035550000001</v>
      </c>
      <c r="W50" s="18">
        <v>-760.61034999999504</v>
      </c>
      <c r="X50" s="18">
        <v>-532.42724499999701</v>
      </c>
      <c r="Y50" s="18">
        <v>0.99099999999999999</v>
      </c>
      <c r="Z50" s="18">
        <v>11953</v>
      </c>
      <c r="AA50" s="18">
        <v>55588.146153000002</v>
      </c>
      <c r="AB50" s="18">
        <v>56279.919602547001</v>
      </c>
      <c r="AC50" s="18">
        <v>4708.4346693338002</v>
      </c>
      <c r="AD50" s="18">
        <v>-529.26589240999897</v>
      </c>
      <c r="AE50" s="18">
        <v>-6326315</v>
      </c>
      <c r="AF50" s="18"/>
      <c r="AG50" s="18"/>
    </row>
    <row r="51" spans="1:33">
      <c r="A51" s="18" t="s">
        <v>701</v>
      </c>
      <c r="B51" s="18" t="s">
        <v>708</v>
      </c>
      <c r="C51" s="18" t="s">
        <v>370</v>
      </c>
      <c r="D51" s="18">
        <v>131750.09099999999</v>
      </c>
      <c r="E51" s="18">
        <v>9632</v>
      </c>
      <c r="F51" s="18">
        <v>141382.09099999999</v>
      </c>
      <c r="G51" s="18">
        <v>66495</v>
      </c>
      <c r="H51" s="18">
        <v>50489</v>
      </c>
      <c r="I51" s="18">
        <v>14213</v>
      </c>
      <c r="J51" s="18">
        <v>0</v>
      </c>
      <c r="K51" s="18">
        <v>6158</v>
      </c>
      <c r="L51" s="18">
        <v>1482</v>
      </c>
      <c r="M51" s="18">
        <v>20546</v>
      </c>
      <c r="N51" s="18">
        <v>9632</v>
      </c>
      <c r="O51" s="18">
        <v>94</v>
      </c>
      <c r="P51" s="18">
        <v>92541.091499999995</v>
      </c>
      <c r="Q51" s="18">
        <v>60231</v>
      </c>
      <c r="R51" s="18">
        <v>-18803.7</v>
      </c>
      <c r="S51" s="18">
        <v>4694.38</v>
      </c>
      <c r="T51" s="18">
        <v>138662.7715</v>
      </c>
      <c r="U51" s="18">
        <v>141382.09099999999</v>
      </c>
      <c r="V51" s="18">
        <v>120174.77735</v>
      </c>
      <c r="W51" s="18">
        <v>18487.994149999999</v>
      </c>
      <c r="X51" s="18">
        <v>12941.595905</v>
      </c>
      <c r="Y51" s="18">
        <v>1.0920000000000001</v>
      </c>
      <c r="Z51" s="18">
        <v>36461</v>
      </c>
      <c r="AA51" s="18">
        <v>154389.243372</v>
      </c>
      <c r="AB51" s="18">
        <v>156310.55909939299</v>
      </c>
      <c r="AC51" s="18">
        <v>4287.0617673512297</v>
      </c>
      <c r="AD51" s="18">
        <v>-950.63879439257198</v>
      </c>
      <c r="AE51" s="18">
        <v>-34661241</v>
      </c>
      <c r="AF51" s="18"/>
      <c r="AG51" s="18"/>
    </row>
    <row r="52" spans="1:33">
      <c r="A52" s="18" t="s">
        <v>701</v>
      </c>
      <c r="B52" s="18" t="s">
        <v>709</v>
      </c>
      <c r="C52" s="18" t="s">
        <v>371</v>
      </c>
      <c r="D52" s="18">
        <v>42030.107000000004</v>
      </c>
      <c r="E52" s="18">
        <v>6481</v>
      </c>
      <c r="F52" s="18">
        <v>48511.107000000004</v>
      </c>
      <c r="G52" s="18">
        <v>12599</v>
      </c>
      <c r="H52" s="18">
        <v>28434</v>
      </c>
      <c r="I52" s="18">
        <v>137</v>
      </c>
      <c r="J52" s="18">
        <v>0</v>
      </c>
      <c r="K52" s="18">
        <v>1111</v>
      </c>
      <c r="L52" s="18">
        <v>9</v>
      </c>
      <c r="M52" s="18">
        <v>192</v>
      </c>
      <c r="N52" s="18">
        <v>6481</v>
      </c>
      <c r="O52" s="18">
        <v>164</v>
      </c>
      <c r="P52" s="18">
        <v>17534.028300000002</v>
      </c>
      <c r="Q52" s="18">
        <v>25229.7</v>
      </c>
      <c r="R52" s="18">
        <v>-310.25</v>
      </c>
      <c r="S52" s="18">
        <v>5476.21</v>
      </c>
      <c r="T52" s="18">
        <v>47929.688300000002</v>
      </c>
      <c r="U52" s="18">
        <v>48511.107000000004</v>
      </c>
      <c r="V52" s="18">
        <v>41234.440949999997</v>
      </c>
      <c r="W52" s="18">
        <v>6695.2473499999996</v>
      </c>
      <c r="X52" s="18">
        <v>4686.6731449999997</v>
      </c>
      <c r="Y52" s="18">
        <v>1.097</v>
      </c>
      <c r="Z52" s="18">
        <v>13684</v>
      </c>
      <c r="AA52" s="18">
        <v>53216.684378999998</v>
      </c>
      <c r="AB52" s="18">
        <v>53878.945883907698</v>
      </c>
      <c r="AC52" s="18">
        <v>3937.3681587187698</v>
      </c>
      <c r="AD52" s="18">
        <v>-1300.3324030250301</v>
      </c>
      <c r="AE52" s="18">
        <v>-17793749</v>
      </c>
      <c r="AF52" s="18"/>
      <c r="AG52" s="18"/>
    </row>
    <row r="53" spans="1:33">
      <c r="A53" s="18" t="s">
        <v>701</v>
      </c>
      <c r="B53" s="18" t="s">
        <v>710</v>
      </c>
      <c r="C53" s="18" t="s">
        <v>372</v>
      </c>
      <c r="D53" s="18">
        <v>48330.389000000003</v>
      </c>
      <c r="E53" s="18">
        <v>6274</v>
      </c>
      <c r="F53" s="18">
        <v>54604.389000000003</v>
      </c>
      <c r="G53" s="18">
        <v>30081</v>
      </c>
      <c r="H53" s="18">
        <v>7373</v>
      </c>
      <c r="I53" s="18">
        <v>769</v>
      </c>
      <c r="J53" s="18">
        <v>0</v>
      </c>
      <c r="K53" s="18">
        <v>4521</v>
      </c>
      <c r="L53" s="18">
        <v>5</v>
      </c>
      <c r="M53" s="18">
        <v>16519</v>
      </c>
      <c r="N53" s="18">
        <v>6274</v>
      </c>
      <c r="O53" s="18">
        <v>13</v>
      </c>
      <c r="P53" s="18">
        <v>41863.727700000003</v>
      </c>
      <c r="Q53" s="18">
        <v>10763.55</v>
      </c>
      <c r="R53" s="18">
        <v>-14056.45</v>
      </c>
      <c r="S53" s="18">
        <v>2524.67</v>
      </c>
      <c r="T53" s="18">
        <v>41095.4977</v>
      </c>
      <c r="U53" s="18">
        <v>54604.389000000003</v>
      </c>
      <c r="V53" s="18">
        <v>46413.730649999998</v>
      </c>
      <c r="W53" s="18">
        <v>-5318.2329500000096</v>
      </c>
      <c r="X53" s="18">
        <v>-3722.7630650000001</v>
      </c>
      <c r="Y53" s="18">
        <v>0.93200000000000005</v>
      </c>
      <c r="Z53" s="18">
        <v>9124</v>
      </c>
      <c r="AA53" s="18">
        <v>50891.290547999997</v>
      </c>
      <c r="AB53" s="18">
        <v>51524.613406391203</v>
      </c>
      <c r="AC53" s="18">
        <v>5647.1518419981603</v>
      </c>
      <c r="AD53" s="18">
        <v>409.45128025435798</v>
      </c>
      <c r="AE53" s="18">
        <v>3735833</v>
      </c>
      <c r="AF53" s="18"/>
      <c r="AG53" s="18"/>
    </row>
    <row r="54" spans="1:33">
      <c r="A54" s="18" t="s">
        <v>711</v>
      </c>
      <c r="B54" s="18" t="s">
        <v>712</v>
      </c>
      <c r="C54" s="18" t="s">
        <v>374</v>
      </c>
      <c r="D54" s="18">
        <v>27148.386999999999</v>
      </c>
      <c r="E54" s="18">
        <v>2548</v>
      </c>
      <c r="F54" s="18">
        <v>29696.386999999999</v>
      </c>
      <c r="G54" s="18">
        <v>21377</v>
      </c>
      <c r="H54" s="18">
        <v>926</v>
      </c>
      <c r="I54" s="18">
        <v>1651</v>
      </c>
      <c r="J54" s="18">
        <v>0</v>
      </c>
      <c r="K54" s="18">
        <v>1439</v>
      </c>
      <c r="L54" s="18">
        <v>726</v>
      </c>
      <c r="M54" s="18">
        <v>7140</v>
      </c>
      <c r="N54" s="18">
        <v>2548</v>
      </c>
      <c r="O54" s="18">
        <v>869</v>
      </c>
      <c r="P54" s="18">
        <v>29750.370900000002</v>
      </c>
      <c r="Q54" s="18">
        <v>3413.6</v>
      </c>
      <c r="R54" s="18">
        <v>-7424.75</v>
      </c>
      <c r="S54" s="18">
        <v>952</v>
      </c>
      <c r="T54" s="18">
        <v>26691.2209</v>
      </c>
      <c r="U54" s="18">
        <v>29696.386999999999</v>
      </c>
      <c r="V54" s="18">
        <v>25241.928950000001</v>
      </c>
      <c r="W54" s="18">
        <v>1449.29195</v>
      </c>
      <c r="X54" s="18">
        <v>1014.504365</v>
      </c>
      <c r="Y54" s="18">
        <v>1.034</v>
      </c>
      <c r="Z54" s="18">
        <v>5475</v>
      </c>
      <c r="AA54" s="18">
        <v>30706.064158000001</v>
      </c>
      <c r="AB54" s="18">
        <v>31088.189510159202</v>
      </c>
      <c r="AC54" s="18">
        <v>5678.2081297094401</v>
      </c>
      <c r="AD54" s="18">
        <v>440.50756796563297</v>
      </c>
      <c r="AE54" s="18">
        <v>2411779</v>
      </c>
      <c r="AF54" s="18"/>
      <c r="AG54" s="18"/>
    </row>
    <row r="55" spans="1:33">
      <c r="A55" s="18" t="s">
        <v>711</v>
      </c>
      <c r="B55" s="18" t="s">
        <v>713</v>
      </c>
      <c r="C55" s="18" t="s">
        <v>375</v>
      </c>
      <c r="D55" s="18">
        <v>120913.28200000001</v>
      </c>
      <c r="E55" s="18">
        <v>11005</v>
      </c>
      <c r="F55" s="18">
        <v>131918.28200000001</v>
      </c>
      <c r="G55" s="18">
        <v>67739</v>
      </c>
      <c r="H55" s="18">
        <v>23102</v>
      </c>
      <c r="I55" s="18">
        <v>6800</v>
      </c>
      <c r="J55" s="18">
        <v>0</v>
      </c>
      <c r="K55" s="18">
        <v>5828</v>
      </c>
      <c r="L55" s="18">
        <v>1247</v>
      </c>
      <c r="M55" s="18">
        <v>26319</v>
      </c>
      <c r="N55" s="18">
        <v>11005</v>
      </c>
      <c r="O55" s="18">
        <v>0</v>
      </c>
      <c r="P55" s="18">
        <v>94272.366299999994</v>
      </c>
      <c r="Q55" s="18">
        <v>30370.5</v>
      </c>
      <c r="R55" s="18">
        <v>-23431.1</v>
      </c>
      <c r="S55" s="18">
        <v>4880.0200000000004</v>
      </c>
      <c r="T55" s="18">
        <v>106091.78630000001</v>
      </c>
      <c r="U55" s="18">
        <v>131918.28200000001</v>
      </c>
      <c r="V55" s="18">
        <v>112130.53969999999</v>
      </c>
      <c r="W55" s="18">
        <v>-6038.7534000000196</v>
      </c>
      <c r="X55" s="18">
        <v>-4227.1273800000099</v>
      </c>
      <c r="Y55" s="18">
        <v>0.96799999999999997</v>
      </c>
      <c r="Z55" s="18">
        <v>21884</v>
      </c>
      <c r="AA55" s="18">
        <v>127696.896976</v>
      </c>
      <c r="AB55" s="18">
        <v>129286.036550369</v>
      </c>
      <c r="AC55" s="18">
        <v>5907.7881808795801</v>
      </c>
      <c r="AD55" s="18">
        <v>670.08761913578098</v>
      </c>
      <c r="AE55" s="18">
        <v>14664197</v>
      </c>
      <c r="AF55" s="18"/>
      <c r="AG55" s="18"/>
    </row>
    <row r="56" spans="1:33">
      <c r="A56" s="18" t="s">
        <v>711</v>
      </c>
      <c r="B56" s="18" t="s">
        <v>714</v>
      </c>
      <c r="C56" s="18" t="s">
        <v>376</v>
      </c>
      <c r="D56" s="18">
        <v>53665.889000000003</v>
      </c>
      <c r="E56" s="18">
        <v>2352</v>
      </c>
      <c r="F56" s="18">
        <v>56017.889000000003</v>
      </c>
      <c r="G56" s="18">
        <v>27609</v>
      </c>
      <c r="H56" s="18">
        <v>5687</v>
      </c>
      <c r="I56" s="18">
        <v>348</v>
      </c>
      <c r="J56" s="18">
        <v>0</v>
      </c>
      <c r="K56" s="18">
        <v>2851</v>
      </c>
      <c r="L56" s="18">
        <v>68</v>
      </c>
      <c r="M56" s="18">
        <v>6855</v>
      </c>
      <c r="N56" s="18">
        <v>2352</v>
      </c>
      <c r="O56" s="18">
        <v>1711</v>
      </c>
      <c r="P56" s="18">
        <v>38423.445299999999</v>
      </c>
      <c r="Q56" s="18">
        <v>7553.1</v>
      </c>
      <c r="R56" s="18">
        <v>-7338.9</v>
      </c>
      <c r="S56" s="18">
        <v>833.85</v>
      </c>
      <c r="T56" s="18">
        <v>39471.495300000002</v>
      </c>
      <c r="U56" s="18">
        <v>56017.889000000003</v>
      </c>
      <c r="V56" s="18">
        <v>47615.205650000004</v>
      </c>
      <c r="W56" s="18">
        <v>-8143.7103500000103</v>
      </c>
      <c r="X56" s="18">
        <v>-5700.5972450000099</v>
      </c>
      <c r="Y56" s="18">
        <v>0.89800000000000002</v>
      </c>
      <c r="Z56" s="18">
        <v>9952</v>
      </c>
      <c r="AA56" s="18">
        <v>50304.064321999998</v>
      </c>
      <c r="AB56" s="18">
        <v>50930.079372159802</v>
      </c>
      <c r="AC56" s="18">
        <v>5117.5722841800498</v>
      </c>
      <c r="AD56" s="18">
        <v>-120.128277563756</v>
      </c>
      <c r="AE56" s="18">
        <v>-1195517</v>
      </c>
      <c r="AF56" s="18"/>
      <c r="AG56" s="18"/>
    </row>
    <row r="57" spans="1:33">
      <c r="A57" s="18" t="s">
        <v>711</v>
      </c>
      <c r="B57" s="18" t="s">
        <v>715</v>
      </c>
      <c r="C57" s="18" t="s">
        <v>377</v>
      </c>
      <c r="D57" s="18">
        <v>812369.00399999996</v>
      </c>
      <c r="E57" s="18">
        <v>60298</v>
      </c>
      <c r="F57" s="18">
        <v>872667.00399999996</v>
      </c>
      <c r="G57" s="18">
        <v>281947</v>
      </c>
      <c r="H57" s="18">
        <v>270707</v>
      </c>
      <c r="I57" s="18">
        <v>0</v>
      </c>
      <c r="J57" s="18">
        <v>5119</v>
      </c>
      <c r="K57" s="18">
        <v>13592</v>
      </c>
      <c r="L57" s="18">
        <v>0</v>
      </c>
      <c r="M57" s="18">
        <v>51988</v>
      </c>
      <c r="N57" s="18">
        <v>60298</v>
      </c>
      <c r="O57" s="18">
        <v>1414</v>
      </c>
      <c r="P57" s="18">
        <v>392385.63990000001</v>
      </c>
      <c r="Q57" s="18">
        <v>246005.3</v>
      </c>
      <c r="R57" s="18">
        <v>-45391.7</v>
      </c>
      <c r="S57" s="18">
        <v>42415.34</v>
      </c>
      <c r="T57" s="18">
        <v>635414.57990000001</v>
      </c>
      <c r="U57" s="18">
        <v>872667.00399999996</v>
      </c>
      <c r="V57" s="18">
        <v>741766.9534</v>
      </c>
      <c r="W57" s="18">
        <v>-106352.3735</v>
      </c>
      <c r="X57" s="18">
        <v>-74446.66145</v>
      </c>
      <c r="Y57" s="18">
        <v>0.91500000000000004</v>
      </c>
      <c r="Z57" s="18">
        <v>162984</v>
      </c>
      <c r="AA57" s="18">
        <v>798490.30865999998</v>
      </c>
      <c r="AB57" s="18">
        <v>808427.21847762901</v>
      </c>
      <c r="AC57" s="18">
        <v>4960.1630741522404</v>
      </c>
      <c r="AD57" s="18">
        <v>-277.53748759156002</v>
      </c>
      <c r="AE57" s="18">
        <v>-45234170</v>
      </c>
      <c r="AF57" s="18"/>
      <c r="AG57" s="18"/>
    </row>
    <row r="58" spans="1:33">
      <c r="A58" s="18" t="s">
        <v>711</v>
      </c>
      <c r="B58" s="18" t="s">
        <v>716</v>
      </c>
      <c r="C58" s="18" t="s">
        <v>378</v>
      </c>
      <c r="D58" s="18">
        <v>130535.617</v>
      </c>
      <c r="E58" s="18">
        <v>7932</v>
      </c>
      <c r="F58" s="18">
        <v>138467.617</v>
      </c>
      <c r="G58" s="18">
        <v>66718</v>
      </c>
      <c r="H58" s="18">
        <v>33225</v>
      </c>
      <c r="I58" s="18">
        <v>3498</v>
      </c>
      <c r="J58" s="18">
        <v>0</v>
      </c>
      <c r="K58" s="18">
        <v>3489</v>
      </c>
      <c r="L58" s="18">
        <v>1817</v>
      </c>
      <c r="M58" s="18">
        <v>47</v>
      </c>
      <c r="N58" s="18">
        <v>7932</v>
      </c>
      <c r="O58" s="18">
        <v>62</v>
      </c>
      <c r="P58" s="18">
        <v>92851.440600000002</v>
      </c>
      <c r="Q58" s="18">
        <v>34180.199999999997</v>
      </c>
      <c r="R58" s="18">
        <v>-1637.1</v>
      </c>
      <c r="S58" s="18">
        <v>6734.21</v>
      </c>
      <c r="T58" s="18">
        <v>132128.7506</v>
      </c>
      <c r="U58" s="18">
        <v>138467.617</v>
      </c>
      <c r="V58" s="18">
        <v>117697.47444999999</v>
      </c>
      <c r="W58" s="18">
        <v>14431.27615</v>
      </c>
      <c r="X58" s="18">
        <v>10101.893305</v>
      </c>
      <c r="Y58" s="18">
        <v>1.073</v>
      </c>
      <c r="Z58" s="18">
        <v>27723</v>
      </c>
      <c r="AA58" s="18">
        <v>148575.75304099999</v>
      </c>
      <c r="AB58" s="18">
        <v>150424.72208050199</v>
      </c>
      <c r="AC58" s="18">
        <v>5425.9900472712898</v>
      </c>
      <c r="AD58" s="18">
        <v>188.28948552748801</v>
      </c>
      <c r="AE58" s="18">
        <v>5219949</v>
      </c>
      <c r="AF58" s="18"/>
      <c r="AG58" s="18"/>
    </row>
    <row r="59" spans="1:33">
      <c r="A59" s="18" t="s">
        <v>711</v>
      </c>
      <c r="B59" s="18" t="s">
        <v>717</v>
      </c>
      <c r="C59" s="18" t="s">
        <v>379</v>
      </c>
      <c r="D59" s="18">
        <v>224555.96799999999</v>
      </c>
      <c r="E59" s="18">
        <v>27341</v>
      </c>
      <c r="F59" s="18">
        <v>251896.96799999999</v>
      </c>
      <c r="G59" s="18">
        <v>113628</v>
      </c>
      <c r="H59" s="18">
        <v>33068</v>
      </c>
      <c r="I59" s="18">
        <v>4463</v>
      </c>
      <c r="J59" s="18">
        <v>9974</v>
      </c>
      <c r="K59" s="18">
        <v>5681</v>
      </c>
      <c r="L59" s="18">
        <v>856</v>
      </c>
      <c r="M59" s="18">
        <v>18568</v>
      </c>
      <c r="N59" s="18">
        <v>27341</v>
      </c>
      <c r="O59" s="18">
        <v>35</v>
      </c>
      <c r="P59" s="18">
        <v>158136.0876</v>
      </c>
      <c r="Q59" s="18">
        <v>45208.1</v>
      </c>
      <c r="R59" s="18">
        <v>-16540.150000000001</v>
      </c>
      <c r="S59" s="18">
        <v>20083.29</v>
      </c>
      <c r="T59" s="18">
        <v>206887.32759999999</v>
      </c>
      <c r="U59" s="18">
        <v>251896.96799999999</v>
      </c>
      <c r="V59" s="18">
        <v>214112.4228</v>
      </c>
      <c r="W59" s="18">
        <v>-7225.0951999999797</v>
      </c>
      <c r="X59" s="18">
        <v>-5057.56663999999</v>
      </c>
      <c r="Y59" s="18">
        <v>0.98</v>
      </c>
      <c r="Z59" s="18">
        <v>43680</v>
      </c>
      <c r="AA59" s="18">
        <v>246859.02864</v>
      </c>
      <c r="AB59" s="18">
        <v>249931.09586318201</v>
      </c>
      <c r="AC59" s="18">
        <v>5721.8657477834804</v>
      </c>
      <c r="AD59" s="18">
        <v>484.16518603967597</v>
      </c>
      <c r="AE59" s="18">
        <v>21148335</v>
      </c>
      <c r="AF59" s="18"/>
      <c r="AG59" s="18"/>
    </row>
    <row r="60" spans="1:33">
      <c r="A60" s="18" t="s">
        <v>711</v>
      </c>
      <c r="B60" s="18" t="s">
        <v>718</v>
      </c>
      <c r="C60" s="18" t="s">
        <v>380</v>
      </c>
      <c r="D60" s="18">
        <v>848649.71200000006</v>
      </c>
      <c r="E60" s="18">
        <v>60615</v>
      </c>
      <c r="F60" s="18">
        <v>909264.71200000006</v>
      </c>
      <c r="G60" s="18">
        <v>415957</v>
      </c>
      <c r="H60" s="18">
        <v>142125</v>
      </c>
      <c r="I60" s="18">
        <v>37774</v>
      </c>
      <c r="J60" s="18">
        <v>0</v>
      </c>
      <c r="K60" s="18">
        <v>11118</v>
      </c>
      <c r="L60" s="18">
        <v>13287</v>
      </c>
      <c r="M60" s="18">
        <v>50368</v>
      </c>
      <c r="N60" s="18">
        <v>60615</v>
      </c>
      <c r="O60" s="18">
        <v>34</v>
      </c>
      <c r="P60" s="18">
        <v>578887.35690000001</v>
      </c>
      <c r="Q60" s="18">
        <v>162364.45000000001</v>
      </c>
      <c r="R60" s="18">
        <v>-54135.65</v>
      </c>
      <c r="S60" s="18">
        <v>42960.19</v>
      </c>
      <c r="T60" s="18">
        <v>730076.3469</v>
      </c>
      <c r="U60" s="18">
        <v>909264.71200000006</v>
      </c>
      <c r="V60" s="18">
        <v>772875.00520000001</v>
      </c>
      <c r="W60" s="18">
        <v>-42798.658300000003</v>
      </c>
      <c r="X60" s="18">
        <v>-29959.060809999999</v>
      </c>
      <c r="Y60" s="18">
        <v>0.96699999999999997</v>
      </c>
      <c r="Z60" s="18">
        <v>142921</v>
      </c>
      <c r="AA60" s="18">
        <v>879258.97650400002</v>
      </c>
      <c r="AB60" s="18">
        <v>890201.02183767897</v>
      </c>
      <c r="AC60" s="18">
        <v>6228.6229584013499</v>
      </c>
      <c r="AD60" s="18">
        <v>990.92239665754596</v>
      </c>
      <c r="AE60" s="18">
        <v>141623620</v>
      </c>
      <c r="AF60" s="18"/>
      <c r="AG60" s="18"/>
    </row>
    <row r="61" spans="1:33">
      <c r="A61" s="18" t="s">
        <v>711</v>
      </c>
      <c r="B61" s="18" t="s">
        <v>719</v>
      </c>
      <c r="C61" s="18" t="s">
        <v>381</v>
      </c>
      <c r="D61" s="18">
        <v>89529.388000000006</v>
      </c>
      <c r="E61" s="18">
        <v>7301</v>
      </c>
      <c r="F61" s="18">
        <v>96830.388000000006</v>
      </c>
      <c r="G61" s="18">
        <v>38746</v>
      </c>
      <c r="H61" s="18">
        <v>31250</v>
      </c>
      <c r="I61" s="18">
        <v>1060</v>
      </c>
      <c r="J61" s="18">
        <v>0</v>
      </c>
      <c r="K61" s="18">
        <v>5218</v>
      </c>
      <c r="L61" s="18">
        <v>677</v>
      </c>
      <c r="M61" s="18">
        <v>3093</v>
      </c>
      <c r="N61" s="18">
        <v>7301</v>
      </c>
      <c r="O61" s="18">
        <v>609</v>
      </c>
      <c r="P61" s="18">
        <v>53922.808199999999</v>
      </c>
      <c r="Q61" s="18">
        <v>31898.799999999999</v>
      </c>
      <c r="R61" s="18">
        <v>-3722.15</v>
      </c>
      <c r="S61" s="18">
        <v>5680.04</v>
      </c>
      <c r="T61" s="18">
        <v>87779.498200000002</v>
      </c>
      <c r="U61" s="18">
        <v>96830.388000000006</v>
      </c>
      <c r="V61" s="18">
        <v>82305.829800000007</v>
      </c>
      <c r="W61" s="18">
        <v>5473.6683999999996</v>
      </c>
      <c r="X61" s="18">
        <v>3831.5678800000001</v>
      </c>
      <c r="Y61" s="18">
        <v>1.04</v>
      </c>
      <c r="Z61" s="18">
        <v>14637</v>
      </c>
      <c r="AA61" s="18">
        <v>100703.60352</v>
      </c>
      <c r="AB61" s="18">
        <v>101956.82176903301</v>
      </c>
      <c r="AC61" s="18">
        <v>6965.6911777709101</v>
      </c>
      <c r="AD61" s="18">
        <v>1727.9906160271</v>
      </c>
      <c r="AE61" s="18">
        <v>25292599</v>
      </c>
      <c r="AF61" s="18"/>
      <c r="AG61" s="18"/>
    </row>
    <row r="62" spans="1:33">
      <c r="A62" s="18" t="s">
        <v>711</v>
      </c>
      <c r="B62" s="18" t="s">
        <v>720</v>
      </c>
      <c r="C62" s="18" t="s">
        <v>382</v>
      </c>
      <c r="D62" s="18">
        <v>30391.928</v>
      </c>
      <c r="E62" s="18">
        <v>5623</v>
      </c>
      <c r="F62" s="18">
        <v>36014.928</v>
      </c>
      <c r="G62" s="18">
        <v>31241</v>
      </c>
      <c r="H62" s="18">
        <v>14574</v>
      </c>
      <c r="I62" s="18">
        <v>2285</v>
      </c>
      <c r="J62" s="18">
        <v>0</v>
      </c>
      <c r="K62" s="18">
        <v>3872</v>
      </c>
      <c r="L62" s="18">
        <v>1804</v>
      </c>
      <c r="M62" s="18">
        <v>23010</v>
      </c>
      <c r="N62" s="18">
        <v>5623</v>
      </c>
      <c r="O62" s="18">
        <v>6724</v>
      </c>
      <c r="P62" s="18">
        <v>43478.099699999999</v>
      </c>
      <c r="Q62" s="18">
        <v>17621.349999999999</v>
      </c>
      <c r="R62" s="18">
        <v>-26807.3</v>
      </c>
      <c r="S62" s="18">
        <v>867.85</v>
      </c>
      <c r="T62" s="18">
        <v>35159.9997</v>
      </c>
      <c r="U62" s="18">
        <v>36014.928</v>
      </c>
      <c r="V62" s="18">
        <v>30612.6888</v>
      </c>
      <c r="W62" s="18">
        <v>4547.3108999999904</v>
      </c>
      <c r="X62" s="18">
        <v>3183.1176300000002</v>
      </c>
      <c r="Y62" s="18">
        <v>1.0880000000000001</v>
      </c>
      <c r="Z62" s="18">
        <v>7452</v>
      </c>
      <c r="AA62" s="18">
        <v>39184.241664000001</v>
      </c>
      <c r="AB62" s="18">
        <v>39671.874727876202</v>
      </c>
      <c r="AC62" s="18">
        <v>5323.6546870472703</v>
      </c>
      <c r="AD62" s="18">
        <v>85.954125303463996</v>
      </c>
      <c r="AE62" s="18">
        <v>640530</v>
      </c>
      <c r="AF62" s="18"/>
      <c r="AG62" s="18"/>
    </row>
    <row r="63" spans="1:33">
      <c r="A63" s="18" t="s">
        <v>711</v>
      </c>
      <c r="B63" s="18" t="s">
        <v>721</v>
      </c>
      <c r="C63" s="18" t="s">
        <v>383</v>
      </c>
      <c r="D63" s="18">
        <v>44420.212</v>
      </c>
      <c r="E63" s="18">
        <v>2719</v>
      </c>
      <c r="F63" s="18">
        <v>47139.212</v>
      </c>
      <c r="G63" s="18">
        <v>34471</v>
      </c>
      <c r="H63" s="18">
        <v>5573</v>
      </c>
      <c r="I63" s="18">
        <v>1639</v>
      </c>
      <c r="J63" s="18">
        <v>0</v>
      </c>
      <c r="K63" s="18">
        <v>3908</v>
      </c>
      <c r="L63" s="18">
        <v>9</v>
      </c>
      <c r="M63" s="18">
        <v>9157</v>
      </c>
      <c r="N63" s="18">
        <v>2719</v>
      </c>
      <c r="O63" s="18">
        <v>84</v>
      </c>
      <c r="P63" s="18">
        <v>47973.290699999998</v>
      </c>
      <c r="Q63" s="18">
        <v>9452</v>
      </c>
      <c r="R63" s="18">
        <v>-7862.5</v>
      </c>
      <c r="S63" s="18">
        <v>754.46</v>
      </c>
      <c r="T63" s="18">
        <v>50317.250699999997</v>
      </c>
      <c r="U63" s="18">
        <v>47139.212</v>
      </c>
      <c r="V63" s="18">
        <v>40068.330199999997</v>
      </c>
      <c r="W63" s="18">
        <v>10248.9205</v>
      </c>
      <c r="X63" s="18">
        <v>7174.2443499999999</v>
      </c>
      <c r="Y63" s="18">
        <v>1.1519999999999999</v>
      </c>
      <c r="Z63" s="18">
        <v>7886</v>
      </c>
      <c r="AA63" s="18">
        <v>54304.372223999999</v>
      </c>
      <c r="AB63" s="18">
        <v>54980.169592659899</v>
      </c>
      <c r="AC63" s="18">
        <v>6971.87035159268</v>
      </c>
      <c r="AD63" s="18">
        <v>1734.1697898488801</v>
      </c>
      <c r="AE63" s="18">
        <v>13675663</v>
      </c>
      <c r="AF63" s="18"/>
      <c r="AG63" s="18"/>
    </row>
    <row r="64" spans="1:33">
      <c r="A64" s="18" t="s">
        <v>711</v>
      </c>
      <c r="B64" s="18" t="s">
        <v>722</v>
      </c>
      <c r="C64" s="18" t="s">
        <v>384</v>
      </c>
      <c r="D64" s="18">
        <v>7903.4</v>
      </c>
      <c r="E64" s="18">
        <v>0</v>
      </c>
      <c r="F64" s="18">
        <v>7903.4</v>
      </c>
      <c r="G64" s="18">
        <v>2984</v>
      </c>
      <c r="H64" s="18">
        <v>7926</v>
      </c>
      <c r="I64" s="18">
        <v>60</v>
      </c>
      <c r="J64" s="18">
        <v>0</v>
      </c>
      <c r="K64" s="18">
        <v>200</v>
      </c>
      <c r="L64" s="18">
        <v>1</v>
      </c>
      <c r="M64" s="18">
        <v>0</v>
      </c>
      <c r="N64" s="18">
        <v>0</v>
      </c>
      <c r="O64" s="18">
        <v>0</v>
      </c>
      <c r="P64" s="18">
        <v>4152.8328000000001</v>
      </c>
      <c r="Q64" s="18">
        <v>6958.1</v>
      </c>
      <c r="R64" s="18">
        <v>-0.85</v>
      </c>
      <c r="S64" s="18">
        <v>0</v>
      </c>
      <c r="T64" s="18">
        <v>11110.0828</v>
      </c>
      <c r="U64" s="18">
        <v>7903.4</v>
      </c>
      <c r="V64" s="18">
        <v>6717.89</v>
      </c>
      <c r="W64" s="18">
        <v>4392.1927999999998</v>
      </c>
      <c r="X64" s="18">
        <v>3074.53496</v>
      </c>
      <c r="Y64" s="18">
        <v>1.389</v>
      </c>
      <c r="Z64" s="18">
        <v>3776</v>
      </c>
      <c r="AA64" s="18">
        <v>10977.8226</v>
      </c>
      <c r="AB64" s="18">
        <v>11114.4374492813</v>
      </c>
      <c r="AC64" s="18">
        <v>2943.4421211020299</v>
      </c>
      <c r="AD64" s="18">
        <v>-2294.25844064178</v>
      </c>
      <c r="AE64" s="18">
        <v>-8663120</v>
      </c>
      <c r="AF64" s="18"/>
      <c r="AG64" s="18"/>
    </row>
    <row r="65" spans="1:33">
      <c r="A65" s="18" t="s">
        <v>711</v>
      </c>
      <c r="B65" s="18" t="s">
        <v>723</v>
      </c>
      <c r="C65" s="18" t="s">
        <v>385</v>
      </c>
      <c r="D65" s="18">
        <v>49244.987000000001</v>
      </c>
      <c r="E65" s="18">
        <v>3360</v>
      </c>
      <c r="F65" s="18">
        <v>52604.987000000001</v>
      </c>
      <c r="G65" s="18">
        <v>30205</v>
      </c>
      <c r="H65" s="18">
        <v>8031</v>
      </c>
      <c r="I65" s="18">
        <v>409</v>
      </c>
      <c r="J65" s="18">
        <v>0</v>
      </c>
      <c r="K65" s="18">
        <v>2457</v>
      </c>
      <c r="L65" s="18">
        <v>57</v>
      </c>
      <c r="M65" s="18">
        <v>6100</v>
      </c>
      <c r="N65" s="18">
        <v>3360</v>
      </c>
      <c r="O65" s="18">
        <v>0</v>
      </c>
      <c r="P65" s="18">
        <v>42036.298499999997</v>
      </c>
      <c r="Q65" s="18">
        <v>9262.4500000000007</v>
      </c>
      <c r="R65" s="18">
        <v>-5233.45</v>
      </c>
      <c r="S65" s="18">
        <v>1819</v>
      </c>
      <c r="T65" s="18">
        <v>47884.298499999997</v>
      </c>
      <c r="U65" s="18">
        <v>52604.987000000001</v>
      </c>
      <c r="V65" s="18">
        <v>44714.238949999999</v>
      </c>
      <c r="W65" s="18">
        <v>3170.0595499999999</v>
      </c>
      <c r="X65" s="18">
        <v>2219.0416850000001</v>
      </c>
      <c r="Y65" s="18">
        <v>1.042</v>
      </c>
      <c r="Z65" s="18">
        <v>11496</v>
      </c>
      <c r="AA65" s="18">
        <v>54814.396454000002</v>
      </c>
      <c r="AB65" s="18">
        <v>55496.540881257002</v>
      </c>
      <c r="AC65" s="18">
        <v>4827.46528194651</v>
      </c>
      <c r="AD65" s="18">
        <v>-410.23527979729698</v>
      </c>
      <c r="AE65" s="18">
        <v>-4716065</v>
      </c>
      <c r="AF65" s="18"/>
      <c r="AG65" s="18"/>
    </row>
    <row r="66" spans="1:33">
      <c r="A66" s="18" t="s">
        <v>711</v>
      </c>
      <c r="B66" s="18" t="s">
        <v>724</v>
      </c>
      <c r="C66" s="18" t="s">
        <v>386</v>
      </c>
      <c r="D66" s="18">
        <v>24391.279999999999</v>
      </c>
      <c r="E66" s="18">
        <v>1927</v>
      </c>
      <c r="F66" s="18">
        <v>26318.28</v>
      </c>
      <c r="G66" s="18">
        <v>13137</v>
      </c>
      <c r="H66" s="18">
        <v>5886</v>
      </c>
      <c r="I66" s="18">
        <v>55</v>
      </c>
      <c r="J66" s="18">
        <v>1025</v>
      </c>
      <c r="K66" s="18">
        <v>0</v>
      </c>
      <c r="L66" s="18">
        <v>17</v>
      </c>
      <c r="M66" s="18">
        <v>6117</v>
      </c>
      <c r="N66" s="18">
        <v>1927</v>
      </c>
      <c r="O66" s="18">
        <v>0</v>
      </c>
      <c r="P66" s="18">
        <v>18282.762900000002</v>
      </c>
      <c r="Q66" s="18">
        <v>5921.1</v>
      </c>
      <c r="R66" s="18">
        <v>-5213.8999999999996</v>
      </c>
      <c r="S66" s="18">
        <v>598.05999999999995</v>
      </c>
      <c r="T66" s="18">
        <v>19588.0229</v>
      </c>
      <c r="U66" s="18">
        <v>26318.28</v>
      </c>
      <c r="V66" s="18">
        <v>22370.538</v>
      </c>
      <c r="W66" s="18">
        <v>-2782.5151000000001</v>
      </c>
      <c r="X66" s="18">
        <v>-1947.7605699999999</v>
      </c>
      <c r="Y66" s="18">
        <v>0.92600000000000005</v>
      </c>
      <c r="Z66" s="18">
        <v>5348</v>
      </c>
      <c r="AA66" s="18">
        <v>24370.727279999999</v>
      </c>
      <c r="AB66" s="18">
        <v>24674.011761408201</v>
      </c>
      <c r="AC66" s="18">
        <v>4613.6895589768401</v>
      </c>
      <c r="AD66" s="18">
        <v>-624.011002766959</v>
      </c>
      <c r="AE66" s="18">
        <v>-3337211</v>
      </c>
      <c r="AF66" s="18"/>
      <c r="AG66" s="18"/>
    </row>
    <row r="67" spans="1:33">
      <c r="A67" s="18" t="s">
        <v>725</v>
      </c>
      <c r="B67" s="18" t="s">
        <v>726</v>
      </c>
      <c r="C67" s="18" t="s">
        <v>388</v>
      </c>
      <c r="D67" s="18">
        <v>36165.855000000003</v>
      </c>
      <c r="E67" s="18">
        <v>2874</v>
      </c>
      <c r="F67" s="18">
        <v>39039.855000000003</v>
      </c>
      <c r="G67" s="18">
        <v>17773</v>
      </c>
      <c r="H67" s="18">
        <v>5105</v>
      </c>
      <c r="I67" s="18">
        <v>48</v>
      </c>
      <c r="J67" s="18">
        <v>0</v>
      </c>
      <c r="K67" s="18">
        <v>1893</v>
      </c>
      <c r="L67" s="18">
        <v>0</v>
      </c>
      <c r="M67" s="18">
        <v>3582</v>
      </c>
      <c r="N67" s="18">
        <v>2874</v>
      </c>
      <c r="O67" s="18">
        <v>0</v>
      </c>
      <c r="P67" s="18">
        <v>24734.684099999999</v>
      </c>
      <c r="Q67" s="18">
        <v>5989.1</v>
      </c>
      <c r="R67" s="18">
        <v>-3044.7</v>
      </c>
      <c r="S67" s="18">
        <v>1833.96</v>
      </c>
      <c r="T67" s="18">
        <v>29513.044099999999</v>
      </c>
      <c r="U67" s="18">
        <v>39039.855000000003</v>
      </c>
      <c r="V67" s="18">
        <v>33183.876750000003</v>
      </c>
      <c r="W67" s="18">
        <v>-3670.8326500000098</v>
      </c>
      <c r="X67" s="18">
        <v>-2569.5828550000101</v>
      </c>
      <c r="Y67" s="18">
        <v>0.93400000000000005</v>
      </c>
      <c r="Z67" s="18">
        <v>6834</v>
      </c>
      <c r="AA67" s="18">
        <v>36463.224569999998</v>
      </c>
      <c r="AB67" s="18">
        <v>36916.995605518401</v>
      </c>
      <c r="AC67" s="18">
        <v>5401.96014128159</v>
      </c>
      <c r="AD67" s="18">
        <v>164.259579537788</v>
      </c>
      <c r="AE67" s="18">
        <v>1122550</v>
      </c>
      <c r="AF67" s="18"/>
      <c r="AG67" s="18"/>
    </row>
    <row r="68" spans="1:33">
      <c r="A68" s="18" t="s">
        <v>725</v>
      </c>
      <c r="B68" s="18" t="s">
        <v>727</v>
      </c>
      <c r="C68" s="18" t="s">
        <v>389</v>
      </c>
      <c r="D68" s="18">
        <v>102961.645</v>
      </c>
      <c r="E68" s="18">
        <v>16221</v>
      </c>
      <c r="F68" s="18">
        <v>119182.645</v>
      </c>
      <c r="G68" s="18">
        <v>109928</v>
      </c>
      <c r="H68" s="18">
        <v>12176</v>
      </c>
      <c r="I68" s="18">
        <v>1142</v>
      </c>
      <c r="J68" s="18">
        <v>0</v>
      </c>
      <c r="K68" s="18">
        <v>4908</v>
      </c>
      <c r="L68" s="18">
        <v>2348</v>
      </c>
      <c r="M68" s="18">
        <v>73395</v>
      </c>
      <c r="N68" s="18">
        <v>16221</v>
      </c>
      <c r="O68" s="18">
        <v>112</v>
      </c>
      <c r="P68" s="18">
        <v>152986.79759999999</v>
      </c>
      <c r="Q68" s="18">
        <v>15492.1</v>
      </c>
      <c r="R68" s="18">
        <v>-64476.75</v>
      </c>
      <c r="S68" s="18">
        <v>1310.7</v>
      </c>
      <c r="T68" s="18">
        <v>105312.84759999999</v>
      </c>
      <c r="U68" s="18">
        <v>119182.645</v>
      </c>
      <c r="V68" s="18">
        <v>101305.24825</v>
      </c>
      <c r="W68" s="18">
        <v>4007.59934999999</v>
      </c>
      <c r="X68" s="18">
        <v>2805.3195449999898</v>
      </c>
      <c r="Y68" s="18">
        <v>1.024</v>
      </c>
      <c r="Z68" s="18">
        <v>17736</v>
      </c>
      <c r="AA68" s="18">
        <v>122043.02847999999</v>
      </c>
      <c r="AB68" s="18">
        <v>123561.80779982801</v>
      </c>
      <c r="AC68" s="18">
        <v>6966.7234889393503</v>
      </c>
      <c r="AD68" s="18">
        <v>1729.02292719554</v>
      </c>
      <c r="AE68" s="18">
        <v>30665951</v>
      </c>
      <c r="AF68" s="18"/>
      <c r="AG68" s="18"/>
    </row>
    <row r="69" spans="1:33">
      <c r="A69" s="18" t="s">
        <v>725</v>
      </c>
      <c r="B69" s="18" t="s">
        <v>728</v>
      </c>
      <c r="C69" s="18" t="s">
        <v>390</v>
      </c>
      <c r="D69" s="18">
        <v>133682.75</v>
      </c>
      <c r="E69" s="18">
        <v>7849</v>
      </c>
      <c r="F69" s="18">
        <v>141531.75</v>
      </c>
      <c r="G69" s="18">
        <v>66683</v>
      </c>
      <c r="H69" s="18">
        <v>60782</v>
      </c>
      <c r="I69" s="18">
        <v>4851</v>
      </c>
      <c r="J69" s="18">
        <v>0</v>
      </c>
      <c r="K69" s="18">
        <v>4051</v>
      </c>
      <c r="L69" s="18">
        <v>46</v>
      </c>
      <c r="M69" s="18">
        <v>14337</v>
      </c>
      <c r="N69" s="18">
        <v>7849</v>
      </c>
      <c r="O69" s="18">
        <v>5</v>
      </c>
      <c r="P69" s="18">
        <v>92802.731100000005</v>
      </c>
      <c r="Q69" s="18">
        <v>59231.4</v>
      </c>
      <c r="R69" s="18">
        <v>-12229.8</v>
      </c>
      <c r="S69" s="18">
        <v>4234.3599999999997</v>
      </c>
      <c r="T69" s="18">
        <v>144038.6911</v>
      </c>
      <c r="U69" s="18">
        <v>141531.75</v>
      </c>
      <c r="V69" s="18">
        <v>120301.9875</v>
      </c>
      <c r="W69" s="18">
        <v>23736.703600000001</v>
      </c>
      <c r="X69" s="18">
        <v>16615.692520000001</v>
      </c>
      <c r="Y69" s="18">
        <v>1.117</v>
      </c>
      <c r="Z69" s="18">
        <v>29962</v>
      </c>
      <c r="AA69" s="18">
        <v>158090.96475000001</v>
      </c>
      <c r="AB69" s="18">
        <v>160058.346999559</v>
      </c>
      <c r="AC69" s="18">
        <v>5342.0448234283103</v>
      </c>
      <c r="AD69" s="18">
        <v>104.34426168451201</v>
      </c>
      <c r="AE69" s="18">
        <v>3126363</v>
      </c>
      <c r="AF69" s="18"/>
      <c r="AG69" s="18"/>
    </row>
    <row r="70" spans="1:33">
      <c r="A70" s="18" t="s">
        <v>725</v>
      </c>
      <c r="B70" s="18" t="s">
        <v>729</v>
      </c>
      <c r="C70" s="18" t="s">
        <v>391</v>
      </c>
      <c r="D70" s="18">
        <v>40562.381000000001</v>
      </c>
      <c r="E70" s="18">
        <v>2617</v>
      </c>
      <c r="F70" s="18">
        <v>43179.381000000001</v>
      </c>
      <c r="G70" s="18">
        <v>36132</v>
      </c>
      <c r="H70" s="18">
        <v>8092</v>
      </c>
      <c r="I70" s="18">
        <v>3521</v>
      </c>
      <c r="J70" s="18">
        <v>0</v>
      </c>
      <c r="K70" s="18">
        <v>-349</v>
      </c>
      <c r="L70" s="18">
        <v>174</v>
      </c>
      <c r="M70" s="18">
        <v>18900</v>
      </c>
      <c r="N70" s="18">
        <v>2617</v>
      </c>
      <c r="O70" s="18">
        <v>10</v>
      </c>
      <c r="P70" s="18">
        <v>50284.904399999999</v>
      </c>
      <c r="Q70" s="18">
        <v>9574.4</v>
      </c>
      <c r="R70" s="18">
        <v>-16221.4</v>
      </c>
      <c r="S70" s="18">
        <v>-988.55</v>
      </c>
      <c r="T70" s="18">
        <v>42649.354399999997</v>
      </c>
      <c r="U70" s="18">
        <v>43179.381000000001</v>
      </c>
      <c r="V70" s="18">
        <v>36702.473850000002</v>
      </c>
      <c r="W70" s="18">
        <v>5946.8805499999899</v>
      </c>
      <c r="X70" s="18">
        <v>4162.8163850000001</v>
      </c>
      <c r="Y70" s="18">
        <v>1.0960000000000001</v>
      </c>
      <c r="Z70" s="18">
        <v>9713</v>
      </c>
      <c r="AA70" s="18">
        <v>47324.601576000001</v>
      </c>
      <c r="AB70" s="18">
        <v>47913.538339434403</v>
      </c>
      <c r="AC70" s="18">
        <v>4932.92889317764</v>
      </c>
      <c r="AD70" s="18">
        <v>-304.771668566166</v>
      </c>
      <c r="AE70" s="18">
        <v>-2960247</v>
      </c>
      <c r="AF70" s="18"/>
      <c r="AG70" s="18"/>
    </row>
    <row r="71" spans="1:33">
      <c r="A71" s="18" t="s">
        <v>725</v>
      </c>
      <c r="B71" s="18" t="s">
        <v>730</v>
      </c>
      <c r="C71" s="18" t="s">
        <v>392</v>
      </c>
      <c r="D71" s="18">
        <v>24732.632000000001</v>
      </c>
      <c r="E71" s="18">
        <v>3228</v>
      </c>
      <c r="F71" s="18">
        <v>27960.632000000001</v>
      </c>
      <c r="G71" s="18">
        <v>19450</v>
      </c>
      <c r="H71" s="18">
        <v>8370</v>
      </c>
      <c r="I71" s="18">
        <v>947</v>
      </c>
      <c r="J71" s="18">
        <v>0</v>
      </c>
      <c r="K71" s="18">
        <v>1312</v>
      </c>
      <c r="L71" s="18">
        <v>21</v>
      </c>
      <c r="M71" s="18">
        <v>6414</v>
      </c>
      <c r="N71" s="18">
        <v>3228</v>
      </c>
      <c r="O71" s="18">
        <v>176</v>
      </c>
      <c r="P71" s="18">
        <v>27068.564999999999</v>
      </c>
      <c r="Q71" s="18">
        <v>9034.65</v>
      </c>
      <c r="R71" s="18">
        <v>-5619.35</v>
      </c>
      <c r="S71" s="18">
        <v>1653.42</v>
      </c>
      <c r="T71" s="18">
        <v>32137.285</v>
      </c>
      <c r="U71" s="18">
        <v>27960.632000000001</v>
      </c>
      <c r="V71" s="18">
        <v>23766.537199999999</v>
      </c>
      <c r="W71" s="18">
        <v>8370.7477999999992</v>
      </c>
      <c r="X71" s="18">
        <v>5859.5234600000003</v>
      </c>
      <c r="Y71" s="18">
        <v>1.21</v>
      </c>
      <c r="Z71" s="18">
        <v>12418</v>
      </c>
      <c r="AA71" s="18">
        <v>33832.364719999998</v>
      </c>
      <c r="AB71" s="18">
        <v>34253.395699955101</v>
      </c>
      <c r="AC71" s="18">
        <v>2758.3665405021002</v>
      </c>
      <c r="AD71" s="18">
        <v>-2479.3340212417002</v>
      </c>
      <c r="AE71" s="18">
        <v>-30788370</v>
      </c>
      <c r="AF71" s="18"/>
      <c r="AG71" s="18"/>
    </row>
    <row r="72" spans="1:33">
      <c r="A72" s="18" t="s">
        <v>725</v>
      </c>
      <c r="B72" s="18" t="s">
        <v>731</v>
      </c>
      <c r="C72" s="18" t="s">
        <v>393</v>
      </c>
      <c r="D72" s="18">
        <v>660831.68400000001</v>
      </c>
      <c r="E72" s="18">
        <v>49383</v>
      </c>
      <c r="F72" s="18">
        <v>710214.68400000001</v>
      </c>
      <c r="G72" s="18">
        <v>486909</v>
      </c>
      <c r="H72" s="18">
        <v>131368</v>
      </c>
      <c r="I72" s="18">
        <v>25513</v>
      </c>
      <c r="J72" s="18">
        <v>0</v>
      </c>
      <c r="K72" s="18">
        <v>15170</v>
      </c>
      <c r="L72" s="18">
        <v>4552</v>
      </c>
      <c r="M72" s="18">
        <v>83348</v>
      </c>
      <c r="N72" s="18">
        <v>49383</v>
      </c>
      <c r="O72" s="18">
        <v>6</v>
      </c>
      <c r="P72" s="18">
        <v>677631.25529999996</v>
      </c>
      <c r="Q72" s="18">
        <v>146243.35</v>
      </c>
      <c r="R72" s="18">
        <v>-74720.100000000006</v>
      </c>
      <c r="S72" s="18">
        <v>27806.39</v>
      </c>
      <c r="T72" s="18">
        <v>776960.89529999997</v>
      </c>
      <c r="U72" s="18">
        <v>710214.68400000001</v>
      </c>
      <c r="V72" s="18">
        <v>603682.48140000005</v>
      </c>
      <c r="W72" s="18">
        <v>173278.41390000001</v>
      </c>
      <c r="X72" s="18">
        <v>121294.88973</v>
      </c>
      <c r="Y72" s="18">
        <v>1.171</v>
      </c>
      <c r="Z72" s="18">
        <v>140946</v>
      </c>
      <c r="AA72" s="18">
        <v>831661.39496399998</v>
      </c>
      <c r="AB72" s="18">
        <v>842011.10640186304</v>
      </c>
      <c r="AC72" s="18">
        <v>5973.9978885662804</v>
      </c>
      <c r="AD72" s="18">
        <v>736.29732682247504</v>
      </c>
      <c r="AE72" s="18">
        <v>103778163</v>
      </c>
      <c r="AF72" s="18"/>
      <c r="AG72" s="18"/>
    </row>
    <row r="73" spans="1:33">
      <c r="A73" s="18" t="s">
        <v>725</v>
      </c>
      <c r="B73" s="18" t="s">
        <v>732</v>
      </c>
      <c r="C73" s="18" t="s">
        <v>394</v>
      </c>
      <c r="D73" s="18">
        <v>30785.141</v>
      </c>
      <c r="E73" s="18">
        <v>2197</v>
      </c>
      <c r="F73" s="18">
        <v>32982.141000000003</v>
      </c>
      <c r="G73" s="18">
        <v>19380</v>
      </c>
      <c r="H73" s="18">
        <v>13804</v>
      </c>
      <c r="I73" s="18">
        <v>324</v>
      </c>
      <c r="J73" s="18">
        <v>0</v>
      </c>
      <c r="K73" s="18">
        <v>2035</v>
      </c>
      <c r="L73" s="18">
        <v>460</v>
      </c>
      <c r="M73" s="18">
        <v>8027</v>
      </c>
      <c r="N73" s="18">
        <v>2197</v>
      </c>
      <c r="O73" s="18">
        <v>33</v>
      </c>
      <c r="P73" s="18">
        <v>26971.146000000001</v>
      </c>
      <c r="Q73" s="18">
        <v>13738.55</v>
      </c>
      <c r="R73" s="18">
        <v>-7242</v>
      </c>
      <c r="S73" s="18">
        <v>502.86</v>
      </c>
      <c r="T73" s="18">
        <v>33970.555999999997</v>
      </c>
      <c r="U73" s="18">
        <v>32982.141000000003</v>
      </c>
      <c r="V73" s="18">
        <v>28034.81985</v>
      </c>
      <c r="W73" s="18">
        <v>5935.7361499999897</v>
      </c>
      <c r="X73" s="18">
        <v>4155.0153049999999</v>
      </c>
      <c r="Y73" s="18">
        <v>1.1259999999999999</v>
      </c>
      <c r="Z73" s="18">
        <v>7309</v>
      </c>
      <c r="AA73" s="18">
        <v>37137.890765999997</v>
      </c>
      <c r="AB73" s="18">
        <v>37600.057767097402</v>
      </c>
      <c r="AC73" s="18">
        <v>5144.3504948826603</v>
      </c>
      <c r="AD73" s="18">
        <v>-93.350066861142295</v>
      </c>
      <c r="AE73" s="18">
        <v>-682296</v>
      </c>
      <c r="AF73" s="18"/>
      <c r="AG73" s="18"/>
    </row>
    <row r="74" spans="1:33">
      <c r="A74" s="18" t="s">
        <v>725</v>
      </c>
      <c r="B74" s="18" t="s">
        <v>733</v>
      </c>
      <c r="C74" s="18" t="s">
        <v>395</v>
      </c>
      <c r="D74" s="18">
        <v>181225.804</v>
      </c>
      <c r="E74" s="18">
        <v>18185</v>
      </c>
      <c r="F74" s="18">
        <v>199410.804</v>
      </c>
      <c r="G74" s="18">
        <v>133732</v>
      </c>
      <c r="H74" s="18">
        <v>40793</v>
      </c>
      <c r="I74" s="18">
        <v>2238</v>
      </c>
      <c r="J74" s="18">
        <v>206</v>
      </c>
      <c r="K74" s="18">
        <v>7616</v>
      </c>
      <c r="L74" s="18">
        <v>1634</v>
      </c>
      <c r="M74" s="18">
        <v>44254</v>
      </c>
      <c r="N74" s="18">
        <v>18185</v>
      </c>
      <c r="O74" s="18">
        <v>0</v>
      </c>
      <c r="P74" s="18">
        <v>186114.82440000001</v>
      </c>
      <c r="Q74" s="18">
        <v>43225.05</v>
      </c>
      <c r="R74" s="18">
        <v>-39004.800000000003</v>
      </c>
      <c r="S74" s="18">
        <v>7934.07</v>
      </c>
      <c r="T74" s="18">
        <v>198269.14439999999</v>
      </c>
      <c r="U74" s="18">
        <v>199410.804</v>
      </c>
      <c r="V74" s="18">
        <v>169499.18340000001</v>
      </c>
      <c r="W74" s="18">
        <v>28769.960999999999</v>
      </c>
      <c r="X74" s="18">
        <v>20138.972699999998</v>
      </c>
      <c r="Y74" s="18">
        <v>1.101</v>
      </c>
      <c r="Z74" s="18">
        <v>31527</v>
      </c>
      <c r="AA74" s="18">
        <v>219551.29520399999</v>
      </c>
      <c r="AB74" s="18">
        <v>222283.52801524999</v>
      </c>
      <c r="AC74" s="18">
        <v>7050.5765856329399</v>
      </c>
      <c r="AD74" s="18">
        <v>1812.87602388914</v>
      </c>
      <c r="AE74" s="18">
        <v>57154542</v>
      </c>
      <c r="AF74" s="18"/>
      <c r="AG74" s="18"/>
    </row>
    <row r="75" spans="1:33">
      <c r="A75" s="18" t="s">
        <v>725</v>
      </c>
      <c r="B75" s="18" t="s">
        <v>734</v>
      </c>
      <c r="C75" s="18" t="s">
        <v>396</v>
      </c>
      <c r="D75" s="18">
        <v>64713.275999999998</v>
      </c>
      <c r="E75" s="18">
        <v>5880</v>
      </c>
      <c r="F75" s="18">
        <v>70593.275999999998</v>
      </c>
      <c r="G75" s="18">
        <v>55131</v>
      </c>
      <c r="H75" s="18">
        <v>3791</v>
      </c>
      <c r="I75" s="18">
        <v>1557</v>
      </c>
      <c r="J75" s="18">
        <v>441</v>
      </c>
      <c r="K75" s="18">
        <v>3515</v>
      </c>
      <c r="L75" s="18">
        <v>87</v>
      </c>
      <c r="M75" s="18">
        <v>25970</v>
      </c>
      <c r="N75" s="18">
        <v>5880</v>
      </c>
      <c r="O75" s="18">
        <v>125</v>
      </c>
      <c r="P75" s="18">
        <v>76725.812699999995</v>
      </c>
      <c r="Q75" s="18">
        <v>7908.4</v>
      </c>
      <c r="R75" s="18">
        <v>-22254.7</v>
      </c>
      <c r="S75" s="18">
        <v>583.1</v>
      </c>
      <c r="T75" s="18">
        <v>62962.612699999998</v>
      </c>
      <c r="U75" s="18">
        <v>70593.275999999998</v>
      </c>
      <c r="V75" s="18">
        <v>60004.284599999999</v>
      </c>
      <c r="W75" s="18">
        <v>2958.3280999999902</v>
      </c>
      <c r="X75" s="18">
        <v>2070.8296699999901</v>
      </c>
      <c r="Y75" s="18">
        <v>1.0289999999999999</v>
      </c>
      <c r="Z75" s="18">
        <v>11661</v>
      </c>
      <c r="AA75" s="18">
        <v>72640.481004000001</v>
      </c>
      <c r="AB75" s="18">
        <v>73544.464309767704</v>
      </c>
      <c r="AC75" s="18">
        <v>6306.8745656262499</v>
      </c>
      <c r="AD75" s="18">
        <v>1069.1740038824501</v>
      </c>
      <c r="AE75" s="18">
        <v>12467638</v>
      </c>
      <c r="AF75" s="18"/>
      <c r="AG75" s="18"/>
    </row>
    <row r="76" spans="1:33">
      <c r="A76" s="18" t="s">
        <v>725</v>
      </c>
      <c r="B76" s="18" t="s">
        <v>735</v>
      </c>
      <c r="C76" s="18" t="s">
        <v>397</v>
      </c>
      <c r="D76" s="18">
        <v>106721.37300000001</v>
      </c>
      <c r="E76" s="18">
        <v>7656</v>
      </c>
      <c r="F76" s="18">
        <v>114377.37300000001</v>
      </c>
      <c r="G76" s="18">
        <v>65511</v>
      </c>
      <c r="H76" s="18">
        <v>16203</v>
      </c>
      <c r="I76" s="18">
        <v>1629</v>
      </c>
      <c r="J76" s="18">
        <v>0</v>
      </c>
      <c r="K76" s="18">
        <v>3735</v>
      </c>
      <c r="L76" s="18">
        <v>303</v>
      </c>
      <c r="M76" s="18">
        <v>23131</v>
      </c>
      <c r="N76" s="18">
        <v>7656</v>
      </c>
      <c r="O76" s="18">
        <v>386</v>
      </c>
      <c r="P76" s="18">
        <v>91171.6587</v>
      </c>
      <c r="Q76" s="18">
        <v>18331.95</v>
      </c>
      <c r="R76" s="18">
        <v>-20247</v>
      </c>
      <c r="S76" s="18">
        <v>2575.33</v>
      </c>
      <c r="T76" s="18">
        <v>91831.938699999999</v>
      </c>
      <c r="U76" s="18">
        <v>114377.37300000001</v>
      </c>
      <c r="V76" s="18">
        <v>97220.767049999995</v>
      </c>
      <c r="W76" s="18">
        <v>-5388.8283500000098</v>
      </c>
      <c r="X76" s="18">
        <v>-3772.1798450000101</v>
      </c>
      <c r="Y76" s="18">
        <v>0.96699999999999997</v>
      </c>
      <c r="Z76" s="18">
        <v>18976</v>
      </c>
      <c r="AA76" s="18">
        <v>110602.919691</v>
      </c>
      <c r="AB76" s="18">
        <v>111979.331184811</v>
      </c>
      <c r="AC76" s="18">
        <v>5901.1030346127</v>
      </c>
      <c r="AD76" s="18">
        <v>663.40247286889303</v>
      </c>
      <c r="AE76" s="18">
        <v>12588725</v>
      </c>
      <c r="AF76" s="18"/>
      <c r="AG76" s="18"/>
    </row>
    <row r="77" spans="1:33">
      <c r="A77" s="18" t="s">
        <v>725</v>
      </c>
      <c r="B77" s="18" t="s">
        <v>736</v>
      </c>
      <c r="C77" s="18" t="s">
        <v>398</v>
      </c>
      <c r="D77" s="18">
        <v>70369.835000000006</v>
      </c>
      <c r="E77" s="18">
        <v>5265</v>
      </c>
      <c r="F77" s="18">
        <v>75634.835000000006</v>
      </c>
      <c r="G77" s="18">
        <v>22763</v>
      </c>
      <c r="H77" s="18">
        <v>20275</v>
      </c>
      <c r="I77" s="18">
        <v>1565</v>
      </c>
      <c r="J77" s="18">
        <v>0</v>
      </c>
      <c r="K77" s="18">
        <v>2101</v>
      </c>
      <c r="L77" s="18">
        <v>1184</v>
      </c>
      <c r="M77" s="18">
        <v>1410</v>
      </c>
      <c r="N77" s="18">
        <v>5265</v>
      </c>
      <c r="O77" s="18">
        <v>0</v>
      </c>
      <c r="P77" s="18">
        <v>31679.267100000001</v>
      </c>
      <c r="Q77" s="18">
        <v>20349.849999999999</v>
      </c>
      <c r="R77" s="18">
        <v>-2204.9</v>
      </c>
      <c r="S77" s="18">
        <v>4235.55</v>
      </c>
      <c r="T77" s="18">
        <v>54059.767099999997</v>
      </c>
      <c r="U77" s="18">
        <v>75634.835000000006</v>
      </c>
      <c r="V77" s="18">
        <v>64289.609750000003</v>
      </c>
      <c r="W77" s="18">
        <v>-10229.842650000001</v>
      </c>
      <c r="X77" s="18">
        <v>-7160.8898550000004</v>
      </c>
      <c r="Y77" s="18">
        <v>0.90500000000000003</v>
      </c>
      <c r="Z77" s="18">
        <v>14226</v>
      </c>
      <c r="AA77" s="18">
        <v>68449.525674999997</v>
      </c>
      <c r="AB77" s="18">
        <v>69301.3541271617</v>
      </c>
      <c r="AC77" s="18">
        <v>4871.4574811726197</v>
      </c>
      <c r="AD77" s="18">
        <v>-366.24308057118202</v>
      </c>
      <c r="AE77" s="18">
        <v>-5210174</v>
      </c>
      <c r="AF77" s="18"/>
      <c r="AG77" s="18"/>
    </row>
    <row r="78" spans="1:33">
      <c r="A78" s="18" t="s">
        <v>725</v>
      </c>
      <c r="B78" s="18" t="s">
        <v>737</v>
      </c>
      <c r="C78" s="18" t="s">
        <v>399</v>
      </c>
      <c r="D78" s="18">
        <v>127344.482</v>
      </c>
      <c r="E78" s="18">
        <v>10624</v>
      </c>
      <c r="F78" s="18">
        <v>137968.48199999999</v>
      </c>
      <c r="G78" s="18">
        <v>80521</v>
      </c>
      <c r="H78" s="18">
        <v>44004</v>
      </c>
      <c r="I78" s="18">
        <v>4175</v>
      </c>
      <c r="J78" s="18">
        <v>0</v>
      </c>
      <c r="K78" s="18">
        <v>4861</v>
      </c>
      <c r="L78" s="18">
        <v>210</v>
      </c>
      <c r="M78" s="18">
        <v>17320</v>
      </c>
      <c r="N78" s="18">
        <v>10624</v>
      </c>
      <c r="O78" s="18">
        <v>102</v>
      </c>
      <c r="P78" s="18">
        <v>112061.0757</v>
      </c>
      <c r="Q78" s="18">
        <v>45084</v>
      </c>
      <c r="R78" s="18">
        <v>-14987.2</v>
      </c>
      <c r="S78" s="18">
        <v>6086</v>
      </c>
      <c r="T78" s="18">
        <v>148243.8757</v>
      </c>
      <c r="U78" s="18">
        <v>137968.48199999999</v>
      </c>
      <c r="V78" s="18">
        <v>117273.20970000001</v>
      </c>
      <c r="W78" s="18">
        <v>30970.666000000001</v>
      </c>
      <c r="X78" s="18">
        <v>21679.466199999999</v>
      </c>
      <c r="Y78" s="18">
        <v>1.157</v>
      </c>
      <c r="Z78" s="18">
        <v>27467</v>
      </c>
      <c r="AA78" s="18">
        <v>159629.53367400001</v>
      </c>
      <c r="AB78" s="18">
        <v>161616.062831769</v>
      </c>
      <c r="AC78" s="18">
        <v>5884.0085495965604</v>
      </c>
      <c r="AD78" s="18">
        <v>646.30798785275294</v>
      </c>
      <c r="AE78" s="18">
        <v>17752142</v>
      </c>
      <c r="AF78" s="18"/>
      <c r="AG78" s="18"/>
    </row>
    <row r="79" spans="1:33">
      <c r="A79" s="18" t="s">
        <v>725</v>
      </c>
      <c r="B79" s="18" t="s">
        <v>738</v>
      </c>
      <c r="C79" s="18" t="s">
        <v>400</v>
      </c>
      <c r="D79" s="18">
        <v>190461.56599999999</v>
      </c>
      <c r="E79" s="18">
        <v>6945</v>
      </c>
      <c r="F79" s="18">
        <v>197406.56599999999</v>
      </c>
      <c r="G79" s="18">
        <v>106869</v>
      </c>
      <c r="H79" s="18">
        <v>30585</v>
      </c>
      <c r="I79" s="18">
        <v>35616</v>
      </c>
      <c r="J79" s="18">
        <v>0</v>
      </c>
      <c r="K79" s="18">
        <v>8505</v>
      </c>
      <c r="L79" s="18">
        <v>28091</v>
      </c>
      <c r="M79" s="18">
        <v>14727</v>
      </c>
      <c r="N79" s="18">
        <v>6945</v>
      </c>
      <c r="O79" s="18">
        <v>467</v>
      </c>
      <c r="P79" s="18">
        <v>148729.58730000001</v>
      </c>
      <c r="Q79" s="18">
        <v>63500.1</v>
      </c>
      <c r="R79" s="18">
        <v>-36792.25</v>
      </c>
      <c r="S79" s="18">
        <v>3399.66</v>
      </c>
      <c r="T79" s="18">
        <v>178837.09729999999</v>
      </c>
      <c r="U79" s="18">
        <v>197406.56599999999</v>
      </c>
      <c r="V79" s="18">
        <v>167795.58110000001</v>
      </c>
      <c r="W79" s="18">
        <v>11041.5162</v>
      </c>
      <c r="X79" s="18">
        <v>7729.0613400000102</v>
      </c>
      <c r="Y79" s="18">
        <v>1.0389999999999999</v>
      </c>
      <c r="Z79" s="18">
        <v>34576</v>
      </c>
      <c r="AA79" s="18">
        <v>205105.422074</v>
      </c>
      <c r="AB79" s="18">
        <v>207657.88145910701</v>
      </c>
      <c r="AC79" s="18">
        <v>6005.8387742684699</v>
      </c>
      <c r="AD79" s="18">
        <v>768.13821252467199</v>
      </c>
      <c r="AE79" s="18">
        <v>26559147</v>
      </c>
      <c r="AF79" s="18"/>
      <c r="AG79" s="18"/>
    </row>
    <row r="80" spans="1:33">
      <c r="A80" s="18" t="s">
        <v>739</v>
      </c>
      <c r="B80" s="18" t="s">
        <v>740</v>
      </c>
      <c r="C80" s="18" t="s">
        <v>402</v>
      </c>
      <c r="D80" s="18">
        <v>85089.817999999999</v>
      </c>
      <c r="E80" s="18">
        <v>7637</v>
      </c>
      <c r="F80" s="18">
        <v>92726.817999999999</v>
      </c>
      <c r="G80" s="18">
        <v>57999</v>
      </c>
      <c r="H80" s="18">
        <v>5859</v>
      </c>
      <c r="I80" s="18">
        <v>1807</v>
      </c>
      <c r="J80" s="18">
        <v>0</v>
      </c>
      <c r="K80" s="18">
        <v>2627</v>
      </c>
      <c r="L80" s="18">
        <v>1199</v>
      </c>
      <c r="M80" s="18">
        <v>12463</v>
      </c>
      <c r="N80" s="18">
        <v>7637</v>
      </c>
      <c r="O80" s="18">
        <v>2049</v>
      </c>
      <c r="P80" s="18">
        <v>80717.208299999998</v>
      </c>
      <c r="Q80" s="18">
        <v>8749.0499999999993</v>
      </c>
      <c r="R80" s="18">
        <v>-13354.35</v>
      </c>
      <c r="S80" s="18">
        <v>4372.74</v>
      </c>
      <c r="T80" s="18">
        <v>80484.648300000001</v>
      </c>
      <c r="U80" s="18">
        <v>92726.817999999999</v>
      </c>
      <c r="V80" s="18">
        <v>78817.795299999998</v>
      </c>
      <c r="W80" s="18">
        <v>1666.8530000000001</v>
      </c>
      <c r="X80" s="18">
        <v>1166.7971</v>
      </c>
      <c r="Y80" s="18">
        <v>1.0129999999999999</v>
      </c>
      <c r="Z80" s="18">
        <v>20179</v>
      </c>
      <c r="AA80" s="18">
        <v>93932.266634</v>
      </c>
      <c r="AB80" s="18">
        <v>95101.2181571236</v>
      </c>
      <c r="AC80" s="18">
        <v>4712.8806262512298</v>
      </c>
      <c r="AD80" s="18">
        <v>-524.81993549257197</v>
      </c>
      <c r="AE80" s="18">
        <v>-10590341</v>
      </c>
      <c r="AF80" s="18"/>
      <c r="AG80" s="18"/>
    </row>
    <row r="81" spans="1:33">
      <c r="A81" s="18" t="s">
        <v>739</v>
      </c>
      <c r="B81" s="18" t="s">
        <v>741</v>
      </c>
      <c r="C81" s="18" t="s">
        <v>403</v>
      </c>
      <c r="D81" s="18">
        <v>31668.577000000001</v>
      </c>
      <c r="E81" s="18">
        <v>2768</v>
      </c>
      <c r="F81" s="18">
        <v>34436.576999999997</v>
      </c>
      <c r="G81" s="18">
        <v>16651</v>
      </c>
      <c r="H81" s="18">
        <v>4895</v>
      </c>
      <c r="I81" s="18">
        <v>-238</v>
      </c>
      <c r="J81" s="18">
        <v>2834</v>
      </c>
      <c r="K81" s="18">
        <v>1161</v>
      </c>
      <c r="L81" s="18">
        <v>226</v>
      </c>
      <c r="M81" s="18">
        <v>5501</v>
      </c>
      <c r="N81" s="18">
        <v>2768</v>
      </c>
      <c r="O81" s="18">
        <v>0</v>
      </c>
      <c r="P81" s="18">
        <v>23173.1967</v>
      </c>
      <c r="Q81" s="18">
        <v>7354.2</v>
      </c>
      <c r="R81" s="18">
        <v>-4867.95</v>
      </c>
      <c r="S81" s="18">
        <v>1417.63</v>
      </c>
      <c r="T81" s="18">
        <v>27077.076700000001</v>
      </c>
      <c r="U81" s="18">
        <v>34436.576999999997</v>
      </c>
      <c r="V81" s="18">
        <v>29271.09045</v>
      </c>
      <c r="W81" s="18">
        <v>-2194.0137500000001</v>
      </c>
      <c r="X81" s="18">
        <v>-1535.8096250000001</v>
      </c>
      <c r="Y81" s="18">
        <v>0.95499999999999996</v>
      </c>
      <c r="Z81" s="18">
        <v>8706</v>
      </c>
      <c r="AA81" s="18">
        <v>32886.931035000001</v>
      </c>
      <c r="AB81" s="18">
        <v>33296.196450408497</v>
      </c>
      <c r="AC81" s="18">
        <v>3824.5114232033602</v>
      </c>
      <c r="AD81" s="18">
        <v>-1413.1891385404399</v>
      </c>
      <c r="AE81" s="18">
        <v>-12303225</v>
      </c>
      <c r="AF81" s="18"/>
      <c r="AG81" s="18"/>
    </row>
    <row r="82" spans="1:33">
      <c r="A82" s="18" t="s">
        <v>739</v>
      </c>
      <c r="B82" s="18" t="s">
        <v>742</v>
      </c>
      <c r="C82" s="18" t="s">
        <v>404</v>
      </c>
      <c r="D82" s="18">
        <v>177103.39300000001</v>
      </c>
      <c r="E82" s="18">
        <v>11505</v>
      </c>
      <c r="F82" s="18">
        <v>188608.39300000001</v>
      </c>
      <c r="G82" s="18">
        <v>109904</v>
      </c>
      <c r="H82" s="18">
        <v>34931</v>
      </c>
      <c r="I82" s="18">
        <v>3617</v>
      </c>
      <c r="J82" s="18">
        <v>0</v>
      </c>
      <c r="K82" s="18">
        <v>5771</v>
      </c>
      <c r="L82" s="18">
        <v>1294</v>
      </c>
      <c r="M82" s="18">
        <v>42079</v>
      </c>
      <c r="N82" s="18">
        <v>11505</v>
      </c>
      <c r="O82" s="18">
        <v>9</v>
      </c>
      <c r="P82" s="18">
        <v>152953.39679999999</v>
      </c>
      <c r="Q82" s="18">
        <v>37671.15</v>
      </c>
      <c r="R82" s="18">
        <v>-36874.699999999997</v>
      </c>
      <c r="S82" s="18">
        <v>2625.82</v>
      </c>
      <c r="T82" s="18">
        <v>156375.66680000001</v>
      </c>
      <c r="U82" s="18">
        <v>188608.39300000001</v>
      </c>
      <c r="V82" s="18">
        <v>160317.13404999999</v>
      </c>
      <c r="W82" s="18">
        <v>-3941.4672499999901</v>
      </c>
      <c r="X82" s="18">
        <v>-2759.02707499999</v>
      </c>
      <c r="Y82" s="18">
        <v>0.98499999999999999</v>
      </c>
      <c r="Z82" s="18">
        <v>28492</v>
      </c>
      <c r="AA82" s="18">
        <v>185779.26710500001</v>
      </c>
      <c r="AB82" s="18">
        <v>188091.21980271701</v>
      </c>
      <c r="AC82" s="18">
        <v>6601.5449881621998</v>
      </c>
      <c r="AD82" s="18">
        <v>1363.84442641839</v>
      </c>
      <c r="AE82" s="18">
        <v>38858655</v>
      </c>
      <c r="AF82" s="18"/>
      <c r="AG82" s="18"/>
    </row>
    <row r="83" spans="1:33">
      <c r="A83" s="18" t="s">
        <v>739</v>
      </c>
      <c r="B83" s="18" t="s">
        <v>743</v>
      </c>
      <c r="C83" s="18" t="s">
        <v>405</v>
      </c>
      <c r="D83" s="18">
        <v>50559.603000000003</v>
      </c>
      <c r="E83" s="18">
        <v>2168</v>
      </c>
      <c r="F83" s="18">
        <v>52727.603000000003</v>
      </c>
      <c r="G83" s="18">
        <v>29977</v>
      </c>
      <c r="H83" s="18">
        <v>4978</v>
      </c>
      <c r="I83" s="18">
        <v>470</v>
      </c>
      <c r="J83" s="18">
        <v>1908</v>
      </c>
      <c r="K83" s="18">
        <v>0</v>
      </c>
      <c r="L83" s="18">
        <v>316</v>
      </c>
      <c r="M83" s="18">
        <v>6390</v>
      </c>
      <c r="N83" s="18">
        <v>2168</v>
      </c>
      <c r="O83" s="18">
        <v>98</v>
      </c>
      <c r="P83" s="18">
        <v>41718.990899999997</v>
      </c>
      <c r="Q83" s="18">
        <v>6252.6</v>
      </c>
      <c r="R83" s="18">
        <v>-5783.4</v>
      </c>
      <c r="S83" s="18">
        <v>756.5</v>
      </c>
      <c r="T83" s="18">
        <v>42944.690900000001</v>
      </c>
      <c r="U83" s="18">
        <v>52727.603000000003</v>
      </c>
      <c r="V83" s="18">
        <v>44818.462549999997</v>
      </c>
      <c r="W83" s="18">
        <v>-1873.7716500000099</v>
      </c>
      <c r="X83" s="18">
        <v>-1311.6401550000101</v>
      </c>
      <c r="Y83" s="18">
        <v>0.97499999999999998</v>
      </c>
      <c r="Z83" s="18">
        <v>10301</v>
      </c>
      <c r="AA83" s="18">
        <v>51409.412924999997</v>
      </c>
      <c r="AB83" s="18">
        <v>52049.183620364201</v>
      </c>
      <c r="AC83" s="18">
        <v>5052.8282322458199</v>
      </c>
      <c r="AD83" s="18">
        <v>-184.87232949798201</v>
      </c>
      <c r="AE83" s="18">
        <v>-1904370</v>
      </c>
      <c r="AF83" s="18"/>
      <c r="AG83" s="18"/>
    </row>
    <row r="84" spans="1:33">
      <c r="A84" s="18" t="s">
        <v>739</v>
      </c>
      <c r="B84" s="18" t="s">
        <v>744</v>
      </c>
      <c r="C84" s="18" t="s">
        <v>406</v>
      </c>
      <c r="D84" s="18">
        <v>68280.62</v>
      </c>
      <c r="E84" s="18">
        <v>3431</v>
      </c>
      <c r="F84" s="18">
        <v>71711.62</v>
      </c>
      <c r="G84" s="18">
        <v>47829</v>
      </c>
      <c r="H84" s="18">
        <v>23017</v>
      </c>
      <c r="I84" s="18">
        <v>1566</v>
      </c>
      <c r="J84" s="18">
        <v>0</v>
      </c>
      <c r="K84" s="18">
        <v>3805</v>
      </c>
      <c r="L84" s="18">
        <v>9</v>
      </c>
      <c r="M84" s="18">
        <v>9799</v>
      </c>
      <c r="N84" s="18">
        <v>3431</v>
      </c>
      <c r="O84" s="18">
        <v>192</v>
      </c>
      <c r="P84" s="18">
        <v>66563.619300000006</v>
      </c>
      <c r="Q84" s="18">
        <v>24129.8</v>
      </c>
      <c r="R84" s="18">
        <v>-8500</v>
      </c>
      <c r="S84" s="18">
        <v>1250.52</v>
      </c>
      <c r="T84" s="18">
        <v>83443.939299999998</v>
      </c>
      <c r="U84" s="18">
        <v>71711.62</v>
      </c>
      <c r="V84" s="18">
        <v>60954.877</v>
      </c>
      <c r="W84" s="18">
        <v>22489.062300000001</v>
      </c>
      <c r="X84" s="18">
        <v>15742.34361</v>
      </c>
      <c r="Y84" s="18">
        <v>1.22</v>
      </c>
      <c r="Z84" s="18">
        <v>12384</v>
      </c>
      <c r="AA84" s="18">
        <v>87488.176399999997</v>
      </c>
      <c r="AB84" s="18">
        <v>88576.933657999194</v>
      </c>
      <c r="AC84" s="18">
        <v>7152.5301726420603</v>
      </c>
      <c r="AD84" s="18">
        <v>1914.8296108982499</v>
      </c>
      <c r="AE84" s="18">
        <v>23713250</v>
      </c>
      <c r="AF84" s="18"/>
      <c r="AG84" s="18"/>
    </row>
    <row r="85" spans="1:33">
      <c r="A85" s="18" t="s">
        <v>739</v>
      </c>
      <c r="B85" s="18" t="s">
        <v>745</v>
      </c>
      <c r="C85" s="18" t="s">
        <v>407</v>
      </c>
      <c r="D85" s="18">
        <v>35239.928</v>
      </c>
      <c r="E85" s="18">
        <v>2199</v>
      </c>
      <c r="F85" s="18">
        <v>37438.928</v>
      </c>
      <c r="G85" s="18">
        <v>28675</v>
      </c>
      <c r="H85" s="18">
        <v>2602</v>
      </c>
      <c r="I85" s="18">
        <v>955</v>
      </c>
      <c r="J85" s="18">
        <v>1601</v>
      </c>
      <c r="K85" s="18">
        <v>2717</v>
      </c>
      <c r="L85" s="18">
        <v>94</v>
      </c>
      <c r="M85" s="18">
        <v>2607</v>
      </c>
      <c r="N85" s="18">
        <v>2199</v>
      </c>
      <c r="O85" s="18">
        <v>572</v>
      </c>
      <c r="P85" s="18">
        <v>39906.997499999998</v>
      </c>
      <c r="Q85" s="18">
        <v>6693.75</v>
      </c>
      <c r="R85" s="18">
        <v>-2782.05</v>
      </c>
      <c r="S85" s="18">
        <v>1425.96</v>
      </c>
      <c r="T85" s="18">
        <v>45244.657500000001</v>
      </c>
      <c r="U85" s="18">
        <v>37438.928</v>
      </c>
      <c r="V85" s="18">
        <v>31823.088800000001</v>
      </c>
      <c r="W85" s="18">
        <v>13421.5687</v>
      </c>
      <c r="X85" s="18">
        <v>9395.0980899999995</v>
      </c>
      <c r="Y85" s="18">
        <v>1.2509999999999999</v>
      </c>
      <c r="Z85" s="18">
        <v>9594</v>
      </c>
      <c r="AA85" s="18">
        <v>46836.098927999999</v>
      </c>
      <c r="AB85" s="18">
        <v>47418.956460783498</v>
      </c>
      <c r="AC85" s="18">
        <v>4942.5637336651498</v>
      </c>
      <c r="AD85" s="18">
        <v>-295.13682807865098</v>
      </c>
      <c r="AE85" s="18">
        <v>-2831543</v>
      </c>
      <c r="AF85" s="18"/>
      <c r="AG85" s="18"/>
    </row>
    <row r="86" spans="1:33">
      <c r="A86" s="18" t="s">
        <v>739</v>
      </c>
      <c r="B86" s="18" t="s">
        <v>746</v>
      </c>
      <c r="C86" s="18" t="s">
        <v>408</v>
      </c>
      <c r="D86" s="18">
        <v>482178.35399999999</v>
      </c>
      <c r="E86" s="18">
        <v>34714</v>
      </c>
      <c r="F86" s="18">
        <v>516892.35399999999</v>
      </c>
      <c r="G86" s="18">
        <v>289128</v>
      </c>
      <c r="H86" s="18">
        <v>98593</v>
      </c>
      <c r="I86" s="18">
        <v>10265</v>
      </c>
      <c r="J86" s="18">
        <v>0</v>
      </c>
      <c r="K86" s="18">
        <v>11286</v>
      </c>
      <c r="L86" s="18">
        <v>1909</v>
      </c>
      <c r="M86" s="18">
        <v>55452</v>
      </c>
      <c r="N86" s="18">
        <v>34714</v>
      </c>
      <c r="O86" s="18">
        <v>1093</v>
      </c>
      <c r="P86" s="18">
        <v>402379.4376</v>
      </c>
      <c r="Q86" s="18">
        <v>102122.4</v>
      </c>
      <c r="R86" s="18">
        <v>-49685.9</v>
      </c>
      <c r="S86" s="18">
        <v>20080.060000000001</v>
      </c>
      <c r="T86" s="18">
        <v>474895.9976</v>
      </c>
      <c r="U86" s="18">
        <v>516892.35399999999</v>
      </c>
      <c r="V86" s="18">
        <v>439358.50089999998</v>
      </c>
      <c r="W86" s="18">
        <v>35537.496700000003</v>
      </c>
      <c r="X86" s="18">
        <v>24876.24769</v>
      </c>
      <c r="Y86" s="18">
        <v>1.048</v>
      </c>
      <c r="Z86" s="18">
        <v>93991</v>
      </c>
      <c r="AA86" s="18">
        <v>541703.18699199997</v>
      </c>
      <c r="AB86" s="18">
        <v>548444.47822457005</v>
      </c>
      <c r="AC86" s="18">
        <v>5835.07440312977</v>
      </c>
      <c r="AD86" s="18">
        <v>597.37384138596497</v>
      </c>
      <c r="AE86" s="18">
        <v>56147765</v>
      </c>
      <c r="AF86" s="18"/>
      <c r="AG86" s="18"/>
    </row>
    <row r="87" spans="1:33">
      <c r="A87" s="18" t="s">
        <v>739</v>
      </c>
      <c r="B87" s="18" t="s">
        <v>747</v>
      </c>
      <c r="C87" s="18" t="s">
        <v>409</v>
      </c>
      <c r="D87" s="18">
        <v>71924.548999999999</v>
      </c>
      <c r="E87" s="18">
        <v>6806</v>
      </c>
      <c r="F87" s="18">
        <v>78730.548999999999</v>
      </c>
      <c r="G87" s="18">
        <v>47554</v>
      </c>
      <c r="H87" s="18">
        <v>2286</v>
      </c>
      <c r="I87" s="18">
        <v>1022</v>
      </c>
      <c r="J87" s="18">
        <v>0</v>
      </c>
      <c r="K87" s="18">
        <v>4395</v>
      </c>
      <c r="L87" s="18">
        <v>45</v>
      </c>
      <c r="M87" s="18">
        <v>14771</v>
      </c>
      <c r="N87" s="18">
        <v>6806</v>
      </c>
      <c r="O87" s="18">
        <v>0</v>
      </c>
      <c r="P87" s="18">
        <v>66180.901800000007</v>
      </c>
      <c r="Q87" s="18">
        <v>6547.55</v>
      </c>
      <c r="R87" s="18">
        <v>-12593.6</v>
      </c>
      <c r="S87" s="18">
        <v>3274.03</v>
      </c>
      <c r="T87" s="18">
        <v>63408.881800000003</v>
      </c>
      <c r="U87" s="18">
        <v>78730.548999999999</v>
      </c>
      <c r="V87" s="18">
        <v>66920.966650000002</v>
      </c>
      <c r="W87" s="18">
        <v>-3512.0848500000102</v>
      </c>
      <c r="X87" s="18">
        <v>-2458.4593949999999</v>
      </c>
      <c r="Y87" s="18">
        <v>0.96899999999999997</v>
      </c>
      <c r="Z87" s="18">
        <v>17643</v>
      </c>
      <c r="AA87" s="18">
        <v>76289.901981000003</v>
      </c>
      <c r="AB87" s="18">
        <v>77239.300950228702</v>
      </c>
      <c r="AC87" s="18">
        <v>4377.9006376596199</v>
      </c>
      <c r="AD87" s="18">
        <v>-859.79992408417797</v>
      </c>
      <c r="AE87" s="18">
        <v>-15169450</v>
      </c>
      <c r="AF87" s="18"/>
      <c r="AG87" s="18"/>
    </row>
    <row r="88" spans="1:33">
      <c r="A88" s="18" t="s">
        <v>748</v>
      </c>
      <c r="B88" s="18" t="s">
        <v>749</v>
      </c>
      <c r="C88" s="18" t="s">
        <v>411</v>
      </c>
      <c r="D88" s="18">
        <v>53909.73</v>
      </c>
      <c r="E88" s="18">
        <v>4449</v>
      </c>
      <c r="F88" s="18">
        <v>58358.73</v>
      </c>
      <c r="G88" s="18">
        <v>44154</v>
      </c>
      <c r="H88" s="18">
        <v>10247</v>
      </c>
      <c r="I88" s="18">
        <v>1292</v>
      </c>
      <c r="J88" s="18">
        <v>0</v>
      </c>
      <c r="K88" s="18">
        <v>3650</v>
      </c>
      <c r="L88" s="18">
        <v>0</v>
      </c>
      <c r="M88" s="18">
        <v>7771</v>
      </c>
      <c r="N88" s="18">
        <v>4449</v>
      </c>
      <c r="O88" s="18">
        <v>0</v>
      </c>
      <c r="P88" s="18">
        <v>61449.121800000001</v>
      </c>
      <c r="Q88" s="18">
        <v>12910.65</v>
      </c>
      <c r="R88" s="18">
        <v>-6605.35</v>
      </c>
      <c r="S88" s="18">
        <v>2460.58</v>
      </c>
      <c r="T88" s="18">
        <v>70215.001799999998</v>
      </c>
      <c r="U88" s="18">
        <v>58358.73</v>
      </c>
      <c r="V88" s="18">
        <v>49604.9205</v>
      </c>
      <c r="W88" s="18">
        <v>20610.081300000002</v>
      </c>
      <c r="X88" s="18">
        <v>14427.056909999999</v>
      </c>
      <c r="Y88" s="18">
        <v>1.2470000000000001</v>
      </c>
      <c r="Z88" s="18">
        <v>10845</v>
      </c>
      <c r="AA88" s="18">
        <v>72773.336309999999</v>
      </c>
      <c r="AB88" s="18">
        <v>73678.972949790899</v>
      </c>
      <c r="AC88" s="18">
        <v>6793.8195435491898</v>
      </c>
      <c r="AD88" s="18">
        <v>1556.1189818053799</v>
      </c>
      <c r="AE88" s="18">
        <v>16876110</v>
      </c>
      <c r="AF88" s="18"/>
      <c r="AG88" s="33"/>
    </row>
    <row r="89" spans="1:33">
      <c r="A89" s="18" t="s">
        <v>748</v>
      </c>
      <c r="B89" s="18" t="s">
        <v>750</v>
      </c>
      <c r="C89" s="18" t="s">
        <v>412</v>
      </c>
      <c r="D89" s="18">
        <v>54637.966</v>
      </c>
      <c r="E89" s="18">
        <v>3415</v>
      </c>
      <c r="F89" s="18">
        <v>58052.966</v>
      </c>
      <c r="G89" s="18">
        <v>46998</v>
      </c>
      <c r="H89" s="18">
        <v>1906</v>
      </c>
      <c r="I89" s="18">
        <v>741</v>
      </c>
      <c r="J89" s="18">
        <v>0</v>
      </c>
      <c r="K89" s="18">
        <v>1735</v>
      </c>
      <c r="L89" s="18">
        <v>198</v>
      </c>
      <c r="M89" s="18">
        <v>12098</v>
      </c>
      <c r="N89" s="18">
        <v>3415</v>
      </c>
      <c r="O89" s="18">
        <v>260</v>
      </c>
      <c r="P89" s="18">
        <v>65407.116600000001</v>
      </c>
      <c r="Q89" s="18">
        <v>3724.7</v>
      </c>
      <c r="R89" s="18">
        <v>-10672.6</v>
      </c>
      <c r="S89" s="18">
        <v>846.09</v>
      </c>
      <c r="T89" s="18">
        <v>59305.306600000004</v>
      </c>
      <c r="U89" s="18">
        <v>58052.966</v>
      </c>
      <c r="V89" s="18">
        <v>49345.021099999998</v>
      </c>
      <c r="W89" s="18">
        <v>9960.2854999999909</v>
      </c>
      <c r="X89" s="18">
        <v>6972.19984999999</v>
      </c>
      <c r="Y89" s="18">
        <v>1.1200000000000001</v>
      </c>
      <c r="Z89" s="18">
        <v>9450</v>
      </c>
      <c r="AA89" s="18">
        <v>65019.321920000002</v>
      </c>
      <c r="AB89" s="18">
        <v>65828.462784097297</v>
      </c>
      <c r="AC89" s="18">
        <v>6965.9748977880699</v>
      </c>
      <c r="AD89" s="18">
        <v>1728.2743360442701</v>
      </c>
      <c r="AE89" s="18">
        <v>16332192</v>
      </c>
      <c r="AF89" s="18"/>
      <c r="AG89" s="18"/>
    </row>
    <row r="90" spans="1:33">
      <c r="A90" s="18" t="s">
        <v>748</v>
      </c>
      <c r="B90" s="18" t="s">
        <v>751</v>
      </c>
      <c r="C90" s="18" t="s">
        <v>413</v>
      </c>
      <c r="D90" s="18">
        <v>99898.947</v>
      </c>
      <c r="E90" s="18">
        <v>5842</v>
      </c>
      <c r="F90" s="18">
        <v>105740.947</v>
      </c>
      <c r="G90" s="18">
        <v>58358</v>
      </c>
      <c r="H90" s="18">
        <v>18777</v>
      </c>
      <c r="I90" s="18">
        <v>437</v>
      </c>
      <c r="J90" s="18">
        <v>297</v>
      </c>
      <c r="K90" s="18">
        <v>4337</v>
      </c>
      <c r="L90" s="18">
        <v>721</v>
      </c>
      <c r="M90" s="18">
        <v>11204</v>
      </c>
      <c r="N90" s="18">
        <v>5842</v>
      </c>
      <c r="O90" s="18">
        <v>0</v>
      </c>
      <c r="P90" s="18">
        <v>81216.828599999993</v>
      </c>
      <c r="Q90" s="18">
        <v>20270.8</v>
      </c>
      <c r="R90" s="18">
        <v>-10136.25</v>
      </c>
      <c r="S90" s="18">
        <v>3061.02</v>
      </c>
      <c r="T90" s="18">
        <v>94412.3986</v>
      </c>
      <c r="U90" s="18">
        <v>105740.947</v>
      </c>
      <c r="V90" s="18">
        <v>89879.804950000005</v>
      </c>
      <c r="W90" s="18">
        <v>4532.5936500000098</v>
      </c>
      <c r="X90" s="18">
        <v>3172.8155550000101</v>
      </c>
      <c r="Y90" s="18">
        <v>1.03</v>
      </c>
      <c r="Z90" s="18">
        <v>14245</v>
      </c>
      <c r="AA90" s="18">
        <v>108913.17541</v>
      </c>
      <c r="AB90" s="18">
        <v>110268.55867547401</v>
      </c>
      <c r="AC90" s="18">
        <v>7740.8605598788199</v>
      </c>
      <c r="AD90" s="18">
        <v>2503.15999813502</v>
      </c>
      <c r="AE90" s="18">
        <v>35657514</v>
      </c>
      <c r="AF90" s="18"/>
      <c r="AG90" s="18"/>
    </row>
    <row r="91" spans="1:33">
      <c r="A91" s="18" t="s">
        <v>748</v>
      </c>
      <c r="B91" s="18" t="s">
        <v>752</v>
      </c>
      <c r="C91" s="18" t="s">
        <v>414</v>
      </c>
      <c r="D91" s="18">
        <v>26258.294000000002</v>
      </c>
      <c r="E91" s="18">
        <v>2044</v>
      </c>
      <c r="F91" s="18">
        <v>28302.294000000002</v>
      </c>
      <c r="G91" s="18">
        <v>24205</v>
      </c>
      <c r="H91" s="18">
        <v>3338</v>
      </c>
      <c r="I91" s="18">
        <v>514</v>
      </c>
      <c r="J91" s="18">
        <v>0</v>
      </c>
      <c r="K91" s="18">
        <v>1376</v>
      </c>
      <c r="L91" s="18">
        <v>0</v>
      </c>
      <c r="M91" s="18">
        <v>5471</v>
      </c>
      <c r="N91" s="18">
        <v>2044</v>
      </c>
      <c r="O91" s="18">
        <v>0</v>
      </c>
      <c r="P91" s="18">
        <v>33686.0985</v>
      </c>
      <c r="Q91" s="18">
        <v>4443.8</v>
      </c>
      <c r="R91" s="18">
        <v>-4650.3500000000004</v>
      </c>
      <c r="S91" s="18">
        <v>807.33</v>
      </c>
      <c r="T91" s="18">
        <v>34286.878499999999</v>
      </c>
      <c r="U91" s="18">
        <v>28302.294000000002</v>
      </c>
      <c r="V91" s="18">
        <v>24056.9499</v>
      </c>
      <c r="W91" s="18">
        <v>10229.928599999999</v>
      </c>
      <c r="X91" s="18">
        <v>7160.9500200000002</v>
      </c>
      <c r="Y91" s="18">
        <v>1.2529999999999999</v>
      </c>
      <c r="Z91" s="18">
        <v>5918</v>
      </c>
      <c r="AA91" s="18">
        <v>35462.774382000003</v>
      </c>
      <c r="AB91" s="18">
        <v>35904.095193405003</v>
      </c>
      <c r="AC91" s="18">
        <v>6066.9305835425803</v>
      </c>
      <c r="AD91" s="18">
        <v>829.23002179877903</v>
      </c>
      <c r="AE91" s="18">
        <v>4907383</v>
      </c>
      <c r="AF91" s="18"/>
      <c r="AG91" s="18"/>
    </row>
    <row r="92" spans="1:33">
      <c r="A92" s="18" t="s">
        <v>748</v>
      </c>
      <c r="B92" s="18" t="s">
        <v>753</v>
      </c>
      <c r="C92" s="18" t="s">
        <v>415</v>
      </c>
      <c r="D92" s="18">
        <v>468108.12800000003</v>
      </c>
      <c r="E92" s="18">
        <v>32412</v>
      </c>
      <c r="F92" s="18">
        <v>500520.12800000003</v>
      </c>
      <c r="G92" s="18">
        <v>264784</v>
      </c>
      <c r="H92" s="18">
        <v>62844</v>
      </c>
      <c r="I92" s="18">
        <v>21701</v>
      </c>
      <c r="J92" s="18">
        <v>0</v>
      </c>
      <c r="K92" s="18">
        <v>4286</v>
      </c>
      <c r="L92" s="18">
        <v>3689</v>
      </c>
      <c r="M92" s="18">
        <v>38871</v>
      </c>
      <c r="N92" s="18">
        <v>32412</v>
      </c>
      <c r="O92" s="18">
        <v>0</v>
      </c>
      <c r="P92" s="18">
        <v>368499.89279999997</v>
      </c>
      <c r="Q92" s="18">
        <v>75506.350000000006</v>
      </c>
      <c r="R92" s="18">
        <v>-36176</v>
      </c>
      <c r="S92" s="18">
        <v>20942.13</v>
      </c>
      <c r="T92" s="18">
        <v>428772.37280000001</v>
      </c>
      <c r="U92" s="18">
        <v>500520.12800000003</v>
      </c>
      <c r="V92" s="18">
        <v>425442.10879999999</v>
      </c>
      <c r="W92" s="18">
        <v>3330.2639999999701</v>
      </c>
      <c r="X92" s="18">
        <v>2331.18479999998</v>
      </c>
      <c r="Y92" s="18">
        <v>1.0049999999999999</v>
      </c>
      <c r="Z92" s="18">
        <v>69401</v>
      </c>
      <c r="AA92" s="18">
        <v>503022.72863999999</v>
      </c>
      <c r="AB92" s="18">
        <v>509282.65620142699</v>
      </c>
      <c r="AC92" s="18">
        <v>7338.2610654230803</v>
      </c>
      <c r="AD92" s="18">
        <v>2100.5605036792799</v>
      </c>
      <c r="AE92" s="18">
        <v>145781000</v>
      </c>
      <c r="AF92" s="18"/>
      <c r="AG92" s="18"/>
    </row>
    <row r="93" spans="1:33">
      <c r="A93" s="18" t="s">
        <v>748</v>
      </c>
      <c r="B93" s="18" t="s">
        <v>754</v>
      </c>
      <c r="C93" s="18" t="s">
        <v>416</v>
      </c>
      <c r="D93" s="18">
        <v>81054.883000000002</v>
      </c>
      <c r="E93" s="18">
        <v>8972</v>
      </c>
      <c r="F93" s="18">
        <v>90026.883000000002</v>
      </c>
      <c r="G93" s="18">
        <v>63689</v>
      </c>
      <c r="H93" s="18">
        <v>14548</v>
      </c>
      <c r="I93" s="18">
        <v>627</v>
      </c>
      <c r="J93" s="18">
        <v>0</v>
      </c>
      <c r="K93" s="18">
        <v>3464</v>
      </c>
      <c r="L93" s="18">
        <v>0</v>
      </c>
      <c r="M93" s="18">
        <v>32066</v>
      </c>
      <c r="N93" s="18">
        <v>8972</v>
      </c>
      <c r="O93" s="18">
        <v>8</v>
      </c>
      <c r="P93" s="18">
        <v>88635.981299999999</v>
      </c>
      <c r="Q93" s="18">
        <v>15843.15</v>
      </c>
      <c r="R93" s="18">
        <v>-27262.9</v>
      </c>
      <c r="S93" s="18">
        <v>2174.98</v>
      </c>
      <c r="T93" s="18">
        <v>79391.211299999995</v>
      </c>
      <c r="U93" s="18">
        <v>90026.883000000002</v>
      </c>
      <c r="V93" s="18">
        <v>76522.850550000003</v>
      </c>
      <c r="W93" s="18">
        <v>2868.3607499999898</v>
      </c>
      <c r="X93" s="18">
        <v>2007.85252499999</v>
      </c>
      <c r="Y93" s="18">
        <v>1.022</v>
      </c>
      <c r="Z93" s="18">
        <v>13455</v>
      </c>
      <c r="AA93" s="18">
        <v>92007.474426000001</v>
      </c>
      <c r="AB93" s="18">
        <v>93152.472638255407</v>
      </c>
      <c r="AC93" s="18">
        <v>6923.2606940360802</v>
      </c>
      <c r="AD93" s="18">
        <v>1685.5601322922701</v>
      </c>
      <c r="AE93" s="18">
        <v>22679212</v>
      </c>
      <c r="AF93" s="18"/>
      <c r="AG93" s="18"/>
    </row>
    <row r="94" spans="1:33">
      <c r="A94" s="18" t="s">
        <v>748</v>
      </c>
      <c r="B94" s="18" t="s">
        <v>755</v>
      </c>
      <c r="C94" s="18" t="s">
        <v>417</v>
      </c>
      <c r="D94" s="18">
        <v>85772.089000000007</v>
      </c>
      <c r="E94" s="18">
        <v>8197</v>
      </c>
      <c r="F94" s="18">
        <v>93969.089000000007</v>
      </c>
      <c r="G94" s="18">
        <v>43599</v>
      </c>
      <c r="H94" s="18">
        <v>9220</v>
      </c>
      <c r="I94" s="18">
        <v>419</v>
      </c>
      <c r="J94" s="18">
        <v>0</v>
      </c>
      <c r="K94" s="18">
        <v>1909</v>
      </c>
      <c r="L94" s="18">
        <v>13</v>
      </c>
      <c r="M94" s="18">
        <v>4271</v>
      </c>
      <c r="N94" s="18">
        <v>8197</v>
      </c>
      <c r="O94" s="18">
        <v>156</v>
      </c>
      <c r="P94" s="18">
        <v>60676.728300000002</v>
      </c>
      <c r="Q94" s="18">
        <v>9815.7999999999993</v>
      </c>
      <c r="R94" s="18">
        <v>-3774</v>
      </c>
      <c r="S94" s="18">
        <v>6241.38</v>
      </c>
      <c r="T94" s="18">
        <v>72959.908299999996</v>
      </c>
      <c r="U94" s="18">
        <v>93969.089000000007</v>
      </c>
      <c r="V94" s="18">
        <v>79873.725649999993</v>
      </c>
      <c r="W94" s="18">
        <v>-6913.8173500000103</v>
      </c>
      <c r="X94" s="18">
        <v>-4839.6721450000096</v>
      </c>
      <c r="Y94" s="18">
        <v>0.94799999999999995</v>
      </c>
      <c r="Z94" s="18">
        <v>15225</v>
      </c>
      <c r="AA94" s="18">
        <v>89082.696372000006</v>
      </c>
      <c r="AB94" s="18">
        <v>90191.296827834405</v>
      </c>
      <c r="AC94" s="18">
        <v>5923.8947013355901</v>
      </c>
      <c r="AD94" s="18">
        <v>686.19413959178803</v>
      </c>
      <c r="AE94" s="18">
        <v>10447306</v>
      </c>
      <c r="AF94" s="18"/>
      <c r="AG94" s="18"/>
    </row>
    <row r="95" spans="1:33">
      <c r="A95" s="18" t="s">
        <v>748</v>
      </c>
      <c r="B95" s="18" t="s">
        <v>756</v>
      </c>
      <c r="C95" s="18" t="s">
        <v>418</v>
      </c>
      <c r="D95" s="18">
        <v>114535.774</v>
      </c>
      <c r="E95" s="18">
        <v>13719</v>
      </c>
      <c r="F95" s="18">
        <v>128254.774</v>
      </c>
      <c r="G95" s="18">
        <v>85360</v>
      </c>
      <c r="H95" s="18">
        <v>13378</v>
      </c>
      <c r="I95" s="18">
        <v>4681</v>
      </c>
      <c r="J95" s="18">
        <v>0</v>
      </c>
      <c r="K95" s="18">
        <v>5695</v>
      </c>
      <c r="L95" s="18">
        <v>1149</v>
      </c>
      <c r="M95" s="18">
        <v>33244</v>
      </c>
      <c r="N95" s="18">
        <v>13719</v>
      </c>
      <c r="O95" s="18">
        <v>773</v>
      </c>
      <c r="P95" s="18">
        <v>118795.512</v>
      </c>
      <c r="Q95" s="18">
        <v>20190.900000000001</v>
      </c>
      <c r="R95" s="18">
        <v>-29891.1</v>
      </c>
      <c r="S95" s="18">
        <v>6009.67</v>
      </c>
      <c r="T95" s="18">
        <v>115104.982</v>
      </c>
      <c r="U95" s="18">
        <v>128254.774</v>
      </c>
      <c r="V95" s="18">
        <v>109016.5579</v>
      </c>
      <c r="W95" s="18">
        <v>6088.4240999999702</v>
      </c>
      <c r="X95" s="18">
        <v>4261.8968699999796</v>
      </c>
      <c r="Y95" s="18">
        <v>1.0329999999999999</v>
      </c>
      <c r="Z95" s="18">
        <v>20317</v>
      </c>
      <c r="AA95" s="18">
        <v>132487.18154200001</v>
      </c>
      <c r="AB95" s="18">
        <v>134135.934395599</v>
      </c>
      <c r="AC95" s="18">
        <v>6602.1526010532798</v>
      </c>
      <c r="AD95" s="18">
        <v>1364.4520393094799</v>
      </c>
      <c r="AE95" s="18">
        <v>27721572</v>
      </c>
      <c r="AF95" s="18"/>
      <c r="AG95" s="18"/>
    </row>
    <row r="96" spans="1:33">
      <c r="A96" s="18" t="s">
        <v>748</v>
      </c>
      <c r="B96" s="18" t="s">
        <v>757</v>
      </c>
      <c r="C96" s="18" t="s">
        <v>419</v>
      </c>
      <c r="D96" s="18">
        <v>127876.798</v>
      </c>
      <c r="E96" s="18">
        <v>12973</v>
      </c>
      <c r="F96" s="18">
        <v>140849.79800000001</v>
      </c>
      <c r="G96" s="18">
        <v>72260</v>
      </c>
      <c r="H96" s="18">
        <v>22753</v>
      </c>
      <c r="I96" s="18">
        <v>2752</v>
      </c>
      <c r="J96" s="18">
        <v>0</v>
      </c>
      <c r="K96" s="18">
        <v>3930</v>
      </c>
      <c r="L96" s="18">
        <v>64</v>
      </c>
      <c r="M96" s="18">
        <v>21194</v>
      </c>
      <c r="N96" s="18">
        <v>12973</v>
      </c>
      <c r="O96" s="18">
        <v>131</v>
      </c>
      <c r="P96" s="18">
        <v>100564.242</v>
      </c>
      <c r="Q96" s="18">
        <v>25019.75</v>
      </c>
      <c r="R96" s="18">
        <v>-18180.650000000001</v>
      </c>
      <c r="S96" s="18">
        <v>7424.07</v>
      </c>
      <c r="T96" s="18">
        <v>114827.412</v>
      </c>
      <c r="U96" s="18">
        <v>140849.79800000001</v>
      </c>
      <c r="V96" s="18">
        <v>119722.32829999999</v>
      </c>
      <c r="W96" s="18">
        <v>-4894.9162999999999</v>
      </c>
      <c r="X96" s="18">
        <v>-3426.4414099999999</v>
      </c>
      <c r="Y96" s="18">
        <v>0.97599999999999998</v>
      </c>
      <c r="Z96" s="18">
        <v>27079</v>
      </c>
      <c r="AA96" s="18">
        <v>137469.402848</v>
      </c>
      <c r="AB96" s="18">
        <v>139180.15756094901</v>
      </c>
      <c r="AC96" s="18">
        <v>5139.7820289134997</v>
      </c>
      <c r="AD96" s="18">
        <v>-97.918532830303803</v>
      </c>
      <c r="AE96" s="18">
        <v>-2651536</v>
      </c>
      <c r="AF96" s="18"/>
      <c r="AG96" s="18"/>
    </row>
    <row r="97" spans="1:33">
      <c r="A97" s="18" t="s">
        <v>748</v>
      </c>
      <c r="B97" s="18" t="s">
        <v>758</v>
      </c>
      <c r="C97" s="18" t="s">
        <v>420</v>
      </c>
      <c r="D97" s="18">
        <v>27888.896000000001</v>
      </c>
      <c r="E97" s="18">
        <v>1990</v>
      </c>
      <c r="F97" s="18">
        <v>29878.896000000001</v>
      </c>
      <c r="G97" s="18">
        <v>19074</v>
      </c>
      <c r="H97" s="18">
        <v>1886</v>
      </c>
      <c r="I97" s="18">
        <v>2281</v>
      </c>
      <c r="J97" s="18">
        <v>1328</v>
      </c>
      <c r="K97" s="18">
        <v>264</v>
      </c>
      <c r="L97" s="18">
        <v>1856</v>
      </c>
      <c r="M97" s="18">
        <v>2033</v>
      </c>
      <c r="N97" s="18">
        <v>1990</v>
      </c>
      <c r="O97" s="18">
        <v>0</v>
      </c>
      <c r="P97" s="18">
        <v>26545.285800000001</v>
      </c>
      <c r="Q97" s="18">
        <v>4895.1499999999996</v>
      </c>
      <c r="R97" s="18">
        <v>-3305.65</v>
      </c>
      <c r="S97" s="18">
        <v>1345.89</v>
      </c>
      <c r="T97" s="18">
        <v>29480.675800000001</v>
      </c>
      <c r="U97" s="18">
        <v>29878.896000000001</v>
      </c>
      <c r="V97" s="18">
        <v>25397.061600000001</v>
      </c>
      <c r="W97" s="18">
        <v>4083.6142</v>
      </c>
      <c r="X97" s="18">
        <v>2858.5299399999999</v>
      </c>
      <c r="Y97" s="18">
        <v>1.0960000000000001</v>
      </c>
      <c r="Z97" s="18">
        <v>7104</v>
      </c>
      <c r="AA97" s="18">
        <v>32747.270015999999</v>
      </c>
      <c r="AB97" s="18">
        <v>33154.797402861601</v>
      </c>
      <c r="AC97" s="18">
        <v>4667.0604452226398</v>
      </c>
      <c r="AD97" s="18">
        <v>-570.64011652116506</v>
      </c>
      <c r="AE97" s="18">
        <v>-4053827</v>
      </c>
      <c r="AF97" s="18"/>
      <c r="AG97" s="18"/>
    </row>
    <row r="98" spans="1:33">
      <c r="A98" s="18" t="s">
        <v>748</v>
      </c>
      <c r="B98" s="18" t="s">
        <v>759</v>
      </c>
      <c r="C98" s="18" t="s">
        <v>421</v>
      </c>
      <c r="D98" s="18">
        <v>85634.292000000001</v>
      </c>
      <c r="E98" s="18">
        <v>5450</v>
      </c>
      <c r="F98" s="18">
        <v>91084.292000000001</v>
      </c>
      <c r="G98" s="18">
        <v>57058</v>
      </c>
      <c r="H98" s="18">
        <v>14627</v>
      </c>
      <c r="I98" s="18">
        <v>1188</v>
      </c>
      <c r="J98" s="18">
        <v>0</v>
      </c>
      <c r="K98" s="18">
        <v>3396</v>
      </c>
      <c r="L98" s="18">
        <v>356</v>
      </c>
      <c r="M98" s="18">
        <v>9671</v>
      </c>
      <c r="N98" s="18">
        <v>5450</v>
      </c>
      <c r="O98" s="18">
        <v>89</v>
      </c>
      <c r="P98" s="18">
        <v>79407.618600000002</v>
      </c>
      <c r="Q98" s="18">
        <v>16329.35</v>
      </c>
      <c r="R98" s="18">
        <v>-8598.6</v>
      </c>
      <c r="S98" s="18">
        <v>2988.43</v>
      </c>
      <c r="T98" s="18">
        <v>90126.798599999995</v>
      </c>
      <c r="U98" s="18">
        <v>91084.292000000001</v>
      </c>
      <c r="V98" s="18">
        <v>77421.648199999996</v>
      </c>
      <c r="W98" s="18">
        <v>12705.1504</v>
      </c>
      <c r="X98" s="18">
        <v>8893.6052800000107</v>
      </c>
      <c r="Y98" s="18">
        <v>1.0980000000000001</v>
      </c>
      <c r="Z98" s="18">
        <v>15655</v>
      </c>
      <c r="AA98" s="18">
        <v>100010.552616</v>
      </c>
      <c r="AB98" s="18">
        <v>101255.14610871801</v>
      </c>
      <c r="AC98" s="18">
        <v>6467.9109619110704</v>
      </c>
      <c r="AD98" s="18">
        <v>1230.2104001672701</v>
      </c>
      <c r="AE98" s="18">
        <v>19258944</v>
      </c>
      <c r="AF98" s="18"/>
      <c r="AG98" s="18"/>
    </row>
    <row r="99" spans="1:33">
      <c r="A99" s="18" t="s">
        <v>748</v>
      </c>
      <c r="B99" s="18" t="s">
        <v>760</v>
      </c>
      <c r="C99" s="18" t="s">
        <v>422</v>
      </c>
      <c r="D99" s="18">
        <v>237051.731</v>
      </c>
      <c r="E99" s="18">
        <v>9852</v>
      </c>
      <c r="F99" s="18">
        <v>246903.731</v>
      </c>
      <c r="G99" s="18">
        <v>108618</v>
      </c>
      <c r="H99" s="18">
        <v>39682</v>
      </c>
      <c r="I99" s="18">
        <v>12019</v>
      </c>
      <c r="J99" s="18">
        <v>0</v>
      </c>
      <c r="K99" s="18">
        <v>5727</v>
      </c>
      <c r="L99" s="18">
        <v>1312</v>
      </c>
      <c r="M99" s="18">
        <v>13000</v>
      </c>
      <c r="N99" s="18">
        <v>9852</v>
      </c>
      <c r="O99" s="18">
        <v>233</v>
      </c>
      <c r="P99" s="18">
        <v>151163.67060000001</v>
      </c>
      <c r="Q99" s="18">
        <v>48813.8</v>
      </c>
      <c r="R99" s="18">
        <v>-12363.25</v>
      </c>
      <c r="S99" s="18">
        <v>6164.2</v>
      </c>
      <c r="T99" s="18">
        <v>193778.42060000001</v>
      </c>
      <c r="U99" s="18">
        <v>246903.731</v>
      </c>
      <c r="V99" s="18">
        <v>209868.17134999999</v>
      </c>
      <c r="W99" s="18">
        <v>-16089.750749999999</v>
      </c>
      <c r="X99" s="18">
        <v>-11262.825525</v>
      </c>
      <c r="Y99" s="18">
        <v>0.95399999999999996</v>
      </c>
      <c r="Z99" s="18">
        <v>36721</v>
      </c>
      <c r="AA99" s="18">
        <v>235546.15937400001</v>
      </c>
      <c r="AB99" s="18">
        <v>238477.442218893</v>
      </c>
      <c r="AC99" s="18">
        <v>6494.3068603494703</v>
      </c>
      <c r="AD99" s="18">
        <v>1256.60629860567</v>
      </c>
      <c r="AE99" s="18">
        <v>46143840</v>
      </c>
      <c r="AF99" s="18"/>
      <c r="AG99" s="118"/>
    </row>
    <row r="100" spans="1:33">
      <c r="A100" s="18" t="s">
        <v>761</v>
      </c>
      <c r="B100" s="18" t="s">
        <v>762</v>
      </c>
      <c r="C100" s="18" t="s">
        <v>424</v>
      </c>
      <c r="D100" s="18">
        <v>320439.196</v>
      </c>
      <c r="E100" s="18">
        <v>28591</v>
      </c>
      <c r="F100" s="18">
        <v>349030.196</v>
      </c>
      <c r="G100" s="18">
        <v>119579</v>
      </c>
      <c r="H100" s="18">
        <v>55107</v>
      </c>
      <c r="I100" s="18">
        <v>4579</v>
      </c>
      <c r="J100" s="18">
        <v>0</v>
      </c>
      <c r="K100" s="18">
        <v>5268</v>
      </c>
      <c r="L100" s="18">
        <v>522</v>
      </c>
      <c r="M100" s="18">
        <v>2</v>
      </c>
      <c r="N100" s="18">
        <v>28591</v>
      </c>
      <c r="O100" s="18">
        <v>6</v>
      </c>
      <c r="P100" s="18">
        <v>166418.0943</v>
      </c>
      <c r="Q100" s="18">
        <v>55210.9</v>
      </c>
      <c r="R100" s="18">
        <v>-450.5</v>
      </c>
      <c r="S100" s="18">
        <v>24302.01</v>
      </c>
      <c r="T100" s="18">
        <v>245480.5043</v>
      </c>
      <c r="U100" s="18">
        <v>349030.196</v>
      </c>
      <c r="V100" s="18">
        <v>296675.6666</v>
      </c>
      <c r="W100" s="18">
        <v>-51195.162300000004</v>
      </c>
      <c r="X100" s="18">
        <v>-35836.61361</v>
      </c>
      <c r="Y100" s="18">
        <v>0.89700000000000002</v>
      </c>
      <c r="Z100" s="18">
        <v>59636</v>
      </c>
      <c r="AA100" s="18">
        <v>313080.08581199998</v>
      </c>
      <c r="AB100" s="18">
        <v>316976.24903986702</v>
      </c>
      <c r="AC100" s="18">
        <v>5315.1829270887902</v>
      </c>
      <c r="AD100" s="18">
        <v>77.482365344988494</v>
      </c>
      <c r="AE100" s="18">
        <v>4620738</v>
      </c>
      <c r="AF100" s="18"/>
      <c r="AG100" s="18"/>
    </row>
    <row r="101" spans="1:33">
      <c r="A101" s="18" t="s">
        <v>763</v>
      </c>
      <c r="B101" s="18" t="s">
        <v>764</v>
      </c>
      <c r="C101" s="18" t="s">
        <v>426</v>
      </c>
      <c r="D101" s="18">
        <v>189556</v>
      </c>
      <c r="E101" s="18">
        <v>9143</v>
      </c>
      <c r="F101" s="18">
        <v>198699</v>
      </c>
      <c r="G101" s="18">
        <v>103835</v>
      </c>
      <c r="H101" s="18">
        <v>70645</v>
      </c>
      <c r="I101" s="18">
        <v>1722</v>
      </c>
      <c r="J101" s="18">
        <v>0</v>
      </c>
      <c r="K101" s="18">
        <v>5565</v>
      </c>
      <c r="L101" s="18">
        <v>4</v>
      </c>
      <c r="M101" s="18">
        <v>14363</v>
      </c>
      <c r="N101" s="18">
        <v>9143</v>
      </c>
      <c r="O101" s="18">
        <v>593</v>
      </c>
      <c r="P101" s="18">
        <v>144507.16949999999</v>
      </c>
      <c r="Q101" s="18">
        <v>66242.2</v>
      </c>
      <c r="R101" s="18">
        <v>-12716</v>
      </c>
      <c r="S101" s="18">
        <v>5329.84</v>
      </c>
      <c r="T101" s="18">
        <v>203363.2095</v>
      </c>
      <c r="U101" s="18">
        <v>198699</v>
      </c>
      <c r="V101" s="18">
        <v>168894.15</v>
      </c>
      <c r="W101" s="18">
        <v>34469.059500000003</v>
      </c>
      <c r="X101" s="18">
        <v>24128.341649999998</v>
      </c>
      <c r="Y101" s="18">
        <v>1.121</v>
      </c>
      <c r="Z101" s="18">
        <v>32443</v>
      </c>
      <c r="AA101" s="18">
        <v>222741.579</v>
      </c>
      <c r="AB101" s="18">
        <v>225513.513686188</v>
      </c>
      <c r="AC101" s="18">
        <v>6951.0684488545303</v>
      </c>
      <c r="AD101" s="18">
        <v>1713.36788711073</v>
      </c>
      <c r="AE101" s="18">
        <v>55586794</v>
      </c>
      <c r="AF101" s="18"/>
      <c r="AG101" s="18"/>
    </row>
    <row r="102" spans="1:33">
      <c r="A102" s="18" t="s">
        <v>763</v>
      </c>
      <c r="B102" s="18" t="s">
        <v>765</v>
      </c>
      <c r="C102" s="18" t="s">
        <v>427</v>
      </c>
      <c r="D102" s="18">
        <v>340034.03600000002</v>
      </c>
      <c r="E102" s="18">
        <v>23200</v>
      </c>
      <c r="F102" s="18">
        <v>363234.03600000002</v>
      </c>
      <c r="G102" s="18">
        <v>232842</v>
      </c>
      <c r="H102" s="18">
        <v>47501</v>
      </c>
      <c r="I102" s="18">
        <v>9213</v>
      </c>
      <c r="J102" s="18">
        <v>828</v>
      </c>
      <c r="K102" s="18">
        <v>16754</v>
      </c>
      <c r="L102" s="18">
        <v>867</v>
      </c>
      <c r="M102" s="18">
        <v>37391</v>
      </c>
      <c r="N102" s="18">
        <v>23200</v>
      </c>
      <c r="O102" s="18">
        <v>1551</v>
      </c>
      <c r="P102" s="18">
        <v>324046.21139999997</v>
      </c>
      <c r="Q102" s="18">
        <v>63151.6</v>
      </c>
      <c r="R102" s="18">
        <v>-33837.65</v>
      </c>
      <c r="S102" s="18">
        <v>13363.53</v>
      </c>
      <c r="T102" s="18">
        <v>366723.69140000001</v>
      </c>
      <c r="U102" s="18">
        <v>363234.03600000002</v>
      </c>
      <c r="V102" s="18">
        <v>308748.93060000002</v>
      </c>
      <c r="W102" s="18">
        <v>57974.760799999902</v>
      </c>
      <c r="X102" s="18">
        <v>40582.332560000003</v>
      </c>
      <c r="Y102" s="18">
        <v>1.1120000000000001</v>
      </c>
      <c r="Z102" s="18">
        <v>66750</v>
      </c>
      <c r="AA102" s="18">
        <v>403916.24803199997</v>
      </c>
      <c r="AB102" s="18">
        <v>408942.83293483302</v>
      </c>
      <c r="AC102" s="18">
        <v>6126.48438853683</v>
      </c>
      <c r="AD102" s="18">
        <v>888.78382679302604</v>
      </c>
      <c r="AE102" s="18">
        <v>59326320</v>
      </c>
      <c r="AF102" s="18"/>
      <c r="AG102" s="18"/>
    </row>
    <row r="103" spans="1:33">
      <c r="A103" s="18" t="s">
        <v>763</v>
      </c>
      <c r="B103" s="18" t="s">
        <v>766</v>
      </c>
      <c r="C103" s="18" t="s">
        <v>428</v>
      </c>
      <c r="D103" s="18">
        <v>65303.726000000002</v>
      </c>
      <c r="E103" s="18">
        <v>7171</v>
      </c>
      <c r="F103" s="18">
        <v>72474.725999999995</v>
      </c>
      <c r="G103" s="18">
        <v>51239</v>
      </c>
      <c r="H103" s="18">
        <v>8356</v>
      </c>
      <c r="I103" s="18">
        <v>2105</v>
      </c>
      <c r="J103" s="18">
        <v>0</v>
      </c>
      <c r="K103" s="18">
        <v>2927</v>
      </c>
      <c r="L103" s="18">
        <v>1458</v>
      </c>
      <c r="M103" s="18">
        <v>22028</v>
      </c>
      <c r="N103" s="18">
        <v>7171</v>
      </c>
      <c r="O103" s="18">
        <v>11</v>
      </c>
      <c r="P103" s="18">
        <v>71309.316300000006</v>
      </c>
      <c r="Q103" s="18">
        <v>11379.8</v>
      </c>
      <c r="R103" s="18">
        <v>-19972.45</v>
      </c>
      <c r="S103" s="18">
        <v>2350.59</v>
      </c>
      <c r="T103" s="18">
        <v>65067.256300000001</v>
      </c>
      <c r="U103" s="18">
        <v>72474.725999999995</v>
      </c>
      <c r="V103" s="18">
        <v>61603.517099999997</v>
      </c>
      <c r="W103" s="18">
        <v>3463.7392</v>
      </c>
      <c r="X103" s="18">
        <v>2424.61744</v>
      </c>
      <c r="Y103" s="18">
        <v>1.0329999999999999</v>
      </c>
      <c r="Z103" s="18">
        <v>13444</v>
      </c>
      <c r="AA103" s="18">
        <v>74866.391957999993</v>
      </c>
      <c r="AB103" s="18">
        <v>75798.075883514801</v>
      </c>
      <c r="AC103" s="18">
        <v>5638.0597949654002</v>
      </c>
      <c r="AD103" s="18">
        <v>400.35923322159903</v>
      </c>
      <c r="AE103" s="18">
        <v>5382430</v>
      </c>
      <c r="AF103" s="18"/>
      <c r="AG103" s="18"/>
    </row>
    <row r="104" spans="1:33">
      <c r="A104" s="18" t="s">
        <v>763</v>
      </c>
      <c r="B104" s="18" t="s">
        <v>767</v>
      </c>
      <c r="C104" s="18" t="s">
        <v>429</v>
      </c>
      <c r="D104" s="18">
        <v>147085.209</v>
      </c>
      <c r="E104" s="18">
        <v>10866</v>
      </c>
      <c r="F104" s="18">
        <v>157951.209</v>
      </c>
      <c r="G104" s="18">
        <v>87720</v>
      </c>
      <c r="H104" s="18">
        <v>37638</v>
      </c>
      <c r="I104" s="18">
        <v>1397</v>
      </c>
      <c r="J104" s="18">
        <v>0</v>
      </c>
      <c r="K104" s="18">
        <v>4525</v>
      </c>
      <c r="L104" s="18">
        <v>716</v>
      </c>
      <c r="M104" s="18">
        <v>30303</v>
      </c>
      <c r="N104" s="18">
        <v>10866</v>
      </c>
      <c r="O104" s="18">
        <v>0</v>
      </c>
      <c r="P104" s="18">
        <v>122079.924</v>
      </c>
      <c r="Q104" s="18">
        <v>37026</v>
      </c>
      <c r="R104" s="18">
        <v>-26366.15</v>
      </c>
      <c r="S104" s="18">
        <v>4084.59</v>
      </c>
      <c r="T104" s="18">
        <v>136824.364</v>
      </c>
      <c r="U104" s="18">
        <v>157951.209</v>
      </c>
      <c r="V104" s="18">
        <v>134258.52765</v>
      </c>
      <c r="W104" s="18">
        <v>2565.83635</v>
      </c>
      <c r="X104" s="18">
        <v>1796.0854449999999</v>
      </c>
      <c r="Y104" s="18">
        <v>1.0109999999999999</v>
      </c>
      <c r="Z104" s="18">
        <v>29663</v>
      </c>
      <c r="AA104" s="18">
        <v>159688.672299</v>
      </c>
      <c r="AB104" s="18">
        <v>161675.93741458401</v>
      </c>
      <c r="AC104" s="18">
        <v>5450.4243473210499</v>
      </c>
      <c r="AD104" s="18">
        <v>212.723785577244</v>
      </c>
      <c r="AE104" s="18">
        <v>6310026</v>
      </c>
      <c r="AF104" s="18"/>
      <c r="AG104" s="18"/>
    </row>
    <row r="105" spans="1:33">
      <c r="A105" s="18" t="s">
        <v>763</v>
      </c>
      <c r="B105" s="18" t="s">
        <v>768</v>
      </c>
      <c r="C105" s="18" t="s">
        <v>430</v>
      </c>
      <c r="D105" s="18">
        <v>89889.281000000003</v>
      </c>
      <c r="E105" s="18">
        <v>7726</v>
      </c>
      <c r="F105" s="18">
        <v>97615.281000000003</v>
      </c>
      <c r="G105" s="18">
        <v>65061</v>
      </c>
      <c r="H105" s="18">
        <v>4536</v>
      </c>
      <c r="I105" s="18">
        <v>1558</v>
      </c>
      <c r="J105" s="18">
        <v>0</v>
      </c>
      <c r="K105" s="18">
        <v>4378</v>
      </c>
      <c r="L105" s="18">
        <v>240</v>
      </c>
      <c r="M105" s="18">
        <v>24399</v>
      </c>
      <c r="N105" s="18">
        <v>7726</v>
      </c>
      <c r="O105" s="18">
        <v>1320</v>
      </c>
      <c r="P105" s="18">
        <v>90545.393700000001</v>
      </c>
      <c r="Q105" s="18">
        <v>8901.2000000000007</v>
      </c>
      <c r="R105" s="18">
        <v>-22065.15</v>
      </c>
      <c r="S105" s="18">
        <v>2419.27</v>
      </c>
      <c r="T105" s="18">
        <v>79800.713699999993</v>
      </c>
      <c r="U105" s="18">
        <v>97615.281000000003</v>
      </c>
      <c r="V105" s="18">
        <v>82972.988849999994</v>
      </c>
      <c r="W105" s="18">
        <v>-3172.2751499999899</v>
      </c>
      <c r="X105" s="18">
        <v>-2220.5926049999898</v>
      </c>
      <c r="Y105" s="18">
        <v>0.97699999999999998</v>
      </c>
      <c r="Z105" s="18">
        <v>17448</v>
      </c>
      <c r="AA105" s="18">
        <v>95370.129537000001</v>
      </c>
      <c r="AB105" s="18">
        <v>96556.9747199993</v>
      </c>
      <c r="AC105" s="18">
        <v>5533.9852544703899</v>
      </c>
      <c r="AD105" s="18">
        <v>296.28469272658498</v>
      </c>
      <c r="AE105" s="18">
        <v>5169575</v>
      </c>
      <c r="AF105" s="18"/>
      <c r="AG105" s="18"/>
    </row>
    <row r="106" spans="1:33">
      <c r="A106" s="18" t="s">
        <v>769</v>
      </c>
      <c r="B106" s="18" t="s">
        <v>770</v>
      </c>
      <c r="C106" s="18" t="s">
        <v>432</v>
      </c>
      <c r="D106" s="18">
        <v>50840.587</v>
      </c>
      <c r="E106" s="18">
        <v>8187</v>
      </c>
      <c r="F106" s="18">
        <v>59027.587</v>
      </c>
      <c r="G106" s="18">
        <v>37577</v>
      </c>
      <c r="H106" s="18">
        <v>8882</v>
      </c>
      <c r="I106" s="18">
        <v>1037</v>
      </c>
      <c r="J106" s="18">
        <v>2580</v>
      </c>
      <c r="K106" s="18">
        <v>0</v>
      </c>
      <c r="L106" s="18">
        <v>1301</v>
      </c>
      <c r="M106" s="18">
        <v>17732</v>
      </c>
      <c r="N106" s="18">
        <v>8187</v>
      </c>
      <c r="O106" s="18">
        <v>743</v>
      </c>
      <c r="P106" s="18">
        <v>52295.910900000003</v>
      </c>
      <c r="Q106" s="18">
        <v>10624.15</v>
      </c>
      <c r="R106" s="18">
        <v>-16809.599999999999</v>
      </c>
      <c r="S106" s="18">
        <v>3944.51</v>
      </c>
      <c r="T106" s="18">
        <v>50054.9709</v>
      </c>
      <c r="U106" s="18">
        <v>59027.587</v>
      </c>
      <c r="V106" s="18">
        <v>50173.448949999998</v>
      </c>
      <c r="W106" s="18">
        <v>-118.47804999999801</v>
      </c>
      <c r="X106" s="18">
        <v>-82.934634999998494</v>
      </c>
      <c r="Y106" s="18">
        <v>0.999</v>
      </c>
      <c r="Z106" s="18">
        <v>15690</v>
      </c>
      <c r="AA106" s="18">
        <v>58968.559413000003</v>
      </c>
      <c r="AB106" s="18">
        <v>59702.400826737197</v>
      </c>
      <c r="AC106" s="18">
        <v>3805.12433567477</v>
      </c>
      <c r="AD106" s="18">
        <v>-1432.5762260690301</v>
      </c>
      <c r="AE106" s="18">
        <v>-22477121</v>
      </c>
      <c r="AF106" s="18"/>
      <c r="AG106" s="18"/>
    </row>
    <row r="107" spans="1:33">
      <c r="A107" s="18" t="s">
        <v>769</v>
      </c>
      <c r="B107" s="18" t="s">
        <v>771</v>
      </c>
      <c r="C107" s="18" t="s">
        <v>433</v>
      </c>
      <c r="D107" s="18">
        <v>50535.627999999997</v>
      </c>
      <c r="E107" s="18">
        <v>4923</v>
      </c>
      <c r="F107" s="18">
        <v>55458.627999999997</v>
      </c>
      <c r="G107" s="18">
        <v>33205</v>
      </c>
      <c r="H107" s="18">
        <v>6410</v>
      </c>
      <c r="I107" s="18">
        <v>113</v>
      </c>
      <c r="J107" s="18">
        <v>0</v>
      </c>
      <c r="K107" s="18">
        <v>3784</v>
      </c>
      <c r="L107" s="18">
        <v>36</v>
      </c>
      <c r="M107" s="18">
        <v>7884</v>
      </c>
      <c r="N107" s="18">
        <v>4923</v>
      </c>
      <c r="O107" s="18">
        <v>0</v>
      </c>
      <c r="P107" s="18">
        <v>46211.398500000003</v>
      </c>
      <c r="Q107" s="18">
        <v>8760.9500000000007</v>
      </c>
      <c r="R107" s="18">
        <v>-6732</v>
      </c>
      <c r="S107" s="18">
        <v>2844.27</v>
      </c>
      <c r="T107" s="18">
        <v>51084.618499999997</v>
      </c>
      <c r="U107" s="18">
        <v>55458.627999999997</v>
      </c>
      <c r="V107" s="18">
        <v>47139.8338</v>
      </c>
      <c r="W107" s="18">
        <v>3944.7847000000002</v>
      </c>
      <c r="X107" s="18">
        <v>2761.3492900000001</v>
      </c>
      <c r="Y107" s="18">
        <v>1.05</v>
      </c>
      <c r="Z107" s="18">
        <v>12879</v>
      </c>
      <c r="AA107" s="18">
        <v>58231.559399999998</v>
      </c>
      <c r="AB107" s="18">
        <v>58956.229127386898</v>
      </c>
      <c r="AC107" s="18">
        <v>4577.7023936164996</v>
      </c>
      <c r="AD107" s="18">
        <v>-659.99816812730398</v>
      </c>
      <c r="AE107" s="18">
        <v>-8500116</v>
      </c>
      <c r="AF107" s="18"/>
      <c r="AG107" s="18"/>
    </row>
    <row r="108" spans="1:33">
      <c r="A108" s="18" t="s">
        <v>769</v>
      </c>
      <c r="B108" s="18" t="s">
        <v>772</v>
      </c>
      <c r="C108" s="18" t="s">
        <v>434</v>
      </c>
      <c r="D108" s="18">
        <v>54767.571000000004</v>
      </c>
      <c r="E108" s="18">
        <v>6495</v>
      </c>
      <c r="F108" s="18">
        <v>61262.571000000004</v>
      </c>
      <c r="G108" s="18">
        <v>22054</v>
      </c>
      <c r="H108" s="18">
        <v>12339</v>
      </c>
      <c r="I108" s="18">
        <v>128</v>
      </c>
      <c r="J108" s="18">
        <v>1182</v>
      </c>
      <c r="K108" s="18">
        <v>1914</v>
      </c>
      <c r="L108" s="18">
        <v>0</v>
      </c>
      <c r="M108" s="18">
        <v>1127</v>
      </c>
      <c r="N108" s="18">
        <v>6495</v>
      </c>
      <c r="O108" s="18">
        <v>12</v>
      </c>
      <c r="P108" s="18">
        <v>30692.551800000001</v>
      </c>
      <c r="Q108" s="18">
        <v>13228.55</v>
      </c>
      <c r="R108" s="18">
        <v>-968.15</v>
      </c>
      <c r="S108" s="18">
        <v>5329.16</v>
      </c>
      <c r="T108" s="18">
        <v>48282.111799999999</v>
      </c>
      <c r="U108" s="18">
        <v>61262.571000000004</v>
      </c>
      <c r="V108" s="18">
        <v>52073.18535</v>
      </c>
      <c r="W108" s="18">
        <v>-3791.0735500000001</v>
      </c>
      <c r="X108" s="18">
        <v>-2653.7514849999998</v>
      </c>
      <c r="Y108" s="18">
        <v>0.95699999999999996</v>
      </c>
      <c r="Z108" s="18">
        <v>18993</v>
      </c>
      <c r="AA108" s="18">
        <v>58628.280446999997</v>
      </c>
      <c r="AB108" s="18">
        <v>59357.887217734897</v>
      </c>
      <c r="AC108" s="18">
        <v>3125.2507354148802</v>
      </c>
      <c r="AD108" s="18">
        <v>-2112.4498263289202</v>
      </c>
      <c r="AE108" s="18">
        <v>-40121760</v>
      </c>
      <c r="AF108" s="18"/>
      <c r="AG108" s="18"/>
    </row>
    <row r="109" spans="1:33">
      <c r="A109" s="18" t="s">
        <v>769</v>
      </c>
      <c r="B109" s="18" t="s">
        <v>773</v>
      </c>
      <c r="C109" s="18" t="s">
        <v>435</v>
      </c>
      <c r="D109" s="18">
        <v>44425.828999999998</v>
      </c>
      <c r="E109" s="18">
        <v>5222</v>
      </c>
      <c r="F109" s="18">
        <v>49647.828999999998</v>
      </c>
      <c r="G109" s="18">
        <v>33408</v>
      </c>
      <c r="H109" s="18">
        <v>8825</v>
      </c>
      <c r="I109" s="18">
        <v>414</v>
      </c>
      <c r="J109" s="18">
        <v>3015</v>
      </c>
      <c r="K109" s="18">
        <v>562</v>
      </c>
      <c r="L109" s="18">
        <v>497</v>
      </c>
      <c r="M109" s="18">
        <v>16018</v>
      </c>
      <c r="N109" s="18">
        <v>5222</v>
      </c>
      <c r="O109" s="18">
        <v>105</v>
      </c>
      <c r="P109" s="18">
        <v>46493.9136</v>
      </c>
      <c r="Q109" s="18">
        <v>10893.6</v>
      </c>
      <c r="R109" s="18">
        <v>-14127</v>
      </c>
      <c r="S109" s="18">
        <v>1715.64</v>
      </c>
      <c r="T109" s="18">
        <v>44976.153599999998</v>
      </c>
      <c r="U109" s="18">
        <v>49647.828999999998</v>
      </c>
      <c r="V109" s="18">
        <v>42200.654649999997</v>
      </c>
      <c r="W109" s="18">
        <v>2775.4989500000001</v>
      </c>
      <c r="X109" s="18">
        <v>1942.8492650000001</v>
      </c>
      <c r="Y109" s="18">
        <v>1.0389999999999999</v>
      </c>
      <c r="Z109" s="18">
        <v>15077</v>
      </c>
      <c r="AA109" s="18">
        <v>51584.094331</v>
      </c>
      <c r="AB109" s="18">
        <v>52226.038870378798</v>
      </c>
      <c r="AC109" s="18">
        <v>3463.9542926562899</v>
      </c>
      <c r="AD109" s="18">
        <v>-1773.74626908752</v>
      </c>
      <c r="AE109" s="18">
        <v>-26742772</v>
      </c>
      <c r="AF109" s="18"/>
      <c r="AG109" s="18"/>
    </row>
    <row r="110" spans="1:33">
      <c r="A110" s="18" t="s">
        <v>769</v>
      </c>
      <c r="B110" s="18" t="s">
        <v>774</v>
      </c>
      <c r="C110" s="18" t="s">
        <v>436</v>
      </c>
      <c r="D110" s="18">
        <v>246145.473</v>
      </c>
      <c r="E110" s="18">
        <v>19347</v>
      </c>
      <c r="F110" s="18">
        <v>265492.473</v>
      </c>
      <c r="G110" s="18">
        <v>134975</v>
      </c>
      <c r="H110" s="18">
        <v>10562</v>
      </c>
      <c r="I110" s="18">
        <v>3542</v>
      </c>
      <c r="J110" s="18">
        <v>0</v>
      </c>
      <c r="K110" s="18">
        <v>8360</v>
      </c>
      <c r="L110" s="18">
        <v>112</v>
      </c>
      <c r="M110" s="18">
        <v>43349</v>
      </c>
      <c r="N110" s="18">
        <v>19347</v>
      </c>
      <c r="O110" s="18">
        <v>241</v>
      </c>
      <c r="P110" s="18">
        <v>187844.70749999999</v>
      </c>
      <c r="Q110" s="18">
        <v>19094.400000000001</v>
      </c>
      <c r="R110" s="18">
        <v>-37146.699999999997</v>
      </c>
      <c r="S110" s="18">
        <v>9075.6200000000008</v>
      </c>
      <c r="T110" s="18">
        <v>178868.0275</v>
      </c>
      <c r="U110" s="18">
        <v>265492.473</v>
      </c>
      <c r="V110" s="18">
        <v>225668.60204999999</v>
      </c>
      <c r="W110" s="18">
        <v>-46800.574549999998</v>
      </c>
      <c r="X110" s="18">
        <v>-32760.402184999999</v>
      </c>
      <c r="Y110" s="18">
        <v>0.877</v>
      </c>
      <c r="Z110" s="18">
        <v>33789</v>
      </c>
      <c r="AA110" s="18">
        <v>232836.89882100001</v>
      </c>
      <c r="AB110" s="18">
        <v>235734.46594324001</v>
      </c>
      <c r="AC110" s="18">
        <v>6976.6629951534596</v>
      </c>
      <c r="AD110" s="18">
        <v>1738.96243340966</v>
      </c>
      <c r="AE110" s="18">
        <v>58757802</v>
      </c>
      <c r="AF110" s="18"/>
      <c r="AG110" s="18"/>
    </row>
    <row r="111" spans="1:33">
      <c r="A111" s="18" t="s">
        <v>769</v>
      </c>
      <c r="B111" s="18" t="s">
        <v>775</v>
      </c>
      <c r="C111" s="18" t="s">
        <v>437</v>
      </c>
      <c r="D111" s="18">
        <v>508402.33299999998</v>
      </c>
      <c r="E111" s="18">
        <v>66585</v>
      </c>
      <c r="F111" s="18">
        <v>574987.33299999998</v>
      </c>
      <c r="G111" s="18">
        <v>256750</v>
      </c>
      <c r="H111" s="18">
        <v>87374</v>
      </c>
      <c r="I111" s="18">
        <v>34010</v>
      </c>
      <c r="J111" s="18">
        <v>0</v>
      </c>
      <c r="K111" s="18">
        <v>17493</v>
      </c>
      <c r="L111" s="18">
        <v>22241</v>
      </c>
      <c r="M111" s="18">
        <v>31994</v>
      </c>
      <c r="N111" s="18">
        <v>66585</v>
      </c>
      <c r="O111" s="18">
        <v>617</v>
      </c>
      <c r="P111" s="18">
        <v>357318.97499999998</v>
      </c>
      <c r="Q111" s="18">
        <v>118045.45</v>
      </c>
      <c r="R111" s="18">
        <v>-46624.2</v>
      </c>
      <c r="S111" s="18">
        <v>51158.27</v>
      </c>
      <c r="T111" s="18">
        <v>479898.495</v>
      </c>
      <c r="U111" s="18">
        <v>574987.33299999998</v>
      </c>
      <c r="V111" s="18">
        <v>488739.23304999998</v>
      </c>
      <c r="W111" s="18">
        <v>-8840.7380499999908</v>
      </c>
      <c r="X111" s="18">
        <v>-6188.5166349999899</v>
      </c>
      <c r="Y111" s="18">
        <v>0.98899999999999999</v>
      </c>
      <c r="Z111" s="18">
        <v>147445</v>
      </c>
      <c r="AA111" s="18">
        <v>568662.47233699996</v>
      </c>
      <c r="AB111" s="18">
        <v>575739.26167683001</v>
      </c>
      <c r="AC111" s="18">
        <v>3904.77304538526</v>
      </c>
      <c r="AD111" s="18">
        <v>-1332.9275163585401</v>
      </c>
      <c r="AE111" s="18">
        <v>-196533498</v>
      </c>
      <c r="AF111" s="18"/>
      <c r="AG111" s="18"/>
    </row>
    <row r="112" spans="1:33">
      <c r="A112" s="18" t="s">
        <v>769</v>
      </c>
      <c r="B112" s="18" t="s">
        <v>776</v>
      </c>
      <c r="C112" s="18" t="s">
        <v>438</v>
      </c>
      <c r="D112" s="18">
        <v>341040.951</v>
      </c>
      <c r="E112" s="18">
        <v>23404</v>
      </c>
      <c r="F112" s="18">
        <v>364444.951</v>
      </c>
      <c r="G112" s="18">
        <v>166363</v>
      </c>
      <c r="H112" s="18">
        <v>50475</v>
      </c>
      <c r="I112" s="18">
        <v>92407</v>
      </c>
      <c r="J112" s="18">
        <v>0</v>
      </c>
      <c r="K112" s="18">
        <v>6313</v>
      </c>
      <c r="L112" s="18">
        <v>91479</v>
      </c>
      <c r="M112" s="18">
        <v>20871</v>
      </c>
      <c r="N112" s="18">
        <v>23404</v>
      </c>
      <c r="O112" s="18">
        <v>455</v>
      </c>
      <c r="P112" s="18">
        <v>231527.38709999999</v>
      </c>
      <c r="Q112" s="18">
        <v>126815.75</v>
      </c>
      <c r="R112" s="18">
        <v>-95884.25</v>
      </c>
      <c r="S112" s="18">
        <v>16345.33</v>
      </c>
      <c r="T112" s="18">
        <v>278804.21710000001</v>
      </c>
      <c r="U112" s="18">
        <v>364444.951</v>
      </c>
      <c r="V112" s="18">
        <v>309778.20834999997</v>
      </c>
      <c r="W112" s="18">
        <v>-30973.991249999999</v>
      </c>
      <c r="X112" s="18">
        <v>-21681.793874999999</v>
      </c>
      <c r="Y112" s="18">
        <v>0.94099999999999995</v>
      </c>
      <c r="Z112" s="18">
        <v>52171</v>
      </c>
      <c r="AA112" s="18">
        <v>342942.69889100001</v>
      </c>
      <c r="AB112" s="18">
        <v>347210.49104143103</v>
      </c>
      <c r="AC112" s="18">
        <v>6655.2393291566304</v>
      </c>
      <c r="AD112" s="18">
        <v>1417.5387674128301</v>
      </c>
      <c r="AE112" s="18">
        <v>73954415</v>
      </c>
      <c r="AF112" s="18"/>
      <c r="AG112" s="18"/>
    </row>
    <row r="113" spans="1:33">
      <c r="A113" s="18" t="s">
        <v>769</v>
      </c>
      <c r="B113" s="18" t="s">
        <v>777</v>
      </c>
      <c r="C113" s="18" t="s">
        <v>439</v>
      </c>
      <c r="D113" s="18">
        <v>122110.96799999999</v>
      </c>
      <c r="E113" s="18">
        <v>9344</v>
      </c>
      <c r="F113" s="18">
        <v>131454.96799999999</v>
      </c>
      <c r="G113" s="18">
        <v>4682</v>
      </c>
      <c r="H113" s="18">
        <v>131479</v>
      </c>
      <c r="I113" s="18">
        <v>1291</v>
      </c>
      <c r="J113" s="18">
        <v>0</v>
      </c>
      <c r="K113" s="18">
        <v>643</v>
      </c>
      <c r="L113" s="18">
        <v>94</v>
      </c>
      <c r="M113" s="18">
        <v>34139</v>
      </c>
      <c r="N113" s="18">
        <v>9344</v>
      </c>
      <c r="O113" s="18">
        <v>0</v>
      </c>
      <c r="P113" s="18">
        <v>6515.9394000000002</v>
      </c>
      <c r="Q113" s="18">
        <v>113401.05</v>
      </c>
      <c r="R113" s="18">
        <v>-29098.05</v>
      </c>
      <c r="S113" s="18">
        <v>2138.77</v>
      </c>
      <c r="T113" s="18">
        <v>92957.709400000007</v>
      </c>
      <c r="U113" s="18">
        <v>131454.96799999999</v>
      </c>
      <c r="V113" s="18">
        <v>111736.7228</v>
      </c>
      <c r="W113" s="18">
        <v>-18779.0134</v>
      </c>
      <c r="X113" s="18">
        <v>-13145.309380000001</v>
      </c>
      <c r="Y113" s="18">
        <v>0.9</v>
      </c>
      <c r="Z113" s="18">
        <v>26869</v>
      </c>
      <c r="AA113" s="18">
        <v>118309.4712</v>
      </c>
      <c r="AB113" s="18">
        <v>119781.787811906</v>
      </c>
      <c r="AC113" s="18">
        <v>4457.99202843074</v>
      </c>
      <c r="AD113" s="18">
        <v>-779.70853331306</v>
      </c>
      <c r="AE113" s="18">
        <v>-20949989</v>
      </c>
      <c r="AF113" s="18"/>
      <c r="AG113" s="18"/>
    </row>
    <row r="114" spans="1:33">
      <c r="A114" s="18" t="s">
        <v>769</v>
      </c>
      <c r="B114" s="18" t="s">
        <v>778</v>
      </c>
      <c r="C114" s="18" t="s">
        <v>440</v>
      </c>
      <c r="D114" s="18">
        <v>70603.510999999999</v>
      </c>
      <c r="E114" s="18">
        <v>8006</v>
      </c>
      <c r="F114" s="18">
        <v>78609.510999999999</v>
      </c>
      <c r="G114" s="18">
        <v>38978</v>
      </c>
      <c r="H114" s="18">
        <v>312</v>
      </c>
      <c r="I114" s="18">
        <v>649</v>
      </c>
      <c r="J114" s="18">
        <v>6166</v>
      </c>
      <c r="K114" s="18">
        <v>2922</v>
      </c>
      <c r="L114" s="18">
        <v>33</v>
      </c>
      <c r="M114" s="18">
        <v>10551</v>
      </c>
      <c r="N114" s="18">
        <v>8006</v>
      </c>
      <c r="O114" s="18">
        <v>1</v>
      </c>
      <c r="P114" s="18">
        <v>54245.6826</v>
      </c>
      <c r="Q114" s="18">
        <v>8541.65</v>
      </c>
      <c r="R114" s="18">
        <v>-8997.25</v>
      </c>
      <c r="S114" s="18">
        <v>5011.43</v>
      </c>
      <c r="T114" s="18">
        <v>58801.512600000002</v>
      </c>
      <c r="U114" s="18">
        <v>78609.510999999999</v>
      </c>
      <c r="V114" s="18">
        <v>66818.084350000005</v>
      </c>
      <c r="W114" s="18">
        <v>-8016.5717499999901</v>
      </c>
      <c r="X114" s="18">
        <v>-5611.6002249999901</v>
      </c>
      <c r="Y114" s="18">
        <v>0.92900000000000005</v>
      </c>
      <c r="Z114" s="18">
        <v>15660</v>
      </c>
      <c r="AA114" s="18">
        <v>73028.235719000004</v>
      </c>
      <c r="AB114" s="18">
        <v>73937.044485506005</v>
      </c>
      <c r="AC114" s="18">
        <v>4721.3949224461003</v>
      </c>
      <c r="AD114" s="18">
        <v>-516.30563929770005</v>
      </c>
      <c r="AE114" s="18">
        <v>-8085346</v>
      </c>
      <c r="AF114" s="18"/>
      <c r="AG114" s="18"/>
    </row>
    <row r="115" spans="1:33">
      <c r="A115" s="18" t="s">
        <v>769</v>
      </c>
      <c r="B115" s="18" t="s">
        <v>779</v>
      </c>
      <c r="C115" s="18" t="s">
        <v>441</v>
      </c>
      <c r="D115" s="18">
        <v>57840.892999999996</v>
      </c>
      <c r="E115" s="18">
        <v>8370</v>
      </c>
      <c r="F115" s="18">
        <v>66210.892999999996</v>
      </c>
      <c r="G115" s="18">
        <v>32033</v>
      </c>
      <c r="H115" s="18">
        <v>19114</v>
      </c>
      <c r="I115" s="18">
        <v>2530</v>
      </c>
      <c r="J115" s="18">
        <v>2258</v>
      </c>
      <c r="K115" s="18">
        <v>778</v>
      </c>
      <c r="L115" s="18">
        <v>1687</v>
      </c>
      <c r="M115" s="18">
        <v>17689</v>
      </c>
      <c r="N115" s="18">
        <v>8370</v>
      </c>
      <c r="O115" s="18">
        <v>41</v>
      </c>
      <c r="P115" s="18">
        <v>44580.326099999998</v>
      </c>
      <c r="Q115" s="18">
        <v>20978</v>
      </c>
      <c r="R115" s="18">
        <v>-16504.45</v>
      </c>
      <c r="S115" s="18">
        <v>4107.37</v>
      </c>
      <c r="T115" s="18">
        <v>53161.246099999997</v>
      </c>
      <c r="U115" s="18">
        <v>66210.892999999996</v>
      </c>
      <c r="V115" s="18">
        <v>56279.259050000001</v>
      </c>
      <c r="W115" s="18">
        <v>-3118.0129499999798</v>
      </c>
      <c r="X115" s="18">
        <v>-2182.6090649999901</v>
      </c>
      <c r="Y115" s="18">
        <v>0.96699999999999997</v>
      </c>
      <c r="Z115" s="18">
        <v>16733</v>
      </c>
      <c r="AA115" s="18">
        <v>64025.933531000002</v>
      </c>
      <c r="AB115" s="18">
        <v>64822.712052400901</v>
      </c>
      <c r="AC115" s="18">
        <v>3873.9444243352</v>
      </c>
      <c r="AD115" s="18">
        <v>-1363.7561374085999</v>
      </c>
      <c r="AE115" s="18">
        <v>-22819731</v>
      </c>
      <c r="AF115" s="18"/>
      <c r="AG115" s="18"/>
    </row>
    <row r="116" spans="1:33">
      <c r="A116" s="18" t="s">
        <v>769</v>
      </c>
      <c r="B116" s="18" t="s">
        <v>780</v>
      </c>
      <c r="C116" s="18" t="s">
        <v>442</v>
      </c>
      <c r="D116" s="18">
        <v>96344.163</v>
      </c>
      <c r="E116" s="18">
        <v>7655</v>
      </c>
      <c r="F116" s="18">
        <v>103999.163</v>
      </c>
      <c r="G116" s="18">
        <v>48106</v>
      </c>
      <c r="H116" s="18">
        <v>20508</v>
      </c>
      <c r="I116" s="18">
        <v>9974</v>
      </c>
      <c r="J116" s="18">
        <v>0</v>
      </c>
      <c r="K116" s="18">
        <v>5647</v>
      </c>
      <c r="L116" s="18">
        <v>9105</v>
      </c>
      <c r="M116" s="18">
        <v>7929</v>
      </c>
      <c r="N116" s="18">
        <v>7655</v>
      </c>
      <c r="O116" s="18">
        <v>290</v>
      </c>
      <c r="P116" s="18">
        <v>66949.120200000005</v>
      </c>
      <c r="Q116" s="18">
        <v>30709.65</v>
      </c>
      <c r="R116" s="18">
        <v>-14725.4</v>
      </c>
      <c r="S116" s="18">
        <v>5158.82</v>
      </c>
      <c r="T116" s="18">
        <v>88092.190199999997</v>
      </c>
      <c r="U116" s="18">
        <v>103999.163</v>
      </c>
      <c r="V116" s="18">
        <v>88399.288549999997</v>
      </c>
      <c r="W116" s="18">
        <v>-307.09834999999998</v>
      </c>
      <c r="X116" s="18">
        <v>-214.96884499999999</v>
      </c>
      <c r="Y116" s="18">
        <v>0.998</v>
      </c>
      <c r="Z116" s="18">
        <v>17808</v>
      </c>
      <c r="AA116" s="18">
        <v>103791.164674</v>
      </c>
      <c r="AB116" s="18">
        <v>105082.80645355101</v>
      </c>
      <c r="AC116" s="18">
        <v>5900.8763731778699</v>
      </c>
      <c r="AD116" s="18">
        <v>663.17581143406596</v>
      </c>
      <c r="AE116" s="18">
        <v>11809835</v>
      </c>
      <c r="AF116" s="18"/>
      <c r="AG116" s="18"/>
    </row>
    <row r="117" spans="1:33">
      <c r="A117" s="18" t="s">
        <v>769</v>
      </c>
      <c r="B117" s="18" t="s">
        <v>781</v>
      </c>
      <c r="C117" s="18" t="s">
        <v>443</v>
      </c>
      <c r="D117" s="18">
        <v>479180.93199999997</v>
      </c>
      <c r="E117" s="18">
        <v>43689</v>
      </c>
      <c r="F117" s="18">
        <v>522869.93199999997</v>
      </c>
      <c r="G117" s="18">
        <v>272153</v>
      </c>
      <c r="H117" s="18">
        <v>76166</v>
      </c>
      <c r="I117" s="18">
        <v>11106</v>
      </c>
      <c r="J117" s="18">
        <v>0</v>
      </c>
      <c r="K117" s="18">
        <v>12339</v>
      </c>
      <c r="L117" s="18">
        <v>2249</v>
      </c>
      <c r="M117" s="18">
        <v>47343</v>
      </c>
      <c r="N117" s="18">
        <v>43689</v>
      </c>
      <c r="O117" s="18">
        <v>0</v>
      </c>
      <c r="P117" s="18">
        <v>378755.33010000002</v>
      </c>
      <c r="Q117" s="18">
        <v>84669.35</v>
      </c>
      <c r="R117" s="18">
        <v>-42153.2</v>
      </c>
      <c r="S117" s="18">
        <v>29087.34</v>
      </c>
      <c r="T117" s="18">
        <v>450358.82010000001</v>
      </c>
      <c r="U117" s="18">
        <v>522869.93199999997</v>
      </c>
      <c r="V117" s="18">
        <v>444439.44219999999</v>
      </c>
      <c r="W117" s="18">
        <v>5919.3778999999604</v>
      </c>
      <c r="X117" s="18">
        <v>4143.5645299999696</v>
      </c>
      <c r="Y117" s="18">
        <v>1.008</v>
      </c>
      <c r="Z117" s="18">
        <v>85640</v>
      </c>
      <c r="AA117" s="18">
        <v>527052.89145600004</v>
      </c>
      <c r="AB117" s="18">
        <v>533611.86530291801</v>
      </c>
      <c r="AC117" s="18">
        <v>6230.8718508047496</v>
      </c>
      <c r="AD117" s="18">
        <v>993.17128906094399</v>
      </c>
      <c r="AE117" s="18">
        <v>85055189</v>
      </c>
      <c r="AF117" s="18"/>
      <c r="AG117" s="18"/>
    </row>
    <row r="118" spans="1:33">
      <c r="A118" s="18" t="s">
        <v>769</v>
      </c>
      <c r="B118" s="18" t="s">
        <v>782</v>
      </c>
      <c r="C118" s="18" t="s">
        <v>444</v>
      </c>
      <c r="D118" s="18">
        <v>107897.946</v>
      </c>
      <c r="E118" s="18">
        <v>8810</v>
      </c>
      <c r="F118" s="18">
        <v>116707.946</v>
      </c>
      <c r="G118" s="18">
        <v>48119</v>
      </c>
      <c r="H118" s="18">
        <v>21184</v>
      </c>
      <c r="I118" s="18">
        <v>79757</v>
      </c>
      <c r="J118" s="18">
        <v>5683</v>
      </c>
      <c r="K118" s="18">
        <v>-2353</v>
      </c>
      <c r="L118" s="18">
        <v>81382</v>
      </c>
      <c r="M118" s="18">
        <v>565</v>
      </c>
      <c r="N118" s="18">
        <v>8810</v>
      </c>
      <c r="O118" s="18">
        <v>0</v>
      </c>
      <c r="P118" s="18">
        <v>66967.212299999999</v>
      </c>
      <c r="Q118" s="18">
        <v>88630.35</v>
      </c>
      <c r="R118" s="18">
        <v>-69654.95</v>
      </c>
      <c r="S118" s="18">
        <v>7392.45</v>
      </c>
      <c r="T118" s="18">
        <v>93335.062300000005</v>
      </c>
      <c r="U118" s="18">
        <v>116707.946</v>
      </c>
      <c r="V118" s="18">
        <v>99201.754100000006</v>
      </c>
      <c r="W118" s="18">
        <v>-5866.6917999999996</v>
      </c>
      <c r="X118" s="18">
        <v>-4106.68426</v>
      </c>
      <c r="Y118" s="18">
        <v>0.96499999999999997</v>
      </c>
      <c r="Z118" s="18">
        <v>31764</v>
      </c>
      <c r="AA118" s="18">
        <v>112623.16789</v>
      </c>
      <c r="AB118" s="18">
        <v>114024.72060837501</v>
      </c>
      <c r="AC118" s="18">
        <v>3589.74690241705</v>
      </c>
      <c r="AD118" s="18">
        <v>-1647.9536593267501</v>
      </c>
      <c r="AE118" s="18">
        <v>-52345600</v>
      </c>
      <c r="AF118" s="18"/>
      <c r="AG118" s="18"/>
    </row>
    <row r="119" spans="1:33">
      <c r="A119" s="18" t="s">
        <v>769</v>
      </c>
      <c r="B119" s="18" t="s">
        <v>783</v>
      </c>
      <c r="C119" s="18" t="s">
        <v>445</v>
      </c>
      <c r="D119" s="18">
        <v>198774.766</v>
      </c>
      <c r="E119" s="18">
        <v>20682</v>
      </c>
      <c r="F119" s="18">
        <v>219456.766</v>
      </c>
      <c r="G119" s="18">
        <v>117108</v>
      </c>
      <c r="H119" s="18">
        <v>29115</v>
      </c>
      <c r="I119" s="18">
        <v>141936</v>
      </c>
      <c r="J119" s="18">
        <v>0</v>
      </c>
      <c r="K119" s="18">
        <v>8062</v>
      </c>
      <c r="L119" s="18">
        <v>138229</v>
      </c>
      <c r="M119" s="18">
        <v>29180</v>
      </c>
      <c r="N119" s="18">
        <v>20682</v>
      </c>
      <c r="O119" s="18">
        <v>5</v>
      </c>
      <c r="P119" s="18">
        <v>162979.20360000001</v>
      </c>
      <c r="Q119" s="18">
        <v>152246.04999999999</v>
      </c>
      <c r="R119" s="18">
        <v>-142301.9</v>
      </c>
      <c r="S119" s="18">
        <v>12619.1</v>
      </c>
      <c r="T119" s="18">
        <v>185542.45360000001</v>
      </c>
      <c r="U119" s="18">
        <v>219456.766</v>
      </c>
      <c r="V119" s="18">
        <v>186538.25109999999</v>
      </c>
      <c r="W119" s="18">
        <v>-995.79750000004401</v>
      </c>
      <c r="X119" s="18">
        <v>-697.05825000003097</v>
      </c>
      <c r="Y119" s="18">
        <v>0.997</v>
      </c>
      <c r="Z119" s="18">
        <v>46005</v>
      </c>
      <c r="AA119" s="18">
        <v>218798.39570200001</v>
      </c>
      <c r="AB119" s="18">
        <v>221521.25896377399</v>
      </c>
      <c r="AC119" s="18">
        <v>4815.1561561520202</v>
      </c>
      <c r="AD119" s="18">
        <v>-422.54440559178101</v>
      </c>
      <c r="AE119" s="18">
        <v>-19439155</v>
      </c>
      <c r="AF119" s="18"/>
      <c r="AG119" s="18"/>
    </row>
    <row r="120" spans="1:33">
      <c r="A120" s="18" t="s">
        <v>769</v>
      </c>
      <c r="B120" s="18" t="s">
        <v>784</v>
      </c>
      <c r="C120" s="18" t="s">
        <v>446</v>
      </c>
      <c r="D120" s="18">
        <v>66047.097999999998</v>
      </c>
      <c r="E120" s="18">
        <v>10422</v>
      </c>
      <c r="F120" s="18">
        <v>76469.097999999998</v>
      </c>
      <c r="G120" s="18">
        <v>18505</v>
      </c>
      <c r="H120" s="18">
        <v>18307</v>
      </c>
      <c r="I120" s="18">
        <v>423</v>
      </c>
      <c r="J120" s="18">
        <v>1500</v>
      </c>
      <c r="K120" s="18">
        <v>0</v>
      </c>
      <c r="L120" s="18">
        <v>40</v>
      </c>
      <c r="M120" s="18">
        <v>232</v>
      </c>
      <c r="N120" s="18">
        <v>10422</v>
      </c>
      <c r="O120" s="18">
        <v>0</v>
      </c>
      <c r="P120" s="18">
        <v>25753.408500000001</v>
      </c>
      <c r="Q120" s="18">
        <v>17195.5</v>
      </c>
      <c r="R120" s="18">
        <v>-231.2</v>
      </c>
      <c r="S120" s="18">
        <v>8819.26</v>
      </c>
      <c r="T120" s="18">
        <v>51536.968500000003</v>
      </c>
      <c r="U120" s="18">
        <v>76469.097999999998</v>
      </c>
      <c r="V120" s="18">
        <v>64998.7333</v>
      </c>
      <c r="W120" s="18">
        <v>-13461.764800000001</v>
      </c>
      <c r="X120" s="18">
        <v>-9423.2353600000006</v>
      </c>
      <c r="Y120" s="18">
        <v>0.877</v>
      </c>
      <c r="Z120" s="18">
        <v>24846</v>
      </c>
      <c r="AA120" s="18">
        <v>67063.398946000001</v>
      </c>
      <c r="AB120" s="18">
        <v>67897.977575399302</v>
      </c>
      <c r="AC120" s="18">
        <v>2732.7528606374999</v>
      </c>
      <c r="AD120" s="18">
        <v>-2504.9477011063</v>
      </c>
      <c r="AE120" s="18">
        <v>-62237931</v>
      </c>
      <c r="AF120" s="18"/>
      <c r="AG120" s="18"/>
    </row>
    <row r="121" spans="1:33">
      <c r="A121" s="18" t="s">
        <v>769</v>
      </c>
      <c r="B121" s="18" t="s">
        <v>785</v>
      </c>
      <c r="C121" s="18" t="s">
        <v>447</v>
      </c>
      <c r="D121" s="18">
        <v>566743.94499999995</v>
      </c>
      <c r="E121" s="18">
        <v>53526</v>
      </c>
      <c r="F121" s="18">
        <v>620269.94499999995</v>
      </c>
      <c r="G121" s="18">
        <v>284859</v>
      </c>
      <c r="H121" s="18">
        <v>122234</v>
      </c>
      <c r="I121" s="18">
        <v>17613</v>
      </c>
      <c r="J121" s="18">
        <v>0</v>
      </c>
      <c r="K121" s="18">
        <v>7568</v>
      </c>
      <c r="L121" s="18">
        <v>2206</v>
      </c>
      <c r="M121" s="18">
        <v>1441</v>
      </c>
      <c r="N121" s="18">
        <v>53526</v>
      </c>
      <c r="O121" s="18">
        <v>2712</v>
      </c>
      <c r="P121" s="18">
        <v>396438.27029999997</v>
      </c>
      <c r="Q121" s="18">
        <v>125302.75</v>
      </c>
      <c r="R121" s="18">
        <v>-5405.15</v>
      </c>
      <c r="S121" s="18">
        <v>45252.13</v>
      </c>
      <c r="T121" s="18">
        <v>561588.00029999996</v>
      </c>
      <c r="U121" s="18">
        <v>620269.94499999995</v>
      </c>
      <c r="V121" s="18">
        <v>527229.45325000002</v>
      </c>
      <c r="W121" s="18">
        <v>34358.547050000103</v>
      </c>
      <c r="X121" s="18">
        <v>24050.982935</v>
      </c>
      <c r="Y121" s="18">
        <v>1.0389999999999999</v>
      </c>
      <c r="Z121" s="18">
        <v>124878</v>
      </c>
      <c r="AA121" s="18">
        <v>644460.47285500006</v>
      </c>
      <c r="AB121" s="18">
        <v>652480.53963644104</v>
      </c>
      <c r="AC121" s="18">
        <v>5224.9438623011301</v>
      </c>
      <c r="AD121" s="18">
        <v>-12.756699442668801</v>
      </c>
      <c r="AE121" s="18">
        <v>-1593031</v>
      </c>
      <c r="AF121" s="18"/>
      <c r="AG121" s="18"/>
    </row>
    <row r="122" spans="1:33">
      <c r="A122" s="18" t="s">
        <v>769</v>
      </c>
      <c r="B122" s="18" t="s">
        <v>786</v>
      </c>
      <c r="C122" s="18" t="s">
        <v>448</v>
      </c>
      <c r="D122" s="18">
        <v>1405632.3940000001</v>
      </c>
      <c r="E122" s="18">
        <v>132491</v>
      </c>
      <c r="F122" s="18">
        <v>1538123.3940000001</v>
      </c>
      <c r="G122" s="18">
        <v>809621</v>
      </c>
      <c r="H122" s="18">
        <v>151771</v>
      </c>
      <c r="I122" s="18">
        <v>67932</v>
      </c>
      <c r="J122" s="18">
        <v>0</v>
      </c>
      <c r="K122" s="18">
        <v>26784</v>
      </c>
      <c r="L122" s="18">
        <v>36658</v>
      </c>
      <c r="M122" s="18">
        <v>62933</v>
      </c>
      <c r="N122" s="18">
        <v>132491</v>
      </c>
      <c r="O122" s="18">
        <v>1316</v>
      </c>
      <c r="P122" s="18">
        <v>1126749.5456999999</v>
      </c>
      <c r="Q122" s="18">
        <v>209513.95</v>
      </c>
      <c r="R122" s="18">
        <v>-85770.95</v>
      </c>
      <c r="S122" s="18">
        <v>101918.74</v>
      </c>
      <c r="T122" s="18">
        <v>1352411.2856999999</v>
      </c>
      <c r="U122" s="18">
        <v>1538123.3940000001</v>
      </c>
      <c r="V122" s="18">
        <v>1307404.8848999999</v>
      </c>
      <c r="W122" s="18">
        <v>45006.400799999901</v>
      </c>
      <c r="X122" s="18">
        <v>31504.48056</v>
      </c>
      <c r="Y122" s="18">
        <v>1.02</v>
      </c>
      <c r="Z122" s="18">
        <v>343821</v>
      </c>
      <c r="AA122" s="18">
        <v>1568885.86188</v>
      </c>
      <c r="AB122" s="18">
        <v>1588410.0529122199</v>
      </c>
      <c r="AC122" s="18">
        <v>4619.8750306474003</v>
      </c>
      <c r="AD122" s="18">
        <v>-617.82553109640003</v>
      </c>
      <c r="AE122" s="18">
        <v>-212421392</v>
      </c>
      <c r="AF122" s="18"/>
      <c r="AG122" s="18"/>
    </row>
    <row r="123" spans="1:33">
      <c r="A123" s="18" t="s">
        <v>769</v>
      </c>
      <c r="B123" s="18" t="s">
        <v>787</v>
      </c>
      <c r="C123" s="18" t="s">
        <v>449</v>
      </c>
      <c r="D123" s="18">
        <v>57140.834999999999</v>
      </c>
      <c r="E123" s="18">
        <v>4684</v>
      </c>
      <c r="F123" s="18">
        <v>61824.834999999999</v>
      </c>
      <c r="G123" s="18">
        <v>23101</v>
      </c>
      <c r="H123" s="18">
        <v>5614</v>
      </c>
      <c r="I123" s="18">
        <v>152</v>
      </c>
      <c r="J123" s="18">
        <v>0</v>
      </c>
      <c r="K123" s="18">
        <v>2133</v>
      </c>
      <c r="L123" s="18">
        <v>445</v>
      </c>
      <c r="M123" s="18">
        <v>2052</v>
      </c>
      <c r="N123" s="18">
        <v>4684</v>
      </c>
      <c r="O123" s="18">
        <v>2809</v>
      </c>
      <c r="P123" s="18">
        <v>32149.661700000001</v>
      </c>
      <c r="Q123" s="18">
        <v>6714.15</v>
      </c>
      <c r="R123" s="18">
        <v>-4510.1000000000004</v>
      </c>
      <c r="S123" s="18">
        <v>3632.56</v>
      </c>
      <c r="T123" s="18">
        <v>37986.271699999998</v>
      </c>
      <c r="U123" s="18">
        <v>61824.834999999999</v>
      </c>
      <c r="V123" s="18">
        <v>52551.109750000003</v>
      </c>
      <c r="W123" s="18">
        <v>-14564.83805</v>
      </c>
      <c r="X123" s="18">
        <v>-10195.386635000001</v>
      </c>
      <c r="Y123" s="18">
        <v>0.83499999999999996</v>
      </c>
      <c r="Z123" s="18">
        <v>13245</v>
      </c>
      <c r="AA123" s="18">
        <v>51623.737224999997</v>
      </c>
      <c r="AB123" s="18">
        <v>52266.175105197501</v>
      </c>
      <c r="AC123" s="18">
        <v>3946.10608570763</v>
      </c>
      <c r="AD123" s="18">
        <v>-1291.5944760361699</v>
      </c>
      <c r="AE123" s="18">
        <v>-17107169</v>
      </c>
      <c r="AF123" s="18"/>
      <c r="AG123" s="18"/>
    </row>
    <row r="124" spans="1:33">
      <c r="A124" s="18" t="s">
        <v>769</v>
      </c>
      <c r="B124" s="18" t="s">
        <v>788</v>
      </c>
      <c r="C124" s="18" t="s">
        <v>450</v>
      </c>
      <c r="D124" s="18">
        <v>20373.436000000002</v>
      </c>
      <c r="E124" s="18">
        <v>2093</v>
      </c>
      <c r="F124" s="18">
        <v>22466.436000000002</v>
      </c>
      <c r="G124" s="18">
        <v>7930</v>
      </c>
      <c r="H124" s="18">
        <v>2563</v>
      </c>
      <c r="I124" s="18">
        <v>1848</v>
      </c>
      <c r="J124" s="18">
        <v>0</v>
      </c>
      <c r="K124" s="18">
        <v>716</v>
      </c>
      <c r="L124" s="18">
        <v>0</v>
      </c>
      <c r="M124" s="18">
        <v>0</v>
      </c>
      <c r="N124" s="18">
        <v>2093</v>
      </c>
      <c r="O124" s="18">
        <v>0</v>
      </c>
      <c r="P124" s="18">
        <v>11036.181</v>
      </c>
      <c r="Q124" s="18">
        <v>4357.95</v>
      </c>
      <c r="R124" s="18">
        <v>0</v>
      </c>
      <c r="S124" s="18">
        <v>1779.05</v>
      </c>
      <c r="T124" s="18">
        <v>17173.181</v>
      </c>
      <c r="U124" s="18">
        <v>22466.436000000002</v>
      </c>
      <c r="V124" s="18">
        <v>19096.470600000001</v>
      </c>
      <c r="W124" s="18">
        <v>-1923.2896000000001</v>
      </c>
      <c r="X124" s="18">
        <v>-1346.3027199999999</v>
      </c>
      <c r="Y124" s="18">
        <v>0.94</v>
      </c>
      <c r="Z124" s="18">
        <v>7501</v>
      </c>
      <c r="AA124" s="18">
        <v>21118.449840000001</v>
      </c>
      <c r="AB124" s="18">
        <v>21381.260959023301</v>
      </c>
      <c r="AC124" s="18">
        <v>2850.4547339052501</v>
      </c>
      <c r="AD124" s="18">
        <v>-2387.2458278385502</v>
      </c>
      <c r="AE124" s="18">
        <v>-17906731</v>
      </c>
      <c r="AF124" s="18"/>
      <c r="AG124" s="18"/>
    </row>
    <row r="125" spans="1:33">
      <c r="A125" s="18" t="s">
        <v>769</v>
      </c>
      <c r="B125" s="18" t="s">
        <v>789</v>
      </c>
      <c r="C125" s="18" t="s">
        <v>451</v>
      </c>
      <c r="D125" s="18">
        <v>94770.55</v>
      </c>
      <c r="E125" s="18">
        <v>11399</v>
      </c>
      <c r="F125" s="18">
        <v>106169.55</v>
      </c>
      <c r="G125" s="18">
        <v>54181</v>
      </c>
      <c r="H125" s="18">
        <v>8435</v>
      </c>
      <c r="I125" s="18">
        <v>56653</v>
      </c>
      <c r="J125" s="18">
        <v>0</v>
      </c>
      <c r="K125" s="18">
        <v>3300</v>
      </c>
      <c r="L125" s="18">
        <v>55753</v>
      </c>
      <c r="M125" s="18">
        <v>2048</v>
      </c>
      <c r="N125" s="18">
        <v>11399</v>
      </c>
      <c r="O125" s="18">
        <v>2922</v>
      </c>
      <c r="P125" s="18">
        <v>75403.697700000004</v>
      </c>
      <c r="Q125" s="18">
        <v>58129.8</v>
      </c>
      <c r="R125" s="18">
        <v>-51614.55</v>
      </c>
      <c r="S125" s="18">
        <v>9340.99</v>
      </c>
      <c r="T125" s="18">
        <v>91259.937699999995</v>
      </c>
      <c r="U125" s="18">
        <v>106169.55</v>
      </c>
      <c r="V125" s="18">
        <v>90244.117499999993</v>
      </c>
      <c r="W125" s="18">
        <v>1015.8202</v>
      </c>
      <c r="X125" s="18">
        <v>711.07414000000097</v>
      </c>
      <c r="Y125" s="18">
        <v>1.0069999999999999</v>
      </c>
      <c r="Z125" s="18">
        <v>19218</v>
      </c>
      <c r="AA125" s="18">
        <v>106912.73685</v>
      </c>
      <c r="AB125" s="18">
        <v>108243.22541437201</v>
      </c>
      <c r="AC125" s="18">
        <v>5632.3876269316497</v>
      </c>
      <c r="AD125" s="18">
        <v>394.68706518784597</v>
      </c>
      <c r="AE125" s="18">
        <v>7585096</v>
      </c>
      <c r="AF125" s="18"/>
      <c r="AG125" s="18"/>
    </row>
    <row r="126" spans="1:33">
      <c r="A126" s="18" t="s">
        <v>769</v>
      </c>
      <c r="B126" s="18" t="s">
        <v>790</v>
      </c>
      <c r="C126" s="18" t="s">
        <v>452</v>
      </c>
      <c r="D126" s="18">
        <v>84543.888999999996</v>
      </c>
      <c r="E126" s="18">
        <v>5793</v>
      </c>
      <c r="F126" s="18">
        <v>90336.888999999996</v>
      </c>
      <c r="G126" s="18">
        <v>43842</v>
      </c>
      <c r="H126" s="18">
        <v>17038</v>
      </c>
      <c r="I126" s="18">
        <v>2842</v>
      </c>
      <c r="J126" s="18">
        <v>2163</v>
      </c>
      <c r="K126" s="18">
        <v>0</v>
      </c>
      <c r="L126" s="18">
        <v>3433</v>
      </c>
      <c r="M126" s="18">
        <v>0</v>
      </c>
      <c r="N126" s="18">
        <v>5793</v>
      </c>
      <c r="O126" s="18">
        <v>638</v>
      </c>
      <c r="P126" s="18">
        <v>61014.911399999997</v>
      </c>
      <c r="Q126" s="18">
        <v>18736.55</v>
      </c>
      <c r="R126" s="18">
        <v>-3460.35</v>
      </c>
      <c r="S126" s="18">
        <v>4924.05</v>
      </c>
      <c r="T126" s="18">
        <v>81215.161399999997</v>
      </c>
      <c r="U126" s="18">
        <v>90336.888999999996</v>
      </c>
      <c r="V126" s="18">
        <v>76786.355649999998</v>
      </c>
      <c r="W126" s="18">
        <v>4428.8057500000004</v>
      </c>
      <c r="X126" s="18">
        <v>3100.164025</v>
      </c>
      <c r="Y126" s="18">
        <v>1.034</v>
      </c>
      <c r="Z126" s="18">
        <v>19207</v>
      </c>
      <c r="AA126" s="18">
        <v>93408.343225999997</v>
      </c>
      <c r="AB126" s="18">
        <v>94570.774720514397</v>
      </c>
      <c r="AC126" s="18">
        <v>4923.7660603172999</v>
      </c>
      <c r="AD126" s="18">
        <v>-313.934501426503</v>
      </c>
      <c r="AE126" s="18">
        <v>-6029740</v>
      </c>
      <c r="AF126" s="18"/>
      <c r="AG126" s="18"/>
    </row>
    <row r="127" spans="1:33">
      <c r="A127" s="18" t="s">
        <v>769</v>
      </c>
      <c r="B127" s="18" t="s">
        <v>791</v>
      </c>
      <c r="C127" s="18" t="s">
        <v>453</v>
      </c>
      <c r="D127" s="18">
        <v>46237.883999999998</v>
      </c>
      <c r="E127" s="18">
        <v>6680</v>
      </c>
      <c r="F127" s="18">
        <v>52917.883999999998</v>
      </c>
      <c r="G127" s="18">
        <v>26464</v>
      </c>
      <c r="H127" s="18">
        <v>2063</v>
      </c>
      <c r="I127" s="18">
        <v>4591</v>
      </c>
      <c r="J127" s="18">
        <v>1853</v>
      </c>
      <c r="K127" s="18">
        <v>18</v>
      </c>
      <c r="L127" s="18">
        <v>54</v>
      </c>
      <c r="M127" s="18">
        <v>5035</v>
      </c>
      <c r="N127" s="18">
        <v>6680</v>
      </c>
      <c r="O127" s="18">
        <v>151</v>
      </c>
      <c r="P127" s="18">
        <v>36829.948799999998</v>
      </c>
      <c r="Q127" s="18">
        <v>7246.25</v>
      </c>
      <c r="R127" s="18">
        <v>-4454</v>
      </c>
      <c r="S127" s="18">
        <v>4822.05</v>
      </c>
      <c r="T127" s="18">
        <v>44444.248800000001</v>
      </c>
      <c r="U127" s="18">
        <v>52917.883999999998</v>
      </c>
      <c r="V127" s="18">
        <v>44980.201399999998</v>
      </c>
      <c r="W127" s="18">
        <v>-535.95259999999701</v>
      </c>
      <c r="X127" s="18">
        <v>-375.16681999999798</v>
      </c>
      <c r="Y127" s="18">
        <v>0.99299999999999999</v>
      </c>
      <c r="Z127" s="18">
        <v>15892</v>
      </c>
      <c r="AA127" s="18">
        <v>52547.458811999997</v>
      </c>
      <c r="AB127" s="18">
        <v>53201.392057898403</v>
      </c>
      <c r="AC127" s="18">
        <v>3347.68386973939</v>
      </c>
      <c r="AD127" s="18">
        <v>-1890.0166920044101</v>
      </c>
      <c r="AE127" s="18">
        <v>-30036145</v>
      </c>
      <c r="AF127" s="18"/>
      <c r="AG127" s="18"/>
    </row>
    <row r="128" spans="1:33">
      <c r="A128" s="18" t="s">
        <v>769</v>
      </c>
      <c r="B128" s="18" t="s">
        <v>792</v>
      </c>
      <c r="C128" s="18" t="s">
        <v>454</v>
      </c>
      <c r="D128" s="18">
        <v>74518.221999999994</v>
      </c>
      <c r="E128" s="18">
        <v>8854</v>
      </c>
      <c r="F128" s="18">
        <v>83372.221999999994</v>
      </c>
      <c r="G128" s="18">
        <v>7527</v>
      </c>
      <c r="H128" s="18">
        <v>51488</v>
      </c>
      <c r="I128" s="18">
        <v>1200</v>
      </c>
      <c r="J128" s="18">
        <v>3333</v>
      </c>
      <c r="K128" s="18">
        <v>0</v>
      </c>
      <c r="L128" s="18">
        <v>0</v>
      </c>
      <c r="M128" s="18">
        <v>1186</v>
      </c>
      <c r="N128" s="18">
        <v>8854</v>
      </c>
      <c r="O128" s="18">
        <v>0</v>
      </c>
      <c r="P128" s="18">
        <v>10475.3259</v>
      </c>
      <c r="Q128" s="18">
        <v>47617.85</v>
      </c>
      <c r="R128" s="18">
        <v>-1008.1</v>
      </c>
      <c r="S128" s="18">
        <v>7324.28</v>
      </c>
      <c r="T128" s="18">
        <v>64409.355900000002</v>
      </c>
      <c r="U128" s="18">
        <v>83372.221999999994</v>
      </c>
      <c r="V128" s="18">
        <v>70866.388699999996</v>
      </c>
      <c r="W128" s="18">
        <v>-6457.0327999999899</v>
      </c>
      <c r="X128" s="18">
        <v>-4519.9229599999999</v>
      </c>
      <c r="Y128" s="18">
        <v>0.94599999999999995</v>
      </c>
      <c r="Z128" s="18">
        <v>25296</v>
      </c>
      <c r="AA128" s="18">
        <v>78870.122012000007</v>
      </c>
      <c r="AB128" s="18">
        <v>79851.630843401901</v>
      </c>
      <c r="AC128" s="18">
        <v>3156.69002385365</v>
      </c>
      <c r="AD128" s="18">
        <v>-2081.0105378901499</v>
      </c>
      <c r="AE128" s="18">
        <v>-52641243</v>
      </c>
      <c r="AF128" s="18"/>
      <c r="AG128" s="18"/>
    </row>
    <row r="129" spans="1:33">
      <c r="A129" s="18" t="s">
        <v>769</v>
      </c>
      <c r="B129" s="18" t="s">
        <v>793</v>
      </c>
      <c r="C129" s="18" t="s">
        <v>455</v>
      </c>
      <c r="D129" s="18">
        <v>60238.743000000002</v>
      </c>
      <c r="E129" s="18">
        <v>4951</v>
      </c>
      <c r="F129" s="18">
        <v>65189.743000000002</v>
      </c>
      <c r="G129" s="18">
        <v>42113</v>
      </c>
      <c r="H129" s="18">
        <v>13581</v>
      </c>
      <c r="I129" s="18">
        <v>808</v>
      </c>
      <c r="J129" s="18">
        <v>0</v>
      </c>
      <c r="K129" s="18">
        <v>2574</v>
      </c>
      <c r="L129" s="18">
        <v>0</v>
      </c>
      <c r="M129" s="18">
        <v>13881</v>
      </c>
      <c r="N129" s="18">
        <v>4951</v>
      </c>
      <c r="O129" s="18">
        <v>0</v>
      </c>
      <c r="P129" s="18">
        <v>58608.662100000001</v>
      </c>
      <c r="Q129" s="18">
        <v>14418.55</v>
      </c>
      <c r="R129" s="18">
        <v>-11798.85</v>
      </c>
      <c r="S129" s="18">
        <v>1848.58</v>
      </c>
      <c r="T129" s="18">
        <v>63076.9421</v>
      </c>
      <c r="U129" s="18">
        <v>65189.743000000002</v>
      </c>
      <c r="V129" s="18">
        <v>55411.28155</v>
      </c>
      <c r="W129" s="18">
        <v>7665.6605499999896</v>
      </c>
      <c r="X129" s="18">
        <v>5365.9623849999998</v>
      </c>
      <c r="Y129" s="18">
        <v>1.0820000000000001</v>
      </c>
      <c r="Z129" s="18">
        <v>14267</v>
      </c>
      <c r="AA129" s="18">
        <v>70535.301926</v>
      </c>
      <c r="AB129" s="18">
        <v>71413.087074543801</v>
      </c>
      <c r="AC129" s="18">
        <v>5005.47326519547</v>
      </c>
      <c r="AD129" s="18">
        <v>-232.22729654833</v>
      </c>
      <c r="AE129" s="18">
        <v>-3313187</v>
      </c>
      <c r="AF129" s="18"/>
      <c r="AG129" s="18"/>
    </row>
    <row r="130" spans="1:33">
      <c r="A130" s="18" t="s">
        <v>769</v>
      </c>
      <c r="B130" s="18" t="s">
        <v>794</v>
      </c>
      <c r="C130" s="18" t="s">
        <v>456</v>
      </c>
      <c r="D130" s="18">
        <v>61946.703000000001</v>
      </c>
      <c r="E130" s="18">
        <v>5658</v>
      </c>
      <c r="F130" s="18">
        <v>67604.702999999994</v>
      </c>
      <c r="G130" s="18">
        <v>23617</v>
      </c>
      <c r="H130" s="18">
        <v>20321</v>
      </c>
      <c r="I130" s="18">
        <v>511</v>
      </c>
      <c r="J130" s="18">
        <v>0</v>
      </c>
      <c r="K130" s="18">
        <v>2441</v>
      </c>
      <c r="L130" s="18">
        <v>260</v>
      </c>
      <c r="M130" s="18">
        <v>289</v>
      </c>
      <c r="N130" s="18">
        <v>5658</v>
      </c>
      <c r="O130" s="18">
        <v>0</v>
      </c>
      <c r="P130" s="18">
        <v>32867.778899999998</v>
      </c>
      <c r="Q130" s="18">
        <v>19782.05</v>
      </c>
      <c r="R130" s="18">
        <v>-466.65</v>
      </c>
      <c r="S130" s="18">
        <v>4760.17</v>
      </c>
      <c r="T130" s="18">
        <v>56943.348899999997</v>
      </c>
      <c r="U130" s="18">
        <v>67604.702999999994</v>
      </c>
      <c r="V130" s="18">
        <v>57463.99755</v>
      </c>
      <c r="W130" s="18">
        <v>-520.64865000001703</v>
      </c>
      <c r="X130" s="18">
        <v>-364.45405500001198</v>
      </c>
      <c r="Y130" s="18">
        <v>0.995</v>
      </c>
      <c r="Z130" s="18">
        <v>22113</v>
      </c>
      <c r="AA130" s="18">
        <v>67266.679485000001</v>
      </c>
      <c r="AB130" s="18">
        <v>68103.787863804901</v>
      </c>
      <c r="AC130" s="18">
        <v>3079.8077087597799</v>
      </c>
      <c r="AD130" s="18">
        <v>-2157.89285298403</v>
      </c>
      <c r="AE130" s="18">
        <v>-47717485</v>
      </c>
      <c r="AF130" s="18"/>
      <c r="AG130" s="18"/>
    </row>
    <row r="131" spans="1:33">
      <c r="A131" s="18" t="s">
        <v>769</v>
      </c>
      <c r="B131" s="18" t="s">
        <v>795</v>
      </c>
      <c r="C131" s="18" t="s">
        <v>457</v>
      </c>
      <c r="D131" s="18">
        <v>50294.362000000001</v>
      </c>
      <c r="E131" s="18">
        <v>14258</v>
      </c>
      <c r="F131" s="18">
        <v>64552.362000000001</v>
      </c>
      <c r="G131" s="18">
        <v>23692</v>
      </c>
      <c r="H131" s="18">
        <v>11529</v>
      </c>
      <c r="I131" s="18">
        <v>158</v>
      </c>
      <c r="J131" s="18">
        <v>141</v>
      </c>
      <c r="K131" s="18">
        <v>2965</v>
      </c>
      <c r="L131" s="18">
        <v>107</v>
      </c>
      <c r="M131" s="18">
        <v>0</v>
      </c>
      <c r="N131" s="18">
        <v>14258</v>
      </c>
      <c r="O131" s="18">
        <v>55</v>
      </c>
      <c r="P131" s="18">
        <v>32972.1564</v>
      </c>
      <c r="Q131" s="18">
        <v>12574.05</v>
      </c>
      <c r="R131" s="18">
        <v>-137.69999999999999</v>
      </c>
      <c r="S131" s="18">
        <v>12119.3</v>
      </c>
      <c r="T131" s="18">
        <v>57527.806400000001</v>
      </c>
      <c r="U131" s="18">
        <v>64552.362000000001</v>
      </c>
      <c r="V131" s="18">
        <v>54869.507700000002</v>
      </c>
      <c r="W131" s="18">
        <v>2658.2986999999998</v>
      </c>
      <c r="X131" s="18">
        <v>1860.80909</v>
      </c>
      <c r="Y131" s="18">
        <v>1.0289999999999999</v>
      </c>
      <c r="Z131" s="18">
        <v>13602</v>
      </c>
      <c r="AA131" s="18">
        <v>66424.380497999999</v>
      </c>
      <c r="AB131" s="18">
        <v>67251.006784558398</v>
      </c>
      <c r="AC131" s="18">
        <v>4944.1998812350002</v>
      </c>
      <c r="AD131" s="18">
        <v>-293.50068050880702</v>
      </c>
      <c r="AE131" s="18">
        <v>-3992196</v>
      </c>
      <c r="AF131" s="18"/>
      <c r="AG131" s="18"/>
    </row>
    <row r="132" spans="1:33">
      <c r="A132" s="18" t="s">
        <v>769</v>
      </c>
      <c r="B132" s="18" t="s">
        <v>796</v>
      </c>
      <c r="C132" s="18" t="s">
        <v>458</v>
      </c>
      <c r="D132" s="18">
        <v>227330.421</v>
      </c>
      <c r="E132" s="18">
        <v>20052</v>
      </c>
      <c r="F132" s="18">
        <v>247382.421</v>
      </c>
      <c r="G132" s="18">
        <v>105364</v>
      </c>
      <c r="H132" s="18">
        <v>30471</v>
      </c>
      <c r="I132" s="18">
        <v>2227</v>
      </c>
      <c r="J132" s="18">
        <v>0</v>
      </c>
      <c r="K132" s="18">
        <v>5599</v>
      </c>
      <c r="L132" s="18">
        <v>351</v>
      </c>
      <c r="M132" s="18">
        <v>22890</v>
      </c>
      <c r="N132" s="18">
        <v>20052</v>
      </c>
      <c r="O132" s="18">
        <v>0</v>
      </c>
      <c r="P132" s="18">
        <v>146635.07879999999</v>
      </c>
      <c r="Q132" s="18">
        <v>32552.45</v>
      </c>
      <c r="R132" s="18">
        <v>-19754.849999999999</v>
      </c>
      <c r="S132" s="18">
        <v>13152.9</v>
      </c>
      <c r="T132" s="18">
        <v>172585.57879999999</v>
      </c>
      <c r="U132" s="18">
        <v>247382.421</v>
      </c>
      <c r="V132" s="18">
        <v>210275.05785000001</v>
      </c>
      <c r="W132" s="18">
        <v>-37689.479050000002</v>
      </c>
      <c r="X132" s="18">
        <v>-26382.635334999999</v>
      </c>
      <c r="Y132" s="18">
        <v>0.89300000000000002</v>
      </c>
      <c r="Z132" s="18">
        <v>45386</v>
      </c>
      <c r="AA132" s="18">
        <v>220912.501953</v>
      </c>
      <c r="AB132" s="18">
        <v>223661.67446728799</v>
      </c>
      <c r="AC132" s="18">
        <v>4927.9882445531302</v>
      </c>
      <c r="AD132" s="18">
        <v>-309.712317190671</v>
      </c>
      <c r="AE132" s="18">
        <v>-14056603</v>
      </c>
      <c r="AF132" s="18"/>
      <c r="AG132" s="18"/>
    </row>
    <row r="133" spans="1:33">
      <c r="A133" s="18" t="s">
        <v>769</v>
      </c>
      <c r="B133" s="18" t="s">
        <v>797</v>
      </c>
      <c r="C133" s="18" t="s">
        <v>459</v>
      </c>
      <c r="D133" s="18">
        <v>80667.713000000003</v>
      </c>
      <c r="E133" s="18">
        <v>16022</v>
      </c>
      <c r="F133" s="18">
        <v>96689.713000000003</v>
      </c>
      <c r="G133" s="18">
        <v>19835</v>
      </c>
      <c r="H133" s="18">
        <v>42013</v>
      </c>
      <c r="I133" s="18">
        <v>37088</v>
      </c>
      <c r="J133" s="18">
        <v>0</v>
      </c>
      <c r="K133" s="18">
        <v>3068</v>
      </c>
      <c r="L133" s="18">
        <v>33671</v>
      </c>
      <c r="M133" s="18">
        <v>0</v>
      </c>
      <c r="N133" s="18">
        <v>16022</v>
      </c>
      <c r="O133" s="18">
        <v>520</v>
      </c>
      <c r="P133" s="18">
        <v>27604.369500000001</v>
      </c>
      <c r="Q133" s="18">
        <v>69843.649999999994</v>
      </c>
      <c r="R133" s="18">
        <v>-29062.35</v>
      </c>
      <c r="S133" s="18">
        <v>13618.7</v>
      </c>
      <c r="T133" s="18">
        <v>82004.369500000001</v>
      </c>
      <c r="U133" s="18">
        <v>96689.713000000003</v>
      </c>
      <c r="V133" s="18">
        <v>82186.256049999996</v>
      </c>
      <c r="W133" s="18">
        <v>-181.88655000001</v>
      </c>
      <c r="X133" s="18">
        <v>-127.320585000007</v>
      </c>
      <c r="Y133" s="18">
        <v>0.999</v>
      </c>
      <c r="Z133" s="18">
        <v>36637</v>
      </c>
      <c r="AA133" s="18">
        <v>96593.023287000004</v>
      </c>
      <c r="AB133" s="18">
        <v>97795.086920090107</v>
      </c>
      <c r="AC133" s="18">
        <v>2669.2984392851499</v>
      </c>
      <c r="AD133" s="18">
        <v>-2568.40212245865</v>
      </c>
      <c r="AE133" s="18">
        <v>-94098549</v>
      </c>
      <c r="AF133" s="18"/>
      <c r="AG133" s="18"/>
    </row>
    <row r="134" spans="1:33">
      <c r="A134" s="18" t="s">
        <v>769</v>
      </c>
      <c r="B134" s="18" t="s">
        <v>798</v>
      </c>
      <c r="C134" s="18" t="s">
        <v>460</v>
      </c>
      <c r="D134" s="18">
        <v>139131.644</v>
      </c>
      <c r="E134" s="18">
        <v>13401</v>
      </c>
      <c r="F134" s="18">
        <v>152532.644</v>
      </c>
      <c r="G134" s="18">
        <v>70323</v>
      </c>
      <c r="H134" s="18">
        <v>17768</v>
      </c>
      <c r="I134" s="18">
        <v>15419</v>
      </c>
      <c r="J134" s="18">
        <v>111</v>
      </c>
      <c r="K134" s="18">
        <v>661</v>
      </c>
      <c r="L134" s="18">
        <v>15857</v>
      </c>
      <c r="M134" s="18">
        <v>2847</v>
      </c>
      <c r="N134" s="18">
        <v>13401</v>
      </c>
      <c r="O134" s="18">
        <v>2980</v>
      </c>
      <c r="P134" s="18">
        <v>97868.519100000005</v>
      </c>
      <c r="Q134" s="18">
        <v>28865.15</v>
      </c>
      <c r="R134" s="18">
        <v>-18431.400000000001</v>
      </c>
      <c r="S134" s="18">
        <v>10906.86</v>
      </c>
      <c r="T134" s="18">
        <v>119209.12910000001</v>
      </c>
      <c r="U134" s="18">
        <v>152532.644</v>
      </c>
      <c r="V134" s="18">
        <v>129652.74739999999</v>
      </c>
      <c r="W134" s="18">
        <v>-10443.6183</v>
      </c>
      <c r="X134" s="18">
        <v>-7310.5328099999997</v>
      </c>
      <c r="Y134" s="18">
        <v>0.95199999999999996</v>
      </c>
      <c r="Z134" s="18">
        <v>30512</v>
      </c>
      <c r="AA134" s="18">
        <v>145211.07708799999</v>
      </c>
      <c r="AB134" s="18">
        <v>147018.17400814401</v>
      </c>
      <c r="AC134" s="18">
        <v>4818.3722472517002</v>
      </c>
      <c r="AD134" s="18">
        <v>-419.32831449210198</v>
      </c>
      <c r="AE134" s="18">
        <v>-12794546</v>
      </c>
      <c r="AF134" s="18"/>
      <c r="AG134" s="18"/>
    </row>
    <row r="135" spans="1:33">
      <c r="A135" s="18" t="s">
        <v>769</v>
      </c>
      <c r="B135" s="18" t="s">
        <v>799</v>
      </c>
      <c r="C135" s="18" t="s">
        <v>461</v>
      </c>
      <c r="D135" s="18">
        <v>64314.892</v>
      </c>
      <c r="E135" s="18">
        <v>4976</v>
      </c>
      <c r="F135" s="18">
        <v>69290.892000000007</v>
      </c>
      <c r="G135" s="18">
        <v>29017</v>
      </c>
      <c r="H135" s="18">
        <v>14267</v>
      </c>
      <c r="I135" s="18">
        <v>465</v>
      </c>
      <c r="J135" s="18">
        <v>1305</v>
      </c>
      <c r="K135" s="18">
        <v>-26</v>
      </c>
      <c r="L135" s="18">
        <v>6</v>
      </c>
      <c r="M135" s="18">
        <v>4104</v>
      </c>
      <c r="N135" s="18">
        <v>4976</v>
      </c>
      <c r="O135" s="18">
        <v>0</v>
      </c>
      <c r="P135" s="18">
        <v>40382.958899999998</v>
      </c>
      <c r="Q135" s="18">
        <v>13609.35</v>
      </c>
      <c r="R135" s="18">
        <v>-3493.5</v>
      </c>
      <c r="S135" s="18">
        <v>3531.92</v>
      </c>
      <c r="T135" s="18">
        <v>54030.728900000002</v>
      </c>
      <c r="U135" s="18">
        <v>69290.892000000007</v>
      </c>
      <c r="V135" s="18">
        <v>58897.258199999997</v>
      </c>
      <c r="W135" s="18">
        <v>-4866.5292999999901</v>
      </c>
      <c r="X135" s="18">
        <v>-3406.57051</v>
      </c>
      <c r="Y135" s="18">
        <v>0.95099999999999996</v>
      </c>
      <c r="Z135" s="18">
        <v>15961</v>
      </c>
      <c r="AA135" s="18">
        <v>65895.638292000003</v>
      </c>
      <c r="AB135" s="18">
        <v>66715.684581831098</v>
      </c>
      <c r="AC135" s="18">
        <v>4179.91883853337</v>
      </c>
      <c r="AD135" s="18">
        <v>-1057.7817232104401</v>
      </c>
      <c r="AE135" s="18">
        <v>-16883254</v>
      </c>
      <c r="AF135" s="18"/>
      <c r="AG135" s="18"/>
    </row>
    <row r="136" spans="1:33">
      <c r="A136" s="18" t="s">
        <v>769</v>
      </c>
      <c r="B136" s="18" t="s">
        <v>800</v>
      </c>
      <c r="C136" s="18" t="s">
        <v>462</v>
      </c>
      <c r="D136" s="18">
        <v>187341.81099999999</v>
      </c>
      <c r="E136" s="18">
        <v>20966</v>
      </c>
      <c r="F136" s="18">
        <v>208307.81099999999</v>
      </c>
      <c r="G136" s="18">
        <v>121961</v>
      </c>
      <c r="H136" s="18">
        <v>25753</v>
      </c>
      <c r="I136" s="18">
        <v>2899</v>
      </c>
      <c r="J136" s="18">
        <v>6122</v>
      </c>
      <c r="K136" s="18">
        <v>0</v>
      </c>
      <c r="L136" s="18">
        <v>159</v>
      </c>
      <c r="M136" s="18">
        <v>29716</v>
      </c>
      <c r="N136" s="18">
        <v>20966</v>
      </c>
      <c r="O136" s="18">
        <v>2428</v>
      </c>
      <c r="P136" s="18">
        <v>169733.1237</v>
      </c>
      <c r="Q136" s="18">
        <v>29557.9</v>
      </c>
      <c r="R136" s="18">
        <v>-27457.55</v>
      </c>
      <c r="S136" s="18">
        <v>12769.38</v>
      </c>
      <c r="T136" s="18">
        <v>184602.85370000001</v>
      </c>
      <c r="U136" s="18">
        <v>208307.81099999999</v>
      </c>
      <c r="V136" s="18">
        <v>177061.63935000001</v>
      </c>
      <c r="W136" s="18">
        <v>7541.2143500000202</v>
      </c>
      <c r="X136" s="18">
        <v>5278.8500450000201</v>
      </c>
      <c r="Y136" s="18">
        <v>1.0249999999999999</v>
      </c>
      <c r="Z136" s="18">
        <v>42458</v>
      </c>
      <c r="AA136" s="18">
        <v>213515.50627499999</v>
      </c>
      <c r="AB136" s="18">
        <v>216172.62597640301</v>
      </c>
      <c r="AC136" s="18">
        <v>5091.4462757643596</v>
      </c>
      <c r="AD136" s="18">
        <v>-146.25428597944199</v>
      </c>
      <c r="AE136" s="18">
        <v>-6209664</v>
      </c>
      <c r="AF136" s="18"/>
      <c r="AG136" s="18"/>
    </row>
    <row r="137" spans="1:33">
      <c r="A137" s="18" t="s">
        <v>769</v>
      </c>
      <c r="B137" s="18" t="s">
        <v>801</v>
      </c>
      <c r="C137" s="18" t="s">
        <v>463</v>
      </c>
      <c r="D137" s="18">
        <v>40313.014999999999</v>
      </c>
      <c r="E137" s="18">
        <v>4948</v>
      </c>
      <c r="F137" s="18">
        <v>45261.014999999999</v>
      </c>
      <c r="G137" s="18">
        <v>30506</v>
      </c>
      <c r="H137" s="18">
        <v>653</v>
      </c>
      <c r="I137" s="18">
        <v>812</v>
      </c>
      <c r="J137" s="18">
        <v>0</v>
      </c>
      <c r="K137" s="18">
        <v>2737</v>
      </c>
      <c r="L137" s="18">
        <v>20</v>
      </c>
      <c r="M137" s="18">
        <v>16007</v>
      </c>
      <c r="N137" s="18">
        <v>4948</v>
      </c>
      <c r="O137" s="18">
        <v>59</v>
      </c>
      <c r="P137" s="18">
        <v>42455.200199999999</v>
      </c>
      <c r="Q137" s="18">
        <v>3571.7</v>
      </c>
      <c r="R137" s="18">
        <v>-13673.1</v>
      </c>
      <c r="S137" s="18">
        <v>1484.61</v>
      </c>
      <c r="T137" s="18">
        <v>33838.410199999998</v>
      </c>
      <c r="U137" s="18">
        <v>45261.014999999999</v>
      </c>
      <c r="V137" s="18">
        <v>38471.86275</v>
      </c>
      <c r="W137" s="18">
        <v>-4633.45255</v>
      </c>
      <c r="X137" s="18">
        <v>-3243.4167849999999</v>
      </c>
      <c r="Y137" s="18">
        <v>0.92800000000000005</v>
      </c>
      <c r="Z137" s="18">
        <v>10287</v>
      </c>
      <c r="AA137" s="18">
        <v>42002.221920000004</v>
      </c>
      <c r="AB137" s="18">
        <v>42524.923682103399</v>
      </c>
      <c r="AC137" s="18">
        <v>4133.8508488483903</v>
      </c>
      <c r="AD137" s="18">
        <v>-1103.84971289541</v>
      </c>
      <c r="AE137" s="18">
        <v>-11355302</v>
      </c>
      <c r="AF137" s="18"/>
      <c r="AG137" s="18"/>
    </row>
    <row r="138" spans="1:33">
      <c r="A138" s="18" t="s">
        <v>769</v>
      </c>
      <c r="B138" s="18" t="s">
        <v>802</v>
      </c>
      <c r="C138" s="18" t="s">
        <v>464</v>
      </c>
      <c r="D138" s="18">
        <v>78352.145999999993</v>
      </c>
      <c r="E138" s="18">
        <v>8322</v>
      </c>
      <c r="F138" s="18">
        <v>86674.145999999993</v>
      </c>
      <c r="G138" s="18">
        <v>34096</v>
      </c>
      <c r="H138" s="18">
        <v>19713</v>
      </c>
      <c r="I138" s="18">
        <v>788</v>
      </c>
      <c r="J138" s="18">
        <v>0</v>
      </c>
      <c r="K138" s="18">
        <v>4545</v>
      </c>
      <c r="L138" s="18">
        <v>94</v>
      </c>
      <c r="M138" s="18">
        <v>8578</v>
      </c>
      <c r="N138" s="18">
        <v>8322</v>
      </c>
      <c r="O138" s="18">
        <v>163</v>
      </c>
      <c r="P138" s="18">
        <v>47451.403200000001</v>
      </c>
      <c r="Q138" s="18">
        <v>21289.1</v>
      </c>
      <c r="R138" s="18">
        <v>-7509.75</v>
      </c>
      <c r="S138" s="18">
        <v>5615.44</v>
      </c>
      <c r="T138" s="18">
        <v>66846.193199999994</v>
      </c>
      <c r="U138" s="18">
        <v>86674.145999999993</v>
      </c>
      <c r="V138" s="18">
        <v>73673.024099999995</v>
      </c>
      <c r="W138" s="18">
        <v>-6826.8308999999899</v>
      </c>
      <c r="X138" s="18">
        <v>-4778.7816299999904</v>
      </c>
      <c r="Y138" s="18">
        <v>0.94499999999999995</v>
      </c>
      <c r="Z138" s="18">
        <v>15009</v>
      </c>
      <c r="AA138" s="18">
        <v>81907.067970000004</v>
      </c>
      <c r="AB138" s="18">
        <v>82926.370444954504</v>
      </c>
      <c r="AC138" s="18">
        <v>5525.1096305519704</v>
      </c>
      <c r="AD138" s="18">
        <v>287.409068808163</v>
      </c>
      <c r="AE138" s="18">
        <v>4313723</v>
      </c>
      <c r="AF138" s="18"/>
      <c r="AG138" s="18"/>
    </row>
    <row r="139" spans="1:33">
      <c r="A139" s="18" t="s">
        <v>803</v>
      </c>
      <c r="B139" s="18" t="s">
        <v>804</v>
      </c>
      <c r="C139" s="18" t="s">
        <v>466</v>
      </c>
      <c r="D139" s="18">
        <v>218551.00200000001</v>
      </c>
      <c r="E139" s="18">
        <v>20748</v>
      </c>
      <c r="F139" s="18">
        <v>239299.00200000001</v>
      </c>
      <c r="G139" s="18">
        <v>25367</v>
      </c>
      <c r="H139" s="18">
        <v>195122</v>
      </c>
      <c r="I139" s="18">
        <v>8307</v>
      </c>
      <c r="J139" s="18">
        <v>0</v>
      </c>
      <c r="K139" s="18">
        <v>1588</v>
      </c>
      <c r="L139" s="18">
        <v>2931</v>
      </c>
      <c r="M139" s="18">
        <v>1739</v>
      </c>
      <c r="N139" s="18">
        <v>20748</v>
      </c>
      <c r="O139" s="18">
        <v>444</v>
      </c>
      <c r="P139" s="18">
        <v>35303.253900000003</v>
      </c>
      <c r="Q139" s="18">
        <v>174264.45</v>
      </c>
      <c r="R139" s="18">
        <v>-4346.8999999999996</v>
      </c>
      <c r="S139" s="18">
        <v>17340.169999999998</v>
      </c>
      <c r="T139" s="18">
        <v>222560.97390000001</v>
      </c>
      <c r="U139" s="18">
        <v>239299.00200000001</v>
      </c>
      <c r="V139" s="18">
        <v>203404.15169999999</v>
      </c>
      <c r="W139" s="18">
        <v>19156.822199999999</v>
      </c>
      <c r="X139" s="18">
        <v>13409.775540000001</v>
      </c>
      <c r="Y139" s="18">
        <v>1.056</v>
      </c>
      <c r="Z139" s="18">
        <v>45275</v>
      </c>
      <c r="AA139" s="18">
        <v>252699.74611199999</v>
      </c>
      <c r="AB139" s="18">
        <v>255844.498854543</v>
      </c>
      <c r="AC139" s="18">
        <v>5650.9000299181298</v>
      </c>
      <c r="AD139" s="18">
        <v>413.19946817432401</v>
      </c>
      <c r="AE139" s="18">
        <v>18707606</v>
      </c>
      <c r="AF139" s="18"/>
      <c r="AG139" s="18"/>
    </row>
    <row r="140" spans="1:33">
      <c r="A140" s="18" t="s">
        <v>803</v>
      </c>
      <c r="B140" s="18" t="s">
        <v>805</v>
      </c>
      <c r="C140" s="18" t="s">
        <v>467</v>
      </c>
      <c r="D140" s="18">
        <v>456536.37599999999</v>
      </c>
      <c r="E140" s="18">
        <v>36617</v>
      </c>
      <c r="F140" s="18">
        <v>493153.37599999999</v>
      </c>
      <c r="G140" s="18">
        <v>268853</v>
      </c>
      <c r="H140" s="18">
        <v>98990</v>
      </c>
      <c r="I140" s="18">
        <v>26341</v>
      </c>
      <c r="J140" s="18">
        <v>0</v>
      </c>
      <c r="K140" s="18">
        <v>10480</v>
      </c>
      <c r="L140" s="18">
        <v>6094</v>
      </c>
      <c r="M140" s="18">
        <v>40489</v>
      </c>
      <c r="N140" s="18">
        <v>36617</v>
      </c>
      <c r="O140" s="18">
        <v>3095</v>
      </c>
      <c r="P140" s="18">
        <v>374162.72009999998</v>
      </c>
      <c r="Q140" s="18">
        <v>115439.35</v>
      </c>
      <c r="R140" s="18">
        <v>-42226.3</v>
      </c>
      <c r="S140" s="18">
        <v>24241.32</v>
      </c>
      <c r="T140" s="18">
        <v>471617.09009999997</v>
      </c>
      <c r="U140" s="18">
        <v>493153.37599999999</v>
      </c>
      <c r="V140" s="18">
        <v>419180.36959999998</v>
      </c>
      <c r="W140" s="18">
        <v>52436.720500000003</v>
      </c>
      <c r="X140" s="18">
        <v>36705.70435</v>
      </c>
      <c r="Y140" s="18">
        <v>1.0740000000000001</v>
      </c>
      <c r="Z140" s="18">
        <v>102636</v>
      </c>
      <c r="AA140" s="18">
        <v>529646.72582399996</v>
      </c>
      <c r="AB140" s="18">
        <v>536237.97895836504</v>
      </c>
      <c r="AC140" s="18">
        <v>5224.6578097194497</v>
      </c>
      <c r="AD140" s="18">
        <v>-13.0427520243547</v>
      </c>
      <c r="AE140" s="18">
        <v>-1338656</v>
      </c>
      <c r="AF140" s="18"/>
      <c r="AG140" s="18"/>
    </row>
    <row r="141" spans="1:33">
      <c r="A141" s="18" t="s">
        <v>803</v>
      </c>
      <c r="B141" s="18" t="s">
        <v>806</v>
      </c>
      <c r="C141" s="18" t="s">
        <v>468</v>
      </c>
      <c r="D141" s="18">
        <v>37809.461000000003</v>
      </c>
      <c r="E141" s="18">
        <v>3046</v>
      </c>
      <c r="F141" s="18">
        <v>40855.461000000003</v>
      </c>
      <c r="G141" s="18">
        <v>22923</v>
      </c>
      <c r="H141" s="18">
        <v>10462</v>
      </c>
      <c r="I141" s="18">
        <v>786</v>
      </c>
      <c r="J141" s="18">
        <v>0</v>
      </c>
      <c r="K141" s="18">
        <v>2628</v>
      </c>
      <c r="L141" s="18">
        <v>470</v>
      </c>
      <c r="M141" s="18">
        <v>4598</v>
      </c>
      <c r="N141" s="18">
        <v>3046</v>
      </c>
      <c r="O141" s="18">
        <v>0</v>
      </c>
      <c r="P141" s="18">
        <v>31901.9391</v>
      </c>
      <c r="Q141" s="18">
        <v>11794.6</v>
      </c>
      <c r="R141" s="18">
        <v>-4307.8</v>
      </c>
      <c r="S141" s="18">
        <v>1807.44</v>
      </c>
      <c r="T141" s="18">
        <v>41196.179100000001</v>
      </c>
      <c r="U141" s="18">
        <v>40855.461000000003</v>
      </c>
      <c r="V141" s="18">
        <v>34727.14185</v>
      </c>
      <c r="W141" s="18">
        <v>6469.0372500000003</v>
      </c>
      <c r="X141" s="18">
        <v>4528.3260749999999</v>
      </c>
      <c r="Y141" s="18">
        <v>1.111</v>
      </c>
      <c r="Z141" s="18">
        <v>10821</v>
      </c>
      <c r="AA141" s="18">
        <v>45390.417171000001</v>
      </c>
      <c r="AB141" s="18">
        <v>45955.283741227599</v>
      </c>
      <c r="AC141" s="18">
        <v>4246.8610794961296</v>
      </c>
      <c r="AD141" s="18">
        <v>-990.83948224767096</v>
      </c>
      <c r="AE141" s="18">
        <v>-10721874</v>
      </c>
      <c r="AF141" s="18"/>
      <c r="AG141" s="18"/>
    </row>
    <row r="142" spans="1:33">
      <c r="A142" s="18" t="s">
        <v>803</v>
      </c>
      <c r="B142" s="18" t="s">
        <v>807</v>
      </c>
      <c r="C142" s="18" t="s">
        <v>469</v>
      </c>
      <c r="D142" s="18">
        <v>335409.71399999998</v>
      </c>
      <c r="E142" s="18">
        <v>19517</v>
      </c>
      <c r="F142" s="18">
        <v>354926.71399999998</v>
      </c>
      <c r="G142" s="18">
        <v>253018</v>
      </c>
      <c r="H142" s="18">
        <v>77883</v>
      </c>
      <c r="I142" s="18">
        <v>11623</v>
      </c>
      <c r="J142" s="18">
        <v>-50</v>
      </c>
      <c r="K142" s="18">
        <v>13825</v>
      </c>
      <c r="L142" s="18">
        <v>222</v>
      </c>
      <c r="M142" s="18">
        <v>47033</v>
      </c>
      <c r="N142" s="18">
        <v>19517</v>
      </c>
      <c r="O142" s="18">
        <v>3239</v>
      </c>
      <c r="P142" s="18">
        <v>352125.15059999999</v>
      </c>
      <c r="Q142" s="18">
        <v>87788.85</v>
      </c>
      <c r="R142" s="18">
        <v>-42919.9</v>
      </c>
      <c r="S142" s="18">
        <v>8593.84</v>
      </c>
      <c r="T142" s="18">
        <v>405587.94059999997</v>
      </c>
      <c r="U142" s="18">
        <v>354926.71399999998</v>
      </c>
      <c r="V142" s="18">
        <v>301687.70689999999</v>
      </c>
      <c r="W142" s="18">
        <v>103900.2337</v>
      </c>
      <c r="X142" s="18">
        <v>72730.163589999996</v>
      </c>
      <c r="Y142" s="18">
        <v>1.2050000000000001</v>
      </c>
      <c r="Z142" s="18">
        <v>84157</v>
      </c>
      <c r="AA142" s="18">
        <v>427686.69037000003</v>
      </c>
      <c r="AB142" s="18">
        <v>433009.08943523001</v>
      </c>
      <c r="AC142" s="18">
        <v>5145.2533887285599</v>
      </c>
      <c r="AD142" s="18">
        <v>-92.447173015239997</v>
      </c>
      <c r="AE142" s="18">
        <v>-7780077</v>
      </c>
      <c r="AF142" s="18"/>
      <c r="AG142" s="18"/>
    </row>
    <row r="143" spans="1:33">
      <c r="A143" s="18" t="s">
        <v>803</v>
      </c>
      <c r="B143" s="18" t="s">
        <v>808</v>
      </c>
      <c r="C143" s="18" t="s">
        <v>470</v>
      </c>
      <c r="D143" s="18">
        <v>119967.276</v>
      </c>
      <c r="E143" s="18">
        <v>11888</v>
      </c>
      <c r="F143" s="18">
        <v>131855.27600000001</v>
      </c>
      <c r="G143" s="18">
        <v>73181</v>
      </c>
      <c r="H143" s="18">
        <v>21379</v>
      </c>
      <c r="I143" s="18">
        <v>2444</v>
      </c>
      <c r="J143" s="18">
        <v>5461</v>
      </c>
      <c r="K143" s="18">
        <v>4720</v>
      </c>
      <c r="L143" s="18">
        <v>305</v>
      </c>
      <c r="M143" s="18">
        <v>23786</v>
      </c>
      <c r="N143" s="18">
        <v>11888</v>
      </c>
      <c r="O143" s="18">
        <v>199</v>
      </c>
      <c r="P143" s="18">
        <v>101845.99770000001</v>
      </c>
      <c r="Q143" s="18">
        <v>28903.4</v>
      </c>
      <c r="R143" s="18">
        <v>-20646.5</v>
      </c>
      <c r="S143" s="18">
        <v>6061.18</v>
      </c>
      <c r="T143" s="18">
        <v>116164.07769999999</v>
      </c>
      <c r="U143" s="18">
        <v>131855.27600000001</v>
      </c>
      <c r="V143" s="18">
        <v>112076.9846</v>
      </c>
      <c r="W143" s="18">
        <v>4087.09309999998</v>
      </c>
      <c r="X143" s="18">
        <v>2860.9651699999899</v>
      </c>
      <c r="Y143" s="18">
        <v>1.022</v>
      </c>
      <c r="Z143" s="18">
        <v>25849</v>
      </c>
      <c r="AA143" s="18">
        <v>134756.092072</v>
      </c>
      <c r="AB143" s="18">
        <v>136433.080658803</v>
      </c>
      <c r="AC143" s="18">
        <v>5278.0796417193296</v>
      </c>
      <c r="AD143" s="18">
        <v>40.379079975526999</v>
      </c>
      <c r="AE143" s="18">
        <v>1043759</v>
      </c>
      <c r="AF143" s="18"/>
      <c r="AG143" s="18"/>
    </row>
    <row r="144" spans="1:33">
      <c r="A144" s="18" t="s">
        <v>803</v>
      </c>
      <c r="B144" s="18" t="s">
        <v>809</v>
      </c>
      <c r="C144" s="18" t="s">
        <v>471</v>
      </c>
      <c r="D144" s="18">
        <v>242927.02100000001</v>
      </c>
      <c r="E144" s="18">
        <v>21554</v>
      </c>
      <c r="F144" s="18">
        <v>264481.02100000001</v>
      </c>
      <c r="G144" s="18">
        <v>154340</v>
      </c>
      <c r="H144" s="18">
        <v>30402</v>
      </c>
      <c r="I144" s="18">
        <v>11270</v>
      </c>
      <c r="J144" s="18">
        <v>0</v>
      </c>
      <c r="K144" s="18">
        <v>9142</v>
      </c>
      <c r="L144" s="18">
        <v>3423</v>
      </c>
      <c r="M144" s="18">
        <v>28415</v>
      </c>
      <c r="N144" s="18">
        <v>21554</v>
      </c>
      <c r="O144" s="18">
        <v>2330</v>
      </c>
      <c r="P144" s="18">
        <v>214794.978</v>
      </c>
      <c r="Q144" s="18">
        <v>43191.9</v>
      </c>
      <c r="R144" s="18">
        <v>-29042.799999999999</v>
      </c>
      <c r="S144" s="18">
        <v>13490.35</v>
      </c>
      <c r="T144" s="18">
        <v>242434.42800000001</v>
      </c>
      <c r="U144" s="18">
        <v>264481.02100000001</v>
      </c>
      <c r="V144" s="18">
        <v>224808.86785000001</v>
      </c>
      <c r="W144" s="18">
        <v>17625.560150000001</v>
      </c>
      <c r="X144" s="18">
        <v>12337.892105000001</v>
      </c>
      <c r="Y144" s="18">
        <v>1.0469999999999999</v>
      </c>
      <c r="Z144" s="18">
        <v>64464</v>
      </c>
      <c r="AA144" s="18">
        <v>276911.62898699997</v>
      </c>
      <c r="AB144" s="18">
        <v>280357.68945242302</v>
      </c>
      <c r="AC144" s="18">
        <v>4349.0582255588097</v>
      </c>
      <c r="AD144" s="18">
        <v>-888.642336184996</v>
      </c>
      <c r="AE144" s="18">
        <v>-57285440</v>
      </c>
      <c r="AF144" s="18"/>
      <c r="AG144" s="18"/>
    </row>
    <row r="145" spans="1:33">
      <c r="A145" s="18" t="s">
        <v>810</v>
      </c>
      <c r="B145" s="18" t="s">
        <v>811</v>
      </c>
      <c r="C145" s="18" t="s">
        <v>473</v>
      </c>
      <c r="D145" s="18">
        <v>132544.91</v>
      </c>
      <c r="E145" s="18">
        <v>9378</v>
      </c>
      <c r="F145" s="18">
        <v>141922.91</v>
      </c>
      <c r="G145" s="18">
        <v>92148</v>
      </c>
      <c r="H145" s="18">
        <v>30306</v>
      </c>
      <c r="I145" s="18">
        <v>3106</v>
      </c>
      <c r="J145" s="18">
        <v>0</v>
      </c>
      <c r="K145" s="18">
        <v>10979</v>
      </c>
      <c r="L145" s="18">
        <v>2580</v>
      </c>
      <c r="M145" s="18">
        <v>19698</v>
      </c>
      <c r="N145" s="18">
        <v>9378</v>
      </c>
      <c r="O145" s="18">
        <v>649</v>
      </c>
      <c r="P145" s="18">
        <v>128242.3716</v>
      </c>
      <c r="Q145" s="18">
        <v>37732.35</v>
      </c>
      <c r="R145" s="18">
        <v>-19487.95</v>
      </c>
      <c r="S145" s="18">
        <v>4622.6400000000003</v>
      </c>
      <c r="T145" s="18">
        <v>151109.41159999999</v>
      </c>
      <c r="U145" s="18">
        <v>141922.91</v>
      </c>
      <c r="V145" s="18">
        <v>120634.47349999999</v>
      </c>
      <c r="W145" s="18">
        <v>30474.938099999999</v>
      </c>
      <c r="X145" s="18">
        <v>21332.45667</v>
      </c>
      <c r="Y145" s="18">
        <v>1.1499999999999999</v>
      </c>
      <c r="Z145" s="18">
        <v>31274</v>
      </c>
      <c r="AA145" s="18">
        <v>163211.34650000001</v>
      </c>
      <c r="AB145" s="18">
        <v>165242.44996336699</v>
      </c>
      <c r="AC145" s="18">
        <v>5283.7005168308197</v>
      </c>
      <c r="AD145" s="18">
        <v>45.9999550870143</v>
      </c>
      <c r="AE145" s="18">
        <v>1438603</v>
      </c>
      <c r="AF145" s="18"/>
      <c r="AG145" s="18"/>
    </row>
    <row r="146" spans="1:33">
      <c r="A146" s="18" t="s">
        <v>810</v>
      </c>
      <c r="B146" s="18" t="s">
        <v>812</v>
      </c>
      <c r="C146" s="18" t="s">
        <v>474</v>
      </c>
      <c r="D146" s="18">
        <v>237515.31099999999</v>
      </c>
      <c r="E146" s="18">
        <v>32109</v>
      </c>
      <c r="F146" s="18">
        <v>269624.31099999999</v>
      </c>
      <c r="G146" s="18">
        <v>185645</v>
      </c>
      <c r="H146" s="18">
        <v>22929</v>
      </c>
      <c r="I146" s="18">
        <v>8402</v>
      </c>
      <c r="J146" s="18">
        <v>0</v>
      </c>
      <c r="K146" s="18">
        <v>9673</v>
      </c>
      <c r="L146" s="18">
        <v>2031</v>
      </c>
      <c r="M146" s="18">
        <v>92047</v>
      </c>
      <c r="N146" s="18">
        <v>32109</v>
      </c>
      <c r="O146" s="18">
        <v>1440</v>
      </c>
      <c r="P146" s="18">
        <v>258362.1465</v>
      </c>
      <c r="Q146" s="18">
        <v>34853.4</v>
      </c>
      <c r="R146" s="18">
        <v>-81190.3</v>
      </c>
      <c r="S146" s="18">
        <v>11644.66</v>
      </c>
      <c r="T146" s="18">
        <v>223669.90650000001</v>
      </c>
      <c r="U146" s="18">
        <v>269624.31099999999</v>
      </c>
      <c r="V146" s="18">
        <v>229180.66435000001</v>
      </c>
      <c r="W146" s="18">
        <v>-5510.7578499999699</v>
      </c>
      <c r="X146" s="18">
        <v>-3857.53049499998</v>
      </c>
      <c r="Y146" s="18">
        <v>0.98599999999999999</v>
      </c>
      <c r="Z146" s="18">
        <v>41371</v>
      </c>
      <c r="AA146" s="18">
        <v>265849.57064599998</v>
      </c>
      <c r="AB146" s="18">
        <v>269157.96798021201</v>
      </c>
      <c r="AC146" s="18">
        <v>6505.9575059875697</v>
      </c>
      <c r="AD146" s="18">
        <v>1268.25694424377</v>
      </c>
      <c r="AE146" s="18">
        <v>52469058</v>
      </c>
      <c r="AF146" s="18"/>
      <c r="AG146" s="18"/>
    </row>
    <row r="147" spans="1:33">
      <c r="A147" s="18" t="s">
        <v>810</v>
      </c>
      <c r="B147" s="18" t="s">
        <v>813</v>
      </c>
      <c r="C147" s="18" t="s">
        <v>475</v>
      </c>
      <c r="D147" s="18">
        <v>43319.644</v>
      </c>
      <c r="E147" s="18">
        <v>6177</v>
      </c>
      <c r="F147" s="18">
        <v>49496.644</v>
      </c>
      <c r="G147" s="18">
        <v>27188</v>
      </c>
      <c r="H147" s="18">
        <v>7546</v>
      </c>
      <c r="I147" s="18">
        <v>782</v>
      </c>
      <c r="J147" s="18">
        <v>0</v>
      </c>
      <c r="K147" s="18">
        <v>2619</v>
      </c>
      <c r="L147" s="18">
        <v>161</v>
      </c>
      <c r="M147" s="18">
        <v>10734</v>
      </c>
      <c r="N147" s="18">
        <v>6177</v>
      </c>
      <c r="O147" s="18">
        <v>318</v>
      </c>
      <c r="P147" s="18">
        <v>37837.539599999996</v>
      </c>
      <c r="Q147" s="18">
        <v>9304.9500000000007</v>
      </c>
      <c r="R147" s="18">
        <v>-9531.0499999999993</v>
      </c>
      <c r="S147" s="18">
        <v>3425.67</v>
      </c>
      <c r="T147" s="18">
        <v>41037.109600000003</v>
      </c>
      <c r="U147" s="18">
        <v>49496.644</v>
      </c>
      <c r="V147" s="18">
        <v>42072.147400000002</v>
      </c>
      <c r="W147" s="18">
        <v>-1035.0378000000101</v>
      </c>
      <c r="X147" s="18">
        <v>-724.52646000000402</v>
      </c>
      <c r="Y147" s="18">
        <v>0.98499999999999999</v>
      </c>
      <c r="Z147" s="18">
        <v>9782</v>
      </c>
      <c r="AA147" s="18">
        <v>48754.194340000002</v>
      </c>
      <c r="AB147" s="18">
        <v>49360.921844558899</v>
      </c>
      <c r="AC147" s="18">
        <v>5046.09710126343</v>
      </c>
      <c r="AD147" s="18">
        <v>-191.60346048036999</v>
      </c>
      <c r="AE147" s="18">
        <v>-1874265</v>
      </c>
      <c r="AF147" s="18"/>
      <c r="AG147" s="18"/>
    </row>
    <row r="148" spans="1:33">
      <c r="A148" s="18" t="s">
        <v>810</v>
      </c>
      <c r="B148" s="18" t="s">
        <v>814</v>
      </c>
      <c r="C148" s="18" t="s">
        <v>476</v>
      </c>
      <c r="D148" s="18">
        <v>32935.459000000003</v>
      </c>
      <c r="E148" s="18">
        <v>4315</v>
      </c>
      <c r="F148" s="18">
        <v>37250.459000000003</v>
      </c>
      <c r="G148" s="18">
        <v>27440</v>
      </c>
      <c r="H148" s="18">
        <v>12454</v>
      </c>
      <c r="I148" s="18">
        <v>509</v>
      </c>
      <c r="J148" s="18">
        <v>0</v>
      </c>
      <c r="K148" s="18">
        <v>4145</v>
      </c>
      <c r="L148" s="18">
        <v>382</v>
      </c>
      <c r="M148" s="18">
        <v>10701</v>
      </c>
      <c r="N148" s="18">
        <v>4315</v>
      </c>
      <c r="O148" s="18">
        <v>0</v>
      </c>
      <c r="P148" s="18">
        <v>38188.248</v>
      </c>
      <c r="Q148" s="18">
        <v>14541.8</v>
      </c>
      <c r="R148" s="18">
        <v>-9420.5499999999993</v>
      </c>
      <c r="S148" s="18">
        <v>1848.58</v>
      </c>
      <c r="T148" s="18">
        <v>45158.078000000001</v>
      </c>
      <c r="U148" s="18">
        <v>37250.459000000003</v>
      </c>
      <c r="V148" s="18">
        <v>31662.890149999999</v>
      </c>
      <c r="W148" s="18">
        <v>13495.18785</v>
      </c>
      <c r="X148" s="18">
        <v>9446.6314949999905</v>
      </c>
      <c r="Y148" s="18">
        <v>1.254</v>
      </c>
      <c r="Z148" s="18">
        <v>9481</v>
      </c>
      <c r="AA148" s="18">
        <v>46712.075585999999</v>
      </c>
      <c r="AB148" s="18">
        <v>47293.389695211103</v>
      </c>
      <c r="AC148" s="18">
        <v>4988.2280028700598</v>
      </c>
      <c r="AD148" s="18">
        <v>-249.47255887373899</v>
      </c>
      <c r="AE148" s="18">
        <v>-2365249</v>
      </c>
      <c r="AF148" s="18"/>
      <c r="AG148" s="18"/>
    </row>
    <row r="149" spans="1:33">
      <c r="A149" s="18" t="s">
        <v>810</v>
      </c>
      <c r="B149" s="18" t="s">
        <v>815</v>
      </c>
      <c r="C149" s="18" t="s">
        <v>477</v>
      </c>
      <c r="D149" s="18">
        <v>534950.86199999996</v>
      </c>
      <c r="E149" s="18">
        <v>54733</v>
      </c>
      <c r="F149" s="18">
        <v>589683.86199999996</v>
      </c>
      <c r="G149" s="18">
        <v>258269</v>
      </c>
      <c r="H149" s="18">
        <v>152475</v>
      </c>
      <c r="I149" s="18">
        <v>252400</v>
      </c>
      <c r="J149" s="18">
        <v>0</v>
      </c>
      <c r="K149" s="18">
        <v>961</v>
      </c>
      <c r="L149" s="18">
        <v>233283</v>
      </c>
      <c r="M149" s="18">
        <v>76320</v>
      </c>
      <c r="N149" s="18">
        <v>54733</v>
      </c>
      <c r="O149" s="18">
        <v>2050</v>
      </c>
      <c r="P149" s="18">
        <v>359432.96730000002</v>
      </c>
      <c r="Q149" s="18">
        <v>344960.6</v>
      </c>
      <c r="R149" s="18">
        <v>-264905.05</v>
      </c>
      <c r="S149" s="18">
        <v>33548.65</v>
      </c>
      <c r="T149" s="18">
        <v>473037.16729999997</v>
      </c>
      <c r="U149" s="18">
        <v>589683.86199999996</v>
      </c>
      <c r="V149" s="18">
        <v>501231.28269999998</v>
      </c>
      <c r="W149" s="18">
        <v>-28194.115399999999</v>
      </c>
      <c r="X149" s="18">
        <v>-19735.88078</v>
      </c>
      <c r="Y149" s="18">
        <v>0.96699999999999997</v>
      </c>
      <c r="Z149" s="18">
        <v>113022</v>
      </c>
      <c r="AA149" s="18">
        <v>570224.29455400002</v>
      </c>
      <c r="AB149" s="18">
        <v>577320.52018047404</v>
      </c>
      <c r="AC149" s="18">
        <v>5108.0366670247704</v>
      </c>
      <c r="AD149" s="18">
        <v>-129.663894719029</v>
      </c>
      <c r="AE149" s="18">
        <v>-14654873</v>
      </c>
      <c r="AF149" s="18"/>
      <c r="AG149" s="18"/>
    </row>
    <row r="150" spans="1:33">
      <c r="A150" s="18" t="s">
        <v>810</v>
      </c>
      <c r="B150" s="18" t="s">
        <v>816</v>
      </c>
      <c r="C150" s="18" t="s">
        <v>478</v>
      </c>
      <c r="D150" s="18">
        <v>41550.591</v>
      </c>
      <c r="E150" s="18">
        <v>1782</v>
      </c>
      <c r="F150" s="18">
        <v>43332.591</v>
      </c>
      <c r="G150" s="18">
        <v>23737</v>
      </c>
      <c r="H150" s="18">
        <v>2597</v>
      </c>
      <c r="I150" s="18">
        <v>1612</v>
      </c>
      <c r="J150" s="18">
        <v>0</v>
      </c>
      <c r="K150" s="18">
        <v>1838</v>
      </c>
      <c r="L150" s="18">
        <v>1031</v>
      </c>
      <c r="M150" s="18">
        <v>7967</v>
      </c>
      <c r="N150" s="18">
        <v>1782</v>
      </c>
      <c r="O150" s="18">
        <v>0</v>
      </c>
      <c r="P150" s="18">
        <v>33034.782899999998</v>
      </c>
      <c r="Q150" s="18">
        <v>5139.95</v>
      </c>
      <c r="R150" s="18">
        <v>-7648.3</v>
      </c>
      <c r="S150" s="18">
        <v>160.31</v>
      </c>
      <c r="T150" s="18">
        <v>30686.742900000001</v>
      </c>
      <c r="U150" s="18">
        <v>43332.591</v>
      </c>
      <c r="V150" s="18">
        <v>36832.70235</v>
      </c>
      <c r="W150" s="18">
        <v>-6145.9594500000003</v>
      </c>
      <c r="X150" s="18">
        <v>-4302.1716150000002</v>
      </c>
      <c r="Y150" s="18">
        <v>0.90100000000000002</v>
      </c>
      <c r="Z150" s="18">
        <v>4824</v>
      </c>
      <c r="AA150" s="18">
        <v>39042.664491000003</v>
      </c>
      <c r="AB150" s="18">
        <v>39528.5356805177</v>
      </c>
      <c r="AC150" s="18">
        <v>8194.1408956297091</v>
      </c>
      <c r="AD150" s="18">
        <v>2956.4403338859101</v>
      </c>
      <c r="AE150" s="18">
        <v>14261868</v>
      </c>
      <c r="AF150" s="18"/>
      <c r="AG150" s="18"/>
    </row>
    <row r="151" spans="1:33">
      <c r="A151" s="18" t="s">
        <v>810</v>
      </c>
      <c r="B151" s="18" t="s">
        <v>817</v>
      </c>
      <c r="C151" s="18" t="s">
        <v>479</v>
      </c>
      <c r="D151" s="18">
        <v>28570.148000000001</v>
      </c>
      <c r="E151" s="18">
        <v>3545</v>
      </c>
      <c r="F151" s="18">
        <v>32115.148000000001</v>
      </c>
      <c r="G151" s="18">
        <v>24908</v>
      </c>
      <c r="H151" s="18">
        <v>1452</v>
      </c>
      <c r="I151" s="18">
        <v>591</v>
      </c>
      <c r="J151" s="18">
        <v>0</v>
      </c>
      <c r="K151" s="18">
        <v>589</v>
      </c>
      <c r="L151" s="18">
        <v>660</v>
      </c>
      <c r="M151" s="18">
        <v>13652</v>
      </c>
      <c r="N151" s="18">
        <v>3545</v>
      </c>
      <c r="O151" s="18">
        <v>0</v>
      </c>
      <c r="P151" s="18">
        <v>34664.463600000003</v>
      </c>
      <c r="Q151" s="18">
        <v>2237.1999999999998</v>
      </c>
      <c r="R151" s="18">
        <v>-12165.2</v>
      </c>
      <c r="S151" s="18">
        <v>692.41</v>
      </c>
      <c r="T151" s="18">
        <v>25428.873599999999</v>
      </c>
      <c r="U151" s="18">
        <v>32115.148000000001</v>
      </c>
      <c r="V151" s="18">
        <v>27297.875800000002</v>
      </c>
      <c r="W151" s="18">
        <v>-1869.0022000000099</v>
      </c>
      <c r="X151" s="18">
        <v>-1308.3015399999999</v>
      </c>
      <c r="Y151" s="18">
        <v>0.95899999999999996</v>
      </c>
      <c r="Z151" s="18">
        <v>5651</v>
      </c>
      <c r="AA151" s="18">
        <v>30798.426931999998</v>
      </c>
      <c r="AB151" s="18">
        <v>31181.701703940202</v>
      </c>
      <c r="AC151" s="18">
        <v>5517.9086363369697</v>
      </c>
      <c r="AD151" s="18">
        <v>280.20807459316302</v>
      </c>
      <c r="AE151" s="18">
        <v>1583456</v>
      </c>
      <c r="AF151" s="18"/>
      <c r="AG151" s="18"/>
    </row>
    <row r="152" spans="1:33">
      <c r="A152" s="18" t="s">
        <v>810</v>
      </c>
      <c r="B152" s="18" t="s">
        <v>818</v>
      </c>
      <c r="C152" s="18" t="s">
        <v>480</v>
      </c>
      <c r="D152" s="18">
        <v>175606.30300000001</v>
      </c>
      <c r="E152" s="18">
        <v>24664</v>
      </c>
      <c r="F152" s="18">
        <v>200270.30300000001</v>
      </c>
      <c r="G152" s="18">
        <v>118391</v>
      </c>
      <c r="H152" s="18">
        <v>15867</v>
      </c>
      <c r="I152" s="18">
        <v>1488</v>
      </c>
      <c r="J152" s="18">
        <v>3870</v>
      </c>
      <c r="K152" s="18">
        <v>0</v>
      </c>
      <c r="L152" s="18">
        <v>154</v>
      </c>
      <c r="M152" s="18">
        <v>51302</v>
      </c>
      <c r="N152" s="18">
        <v>24664</v>
      </c>
      <c r="O152" s="18">
        <v>601</v>
      </c>
      <c r="P152" s="18">
        <v>164764.75469999999</v>
      </c>
      <c r="Q152" s="18">
        <v>18041.25</v>
      </c>
      <c r="R152" s="18">
        <v>-44248.45</v>
      </c>
      <c r="S152" s="18">
        <v>12243.06</v>
      </c>
      <c r="T152" s="18">
        <v>150800.61470000001</v>
      </c>
      <c r="U152" s="18">
        <v>200270.30300000001</v>
      </c>
      <c r="V152" s="18">
        <v>170229.75755000001</v>
      </c>
      <c r="W152" s="18">
        <v>-19429.14285</v>
      </c>
      <c r="X152" s="18">
        <v>-13600.399995</v>
      </c>
      <c r="Y152" s="18">
        <v>0.93200000000000005</v>
      </c>
      <c r="Z152" s="18">
        <v>33237</v>
      </c>
      <c r="AA152" s="18">
        <v>186651.92239600001</v>
      </c>
      <c r="AB152" s="18">
        <v>188974.734958683</v>
      </c>
      <c r="AC152" s="18">
        <v>5685.67364559627</v>
      </c>
      <c r="AD152" s="18">
        <v>447.97308385246401</v>
      </c>
      <c r="AE152" s="18">
        <v>14889281</v>
      </c>
      <c r="AF152" s="18"/>
      <c r="AG152" s="18"/>
    </row>
    <row r="153" spans="1:33">
      <c r="A153" s="18" t="s">
        <v>810</v>
      </c>
      <c r="B153" s="18" t="s">
        <v>819</v>
      </c>
      <c r="C153" s="18" t="s">
        <v>481</v>
      </c>
      <c r="D153" s="18">
        <v>26786.335999999999</v>
      </c>
      <c r="E153" s="18">
        <v>294</v>
      </c>
      <c r="F153" s="18">
        <v>27080.335999999999</v>
      </c>
      <c r="G153" s="18">
        <v>9196</v>
      </c>
      <c r="H153" s="18">
        <v>2678</v>
      </c>
      <c r="I153" s="18">
        <v>3001</v>
      </c>
      <c r="J153" s="18">
        <v>0</v>
      </c>
      <c r="K153" s="18">
        <v>1811</v>
      </c>
      <c r="L153" s="18">
        <v>138</v>
      </c>
      <c r="M153" s="18">
        <v>236</v>
      </c>
      <c r="N153" s="18">
        <v>294</v>
      </c>
      <c r="O153" s="18">
        <v>0</v>
      </c>
      <c r="P153" s="18">
        <v>12798.073200000001</v>
      </c>
      <c r="Q153" s="18">
        <v>6366.5</v>
      </c>
      <c r="R153" s="18">
        <v>-317.89999999999998</v>
      </c>
      <c r="S153" s="18">
        <v>209.78</v>
      </c>
      <c r="T153" s="18">
        <v>19056.4532</v>
      </c>
      <c r="U153" s="18">
        <v>27080.335999999999</v>
      </c>
      <c r="V153" s="18">
        <v>23018.285599999999</v>
      </c>
      <c r="W153" s="18">
        <v>-3961.8323999999998</v>
      </c>
      <c r="X153" s="18">
        <v>-2773.2826799999998</v>
      </c>
      <c r="Y153" s="18">
        <v>0.89800000000000002</v>
      </c>
      <c r="Z153" s="18">
        <v>6636</v>
      </c>
      <c r="AA153" s="18">
        <v>24318.141727999999</v>
      </c>
      <c r="AB153" s="18">
        <v>24620.771802106901</v>
      </c>
      <c r="AC153" s="18">
        <v>3710.1826103235298</v>
      </c>
      <c r="AD153" s="18">
        <v>-1527.51795142027</v>
      </c>
      <c r="AE153" s="18">
        <v>-10136609</v>
      </c>
      <c r="AF153" s="18"/>
      <c r="AG153" s="18"/>
    </row>
    <row r="154" spans="1:33">
      <c r="A154" s="18" t="s">
        <v>810</v>
      </c>
      <c r="B154" s="18" t="s">
        <v>820</v>
      </c>
      <c r="C154" s="18" t="s">
        <v>482</v>
      </c>
      <c r="D154" s="18">
        <v>35738.235999999997</v>
      </c>
      <c r="E154" s="18">
        <v>4328</v>
      </c>
      <c r="F154" s="18">
        <v>40066.235999999997</v>
      </c>
      <c r="G154" s="18">
        <v>30767</v>
      </c>
      <c r="H154" s="18">
        <v>5350</v>
      </c>
      <c r="I154" s="18">
        <v>514</v>
      </c>
      <c r="J154" s="18">
        <v>0</v>
      </c>
      <c r="K154" s="18">
        <v>3055</v>
      </c>
      <c r="L154" s="18">
        <v>79</v>
      </c>
      <c r="M154" s="18">
        <v>20731</v>
      </c>
      <c r="N154" s="18">
        <v>4328</v>
      </c>
      <c r="O154" s="18">
        <v>308</v>
      </c>
      <c r="P154" s="18">
        <v>42818.433900000004</v>
      </c>
      <c r="Q154" s="18">
        <v>7581.15</v>
      </c>
      <c r="R154" s="18">
        <v>-17950.3</v>
      </c>
      <c r="S154" s="18">
        <v>154.53</v>
      </c>
      <c r="T154" s="18">
        <v>32603.813900000001</v>
      </c>
      <c r="U154" s="18">
        <v>40066.235999999997</v>
      </c>
      <c r="V154" s="18">
        <v>34056.300600000002</v>
      </c>
      <c r="W154" s="18">
        <v>-1452.4866999999999</v>
      </c>
      <c r="X154" s="18">
        <v>-1016.74069</v>
      </c>
      <c r="Y154" s="18">
        <v>0.97499999999999998</v>
      </c>
      <c r="Z154" s="18">
        <v>5681</v>
      </c>
      <c r="AA154" s="18">
        <v>39064.580099999999</v>
      </c>
      <c r="AB154" s="18">
        <v>39550.724020980902</v>
      </c>
      <c r="AC154" s="18">
        <v>6961.9299456048102</v>
      </c>
      <c r="AD154" s="18">
        <v>1724.2293838610101</v>
      </c>
      <c r="AE154" s="18">
        <v>9795347</v>
      </c>
      <c r="AF154" s="18"/>
      <c r="AG154" s="18"/>
    </row>
    <row r="155" spans="1:33">
      <c r="A155" s="18" t="s">
        <v>810</v>
      </c>
      <c r="B155" s="18" t="s">
        <v>821</v>
      </c>
      <c r="C155" s="18" t="s">
        <v>483</v>
      </c>
      <c r="D155" s="18">
        <v>27102.789000000001</v>
      </c>
      <c r="E155" s="18">
        <v>2320</v>
      </c>
      <c r="F155" s="18">
        <v>29422.789000000001</v>
      </c>
      <c r="G155" s="18">
        <v>16936</v>
      </c>
      <c r="H155" s="18">
        <v>419</v>
      </c>
      <c r="I155" s="18">
        <v>2270</v>
      </c>
      <c r="J155" s="18">
        <v>0</v>
      </c>
      <c r="K155" s="18">
        <v>1915</v>
      </c>
      <c r="L155" s="18">
        <v>145</v>
      </c>
      <c r="M155" s="18">
        <v>7618</v>
      </c>
      <c r="N155" s="18">
        <v>2320</v>
      </c>
      <c r="O155" s="18">
        <v>19</v>
      </c>
      <c r="P155" s="18">
        <v>23569.831200000001</v>
      </c>
      <c r="Q155" s="18">
        <v>3913.4</v>
      </c>
      <c r="R155" s="18">
        <v>-6614.7</v>
      </c>
      <c r="S155" s="18">
        <v>676.94</v>
      </c>
      <c r="T155" s="18">
        <v>21545.4712</v>
      </c>
      <c r="U155" s="18">
        <v>29422.789000000001</v>
      </c>
      <c r="V155" s="18">
        <v>25009.370650000001</v>
      </c>
      <c r="W155" s="18">
        <v>-3463.8994499999999</v>
      </c>
      <c r="X155" s="18">
        <v>-2424.7296150000002</v>
      </c>
      <c r="Y155" s="18">
        <v>0.91800000000000004</v>
      </c>
      <c r="Z155" s="18">
        <v>5284</v>
      </c>
      <c r="AA155" s="18">
        <v>27010.120301999999</v>
      </c>
      <c r="AB155" s="18">
        <v>27346.251031068801</v>
      </c>
      <c r="AC155" s="18">
        <v>5175.2935335103803</v>
      </c>
      <c r="AD155" s="18">
        <v>-62.407028233424199</v>
      </c>
      <c r="AE155" s="18">
        <v>-329759</v>
      </c>
      <c r="AF155" s="18"/>
      <c r="AG155" s="18"/>
    </row>
    <row r="156" spans="1:33">
      <c r="A156" s="18" t="s">
        <v>810</v>
      </c>
      <c r="B156" s="18" t="s">
        <v>822</v>
      </c>
      <c r="C156" s="18" t="s">
        <v>484</v>
      </c>
      <c r="D156" s="18">
        <v>2583274.9270000001</v>
      </c>
      <c r="E156" s="18">
        <v>216892</v>
      </c>
      <c r="F156" s="18">
        <v>2800166.9270000001</v>
      </c>
      <c r="G156" s="18">
        <v>1550497</v>
      </c>
      <c r="H156" s="18">
        <v>735701</v>
      </c>
      <c r="I156" s="18">
        <v>480845</v>
      </c>
      <c r="J156" s="18">
        <v>0</v>
      </c>
      <c r="K156" s="18">
        <v>54306</v>
      </c>
      <c r="L156" s="18">
        <v>402929</v>
      </c>
      <c r="M156" s="18">
        <v>146769</v>
      </c>
      <c r="N156" s="18">
        <v>216892</v>
      </c>
      <c r="O156" s="18">
        <v>8132</v>
      </c>
      <c r="P156" s="18">
        <v>2157826.6749</v>
      </c>
      <c r="Q156" s="18">
        <v>1080224.2</v>
      </c>
      <c r="R156" s="18">
        <v>-474155.5</v>
      </c>
      <c r="S156" s="18">
        <v>159407.47</v>
      </c>
      <c r="T156" s="18">
        <v>2923302.8448999999</v>
      </c>
      <c r="U156" s="18">
        <v>2800166.9270000001</v>
      </c>
      <c r="V156" s="18">
        <v>2380141.8879499999</v>
      </c>
      <c r="W156" s="18">
        <v>543160.95695000002</v>
      </c>
      <c r="X156" s="18">
        <v>380212.669865</v>
      </c>
      <c r="Y156" s="18">
        <v>1.1359999999999999</v>
      </c>
      <c r="Z156" s="18">
        <v>578913</v>
      </c>
      <c r="AA156" s="18">
        <v>3180989.6290719998</v>
      </c>
      <c r="AB156" s="18">
        <v>3220575.8416184601</v>
      </c>
      <c r="AC156" s="18">
        <v>5563.1430657429701</v>
      </c>
      <c r="AD156" s="18">
        <v>325.44250399916302</v>
      </c>
      <c r="AE156" s="18">
        <v>188402896</v>
      </c>
      <c r="AF156" s="18"/>
      <c r="AG156" s="18"/>
    </row>
    <row r="157" spans="1:33">
      <c r="A157" s="18" t="s">
        <v>810</v>
      </c>
      <c r="B157" s="18" t="s">
        <v>823</v>
      </c>
      <c r="C157" s="18" t="s">
        <v>485</v>
      </c>
      <c r="D157" s="18">
        <v>55594.483</v>
      </c>
      <c r="E157" s="18">
        <v>4093</v>
      </c>
      <c r="F157" s="18">
        <v>59687.483</v>
      </c>
      <c r="G157" s="18">
        <v>44567</v>
      </c>
      <c r="H157" s="18">
        <v>3003</v>
      </c>
      <c r="I157" s="18">
        <v>5416</v>
      </c>
      <c r="J157" s="18">
        <v>0</v>
      </c>
      <c r="K157" s="18">
        <v>2542</v>
      </c>
      <c r="L157" s="18">
        <v>5132</v>
      </c>
      <c r="M157" s="18">
        <v>14696</v>
      </c>
      <c r="N157" s="18">
        <v>4093</v>
      </c>
      <c r="O157" s="18">
        <v>92</v>
      </c>
      <c r="P157" s="18">
        <v>62023.893900000003</v>
      </c>
      <c r="Q157" s="18">
        <v>9316.85</v>
      </c>
      <c r="R157" s="18">
        <v>-16932</v>
      </c>
      <c r="S157" s="18">
        <v>980.73</v>
      </c>
      <c r="T157" s="18">
        <v>55389.473899999997</v>
      </c>
      <c r="U157" s="18">
        <v>59687.483</v>
      </c>
      <c r="V157" s="18">
        <v>50734.360549999998</v>
      </c>
      <c r="W157" s="18">
        <v>4655.1133500000096</v>
      </c>
      <c r="X157" s="18">
        <v>3258.5793450000001</v>
      </c>
      <c r="Y157" s="18">
        <v>1.0549999999999999</v>
      </c>
      <c r="Z157" s="18">
        <v>13198</v>
      </c>
      <c r="AA157" s="18">
        <v>62970.294564999997</v>
      </c>
      <c r="AB157" s="18">
        <v>63753.936058823499</v>
      </c>
      <c r="AC157" s="18">
        <v>4830.5755462057496</v>
      </c>
      <c r="AD157" s="18">
        <v>-407.12501553804901</v>
      </c>
      <c r="AE157" s="18">
        <v>-5373236</v>
      </c>
      <c r="AF157" s="18"/>
      <c r="AG157" s="18"/>
    </row>
    <row r="158" spans="1:33">
      <c r="A158" s="18" t="s">
        <v>810</v>
      </c>
      <c r="B158" s="18" t="s">
        <v>824</v>
      </c>
      <c r="C158" s="18" t="s">
        <v>486</v>
      </c>
      <c r="D158" s="18">
        <v>32458.473999999998</v>
      </c>
      <c r="E158" s="18">
        <v>4369</v>
      </c>
      <c r="F158" s="18">
        <v>36827.474000000002</v>
      </c>
      <c r="G158" s="18">
        <v>17694</v>
      </c>
      <c r="H158" s="18">
        <v>8362</v>
      </c>
      <c r="I158" s="18">
        <v>991</v>
      </c>
      <c r="J158" s="18">
        <v>0</v>
      </c>
      <c r="K158" s="18">
        <v>1259</v>
      </c>
      <c r="L158" s="18">
        <v>38</v>
      </c>
      <c r="M158" s="18">
        <v>7318</v>
      </c>
      <c r="N158" s="18">
        <v>4369</v>
      </c>
      <c r="O158" s="18">
        <v>0</v>
      </c>
      <c r="P158" s="18">
        <v>24624.739799999999</v>
      </c>
      <c r="Q158" s="18">
        <v>9020.2000000000007</v>
      </c>
      <c r="R158" s="18">
        <v>-6252.6</v>
      </c>
      <c r="S158" s="18">
        <v>2469.59</v>
      </c>
      <c r="T158" s="18">
        <v>29861.929800000002</v>
      </c>
      <c r="U158" s="18">
        <v>36827.474000000002</v>
      </c>
      <c r="V158" s="18">
        <v>31303.352900000002</v>
      </c>
      <c r="W158" s="18">
        <v>-1441.4231</v>
      </c>
      <c r="X158" s="18">
        <v>-1008.99617</v>
      </c>
      <c r="Y158" s="18">
        <v>0.97299999999999998</v>
      </c>
      <c r="Z158" s="18">
        <v>9494</v>
      </c>
      <c r="AA158" s="18">
        <v>35833.132202000001</v>
      </c>
      <c r="AB158" s="18">
        <v>36279.061976366298</v>
      </c>
      <c r="AC158" s="18">
        <v>3821.2620577592502</v>
      </c>
      <c r="AD158" s="18">
        <v>-1416.4385039845499</v>
      </c>
      <c r="AE158" s="18">
        <v>-13447667</v>
      </c>
      <c r="AF158" s="18"/>
      <c r="AG158" s="18"/>
    </row>
    <row r="159" spans="1:33">
      <c r="A159" s="18" t="s">
        <v>810</v>
      </c>
      <c r="B159" s="18" t="s">
        <v>825</v>
      </c>
      <c r="C159" s="18" t="s">
        <v>487</v>
      </c>
      <c r="D159" s="18">
        <v>42774.991999999998</v>
      </c>
      <c r="E159" s="18">
        <v>8145</v>
      </c>
      <c r="F159" s="18">
        <v>50919.991999999998</v>
      </c>
      <c r="G159" s="18">
        <v>34628</v>
      </c>
      <c r="H159" s="18">
        <v>252</v>
      </c>
      <c r="I159" s="18">
        <v>409</v>
      </c>
      <c r="J159" s="18">
        <v>0</v>
      </c>
      <c r="K159" s="18">
        <v>3512</v>
      </c>
      <c r="L159" s="18">
        <v>249</v>
      </c>
      <c r="M159" s="18">
        <v>21859</v>
      </c>
      <c r="N159" s="18">
        <v>8145</v>
      </c>
      <c r="O159" s="18">
        <v>0</v>
      </c>
      <c r="P159" s="18">
        <v>48191.787600000003</v>
      </c>
      <c r="Q159" s="18">
        <v>3547.05</v>
      </c>
      <c r="R159" s="18">
        <v>-18791.8</v>
      </c>
      <c r="S159" s="18">
        <v>3207.22</v>
      </c>
      <c r="T159" s="18">
        <v>36154.257599999997</v>
      </c>
      <c r="U159" s="18">
        <v>50919.991999999998</v>
      </c>
      <c r="V159" s="18">
        <v>43281.993199999997</v>
      </c>
      <c r="W159" s="18">
        <v>-7127.7356</v>
      </c>
      <c r="X159" s="18">
        <v>-4989.4149200000002</v>
      </c>
      <c r="Y159" s="18">
        <v>0.90200000000000002</v>
      </c>
      <c r="Z159" s="18">
        <v>9208</v>
      </c>
      <c r="AA159" s="18">
        <v>45929.832783999998</v>
      </c>
      <c r="AB159" s="18">
        <v>46501.412177467297</v>
      </c>
      <c r="AC159" s="18">
        <v>5050.1099237040899</v>
      </c>
      <c r="AD159" s="18">
        <v>-187.590638039711</v>
      </c>
      <c r="AE159" s="18">
        <v>-1727335</v>
      </c>
      <c r="AF159" s="18"/>
      <c r="AG159" s="18"/>
    </row>
    <row r="160" spans="1:33">
      <c r="A160" s="18" t="s">
        <v>810</v>
      </c>
      <c r="B160" s="18" t="s">
        <v>826</v>
      </c>
      <c r="C160" s="18" t="s">
        <v>488</v>
      </c>
      <c r="D160" s="18">
        <v>178269.90599999999</v>
      </c>
      <c r="E160" s="18">
        <v>14625</v>
      </c>
      <c r="F160" s="18">
        <v>192894.90599999999</v>
      </c>
      <c r="G160" s="18">
        <v>95271</v>
      </c>
      <c r="H160" s="18">
        <v>33423</v>
      </c>
      <c r="I160" s="18">
        <v>7809</v>
      </c>
      <c r="J160" s="18">
        <v>0</v>
      </c>
      <c r="K160" s="18">
        <v>6371</v>
      </c>
      <c r="L160" s="18">
        <v>2178</v>
      </c>
      <c r="M160" s="18">
        <v>11203</v>
      </c>
      <c r="N160" s="18">
        <v>14625</v>
      </c>
      <c r="O160" s="18">
        <v>319</v>
      </c>
      <c r="P160" s="18">
        <v>132588.6507</v>
      </c>
      <c r="Q160" s="18">
        <v>40462.550000000003</v>
      </c>
      <c r="R160" s="18">
        <v>-11645</v>
      </c>
      <c r="S160" s="18">
        <v>10526.74</v>
      </c>
      <c r="T160" s="18">
        <v>171932.94070000001</v>
      </c>
      <c r="U160" s="18">
        <v>192894.90599999999</v>
      </c>
      <c r="V160" s="18">
        <v>163960.67009999999</v>
      </c>
      <c r="W160" s="18">
        <v>7972.2705999999898</v>
      </c>
      <c r="X160" s="18">
        <v>5580.5894199999902</v>
      </c>
      <c r="Y160" s="18">
        <v>1.0289999999999999</v>
      </c>
      <c r="Z160" s="18">
        <v>37969</v>
      </c>
      <c r="AA160" s="18">
        <v>198488.858274</v>
      </c>
      <c r="AB160" s="18">
        <v>200958.977025701</v>
      </c>
      <c r="AC160" s="18">
        <v>5292.7118708868102</v>
      </c>
      <c r="AD160" s="18">
        <v>55.011309143008503</v>
      </c>
      <c r="AE160" s="18">
        <v>2088724</v>
      </c>
      <c r="AF160" s="18"/>
      <c r="AG160" s="18"/>
    </row>
    <row r="161" spans="1:33">
      <c r="A161" s="18" t="s">
        <v>810</v>
      </c>
      <c r="B161" s="18" t="s">
        <v>827</v>
      </c>
      <c r="C161" s="18" t="s">
        <v>489</v>
      </c>
      <c r="D161" s="18">
        <v>20478.116999999998</v>
      </c>
      <c r="E161" s="18">
        <v>3124</v>
      </c>
      <c r="F161" s="18">
        <v>23602.116999999998</v>
      </c>
      <c r="G161" s="18">
        <v>17511</v>
      </c>
      <c r="H161" s="18">
        <v>7428</v>
      </c>
      <c r="I161" s="18">
        <v>327</v>
      </c>
      <c r="J161" s="18">
        <v>0</v>
      </c>
      <c r="K161" s="18">
        <v>1434</v>
      </c>
      <c r="L161" s="18">
        <v>81</v>
      </c>
      <c r="M161" s="18">
        <v>8258</v>
      </c>
      <c r="N161" s="18">
        <v>3124</v>
      </c>
      <c r="O161" s="18">
        <v>0</v>
      </c>
      <c r="P161" s="18">
        <v>24370.058700000001</v>
      </c>
      <c r="Q161" s="18">
        <v>7810.65</v>
      </c>
      <c r="R161" s="18">
        <v>-7088.15</v>
      </c>
      <c r="S161" s="18">
        <v>1251.54</v>
      </c>
      <c r="T161" s="18">
        <v>26344.098699999999</v>
      </c>
      <c r="U161" s="18">
        <v>23602.116999999998</v>
      </c>
      <c r="V161" s="18">
        <v>20061.799449999999</v>
      </c>
      <c r="W161" s="18">
        <v>6282.29925</v>
      </c>
      <c r="X161" s="18">
        <v>4397.6094750000002</v>
      </c>
      <c r="Y161" s="18">
        <v>1.1859999999999999</v>
      </c>
      <c r="Z161" s="18">
        <v>6967</v>
      </c>
      <c r="AA161" s="18">
        <v>27992.110762</v>
      </c>
      <c r="AB161" s="18">
        <v>28340.461990850701</v>
      </c>
      <c r="AC161" s="18">
        <v>4067.8142659466998</v>
      </c>
      <c r="AD161" s="18">
        <v>-1169.8862957971</v>
      </c>
      <c r="AE161" s="18">
        <v>-8150598</v>
      </c>
      <c r="AF161" s="18"/>
      <c r="AG161" s="18"/>
    </row>
    <row r="162" spans="1:33">
      <c r="A162" s="18" t="s">
        <v>810</v>
      </c>
      <c r="B162" s="18" t="s">
        <v>828</v>
      </c>
      <c r="C162" s="18" t="s">
        <v>490</v>
      </c>
      <c r="D162" s="18">
        <v>198124.12</v>
      </c>
      <c r="E162" s="18">
        <v>10289</v>
      </c>
      <c r="F162" s="18">
        <v>208413.12</v>
      </c>
      <c r="G162" s="18">
        <v>117801</v>
      </c>
      <c r="H162" s="18">
        <v>50808</v>
      </c>
      <c r="I162" s="18">
        <v>7296</v>
      </c>
      <c r="J162" s="18">
        <v>0</v>
      </c>
      <c r="K162" s="18">
        <v>6346</v>
      </c>
      <c r="L162" s="18">
        <v>653</v>
      </c>
      <c r="M162" s="18">
        <v>16203</v>
      </c>
      <c r="N162" s="18">
        <v>10289</v>
      </c>
      <c r="O162" s="18">
        <v>240</v>
      </c>
      <c r="P162" s="18">
        <v>163943.65169999999</v>
      </c>
      <c r="Q162" s="18">
        <v>54782.5</v>
      </c>
      <c r="R162" s="18">
        <v>-14531.6</v>
      </c>
      <c r="S162" s="18">
        <v>5991.14</v>
      </c>
      <c r="T162" s="18">
        <v>210185.6917</v>
      </c>
      <c r="U162" s="18">
        <v>208413.12</v>
      </c>
      <c r="V162" s="18">
        <v>177151.152</v>
      </c>
      <c r="W162" s="18">
        <v>33034.539700000001</v>
      </c>
      <c r="X162" s="18">
        <v>23124.177790000002</v>
      </c>
      <c r="Y162" s="18">
        <v>1.111</v>
      </c>
      <c r="Z162" s="18">
        <v>46151</v>
      </c>
      <c r="AA162" s="18">
        <v>231546.97631999999</v>
      </c>
      <c r="AB162" s="18">
        <v>234428.49084470101</v>
      </c>
      <c r="AC162" s="18">
        <v>5079.5972101298103</v>
      </c>
      <c r="AD162" s="18">
        <v>-158.10335161399601</v>
      </c>
      <c r="AE162" s="18">
        <v>-7296628</v>
      </c>
      <c r="AF162" s="18"/>
      <c r="AG162" s="18"/>
    </row>
    <row r="163" spans="1:33">
      <c r="A163" s="18" t="s">
        <v>810</v>
      </c>
      <c r="B163" s="18" t="s">
        <v>829</v>
      </c>
      <c r="C163" s="18" t="s">
        <v>491</v>
      </c>
      <c r="D163" s="18">
        <v>178585.698</v>
      </c>
      <c r="E163" s="18">
        <v>12961</v>
      </c>
      <c r="F163" s="18">
        <v>191546.698</v>
      </c>
      <c r="G163" s="18">
        <v>60699</v>
      </c>
      <c r="H163" s="18">
        <v>81189</v>
      </c>
      <c r="I163" s="18">
        <v>5129</v>
      </c>
      <c r="J163" s="18">
        <v>0</v>
      </c>
      <c r="K163" s="18">
        <v>1005</v>
      </c>
      <c r="L163" s="18">
        <v>14</v>
      </c>
      <c r="M163" s="18">
        <v>8291</v>
      </c>
      <c r="N163" s="18">
        <v>12961</v>
      </c>
      <c r="O163" s="18">
        <v>14</v>
      </c>
      <c r="P163" s="18">
        <v>84474.798299999995</v>
      </c>
      <c r="Q163" s="18">
        <v>74224.55</v>
      </c>
      <c r="R163" s="18">
        <v>-7071.15</v>
      </c>
      <c r="S163" s="18">
        <v>9607.3799999999992</v>
      </c>
      <c r="T163" s="18">
        <v>161235.57829999999</v>
      </c>
      <c r="U163" s="18">
        <v>191546.698</v>
      </c>
      <c r="V163" s="18">
        <v>162814.69330000001</v>
      </c>
      <c r="W163" s="18">
        <v>-1579.11499999999</v>
      </c>
      <c r="X163" s="18">
        <v>-1105.38049999999</v>
      </c>
      <c r="Y163" s="18">
        <v>0.99399999999999999</v>
      </c>
      <c r="Z163" s="18">
        <v>42508</v>
      </c>
      <c r="AA163" s="18">
        <v>190397.417812</v>
      </c>
      <c r="AB163" s="18">
        <v>192766.841648192</v>
      </c>
      <c r="AC163" s="18">
        <v>4534.8367753879702</v>
      </c>
      <c r="AD163" s="18">
        <v>-702.86378635583105</v>
      </c>
      <c r="AE163" s="18">
        <v>-29877334</v>
      </c>
      <c r="AF163" s="18"/>
      <c r="AG163" s="18"/>
    </row>
    <row r="164" spans="1:33">
      <c r="A164" s="18" t="s">
        <v>810</v>
      </c>
      <c r="B164" s="18" t="s">
        <v>830</v>
      </c>
      <c r="C164" s="18" t="s">
        <v>492</v>
      </c>
      <c r="D164" s="18">
        <v>198179.698</v>
      </c>
      <c r="E164" s="18">
        <v>12024</v>
      </c>
      <c r="F164" s="18">
        <v>210203.698</v>
      </c>
      <c r="G164" s="18">
        <v>145992</v>
      </c>
      <c r="H164" s="18">
        <v>18505</v>
      </c>
      <c r="I164" s="18">
        <v>5307</v>
      </c>
      <c r="J164" s="18">
        <v>0</v>
      </c>
      <c r="K164" s="18">
        <v>5143</v>
      </c>
      <c r="L164" s="18">
        <v>680</v>
      </c>
      <c r="M164" s="18">
        <v>42153</v>
      </c>
      <c r="N164" s="18">
        <v>12024</v>
      </c>
      <c r="O164" s="18">
        <v>90</v>
      </c>
      <c r="P164" s="18">
        <v>203177.06640000001</v>
      </c>
      <c r="Q164" s="18">
        <v>24611.75</v>
      </c>
      <c r="R164" s="18">
        <v>-36484.550000000003</v>
      </c>
      <c r="S164" s="18">
        <v>3054.39</v>
      </c>
      <c r="T164" s="18">
        <v>194358.65640000001</v>
      </c>
      <c r="U164" s="18">
        <v>210203.698</v>
      </c>
      <c r="V164" s="18">
        <v>178673.1433</v>
      </c>
      <c r="W164" s="18">
        <v>15685.5131</v>
      </c>
      <c r="X164" s="18">
        <v>10979.85917</v>
      </c>
      <c r="Y164" s="18">
        <v>1.052</v>
      </c>
      <c r="Z164" s="18">
        <v>40106</v>
      </c>
      <c r="AA164" s="18">
        <v>221134.29029599999</v>
      </c>
      <c r="AB164" s="18">
        <v>223886.22288231301</v>
      </c>
      <c r="AC164" s="18">
        <v>5582.3623119312097</v>
      </c>
      <c r="AD164" s="18">
        <v>344.66175018741001</v>
      </c>
      <c r="AE164" s="18">
        <v>13823004</v>
      </c>
      <c r="AF164" s="18"/>
      <c r="AG164" s="18"/>
    </row>
    <row r="165" spans="1:33">
      <c r="A165" s="18" t="s">
        <v>810</v>
      </c>
      <c r="B165" s="18" t="s">
        <v>831</v>
      </c>
      <c r="C165" s="18" t="s">
        <v>493</v>
      </c>
      <c r="D165" s="18">
        <v>65115.446000000004</v>
      </c>
      <c r="E165" s="18">
        <v>5902</v>
      </c>
      <c r="F165" s="18">
        <v>71017.445999999996</v>
      </c>
      <c r="G165" s="18">
        <v>42013</v>
      </c>
      <c r="H165" s="18">
        <v>19286</v>
      </c>
      <c r="I165" s="18">
        <v>1624</v>
      </c>
      <c r="J165" s="18">
        <v>0</v>
      </c>
      <c r="K165" s="18">
        <v>4917</v>
      </c>
      <c r="L165" s="18">
        <v>415</v>
      </c>
      <c r="M165" s="18">
        <v>11901</v>
      </c>
      <c r="N165" s="18">
        <v>5902</v>
      </c>
      <c r="O165" s="18">
        <v>252</v>
      </c>
      <c r="P165" s="18">
        <v>58469.492100000003</v>
      </c>
      <c r="Q165" s="18">
        <v>21952.95</v>
      </c>
      <c r="R165" s="18">
        <v>-10682.8</v>
      </c>
      <c r="S165" s="18">
        <v>2993.53</v>
      </c>
      <c r="T165" s="18">
        <v>72733.172099999996</v>
      </c>
      <c r="U165" s="18">
        <v>71017.445999999996</v>
      </c>
      <c r="V165" s="18">
        <v>60364.829100000003</v>
      </c>
      <c r="W165" s="18">
        <v>12368.343000000001</v>
      </c>
      <c r="X165" s="18">
        <v>8657.8400999999994</v>
      </c>
      <c r="Y165" s="18">
        <v>1.1220000000000001</v>
      </c>
      <c r="Z165" s="18">
        <v>14077</v>
      </c>
      <c r="AA165" s="18">
        <v>79681.574412000002</v>
      </c>
      <c r="AB165" s="18">
        <v>80673.181461542597</v>
      </c>
      <c r="AC165" s="18">
        <v>5730.8504270471403</v>
      </c>
      <c r="AD165" s="18">
        <v>493.14986530333999</v>
      </c>
      <c r="AE165" s="18">
        <v>6942071</v>
      </c>
      <c r="AF165" s="18"/>
      <c r="AG165" s="18"/>
    </row>
    <row r="166" spans="1:33">
      <c r="A166" s="18" t="s">
        <v>810</v>
      </c>
      <c r="B166" s="18" t="s">
        <v>832</v>
      </c>
      <c r="C166" s="18" t="s">
        <v>494</v>
      </c>
      <c r="D166" s="18">
        <v>87102.76</v>
      </c>
      <c r="E166" s="18">
        <v>7574</v>
      </c>
      <c r="F166" s="18">
        <v>94676.76</v>
      </c>
      <c r="G166" s="18">
        <v>47194</v>
      </c>
      <c r="H166" s="18">
        <v>15254</v>
      </c>
      <c r="I166" s="18">
        <v>5219</v>
      </c>
      <c r="J166" s="18">
        <v>0</v>
      </c>
      <c r="K166" s="18">
        <v>3666</v>
      </c>
      <c r="L166" s="18">
        <v>118</v>
      </c>
      <c r="M166" s="18">
        <v>5542</v>
      </c>
      <c r="N166" s="18">
        <v>7574</v>
      </c>
      <c r="O166" s="18">
        <v>2017</v>
      </c>
      <c r="P166" s="18">
        <v>65679.889800000004</v>
      </c>
      <c r="Q166" s="18">
        <v>20518.150000000001</v>
      </c>
      <c r="R166" s="18">
        <v>-6525.45</v>
      </c>
      <c r="S166" s="18">
        <v>5495.76</v>
      </c>
      <c r="T166" s="18">
        <v>85168.349799999996</v>
      </c>
      <c r="U166" s="18">
        <v>94676.76</v>
      </c>
      <c r="V166" s="18">
        <v>80475.245999999999</v>
      </c>
      <c r="W166" s="18">
        <v>4693.1037999999799</v>
      </c>
      <c r="X166" s="18">
        <v>3285.1726599999902</v>
      </c>
      <c r="Y166" s="18">
        <v>1.0349999999999999</v>
      </c>
      <c r="Z166" s="18">
        <v>14594</v>
      </c>
      <c r="AA166" s="18">
        <v>97990.446599999996</v>
      </c>
      <c r="AB166" s="18">
        <v>99209.900637566796</v>
      </c>
      <c r="AC166" s="18">
        <v>6797.9923693001801</v>
      </c>
      <c r="AD166" s="18">
        <v>1560.29180755637</v>
      </c>
      <c r="AE166" s="18">
        <v>22770899</v>
      </c>
      <c r="AF166" s="18"/>
      <c r="AG166" s="18"/>
    </row>
    <row r="167" spans="1:33">
      <c r="A167" s="18" t="s">
        <v>810</v>
      </c>
      <c r="B167" s="18" t="s">
        <v>833</v>
      </c>
      <c r="C167" s="18" t="s">
        <v>495</v>
      </c>
      <c r="D167" s="18">
        <v>142444.95699999999</v>
      </c>
      <c r="E167" s="18">
        <v>11414</v>
      </c>
      <c r="F167" s="18">
        <v>153858.95699999999</v>
      </c>
      <c r="G167" s="18">
        <v>91004</v>
      </c>
      <c r="H167" s="18">
        <v>4094</v>
      </c>
      <c r="I167" s="18">
        <v>4525</v>
      </c>
      <c r="J167" s="18">
        <v>0</v>
      </c>
      <c r="K167" s="18">
        <v>915</v>
      </c>
      <c r="L167" s="18">
        <v>786</v>
      </c>
      <c r="M167" s="18">
        <v>28126</v>
      </c>
      <c r="N167" s="18">
        <v>11414</v>
      </c>
      <c r="O167" s="18">
        <v>0</v>
      </c>
      <c r="P167" s="18">
        <v>126650.2668</v>
      </c>
      <c r="Q167" s="18">
        <v>8103.9</v>
      </c>
      <c r="R167" s="18">
        <v>-24575.200000000001</v>
      </c>
      <c r="S167" s="18">
        <v>4920.4799999999996</v>
      </c>
      <c r="T167" s="18">
        <v>115099.44680000001</v>
      </c>
      <c r="U167" s="18">
        <v>153858.95699999999</v>
      </c>
      <c r="V167" s="18">
        <v>130780.11345</v>
      </c>
      <c r="W167" s="18">
        <v>-15680.666649999999</v>
      </c>
      <c r="X167" s="18">
        <v>-10976.466655</v>
      </c>
      <c r="Y167" s="18">
        <v>0.92900000000000005</v>
      </c>
      <c r="Z167" s="18">
        <v>24543</v>
      </c>
      <c r="AA167" s="18">
        <v>142934.97105299999</v>
      </c>
      <c r="AB167" s="18">
        <v>144713.74269460299</v>
      </c>
      <c r="AC167" s="18">
        <v>5896.3347062137</v>
      </c>
      <c r="AD167" s="18">
        <v>658.634144469896</v>
      </c>
      <c r="AE167" s="18">
        <v>16164858</v>
      </c>
      <c r="AF167" s="18"/>
      <c r="AG167" s="18"/>
    </row>
    <row r="168" spans="1:33">
      <c r="A168" s="18" t="s">
        <v>810</v>
      </c>
      <c r="B168" s="18" t="s">
        <v>834</v>
      </c>
      <c r="C168" s="18" t="s">
        <v>496</v>
      </c>
      <c r="D168" s="18">
        <v>184183.93599999999</v>
      </c>
      <c r="E168" s="18">
        <v>20702</v>
      </c>
      <c r="F168" s="18">
        <v>204885.93599999999</v>
      </c>
      <c r="G168" s="18">
        <v>102695</v>
      </c>
      <c r="H168" s="18">
        <v>35310</v>
      </c>
      <c r="I168" s="18">
        <v>12720</v>
      </c>
      <c r="J168" s="18">
        <v>0</v>
      </c>
      <c r="K168" s="18">
        <v>9435</v>
      </c>
      <c r="L168" s="18">
        <v>3955</v>
      </c>
      <c r="M168" s="18">
        <v>8558</v>
      </c>
      <c r="N168" s="18">
        <v>20702</v>
      </c>
      <c r="O168" s="18">
        <v>40</v>
      </c>
      <c r="P168" s="18">
        <v>142920.63149999999</v>
      </c>
      <c r="Q168" s="18">
        <v>48845.25</v>
      </c>
      <c r="R168" s="18">
        <v>-10670.05</v>
      </c>
      <c r="S168" s="18">
        <v>16141.84</v>
      </c>
      <c r="T168" s="18">
        <v>197237.6715</v>
      </c>
      <c r="U168" s="18">
        <v>204885.93599999999</v>
      </c>
      <c r="V168" s="18">
        <v>174153.04560000001</v>
      </c>
      <c r="W168" s="18">
        <v>23084.625899999999</v>
      </c>
      <c r="X168" s="18">
        <v>16159.23813</v>
      </c>
      <c r="Y168" s="18">
        <v>1.079</v>
      </c>
      <c r="Z168" s="18">
        <v>34790</v>
      </c>
      <c r="AA168" s="18">
        <v>221071.924944</v>
      </c>
      <c r="AB168" s="18">
        <v>223823.081417101</v>
      </c>
      <c r="AC168" s="18">
        <v>6433.5464621184501</v>
      </c>
      <c r="AD168" s="18">
        <v>1195.84590037464</v>
      </c>
      <c r="AE168" s="18">
        <v>41603479</v>
      </c>
      <c r="AF168" s="18"/>
      <c r="AG168" s="18"/>
    </row>
    <row r="169" spans="1:33">
      <c r="A169" s="18" t="s">
        <v>810</v>
      </c>
      <c r="B169" s="18" t="s">
        <v>835</v>
      </c>
      <c r="C169" s="18" t="s">
        <v>497</v>
      </c>
      <c r="D169" s="18">
        <v>73021.012000000002</v>
      </c>
      <c r="E169" s="18">
        <v>4286</v>
      </c>
      <c r="F169" s="18">
        <v>77307.012000000002</v>
      </c>
      <c r="G169" s="18">
        <v>48860</v>
      </c>
      <c r="H169" s="18">
        <v>1617</v>
      </c>
      <c r="I169" s="18">
        <v>3456</v>
      </c>
      <c r="J169" s="18">
        <v>0</v>
      </c>
      <c r="K169" s="18">
        <v>2794</v>
      </c>
      <c r="L169" s="18">
        <v>1551</v>
      </c>
      <c r="M169" s="18">
        <v>14402</v>
      </c>
      <c r="N169" s="18">
        <v>4286</v>
      </c>
      <c r="O169" s="18">
        <v>704</v>
      </c>
      <c r="P169" s="18">
        <v>67998.462</v>
      </c>
      <c r="Q169" s="18">
        <v>6686.95</v>
      </c>
      <c r="R169" s="18">
        <v>-14158.45</v>
      </c>
      <c r="S169" s="18">
        <v>1194.76</v>
      </c>
      <c r="T169" s="18">
        <v>61721.722000000002</v>
      </c>
      <c r="U169" s="18">
        <v>77307.012000000002</v>
      </c>
      <c r="V169" s="18">
        <v>65710.960200000001</v>
      </c>
      <c r="W169" s="18">
        <v>-3989.2381999999998</v>
      </c>
      <c r="X169" s="18">
        <v>-2792.4667399999998</v>
      </c>
      <c r="Y169" s="18">
        <v>0.96399999999999997</v>
      </c>
      <c r="Z169" s="18">
        <v>9292</v>
      </c>
      <c r="AA169" s="18">
        <v>74523.959568000006</v>
      </c>
      <c r="AB169" s="18">
        <v>75451.382051965498</v>
      </c>
      <c r="AC169" s="18">
        <v>8120.0368114470002</v>
      </c>
      <c r="AD169" s="18">
        <v>2882.3362497031999</v>
      </c>
      <c r="AE169" s="18">
        <v>26782668</v>
      </c>
      <c r="AF169" s="18"/>
      <c r="AG169" s="18"/>
    </row>
    <row r="170" spans="1:33">
      <c r="A170" s="18" t="s">
        <v>810</v>
      </c>
      <c r="B170" s="18" t="s">
        <v>836</v>
      </c>
      <c r="C170" s="18" t="s">
        <v>498</v>
      </c>
      <c r="D170" s="18">
        <v>48450.879000000001</v>
      </c>
      <c r="E170" s="18">
        <v>5027</v>
      </c>
      <c r="F170" s="18">
        <v>53477.879000000001</v>
      </c>
      <c r="G170" s="18">
        <v>33114</v>
      </c>
      <c r="H170" s="18">
        <v>7895</v>
      </c>
      <c r="I170" s="18">
        <v>1390</v>
      </c>
      <c r="J170" s="18">
        <v>0</v>
      </c>
      <c r="K170" s="18">
        <v>2957</v>
      </c>
      <c r="L170" s="18">
        <v>200</v>
      </c>
      <c r="M170" s="18">
        <v>12244</v>
      </c>
      <c r="N170" s="18">
        <v>5027</v>
      </c>
      <c r="O170" s="18">
        <v>4</v>
      </c>
      <c r="P170" s="18">
        <v>46084.753799999999</v>
      </c>
      <c r="Q170" s="18">
        <v>10405.700000000001</v>
      </c>
      <c r="R170" s="18">
        <v>-10580.8</v>
      </c>
      <c r="S170" s="18">
        <v>2191.4699999999998</v>
      </c>
      <c r="T170" s="18">
        <v>48101.123800000001</v>
      </c>
      <c r="U170" s="18">
        <v>53477.879000000001</v>
      </c>
      <c r="V170" s="18">
        <v>45456.19715</v>
      </c>
      <c r="W170" s="18">
        <v>2644.9266499999999</v>
      </c>
      <c r="X170" s="18">
        <v>1851.4486549999999</v>
      </c>
      <c r="Y170" s="18">
        <v>1.0349999999999999</v>
      </c>
      <c r="Z170" s="18">
        <v>10541</v>
      </c>
      <c r="AA170" s="18">
        <v>55349.604764999996</v>
      </c>
      <c r="AB170" s="18">
        <v>56038.409657214899</v>
      </c>
      <c r="AC170" s="18">
        <v>5316.2327727174797</v>
      </c>
      <c r="AD170" s="18">
        <v>78.532210973674395</v>
      </c>
      <c r="AE170" s="18">
        <v>827808</v>
      </c>
      <c r="AF170" s="18"/>
      <c r="AG170" s="18"/>
    </row>
    <row r="171" spans="1:33">
      <c r="A171" s="18" t="s">
        <v>810</v>
      </c>
      <c r="B171" s="18" t="s">
        <v>837</v>
      </c>
      <c r="C171" s="18" t="s">
        <v>499</v>
      </c>
      <c r="D171" s="18">
        <v>330397.277</v>
      </c>
      <c r="E171" s="18">
        <v>26450</v>
      </c>
      <c r="F171" s="18">
        <v>356847.277</v>
      </c>
      <c r="G171" s="18">
        <v>181180</v>
      </c>
      <c r="H171" s="18">
        <v>68023</v>
      </c>
      <c r="I171" s="18">
        <v>47010</v>
      </c>
      <c r="J171" s="18">
        <v>0</v>
      </c>
      <c r="K171" s="18">
        <v>6916</v>
      </c>
      <c r="L171" s="18">
        <v>39382</v>
      </c>
      <c r="M171" s="18">
        <v>21098</v>
      </c>
      <c r="N171" s="18">
        <v>26450</v>
      </c>
      <c r="O171" s="18">
        <v>5531</v>
      </c>
      <c r="P171" s="18">
        <v>252148.20600000001</v>
      </c>
      <c r="Q171" s="18">
        <v>103656.65</v>
      </c>
      <c r="R171" s="18">
        <v>-56109.35</v>
      </c>
      <c r="S171" s="18">
        <v>18895.84</v>
      </c>
      <c r="T171" s="18">
        <v>318591.34600000002</v>
      </c>
      <c r="U171" s="18">
        <v>356847.277</v>
      </c>
      <c r="V171" s="18">
        <v>303320.18544999999</v>
      </c>
      <c r="W171" s="18">
        <v>15271.160550000001</v>
      </c>
      <c r="X171" s="18">
        <v>10689.812384999999</v>
      </c>
      <c r="Y171" s="18">
        <v>1.03</v>
      </c>
      <c r="Z171" s="18">
        <v>69227</v>
      </c>
      <c r="AA171" s="18">
        <v>367552.69530999998</v>
      </c>
      <c r="AB171" s="18">
        <v>372126.74955575698</v>
      </c>
      <c r="AC171" s="18">
        <v>5375.4568240102399</v>
      </c>
      <c r="AD171" s="18">
        <v>137.75626226643601</v>
      </c>
      <c r="AE171" s="18">
        <v>9536453</v>
      </c>
      <c r="AF171" s="18"/>
      <c r="AG171" s="18"/>
    </row>
    <row r="172" spans="1:33">
      <c r="A172" s="18" t="s">
        <v>810</v>
      </c>
      <c r="B172" s="18" t="s">
        <v>838</v>
      </c>
      <c r="C172" s="18" t="s">
        <v>500</v>
      </c>
      <c r="D172" s="18">
        <v>60256.103999999999</v>
      </c>
      <c r="E172" s="18">
        <v>4067</v>
      </c>
      <c r="F172" s="18">
        <v>64323.103999999999</v>
      </c>
      <c r="G172" s="18">
        <v>46684</v>
      </c>
      <c r="H172" s="18">
        <v>10436</v>
      </c>
      <c r="I172" s="18">
        <v>764</v>
      </c>
      <c r="J172" s="18">
        <v>2211</v>
      </c>
      <c r="K172" s="18">
        <v>2550</v>
      </c>
      <c r="L172" s="18">
        <v>64</v>
      </c>
      <c r="M172" s="18">
        <v>9208</v>
      </c>
      <c r="N172" s="18">
        <v>4067</v>
      </c>
      <c r="O172" s="18">
        <v>98</v>
      </c>
      <c r="P172" s="18">
        <v>64970.122799999997</v>
      </c>
      <c r="Q172" s="18">
        <v>13566.85</v>
      </c>
      <c r="R172" s="18">
        <v>-7964.5</v>
      </c>
      <c r="S172" s="18">
        <v>1891.59</v>
      </c>
      <c r="T172" s="18">
        <v>72464.0628</v>
      </c>
      <c r="U172" s="18">
        <v>64323.103999999999</v>
      </c>
      <c r="V172" s="18">
        <v>54674.638400000003</v>
      </c>
      <c r="W172" s="18">
        <v>17789.4244</v>
      </c>
      <c r="X172" s="18">
        <v>12452.59708</v>
      </c>
      <c r="Y172" s="18">
        <v>1.194</v>
      </c>
      <c r="Z172" s="18">
        <v>15187</v>
      </c>
      <c r="AA172" s="18">
        <v>76801.786175999994</v>
      </c>
      <c r="AB172" s="18">
        <v>77757.555350386698</v>
      </c>
      <c r="AC172" s="18">
        <v>5120.0075953372398</v>
      </c>
      <c r="AD172" s="18">
        <v>-117.69296640656199</v>
      </c>
      <c r="AE172" s="18">
        <v>-1787403</v>
      </c>
      <c r="AF172" s="18"/>
      <c r="AG172" s="18"/>
    </row>
    <row r="173" spans="1:33">
      <c r="A173" s="18" t="s">
        <v>810</v>
      </c>
      <c r="B173" s="18" t="s">
        <v>839</v>
      </c>
      <c r="C173" s="18" t="s">
        <v>501</v>
      </c>
      <c r="D173" s="18">
        <v>168641.372</v>
      </c>
      <c r="E173" s="18">
        <v>14546</v>
      </c>
      <c r="F173" s="18">
        <v>183187.372</v>
      </c>
      <c r="G173" s="18">
        <v>107322</v>
      </c>
      <c r="H173" s="18">
        <v>38246</v>
      </c>
      <c r="I173" s="18">
        <v>6652</v>
      </c>
      <c r="J173" s="18">
        <v>0</v>
      </c>
      <c r="K173" s="18">
        <v>6385</v>
      </c>
      <c r="L173" s="18">
        <v>3050</v>
      </c>
      <c r="M173" s="18">
        <v>26040</v>
      </c>
      <c r="N173" s="18">
        <v>14546</v>
      </c>
      <c r="O173" s="18">
        <v>843</v>
      </c>
      <c r="P173" s="18">
        <v>149360.02739999999</v>
      </c>
      <c r="Q173" s="18">
        <v>43590.55</v>
      </c>
      <c r="R173" s="18">
        <v>-25443.05</v>
      </c>
      <c r="S173" s="18">
        <v>7937.3</v>
      </c>
      <c r="T173" s="18">
        <v>175444.82740000001</v>
      </c>
      <c r="U173" s="18">
        <v>183187.372</v>
      </c>
      <c r="V173" s="18">
        <v>155709.26620000001</v>
      </c>
      <c r="W173" s="18">
        <v>19735.5612</v>
      </c>
      <c r="X173" s="18">
        <v>13814.89284</v>
      </c>
      <c r="Y173" s="18">
        <v>1.075</v>
      </c>
      <c r="Z173" s="18">
        <v>39220</v>
      </c>
      <c r="AA173" s="18">
        <v>196926.42490000001</v>
      </c>
      <c r="AB173" s="18">
        <v>199377.09975944</v>
      </c>
      <c r="AC173" s="18">
        <v>5083.5568526119296</v>
      </c>
      <c r="AD173" s="18">
        <v>-154.14370913187599</v>
      </c>
      <c r="AE173" s="18">
        <v>-6045516</v>
      </c>
      <c r="AF173" s="18"/>
      <c r="AG173" s="18"/>
    </row>
    <row r="174" spans="1:33">
      <c r="A174" s="18" t="s">
        <v>810</v>
      </c>
      <c r="B174" s="18" t="s">
        <v>840</v>
      </c>
      <c r="C174" s="18" t="s">
        <v>502</v>
      </c>
      <c r="D174" s="18">
        <v>80790.357000000004</v>
      </c>
      <c r="E174" s="18">
        <v>12569</v>
      </c>
      <c r="F174" s="18">
        <v>93359.357000000004</v>
      </c>
      <c r="G174" s="18">
        <v>78534</v>
      </c>
      <c r="H174" s="18">
        <v>2273</v>
      </c>
      <c r="I174" s="18">
        <v>1298</v>
      </c>
      <c r="J174" s="18">
        <v>4311</v>
      </c>
      <c r="K174" s="18">
        <v>0</v>
      </c>
      <c r="L174" s="18">
        <v>139</v>
      </c>
      <c r="M174" s="18">
        <v>34175</v>
      </c>
      <c r="N174" s="18">
        <v>12569</v>
      </c>
      <c r="O174" s="18">
        <v>3722</v>
      </c>
      <c r="P174" s="18">
        <v>109295.7678</v>
      </c>
      <c r="Q174" s="18">
        <v>6699.7</v>
      </c>
      <c r="R174" s="18">
        <v>-32330.6</v>
      </c>
      <c r="S174" s="18">
        <v>4873.8999999999996</v>
      </c>
      <c r="T174" s="18">
        <v>88538.767800000001</v>
      </c>
      <c r="U174" s="18">
        <v>93359.357000000004</v>
      </c>
      <c r="V174" s="18">
        <v>79355.453450000001</v>
      </c>
      <c r="W174" s="18">
        <v>9183.3143500000006</v>
      </c>
      <c r="X174" s="18">
        <v>6428.3200450000004</v>
      </c>
      <c r="Y174" s="18">
        <v>1.069</v>
      </c>
      <c r="Z174" s="18">
        <v>18835</v>
      </c>
      <c r="AA174" s="18">
        <v>99801.152633000005</v>
      </c>
      <c r="AB174" s="18">
        <v>101043.14022214701</v>
      </c>
      <c r="AC174" s="18">
        <v>5364.64774208371</v>
      </c>
      <c r="AD174" s="18">
        <v>126.947180339903</v>
      </c>
      <c r="AE174" s="18">
        <v>2391050</v>
      </c>
      <c r="AF174" s="18"/>
      <c r="AG174" s="18"/>
    </row>
    <row r="175" spans="1:33">
      <c r="A175" s="18" t="s">
        <v>810</v>
      </c>
      <c r="B175" s="18" t="s">
        <v>841</v>
      </c>
      <c r="C175" s="18" t="s">
        <v>503</v>
      </c>
      <c r="D175" s="18">
        <v>333408.766</v>
      </c>
      <c r="E175" s="18">
        <v>33765</v>
      </c>
      <c r="F175" s="18">
        <v>367173.766</v>
      </c>
      <c r="G175" s="18">
        <v>214730</v>
      </c>
      <c r="H175" s="18">
        <v>25608</v>
      </c>
      <c r="I175" s="18">
        <v>9355</v>
      </c>
      <c r="J175" s="18">
        <v>0</v>
      </c>
      <c r="K175" s="18">
        <v>6231</v>
      </c>
      <c r="L175" s="18">
        <v>2429</v>
      </c>
      <c r="M175" s="18">
        <v>77297</v>
      </c>
      <c r="N175" s="18">
        <v>33765</v>
      </c>
      <c r="O175" s="18">
        <v>877</v>
      </c>
      <c r="P175" s="18">
        <v>298839.74099999998</v>
      </c>
      <c r="Q175" s="18">
        <v>35014.9</v>
      </c>
      <c r="R175" s="18">
        <v>-68512.55</v>
      </c>
      <c r="S175" s="18">
        <v>15559.76</v>
      </c>
      <c r="T175" s="18">
        <v>280901.85100000002</v>
      </c>
      <c r="U175" s="18">
        <v>367173.766</v>
      </c>
      <c r="V175" s="18">
        <v>312097.70110000001</v>
      </c>
      <c r="W175" s="18">
        <v>-31195.8501</v>
      </c>
      <c r="X175" s="18">
        <v>-21837.095069999999</v>
      </c>
      <c r="Y175" s="18">
        <v>0.94099999999999995</v>
      </c>
      <c r="Z175" s="18">
        <v>56181</v>
      </c>
      <c r="AA175" s="18">
        <v>345510.513806</v>
      </c>
      <c r="AB175" s="18">
        <v>349810.26144162798</v>
      </c>
      <c r="AC175" s="18">
        <v>6226.4869162462101</v>
      </c>
      <c r="AD175" s="18">
        <v>988.78635450240597</v>
      </c>
      <c r="AE175" s="18">
        <v>55551006</v>
      </c>
      <c r="AF175" s="18"/>
      <c r="AG175" s="18"/>
    </row>
    <row r="176" spans="1:33">
      <c r="A176" s="18" t="s">
        <v>810</v>
      </c>
      <c r="B176" s="18" t="s">
        <v>842</v>
      </c>
      <c r="C176" s="18" t="s">
        <v>504</v>
      </c>
      <c r="D176" s="18">
        <v>32961.357000000004</v>
      </c>
      <c r="E176" s="18">
        <v>4163</v>
      </c>
      <c r="F176" s="18">
        <v>37124.357000000004</v>
      </c>
      <c r="G176" s="18">
        <v>20626</v>
      </c>
      <c r="H176" s="18">
        <v>8247</v>
      </c>
      <c r="I176" s="18">
        <v>256</v>
      </c>
      <c r="J176" s="18">
        <v>0</v>
      </c>
      <c r="K176" s="18">
        <v>2055</v>
      </c>
      <c r="L176" s="18">
        <v>102</v>
      </c>
      <c r="M176" s="18">
        <v>6436</v>
      </c>
      <c r="N176" s="18">
        <v>4163</v>
      </c>
      <c r="O176" s="18">
        <v>0</v>
      </c>
      <c r="P176" s="18">
        <v>28705.2042</v>
      </c>
      <c r="Q176" s="18">
        <v>8974.2999999999993</v>
      </c>
      <c r="R176" s="18">
        <v>-5557.3</v>
      </c>
      <c r="S176" s="18">
        <v>2444.4299999999998</v>
      </c>
      <c r="T176" s="18">
        <v>34566.6342</v>
      </c>
      <c r="U176" s="18">
        <v>37124.357000000004</v>
      </c>
      <c r="V176" s="18">
        <v>31555.703450000001</v>
      </c>
      <c r="W176" s="18">
        <v>3010.93075</v>
      </c>
      <c r="X176" s="18">
        <v>2107.6515250000002</v>
      </c>
      <c r="Y176" s="18">
        <v>1.0569999999999999</v>
      </c>
      <c r="Z176" s="18">
        <v>9044</v>
      </c>
      <c r="AA176" s="18">
        <v>39240.445349000001</v>
      </c>
      <c r="AB176" s="18">
        <v>39728.777846473902</v>
      </c>
      <c r="AC176" s="18">
        <v>4392.8325792209098</v>
      </c>
      <c r="AD176" s="18">
        <v>-844.86798252289702</v>
      </c>
      <c r="AE176" s="18">
        <v>-7640986</v>
      </c>
      <c r="AF176" s="18"/>
      <c r="AG176" s="18"/>
    </row>
    <row r="177" spans="1:33">
      <c r="A177" s="18" t="s">
        <v>810</v>
      </c>
      <c r="B177" s="18" t="s">
        <v>843</v>
      </c>
      <c r="C177" s="18" t="s">
        <v>505</v>
      </c>
      <c r="D177" s="18">
        <v>122466.24000000001</v>
      </c>
      <c r="E177" s="18">
        <v>8313</v>
      </c>
      <c r="F177" s="18">
        <v>130779.24</v>
      </c>
      <c r="G177" s="18">
        <v>88757</v>
      </c>
      <c r="H177" s="18">
        <v>19462</v>
      </c>
      <c r="I177" s="18">
        <v>3646</v>
      </c>
      <c r="J177" s="18">
        <v>0</v>
      </c>
      <c r="K177" s="18">
        <v>6883</v>
      </c>
      <c r="L177" s="18">
        <v>2105</v>
      </c>
      <c r="M177" s="18">
        <v>13570</v>
      </c>
      <c r="N177" s="18">
        <v>8313</v>
      </c>
      <c r="O177" s="18">
        <v>2914</v>
      </c>
      <c r="P177" s="18">
        <v>123523.11689999999</v>
      </c>
      <c r="Q177" s="18">
        <v>25492.35</v>
      </c>
      <c r="R177" s="18">
        <v>-15800.65</v>
      </c>
      <c r="S177" s="18">
        <v>4759.1499999999996</v>
      </c>
      <c r="T177" s="18">
        <v>137973.9669</v>
      </c>
      <c r="U177" s="18">
        <v>130779.24</v>
      </c>
      <c r="V177" s="18">
        <v>111162.35400000001</v>
      </c>
      <c r="W177" s="18">
        <v>26811.6129</v>
      </c>
      <c r="X177" s="18">
        <v>18768.12903</v>
      </c>
      <c r="Y177" s="18">
        <v>1.1439999999999999</v>
      </c>
      <c r="Z177" s="18">
        <v>26749</v>
      </c>
      <c r="AA177" s="18">
        <v>149611.45056</v>
      </c>
      <c r="AB177" s="18">
        <v>151473.30846331501</v>
      </c>
      <c r="AC177" s="18">
        <v>5662.7652795736403</v>
      </c>
      <c r="AD177" s="18">
        <v>425.06471782984102</v>
      </c>
      <c r="AE177" s="18">
        <v>11370056</v>
      </c>
      <c r="AF177" s="18"/>
      <c r="AG177" s="18"/>
    </row>
    <row r="178" spans="1:33">
      <c r="A178" s="18" t="s">
        <v>810</v>
      </c>
      <c r="B178" s="18" t="s">
        <v>844</v>
      </c>
      <c r="C178" s="18" t="s">
        <v>506</v>
      </c>
      <c r="D178" s="18">
        <v>54726.267999999996</v>
      </c>
      <c r="E178" s="18">
        <v>6016</v>
      </c>
      <c r="F178" s="18">
        <v>60742.267999999996</v>
      </c>
      <c r="G178" s="18">
        <v>27992</v>
      </c>
      <c r="H178" s="18">
        <v>11325</v>
      </c>
      <c r="I178" s="18">
        <v>444</v>
      </c>
      <c r="J178" s="18">
        <v>0</v>
      </c>
      <c r="K178" s="18">
        <v>2690</v>
      </c>
      <c r="L178" s="18">
        <v>44</v>
      </c>
      <c r="M178" s="18">
        <v>6502</v>
      </c>
      <c r="N178" s="18">
        <v>6016</v>
      </c>
      <c r="O178" s="18">
        <v>0</v>
      </c>
      <c r="P178" s="18">
        <v>38956.466399999998</v>
      </c>
      <c r="Q178" s="18">
        <v>12290.15</v>
      </c>
      <c r="R178" s="18">
        <v>-5564.1</v>
      </c>
      <c r="S178" s="18">
        <v>4008.26</v>
      </c>
      <c r="T178" s="18">
        <v>49690.776400000002</v>
      </c>
      <c r="U178" s="18">
        <v>60742.267999999996</v>
      </c>
      <c r="V178" s="18">
        <v>51630.927799999998</v>
      </c>
      <c r="W178" s="18">
        <v>-1940.1514</v>
      </c>
      <c r="X178" s="18">
        <v>-1358.10598</v>
      </c>
      <c r="Y178" s="18">
        <v>0.97799999999999998</v>
      </c>
      <c r="Z178" s="18">
        <v>13228</v>
      </c>
      <c r="AA178" s="18">
        <v>59405.938104000001</v>
      </c>
      <c r="AB178" s="18">
        <v>60145.222530083702</v>
      </c>
      <c r="AC178" s="18">
        <v>4546.8115006111002</v>
      </c>
      <c r="AD178" s="18">
        <v>-690.889061132699</v>
      </c>
      <c r="AE178" s="18">
        <v>-9139081</v>
      </c>
      <c r="AF178" s="18"/>
      <c r="AG178" s="18"/>
    </row>
    <row r="179" spans="1:33">
      <c r="A179" s="18" t="s">
        <v>810</v>
      </c>
      <c r="B179" s="18" t="s">
        <v>845</v>
      </c>
      <c r="C179" s="18" t="s">
        <v>507</v>
      </c>
      <c r="D179" s="18">
        <v>39702.451000000001</v>
      </c>
      <c r="E179" s="18">
        <v>8345</v>
      </c>
      <c r="F179" s="18">
        <v>48047.451000000001</v>
      </c>
      <c r="G179" s="18">
        <v>25927</v>
      </c>
      <c r="H179" s="18">
        <v>12124</v>
      </c>
      <c r="I179" s="18">
        <v>981</v>
      </c>
      <c r="J179" s="18">
        <v>0</v>
      </c>
      <c r="K179" s="18">
        <v>2544</v>
      </c>
      <c r="L179" s="18">
        <v>505</v>
      </c>
      <c r="M179" s="18">
        <v>9272</v>
      </c>
      <c r="N179" s="18">
        <v>8345</v>
      </c>
      <c r="O179" s="18">
        <v>0</v>
      </c>
      <c r="P179" s="18">
        <v>36082.605900000002</v>
      </c>
      <c r="Q179" s="18">
        <v>13301.65</v>
      </c>
      <c r="R179" s="18">
        <v>-8310.4500000000007</v>
      </c>
      <c r="S179" s="18">
        <v>5517.01</v>
      </c>
      <c r="T179" s="18">
        <v>46590.815900000001</v>
      </c>
      <c r="U179" s="18">
        <v>48047.451000000001</v>
      </c>
      <c r="V179" s="18">
        <v>40840.333350000001</v>
      </c>
      <c r="W179" s="18">
        <v>5750.4825499999997</v>
      </c>
      <c r="X179" s="18">
        <v>4025.3377850000002</v>
      </c>
      <c r="Y179" s="18">
        <v>1.0840000000000001</v>
      </c>
      <c r="Z179" s="18">
        <v>10772</v>
      </c>
      <c r="AA179" s="18">
        <v>52083.436884000002</v>
      </c>
      <c r="AB179" s="18">
        <v>52731.5955525467</v>
      </c>
      <c r="AC179" s="18">
        <v>4895.2465236303997</v>
      </c>
      <c r="AD179" s="18">
        <v>-342.45403811340202</v>
      </c>
      <c r="AE179" s="18">
        <v>-3688915</v>
      </c>
      <c r="AF179" s="18"/>
      <c r="AG179" s="18"/>
    </row>
    <row r="180" spans="1:33">
      <c r="A180" s="18" t="s">
        <v>810</v>
      </c>
      <c r="B180" s="18" t="s">
        <v>846</v>
      </c>
      <c r="C180" s="18" t="s">
        <v>508</v>
      </c>
      <c r="D180" s="18">
        <v>48753.125999999997</v>
      </c>
      <c r="E180" s="18">
        <v>3594</v>
      </c>
      <c r="F180" s="18">
        <v>52347.125999999997</v>
      </c>
      <c r="G180" s="18">
        <v>43437</v>
      </c>
      <c r="H180" s="18">
        <v>11064</v>
      </c>
      <c r="I180" s="18">
        <v>1557</v>
      </c>
      <c r="J180" s="18">
        <v>0</v>
      </c>
      <c r="K180" s="18">
        <v>3623</v>
      </c>
      <c r="L180" s="18">
        <v>480</v>
      </c>
      <c r="M180" s="18">
        <v>13002</v>
      </c>
      <c r="N180" s="18">
        <v>3594</v>
      </c>
      <c r="O180" s="18">
        <v>454</v>
      </c>
      <c r="P180" s="18">
        <v>60451.272900000004</v>
      </c>
      <c r="Q180" s="18">
        <v>13807.4</v>
      </c>
      <c r="R180" s="18">
        <v>-11845.6</v>
      </c>
      <c r="S180" s="18">
        <v>844.56</v>
      </c>
      <c r="T180" s="18">
        <v>63257.632899999997</v>
      </c>
      <c r="U180" s="18">
        <v>52347.125999999997</v>
      </c>
      <c r="V180" s="18">
        <v>44495.057099999998</v>
      </c>
      <c r="W180" s="18">
        <v>18762.575799999999</v>
      </c>
      <c r="X180" s="18">
        <v>13133.80306</v>
      </c>
      <c r="Y180" s="18">
        <v>1.2509999999999999</v>
      </c>
      <c r="Z180" s="18">
        <v>12845</v>
      </c>
      <c r="AA180" s="18">
        <v>65486.254626000002</v>
      </c>
      <c r="AB180" s="18">
        <v>66301.206290980001</v>
      </c>
      <c r="AC180" s="18">
        <v>5161.6353671451898</v>
      </c>
      <c r="AD180" s="18">
        <v>-76.065194598611896</v>
      </c>
      <c r="AE180" s="18">
        <v>-977057</v>
      </c>
      <c r="AF180" s="18"/>
      <c r="AG180" s="18"/>
    </row>
    <row r="181" spans="1:33">
      <c r="A181" s="18" t="s">
        <v>810</v>
      </c>
      <c r="B181" s="18" t="s">
        <v>847</v>
      </c>
      <c r="C181" s="18" t="s">
        <v>509</v>
      </c>
      <c r="D181" s="18">
        <v>56998.084999999999</v>
      </c>
      <c r="E181" s="18">
        <v>6718</v>
      </c>
      <c r="F181" s="18">
        <v>63716.084999999999</v>
      </c>
      <c r="G181" s="18">
        <v>23944</v>
      </c>
      <c r="H181" s="18">
        <v>2284</v>
      </c>
      <c r="I181" s="18">
        <v>5686</v>
      </c>
      <c r="J181" s="18">
        <v>0</v>
      </c>
      <c r="K181" s="18">
        <v>1348</v>
      </c>
      <c r="L181" s="18">
        <v>283</v>
      </c>
      <c r="M181" s="18">
        <v>10249</v>
      </c>
      <c r="N181" s="18">
        <v>6718</v>
      </c>
      <c r="O181" s="18">
        <v>606</v>
      </c>
      <c r="P181" s="18">
        <v>33322.864800000003</v>
      </c>
      <c r="Q181" s="18">
        <v>7920.3</v>
      </c>
      <c r="R181" s="18">
        <v>-9467.2999999999993</v>
      </c>
      <c r="S181" s="18">
        <v>3967.97</v>
      </c>
      <c r="T181" s="18">
        <v>35743.834799999997</v>
      </c>
      <c r="U181" s="18">
        <v>63716.084999999999</v>
      </c>
      <c r="V181" s="18">
        <v>54158.672250000003</v>
      </c>
      <c r="W181" s="18">
        <v>-18414.837449999999</v>
      </c>
      <c r="X181" s="18">
        <v>-12890.386215</v>
      </c>
      <c r="Y181" s="18">
        <v>0.79800000000000004</v>
      </c>
      <c r="Z181" s="18">
        <v>11249</v>
      </c>
      <c r="AA181" s="18">
        <v>50845.435830000002</v>
      </c>
      <c r="AB181" s="18">
        <v>51478.188043772803</v>
      </c>
      <c r="AC181" s="18">
        <v>4576.24571462111</v>
      </c>
      <c r="AD181" s="18">
        <v>-661.45484712269695</v>
      </c>
      <c r="AE181" s="18">
        <v>-7440706</v>
      </c>
      <c r="AF181" s="18"/>
      <c r="AG181" s="18"/>
    </row>
    <row r="182" spans="1:33">
      <c r="A182" s="18" t="s">
        <v>810</v>
      </c>
      <c r="B182" s="18" t="s">
        <v>848</v>
      </c>
      <c r="C182" s="18" t="s">
        <v>510</v>
      </c>
      <c r="D182" s="18">
        <v>63592.781999999999</v>
      </c>
      <c r="E182" s="18">
        <v>5835</v>
      </c>
      <c r="F182" s="18">
        <v>69427.782000000007</v>
      </c>
      <c r="G182" s="18">
        <v>35126</v>
      </c>
      <c r="H182" s="18">
        <v>7871</v>
      </c>
      <c r="I182" s="18">
        <v>514</v>
      </c>
      <c r="J182" s="18">
        <v>0</v>
      </c>
      <c r="K182" s="18">
        <v>1925</v>
      </c>
      <c r="L182" s="18">
        <v>2005</v>
      </c>
      <c r="M182" s="18">
        <v>9242</v>
      </c>
      <c r="N182" s="18">
        <v>5835</v>
      </c>
      <c r="O182" s="18">
        <v>87</v>
      </c>
      <c r="P182" s="18">
        <v>48884.854200000002</v>
      </c>
      <c r="Q182" s="18">
        <v>8763.5</v>
      </c>
      <c r="R182" s="18">
        <v>-9633.9</v>
      </c>
      <c r="S182" s="18">
        <v>3388.61</v>
      </c>
      <c r="T182" s="18">
        <v>51403.064200000001</v>
      </c>
      <c r="U182" s="18">
        <v>69427.782000000007</v>
      </c>
      <c r="V182" s="18">
        <v>59013.614699999998</v>
      </c>
      <c r="W182" s="18">
        <v>-7610.5505000000103</v>
      </c>
      <c r="X182" s="18">
        <v>-5327.3853500000096</v>
      </c>
      <c r="Y182" s="18">
        <v>0.92300000000000004</v>
      </c>
      <c r="Z182" s="18">
        <v>12855</v>
      </c>
      <c r="AA182" s="18">
        <v>64081.842786000001</v>
      </c>
      <c r="AB182" s="18">
        <v>64879.317076928601</v>
      </c>
      <c r="AC182" s="18">
        <v>5047.0102743623902</v>
      </c>
      <c r="AD182" s="18">
        <v>-190.69028738140901</v>
      </c>
      <c r="AE182" s="18">
        <v>-2451324</v>
      </c>
      <c r="AF182" s="18"/>
      <c r="AG182" s="18"/>
    </row>
    <row r="183" spans="1:33">
      <c r="A183" s="18" t="s">
        <v>810</v>
      </c>
      <c r="B183" s="18" t="s">
        <v>849</v>
      </c>
      <c r="C183" s="18" t="s">
        <v>511</v>
      </c>
      <c r="D183" s="18">
        <v>78281.717000000004</v>
      </c>
      <c r="E183" s="18">
        <v>8809</v>
      </c>
      <c r="F183" s="18">
        <v>87090.717000000004</v>
      </c>
      <c r="G183" s="18">
        <v>48121</v>
      </c>
      <c r="H183" s="18">
        <v>17043</v>
      </c>
      <c r="I183" s="18">
        <v>2685</v>
      </c>
      <c r="J183" s="18">
        <v>0</v>
      </c>
      <c r="K183" s="18">
        <v>4101</v>
      </c>
      <c r="L183" s="18">
        <v>1733</v>
      </c>
      <c r="M183" s="18">
        <v>14453</v>
      </c>
      <c r="N183" s="18">
        <v>8809</v>
      </c>
      <c r="O183" s="18">
        <v>784</v>
      </c>
      <c r="P183" s="18">
        <v>66969.995699999999</v>
      </c>
      <c r="Q183" s="18">
        <v>20254.650000000001</v>
      </c>
      <c r="R183" s="18">
        <v>-14424.5</v>
      </c>
      <c r="S183" s="18">
        <v>5030.6400000000003</v>
      </c>
      <c r="T183" s="18">
        <v>77830.785699999993</v>
      </c>
      <c r="U183" s="18">
        <v>87090.717000000004</v>
      </c>
      <c r="V183" s="18">
        <v>74027.109450000004</v>
      </c>
      <c r="W183" s="18">
        <v>3803.67624999999</v>
      </c>
      <c r="X183" s="18">
        <v>2662.5733749999899</v>
      </c>
      <c r="Y183" s="18">
        <v>1.0309999999999999</v>
      </c>
      <c r="Z183" s="18">
        <v>16023</v>
      </c>
      <c r="AA183" s="18">
        <v>89790.529227000006</v>
      </c>
      <c r="AB183" s="18">
        <v>90907.938394937402</v>
      </c>
      <c r="AC183" s="18">
        <v>5673.59036353601</v>
      </c>
      <c r="AD183" s="18">
        <v>435.88980179220403</v>
      </c>
      <c r="AE183" s="18">
        <v>6984262</v>
      </c>
      <c r="AF183" s="18"/>
      <c r="AG183" s="18"/>
    </row>
    <row r="184" spans="1:33">
      <c r="A184" s="18" t="s">
        <v>810</v>
      </c>
      <c r="B184" s="18" t="s">
        <v>850</v>
      </c>
      <c r="C184" s="18" t="s">
        <v>512</v>
      </c>
      <c r="D184" s="18">
        <v>60420.055</v>
      </c>
      <c r="E184" s="18">
        <v>4557</v>
      </c>
      <c r="F184" s="18">
        <v>64977.055</v>
      </c>
      <c r="G184" s="18">
        <v>41305</v>
      </c>
      <c r="H184" s="18">
        <v>4116</v>
      </c>
      <c r="I184" s="18">
        <v>787</v>
      </c>
      <c r="J184" s="18">
        <v>0</v>
      </c>
      <c r="K184" s="18">
        <v>2655</v>
      </c>
      <c r="L184" s="18">
        <v>137</v>
      </c>
      <c r="M184" s="18">
        <v>7689</v>
      </c>
      <c r="N184" s="18">
        <v>4557</v>
      </c>
      <c r="O184" s="18">
        <v>81</v>
      </c>
      <c r="P184" s="18">
        <v>57484.1685</v>
      </c>
      <c r="Q184" s="18">
        <v>6424.3</v>
      </c>
      <c r="R184" s="18">
        <v>-6720.95</v>
      </c>
      <c r="S184" s="18">
        <v>2566.3200000000002</v>
      </c>
      <c r="T184" s="18">
        <v>59753.838499999998</v>
      </c>
      <c r="U184" s="18">
        <v>64977.055</v>
      </c>
      <c r="V184" s="18">
        <v>55230.496749999998</v>
      </c>
      <c r="W184" s="18">
        <v>4523.3417500000096</v>
      </c>
      <c r="X184" s="18">
        <v>3166.3392250000002</v>
      </c>
      <c r="Y184" s="18">
        <v>1.0489999999999999</v>
      </c>
      <c r="Z184" s="18">
        <v>11910</v>
      </c>
      <c r="AA184" s="18">
        <v>68160.930695000003</v>
      </c>
      <c r="AB184" s="18">
        <v>69009.167691812807</v>
      </c>
      <c r="AC184" s="18">
        <v>5794.2206290354998</v>
      </c>
      <c r="AD184" s="18">
        <v>556.52006729169705</v>
      </c>
      <c r="AE184" s="18">
        <v>6628154</v>
      </c>
      <c r="AF184" s="18"/>
      <c r="AG184" s="18"/>
    </row>
    <row r="185" spans="1:33">
      <c r="A185" s="18" t="s">
        <v>810</v>
      </c>
      <c r="B185" s="18" t="s">
        <v>851</v>
      </c>
      <c r="C185" s="18" t="s">
        <v>513</v>
      </c>
      <c r="D185" s="18">
        <v>268960.42200000002</v>
      </c>
      <c r="E185" s="18">
        <v>29739</v>
      </c>
      <c r="F185" s="18">
        <v>298699.42200000002</v>
      </c>
      <c r="G185" s="18">
        <v>185168</v>
      </c>
      <c r="H185" s="18">
        <v>57505</v>
      </c>
      <c r="I185" s="18">
        <v>2957</v>
      </c>
      <c r="J185" s="18">
        <v>0</v>
      </c>
      <c r="K185" s="18">
        <v>10669</v>
      </c>
      <c r="L185" s="18">
        <v>-627</v>
      </c>
      <c r="M185" s="18">
        <v>44899</v>
      </c>
      <c r="N185" s="18">
        <v>29739</v>
      </c>
      <c r="O185" s="18">
        <v>361</v>
      </c>
      <c r="P185" s="18">
        <v>257698.30559999999</v>
      </c>
      <c r="Q185" s="18">
        <v>60461.35</v>
      </c>
      <c r="R185" s="18">
        <v>-37938.050000000003</v>
      </c>
      <c r="S185" s="18">
        <v>17645.32</v>
      </c>
      <c r="T185" s="18">
        <v>297866.92560000002</v>
      </c>
      <c r="U185" s="18">
        <v>298699.42200000002</v>
      </c>
      <c r="V185" s="18">
        <v>253894.50870000001</v>
      </c>
      <c r="W185" s="18">
        <v>43972.416899999997</v>
      </c>
      <c r="X185" s="18">
        <v>30780.69183</v>
      </c>
      <c r="Y185" s="18">
        <v>1.103</v>
      </c>
      <c r="Z185" s="18">
        <v>59006</v>
      </c>
      <c r="AA185" s="18">
        <v>329465.462466</v>
      </c>
      <c r="AB185" s="18">
        <v>333565.53550763999</v>
      </c>
      <c r="AC185" s="18">
        <v>5653.0782548832403</v>
      </c>
      <c r="AD185" s="18">
        <v>415.37769313943801</v>
      </c>
      <c r="AE185" s="18">
        <v>24509776</v>
      </c>
      <c r="AF185" s="18"/>
      <c r="AG185" s="18"/>
    </row>
    <row r="186" spans="1:33">
      <c r="A186" s="18" t="s">
        <v>810</v>
      </c>
      <c r="B186" s="18" t="s">
        <v>852</v>
      </c>
      <c r="C186" s="18" t="s">
        <v>514</v>
      </c>
      <c r="D186" s="18">
        <v>81673.793000000005</v>
      </c>
      <c r="E186" s="18">
        <v>8139</v>
      </c>
      <c r="F186" s="18">
        <v>89812.793000000005</v>
      </c>
      <c r="G186" s="18">
        <v>45398</v>
      </c>
      <c r="H186" s="18">
        <v>6665</v>
      </c>
      <c r="I186" s="18">
        <v>10851</v>
      </c>
      <c r="J186" s="18">
        <v>0</v>
      </c>
      <c r="K186" s="18">
        <v>3792</v>
      </c>
      <c r="L186" s="18">
        <v>2230</v>
      </c>
      <c r="M186" s="18">
        <v>22121</v>
      </c>
      <c r="N186" s="18">
        <v>8139</v>
      </c>
      <c r="O186" s="18">
        <v>0</v>
      </c>
      <c r="P186" s="18">
        <v>63180.3966</v>
      </c>
      <c r="Q186" s="18">
        <v>18111.8</v>
      </c>
      <c r="R186" s="18">
        <v>-20698.349999999999</v>
      </c>
      <c r="S186" s="18">
        <v>3157.58</v>
      </c>
      <c r="T186" s="18">
        <v>63751.426599999999</v>
      </c>
      <c r="U186" s="18">
        <v>89812.793000000005</v>
      </c>
      <c r="V186" s="18">
        <v>76340.874049999999</v>
      </c>
      <c r="W186" s="18">
        <v>-12589.44745</v>
      </c>
      <c r="X186" s="18">
        <v>-8812.6132149999994</v>
      </c>
      <c r="Y186" s="18">
        <v>0.90200000000000002</v>
      </c>
      <c r="Z186" s="18">
        <v>9292</v>
      </c>
      <c r="AA186" s="18">
        <v>81011.139286000005</v>
      </c>
      <c r="AB186" s="18">
        <v>82019.292267417302</v>
      </c>
      <c r="AC186" s="18">
        <v>8826.8717463858393</v>
      </c>
      <c r="AD186" s="18">
        <v>3589.1711846420399</v>
      </c>
      <c r="AE186" s="18">
        <v>33350579</v>
      </c>
      <c r="AF186" s="18"/>
      <c r="AG186" s="18"/>
    </row>
    <row r="187" spans="1:33">
      <c r="A187" s="18" t="s">
        <v>810</v>
      </c>
      <c r="B187" s="18" t="s">
        <v>853</v>
      </c>
      <c r="C187" s="18" t="s">
        <v>515</v>
      </c>
      <c r="D187" s="18">
        <v>346656.95299999998</v>
      </c>
      <c r="E187" s="18">
        <v>25229</v>
      </c>
      <c r="F187" s="18">
        <v>371885.95299999998</v>
      </c>
      <c r="G187" s="18">
        <v>219112</v>
      </c>
      <c r="H187" s="18">
        <v>51268</v>
      </c>
      <c r="I187" s="18">
        <v>8085</v>
      </c>
      <c r="J187" s="18">
        <v>0</v>
      </c>
      <c r="K187" s="18">
        <v>13529</v>
      </c>
      <c r="L187" s="18">
        <v>660</v>
      </c>
      <c r="M187" s="18">
        <v>58057</v>
      </c>
      <c r="N187" s="18">
        <v>25229</v>
      </c>
      <c r="O187" s="18">
        <v>543</v>
      </c>
      <c r="P187" s="18">
        <v>304938.1704</v>
      </c>
      <c r="Q187" s="18">
        <v>61949.7</v>
      </c>
      <c r="R187" s="18">
        <v>-50371</v>
      </c>
      <c r="S187" s="18">
        <v>11574.96</v>
      </c>
      <c r="T187" s="18">
        <v>328091.83039999998</v>
      </c>
      <c r="U187" s="18">
        <v>371885.95299999998</v>
      </c>
      <c r="V187" s="18">
        <v>316103.06004999997</v>
      </c>
      <c r="W187" s="18">
        <v>11988.770350000101</v>
      </c>
      <c r="X187" s="18">
        <v>8392.1392450000403</v>
      </c>
      <c r="Y187" s="18">
        <v>1.0229999999999999</v>
      </c>
      <c r="Z187" s="18">
        <v>56712</v>
      </c>
      <c r="AA187" s="18">
        <v>380439.32991899998</v>
      </c>
      <c r="AB187" s="18">
        <v>385173.75345737499</v>
      </c>
      <c r="AC187" s="18">
        <v>6791.7504841545897</v>
      </c>
      <c r="AD187" s="18">
        <v>1554.04992241079</v>
      </c>
      <c r="AE187" s="18">
        <v>88133279</v>
      </c>
      <c r="AF187" s="18"/>
      <c r="AG187" s="18"/>
    </row>
    <row r="188" spans="1:33">
      <c r="A188" s="18" t="s">
        <v>810</v>
      </c>
      <c r="B188" s="18" t="s">
        <v>854</v>
      </c>
      <c r="C188" s="18" t="s">
        <v>516</v>
      </c>
      <c r="D188" s="18">
        <v>130729.963</v>
      </c>
      <c r="E188" s="18">
        <v>13282</v>
      </c>
      <c r="F188" s="18">
        <v>144011.96299999999</v>
      </c>
      <c r="G188" s="18">
        <v>71585</v>
      </c>
      <c r="H188" s="18">
        <v>28187</v>
      </c>
      <c r="I188" s="18">
        <v>2117</v>
      </c>
      <c r="J188" s="18">
        <v>0</v>
      </c>
      <c r="K188" s="18">
        <v>5884</v>
      </c>
      <c r="L188" s="18">
        <v>678</v>
      </c>
      <c r="M188" s="18">
        <v>10367</v>
      </c>
      <c r="N188" s="18">
        <v>13282</v>
      </c>
      <c r="O188" s="18">
        <v>1088</v>
      </c>
      <c r="P188" s="18">
        <v>99624.844500000007</v>
      </c>
      <c r="Q188" s="18">
        <v>30759.8</v>
      </c>
      <c r="R188" s="18">
        <v>-10313.049999999999</v>
      </c>
      <c r="S188" s="18">
        <v>9527.31</v>
      </c>
      <c r="T188" s="18">
        <v>129598.9045</v>
      </c>
      <c r="U188" s="18">
        <v>144011.96299999999</v>
      </c>
      <c r="V188" s="18">
        <v>122410.16855</v>
      </c>
      <c r="W188" s="18">
        <v>7188.7359500000002</v>
      </c>
      <c r="X188" s="18">
        <v>5032.1151650000002</v>
      </c>
      <c r="Y188" s="18">
        <v>1.0349999999999999</v>
      </c>
      <c r="Z188" s="18">
        <v>24640</v>
      </c>
      <c r="AA188" s="18">
        <v>149052.38170500001</v>
      </c>
      <c r="AB188" s="18">
        <v>150907.28220791399</v>
      </c>
      <c r="AC188" s="18">
        <v>6124.48385584067</v>
      </c>
      <c r="AD188" s="18">
        <v>886.78329409686296</v>
      </c>
      <c r="AE188" s="18">
        <v>21850340</v>
      </c>
      <c r="AF188" s="18"/>
      <c r="AG188" s="18"/>
    </row>
    <row r="189" spans="1:33">
      <c r="A189" s="18" t="s">
        <v>810</v>
      </c>
      <c r="B189" s="18" t="s">
        <v>855</v>
      </c>
      <c r="C189" s="18" t="s">
        <v>517</v>
      </c>
      <c r="D189" s="18">
        <v>94081.84</v>
      </c>
      <c r="E189" s="18">
        <v>6680</v>
      </c>
      <c r="F189" s="18">
        <v>100761.84</v>
      </c>
      <c r="G189" s="18">
        <v>59770</v>
      </c>
      <c r="H189" s="18">
        <v>5225</v>
      </c>
      <c r="I189" s="18">
        <v>2221</v>
      </c>
      <c r="J189" s="18">
        <v>4854</v>
      </c>
      <c r="K189" s="18">
        <v>0</v>
      </c>
      <c r="L189" s="18">
        <v>1150</v>
      </c>
      <c r="M189" s="18">
        <v>18520</v>
      </c>
      <c r="N189" s="18">
        <v>6680</v>
      </c>
      <c r="O189" s="18">
        <v>300</v>
      </c>
      <c r="P189" s="18">
        <v>83181.909</v>
      </c>
      <c r="Q189" s="18">
        <v>10455</v>
      </c>
      <c r="R189" s="18">
        <v>-16974.5</v>
      </c>
      <c r="S189" s="18">
        <v>2529.6</v>
      </c>
      <c r="T189" s="18">
        <v>79192.009000000005</v>
      </c>
      <c r="U189" s="18">
        <v>100761.84</v>
      </c>
      <c r="V189" s="18">
        <v>85647.563999999998</v>
      </c>
      <c r="W189" s="18">
        <v>-6455.5549999999903</v>
      </c>
      <c r="X189" s="18">
        <v>-4518.88849999999</v>
      </c>
      <c r="Y189" s="18">
        <v>0.95499999999999996</v>
      </c>
      <c r="Z189" s="18">
        <v>16040</v>
      </c>
      <c r="AA189" s="18">
        <v>96227.557199999996</v>
      </c>
      <c r="AB189" s="18">
        <v>97425.072745895304</v>
      </c>
      <c r="AC189" s="18">
        <v>6073.8823407665404</v>
      </c>
      <c r="AD189" s="18">
        <v>836.18177902273999</v>
      </c>
      <c r="AE189" s="18">
        <v>13412356</v>
      </c>
      <c r="AF189" s="18"/>
      <c r="AG189" s="18"/>
    </row>
    <row r="190" spans="1:33">
      <c r="A190" s="18" t="s">
        <v>810</v>
      </c>
      <c r="B190" s="18" t="s">
        <v>856</v>
      </c>
      <c r="C190" s="18" t="s">
        <v>518</v>
      </c>
      <c r="D190" s="18">
        <v>48658.735999999997</v>
      </c>
      <c r="E190" s="18">
        <v>7747</v>
      </c>
      <c r="F190" s="18">
        <v>56405.735999999997</v>
      </c>
      <c r="G190" s="18">
        <v>32379</v>
      </c>
      <c r="H190" s="18">
        <v>5616</v>
      </c>
      <c r="I190" s="18">
        <v>722</v>
      </c>
      <c r="J190" s="18">
        <v>2206</v>
      </c>
      <c r="K190" s="18">
        <v>617</v>
      </c>
      <c r="L190" s="18">
        <v>645</v>
      </c>
      <c r="M190" s="18">
        <v>12628</v>
      </c>
      <c r="N190" s="18">
        <v>7747</v>
      </c>
      <c r="O190" s="18">
        <v>1000</v>
      </c>
      <c r="P190" s="18">
        <v>45061.854299999999</v>
      </c>
      <c r="Q190" s="18">
        <v>7786.85</v>
      </c>
      <c r="R190" s="18">
        <v>-12132.05</v>
      </c>
      <c r="S190" s="18">
        <v>4438.1899999999996</v>
      </c>
      <c r="T190" s="18">
        <v>45154.844299999997</v>
      </c>
      <c r="U190" s="18">
        <v>56405.735999999997</v>
      </c>
      <c r="V190" s="18">
        <v>47944.875599999999</v>
      </c>
      <c r="W190" s="18">
        <v>-2790.0313000000001</v>
      </c>
      <c r="X190" s="18">
        <v>-1953.0219099999999</v>
      </c>
      <c r="Y190" s="18">
        <v>0.96499999999999997</v>
      </c>
      <c r="Z190" s="18">
        <v>11797</v>
      </c>
      <c r="AA190" s="18">
        <v>54431.535239999997</v>
      </c>
      <c r="AB190" s="18">
        <v>55108.915104287502</v>
      </c>
      <c r="AC190" s="18">
        <v>4671.4346956249401</v>
      </c>
      <c r="AD190" s="18">
        <v>-566.26586611885796</v>
      </c>
      <c r="AE190" s="18">
        <v>-6680238</v>
      </c>
      <c r="AF190" s="18"/>
      <c r="AG190" s="18"/>
    </row>
    <row r="191" spans="1:33">
      <c r="A191" s="18" t="s">
        <v>810</v>
      </c>
      <c r="B191" s="18" t="s">
        <v>857</v>
      </c>
      <c r="C191" s="18" t="s">
        <v>519</v>
      </c>
      <c r="D191" s="18">
        <v>242775.80499999999</v>
      </c>
      <c r="E191" s="18">
        <v>15748</v>
      </c>
      <c r="F191" s="18">
        <v>258523.80499999999</v>
      </c>
      <c r="G191" s="18">
        <v>160345</v>
      </c>
      <c r="H191" s="18">
        <v>24775</v>
      </c>
      <c r="I191" s="18">
        <v>4410</v>
      </c>
      <c r="J191" s="18">
        <v>0</v>
      </c>
      <c r="K191" s="18">
        <v>5926</v>
      </c>
      <c r="L191" s="18">
        <v>4735</v>
      </c>
      <c r="M191" s="18">
        <v>24922</v>
      </c>
      <c r="N191" s="18">
        <v>15748</v>
      </c>
      <c r="O191" s="18">
        <v>740</v>
      </c>
      <c r="P191" s="18">
        <v>223152.13649999999</v>
      </c>
      <c r="Q191" s="18">
        <v>29844.35</v>
      </c>
      <c r="R191" s="18">
        <v>-25837.45</v>
      </c>
      <c r="S191" s="18">
        <v>9149.06</v>
      </c>
      <c r="T191" s="18">
        <v>236308.09650000001</v>
      </c>
      <c r="U191" s="18">
        <v>258523.80499999999</v>
      </c>
      <c r="V191" s="18">
        <v>219745.23425000001</v>
      </c>
      <c r="W191" s="18">
        <v>16562.862249999998</v>
      </c>
      <c r="X191" s="18">
        <v>11594.003575000001</v>
      </c>
      <c r="Y191" s="18">
        <v>1.0449999999999999</v>
      </c>
      <c r="Z191" s="18">
        <v>39599</v>
      </c>
      <c r="AA191" s="18">
        <v>270157.37622500001</v>
      </c>
      <c r="AB191" s="18">
        <v>273519.382569974</v>
      </c>
      <c r="AC191" s="18">
        <v>6907.2295403917797</v>
      </c>
      <c r="AD191" s="18">
        <v>1669.52897864797</v>
      </c>
      <c r="AE191" s="18">
        <v>66111678</v>
      </c>
      <c r="AF191" s="18"/>
      <c r="AG191" s="18"/>
    </row>
    <row r="192" spans="1:33">
      <c r="A192" s="18" t="s">
        <v>810</v>
      </c>
      <c r="B192" s="18" t="s">
        <v>858</v>
      </c>
      <c r="C192" s="18" t="s">
        <v>520</v>
      </c>
      <c r="D192" s="18">
        <v>93445.793000000005</v>
      </c>
      <c r="E192" s="18">
        <v>4924</v>
      </c>
      <c r="F192" s="18">
        <v>98369.793000000005</v>
      </c>
      <c r="G192" s="18">
        <v>64739</v>
      </c>
      <c r="H192" s="18">
        <v>2601</v>
      </c>
      <c r="I192" s="18">
        <v>1533</v>
      </c>
      <c r="J192" s="18">
        <v>50</v>
      </c>
      <c r="K192" s="18">
        <v>4616</v>
      </c>
      <c r="L192" s="18">
        <v>599</v>
      </c>
      <c r="M192" s="18">
        <v>18524</v>
      </c>
      <c r="N192" s="18">
        <v>4924</v>
      </c>
      <c r="O192" s="18">
        <v>1428</v>
      </c>
      <c r="P192" s="18">
        <v>90097.266300000003</v>
      </c>
      <c r="Q192" s="18">
        <v>7480</v>
      </c>
      <c r="R192" s="18">
        <v>-17468.349999999999</v>
      </c>
      <c r="S192" s="18">
        <v>1036.32</v>
      </c>
      <c r="T192" s="18">
        <v>81145.236300000004</v>
      </c>
      <c r="U192" s="18">
        <v>98369.793000000005</v>
      </c>
      <c r="V192" s="18">
        <v>83614.324049999996</v>
      </c>
      <c r="W192" s="18">
        <v>-2469.0877499999801</v>
      </c>
      <c r="X192" s="18">
        <v>-1728.36142499998</v>
      </c>
      <c r="Y192" s="18">
        <v>0.98199999999999998</v>
      </c>
      <c r="Z192" s="18">
        <v>12619</v>
      </c>
      <c r="AA192" s="18">
        <v>96599.136725999997</v>
      </c>
      <c r="AB192" s="18">
        <v>97801.276438525703</v>
      </c>
      <c r="AC192" s="18">
        <v>7750.31907746459</v>
      </c>
      <c r="AD192" s="18">
        <v>2512.6185157207901</v>
      </c>
      <c r="AE192" s="18">
        <v>31706733</v>
      </c>
      <c r="AF192" s="18"/>
      <c r="AG192" s="18"/>
    </row>
    <row r="193" spans="1:33">
      <c r="A193" s="18" t="s">
        <v>810</v>
      </c>
      <c r="B193" s="18" t="s">
        <v>859</v>
      </c>
      <c r="C193" s="18" t="s">
        <v>521</v>
      </c>
      <c r="D193" s="18">
        <v>51714.741000000002</v>
      </c>
      <c r="E193" s="18">
        <v>4423</v>
      </c>
      <c r="F193" s="18">
        <v>56137.741000000002</v>
      </c>
      <c r="G193" s="18">
        <v>48512</v>
      </c>
      <c r="H193" s="18">
        <v>10452</v>
      </c>
      <c r="I193" s="18">
        <v>1034</v>
      </c>
      <c r="J193" s="18">
        <v>520</v>
      </c>
      <c r="K193" s="18">
        <v>3825</v>
      </c>
      <c r="L193" s="18">
        <v>504</v>
      </c>
      <c r="M193" s="18">
        <v>7607</v>
      </c>
      <c r="N193" s="18">
        <v>4423</v>
      </c>
      <c r="O193" s="18">
        <v>325</v>
      </c>
      <c r="P193" s="18">
        <v>67514.150399999999</v>
      </c>
      <c r="Q193" s="18">
        <v>13456.35</v>
      </c>
      <c r="R193" s="18">
        <v>-7170.6</v>
      </c>
      <c r="S193" s="18">
        <v>2466.36</v>
      </c>
      <c r="T193" s="18">
        <v>76266.260399999999</v>
      </c>
      <c r="U193" s="18">
        <v>56137.741000000002</v>
      </c>
      <c r="V193" s="18">
        <v>47717.079850000002</v>
      </c>
      <c r="W193" s="18">
        <v>28549.180550000001</v>
      </c>
      <c r="X193" s="18">
        <v>19984.426384999999</v>
      </c>
      <c r="Y193" s="18">
        <v>1.3560000000000001</v>
      </c>
      <c r="Z193" s="18">
        <v>12905</v>
      </c>
      <c r="AA193" s="18">
        <v>76122.776796000006</v>
      </c>
      <c r="AB193" s="18">
        <v>77070.095955525903</v>
      </c>
      <c r="AC193" s="18">
        <v>5972.1112712534596</v>
      </c>
      <c r="AD193" s="18">
        <v>734.41070950965695</v>
      </c>
      <c r="AE193" s="18">
        <v>9477570</v>
      </c>
      <c r="AF193" s="18"/>
      <c r="AG193" s="18"/>
    </row>
    <row r="194" spans="1:33">
      <c r="A194" s="18" t="s">
        <v>860</v>
      </c>
      <c r="B194" s="18" t="s">
        <v>861</v>
      </c>
      <c r="C194" s="18" t="s">
        <v>523</v>
      </c>
      <c r="D194" s="18">
        <v>123921.283</v>
      </c>
      <c r="E194" s="18">
        <v>12050</v>
      </c>
      <c r="F194" s="18">
        <v>135971.283</v>
      </c>
      <c r="G194" s="18">
        <v>75243</v>
      </c>
      <c r="H194" s="18">
        <v>15843</v>
      </c>
      <c r="I194" s="18">
        <v>13538</v>
      </c>
      <c r="J194" s="18">
        <v>0</v>
      </c>
      <c r="K194" s="18">
        <v>3509</v>
      </c>
      <c r="L194" s="18">
        <v>256</v>
      </c>
      <c r="M194" s="18">
        <v>31766</v>
      </c>
      <c r="N194" s="18">
        <v>12050</v>
      </c>
      <c r="O194" s="18">
        <v>250</v>
      </c>
      <c r="P194" s="18">
        <v>104715.68309999999</v>
      </c>
      <c r="Q194" s="18">
        <v>27956.5</v>
      </c>
      <c r="R194" s="18">
        <v>-27431.200000000001</v>
      </c>
      <c r="S194" s="18">
        <v>4842.28</v>
      </c>
      <c r="T194" s="18">
        <v>110083.2631</v>
      </c>
      <c r="U194" s="18">
        <v>135971.283</v>
      </c>
      <c r="V194" s="18">
        <v>115575.59054999999</v>
      </c>
      <c r="W194" s="18">
        <v>-5492.3274499999998</v>
      </c>
      <c r="X194" s="18">
        <v>-3844.6292149999999</v>
      </c>
      <c r="Y194" s="18">
        <v>0.97199999999999998</v>
      </c>
      <c r="Z194" s="18">
        <v>26101</v>
      </c>
      <c r="AA194" s="18">
        <v>132164.087076</v>
      </c>
      <c r="AB194" s="18">
        <v>133808.819141199</v>
      </c>
      <c r="AC194" s="18">
        <v>5126.5782591164598</v>
      </c>
      <c r="AD194" s="18">
        <v>-111.122302627346</v>
      </c>
      <c r="AE194" s="18">
        <v>-2900403</v>
      </c>
      <c r="AF194" s="18"/>
      <c r="AG194" s="18"/>
    </row>
    <row r="195" spans="1:33">
      <c r="A195" s="18" t="s">
        <v>860</v>
      </c>
      <c r="B195" s="18" t="s">
        <v>862</v>
      </c>
      <c r="C195" s="18" t="s">
        <v>524</v>
      </c>
      <c r="D195" s="18">
        <v>42690.180999999997</v>
      </c>
      <c r="E195" s="18">
        <v>4549</v>
      </c>
      <c r="F195" s="18">
        <v>47239.180999999997</v>
      </c>
      <c r="G195" s="18">
        <v>16863</v>
      </c>
      <c r="H195" s="18">
        <v>5341</v>
      </c>
      <c r="I195" s="18">
        <v>2825</v>
      </c>
      <c r="J195" s="18">
        <v>-37</v>
      </c>
      <c r="K195" s="18">
        <v>1746</v>
      </c>
      <c r="L195" s="18">
        <v>0</v>
      </c>
      <c r="M195" s="18">
        <v>2378</v>
      </c>
      <c r="N195" s="18">
        <v>4549</v>
      </c>
      <c r="O195" s="18">
        <v>0</v>
      </c>
      <c r="P195" s="18">
        <v>23468.237099999998</v>
      </c>
      <c r="Q195" s="18">
        <v>8393.75</v>
      </c>
      <c r="R195" s="18">
        <v>-2021.3</v>
      </c>
      <c r="S195" s="18">
        <v>3462.39</v>
      </c>
      <c r="T195" s="18">
        <v>33303.077100000002</v>
      </c>
      <c r="U195" s="18">
        <v>47239.180999999997</v>
      </c>
      <c r="V195" s="18">
        <v>40153.303849999997</v>
      </c>
      <c r="W195" s="18">
        <v>-6850.2267499999898</v>
      </c>
      <c r="X195" s="18">
        <v>-4795.1587250000002</v>
      </c>
      <c r="Y195" s="18">
        <v>0.89800000000000002</v>
      </c>
      <c r="Z195" s="18">
        <v>8569</v>
      </c>
      <c r="AA195" s="18">
        <v>42420.784538</v>
      </c>
      <c r="AB195" s="18">
        <v>42948.695153539702</v>
      </c>
      <c r="AC195" s="18">
        <v>5012.1011965853304</v>
      </c>
      <c r="AD195" s="18">
        <v>-225.59936515847301</v>
      </c>
      <c r="AE195" s="18">
        <v>-1933161</v>
      </c>
      <c r="AF195" s="18"/>
      <c r="AG195" s="18"/>
    </row>
    <row r="196" spans="1:33">
      <c r="A196" s="18" t="s">
        <v>860</v>
      </c>
      <c r="B196" s="18" t="s">
        <v>863</v>
      </c>
      <c r="C196" s="18" t="s">
        <v>525</v>
      </c>
      <c r="D196" s="18">
        <v>49186.55</v>
      </c>
      <c r="E196" s="18">
        <v>3906</v>
      </c>
      <c r="F196" s="18">
        <v>53092.55</v>
      </c>
      <c r="G196" s="18">
        <v>45639</v>
      </c>
      <c r="H196" s="18">
        <v>3883</v>
      </c>
      <c r="I196" s="18">
        <v>270</v>
      </c>
      <c r="J196" s="18">
        <v>1040</v>
      </c>
      <c r="K196" s="18">
        <v>2139</v>
      </c>
      <c r="L196" s="18">
        <v>150</v>
      </c>
      <c r="M196" s="18">
        <v>21585</v>
      </c>
      <c r="N196" s="18">
        <v>3906</v>
      </c>
      <c r="O196" s="18">
        <v>177</v>
      </c>
      <c r="P196" s="18">
        <v>63515.796300000002</v>
      </c>
      <c r="Q196" s="18">
        <v>6232.2</v>
      </c>
      <c r="R196" s="18">
        <v>-18625.2</v>
      </c>
      <c r="S196" s="18">
        <v>-349.35</v>
      </c>
      <c r="T196" s="18">
        <v>50773.446300000003</v>
      </c>
      <c r="U196" s="18">
        <v>53092.55</v>
      </c>
      <c r="V196" s="18">
        <v>45128.667500000003</v>
      </c>
      <c r="W196" s="18">
        <v>5644.7788</v>
      </c>
      <c r="X196" s="18">
        <v>3951.3451599999999</v>
      </c>
      <c r="Y196" s="18">
        <v>1.0740000000000001</v>
      </c>
      <c r="Z196" s="18">
        <v>10671</v>
      </c>
      <c r="AA196" s="18">
        <v>57021.398699999998</v>
      </c>
      <c r="AB196" s="18">
        <v>57731.0084352864</v>
      </c>
      <c r="AC196" s="18">
        <v>5410.0841941042399</v>
      </c>
      <c r="AD196" s="18">
        <v>172.38363236044199</v>
      </c>
      <c r="AE196" s="18">
        <v>1839506</v>
      </c>
      <c r="AF196" s="18"/>
      <c r="AG196" s="18"/>
    </row>
    <row r="197" spans="1:33">
      <c r="A197" s="18" t="s">
        <v>860</v>
      </c>
      <c r="B197" s="18" t="s">
        <v>864</v>
      </c>
      <c r="C197" s="18" t="s">
        <v>526</v>
      </c>
      <c r="D197" s="18">
        <v>58540.936000000002</v>
      </c>
      <c r="E197" s="18">
        <v>8173</v>
      </c>
      <c r="F197" s="18">
        <v>66713.936000000002</v>
      </c>
      <c r="G197" s="18">
        <v>51412</v>
      </c>
      <c r="H197" s="18">
        <v>4251</v>
      </c>
      <c r="I197" s="18">
        <v>694</v>
      </c>
      <c r="J197" s="18">
        <v>0</v>
      </c>
      <c r="K197" s="18">
        <v>4377</v>
      </c>
      <c r="L197" s="18">
        <v>38</v>
      </c>
      <c r="M197" s="18">
        <v>25344</v>
      </c>
      <c r="N197" s="18">
        <v>8173</v>
      </c>
      <c r="O197" s="18">
        <v>206</v>
      </c>
      <c r="P197" s="18">
        <v>71550.080400000006</v>
      </c>
      <c r="Q197" s="18">
        <v>7923.7</v>
      </c>
      <c r="R197" s="18">
        <v>-21749.8</v>
      </c>
      <c r="S197" s="18">
        <v>2638.57</v>
      </c>
      <c r="T197" s="18">
        <v>60362.5504</v>
      </c>
      <c r="U197" s="18">
        <v>66713.936000000002</v>
      </c>
      <c r="V197" s="18">
        <v>56706.845600000001</v>
      </c>
      <c r="W197" s="18">
        <v>3655.70479999999</v>
      </c>
      <c r="X197" s="18">
        <v>2558.9933599999899</v>
      </c>
      <c r="Y197" s="18">
        <v>1.038</v>
      </c>
      <c r="Z197" s="18">
        <v>11502</v>
      </c>
      <c r="AA197" s="18">
        <v>69249.065568000005</v>
      </c>
      <c r="AB197" s="18">
        <v>70110.843991659407</v>
      </c>
      <c r="AC197" s="18">
        <v>6095.5350366596604</v>
      </c>
      <c r="AD197" s="18">
        <v>857.83447491585298</v>
      </c>
      <c r="AE197" s="18">
        <v>9866812</v>
      </c>
      <c r="AF197" s="18"/>
      <c r="AG197" s="18"/>
    </row>
    <row r="198" spans="1:33">
      <c r="A198" s="18" t="s">
        <v>860</v>
      </c>
      <c r="B198" s="18" t="s">
        <v>865</v>
      </c>
      <c r="C198" s="18" t="s">
        <v>527</v>
      </c>
      <c r="D198" s="18">
        <v>46637.656000000003</v>
      </c>
      <c r="E198" s="18">
        <v>6843</v>
      </c>
      <c r="F198" s="18">
        <v>53480.656000000003</v>
      </c>
      <c r="G198" s="18">
        <v>35340</v>
      </c>
      <c r="H198" s="18">
        <v>3325</v>
      </c>
      <c r="I198" s="18">
        <v>683</v>
      </c>
      <c r="J198" s="18">
        <v>0</v>
      </c>
      <c r="K198" s="18">
        <v>3619</v>
      </c>
      <c r="L198" s="18">
        <v>371</v>
      </c>
      <c r="M198" s="18">
        <v>23881</v>
      </c>
      <c r="N198" s="18">
        <v>6843</v>
      </c>
      <c r="O198" s="18">
        <v>0</v>
      </c>
      <c r="P198" s="18">
        <v>49182.678</v>
      </c>
      <c r="Q198" s="18">
        <v>6482.95</v>
      </c>
      <c r="R198" s="18">
        <v>-20614.2</v>
      </c>
      <c r="S198" s="18">
        <v>1756.78</v>
      </c>
      <c r="T198" s="18">
        <v>36808.207999999999</v>
      </c>
      <c r="U198" s="18">
        <v>53480.656000000003</v>
      </c>
      <c r="V198" s="18">
        <v>45458.5576</v>
      </c>
      <c r="W198" s="18">
        <v>-8650.3495999999996</v>
      </c>
      <c r="X198" s="18">
        <v>-6055.2447199999997</v>
      </c>
      <c r="Y198" s="18">
        <v>0.88700000000000001</v>
      </c>
      <c r="Z198" s="18">
        <v>9036</v>
      </c>
      <c r="AA198" s="18">
        <v>47437.341871999997</v>
      </c>
      <c r="AB198" s="18">
        <v>48027.6816457678</v>
      </c>
      <c r="AC198" s="18">
        <v>5315.1484778406102</v>
      </c>
      <c r="AD198" s="18">
        <v>77.447916096809394</v>
      </c>
      <c r="AE198" s="18">
        <v>699819</v>
      </c>
      <c r="AF198" s="18"/>
      <c r="AG198" s="18"/>
    </row>
    <row r="199" spans="1:33">
      <c r="A199" s="18" t="s">
        <v>860</v>
      </c>
      <c r="B199" s="18" t="s">
        <v>866</v>
      </c>
      <c r="C199" s="18" t="s">
        <v>528</v>
      </c>
      <c r="D199" s="18">
        <v>56542.904000000002</v>
      </c>
      <c r="E199" s="18">
        <v>7564</v>
      </c>
      <c r="F199" s="18">
        <v>64106.904000000002</v>
      </c>
      <c r="G199" s="18">
        <v>56703</v>
      </c>
      <c r="H199" s="18">
        <v>8139</v>
      </c>
      <c r="I199" s="18">
        <v>520</v>
      </c>
      <c r="J199" s="18">
        <v>0</v>
      </c>
      <c r="K199" s="18">
        <v>3366</v>
      </c>
      <c r="L199" s="18">
        <v>5</v>
      </c>
      <c r="M199" s="18">
        <v>35151</v>
      </c>
      <c r="N199" s="18">
        <v>7564</v>
      </c>
      <c r="O199" s="18">
        <v>8</v>
      </c>
      <c r="P199" s="18">
        <v>78913.565100000007</v>
      </c>
      <c r="Q199" s="18">
        <v>10221.25</v>
      </c>
      <c r="R199" s="18">
        <v>-29889.4</v>
      </c>
      <c r="S199" s="18">
        <v>453.73</v>
      </c>
      <c r="T199" s="18">
        <v>59699.145100000002</v>
      </c>
      <c r="U199" s="18">
        <v>64106.904000000002</v>
      </c>
      <c r="V199" s="18">
        <v>54490.868399999999</v>
      </c>
      <c r="W199" s="18">
        <v>5208.2767000000003</v>
      </c>
      <c r="X199" s="18">
        <v>3645.79369</v>
      </c>
      <c r="Y199" s="18">
        <v>1.0569999999999999</v>
      </c>
      <c r="Z199" s="18">
        <v>11613</v>
      </c>
      <c r="AA199" s="18">
        <v>67760.997528000007</v>
      </c>
      <c r="AB199" s="18">
        <v>68604.257507846603</v>
      </c>
      <c r="AC199" s="18">
        <v>5907.5396114566902</v>
      </c>
      <c r="AD199" s="18">
        <v>669.83904971288996</v>
      </c>
      <c r="AE199" s="18">
        <v>7778841</v>
      </c>
      <c r="AF199" s="18"/>
      <c r="AG199" s="18"/>
    </row>
    <row r="200" spans="1:33">
      <c r="A200" s="18" t="s">
        <v>860</v>
      </c>
      <c r="B200" s="18" t="s">
        <v>867</v>
      </c>
      <c r="C200" s="18" t="s">
        <v>529</v>
      </c>
      <c r="D200" s="18">
        <v>70275.127999999997</v>
      </c>
      <c r="E200" s="18">
        <v>7089</v>
      </c>
      <c r="F200" s="18">
        <v>77364.127999999997</v>
      </c>
      <c r="G200" s="18">
        <v>66193</v>
      </c>
      <c r="H200" s="18">
        <v>9353</v>
      </c>
      <c r="I200" s="18">
        <v>2327</v>
      </c>
      <c r="J200" s="18">
        <v>0</v>
      </c>
      <c r="K200" s="18">
        <v>5784</v>
      </c>
      <c r="L200" s="18">
        <v>488</v>
      </c>
      <c r="M200" s="18">
        <v>29856</v>
      </c>
      <c r="N200" s="18">
        <v>7089</v>
      </c>
      <c r="O200" s="18">
        <v>15</v>
      </c>
      <c r="P200" s="18">
        <v>92120.7981</v>
      </c>
      <c r="Q200" s="18">
        <v>14844.4</v>
      </c>
      <c r="R200" s="18">
        <v>-25805.15</v>
      </c>
      <c r="S200" s="18">
        <v>950.13</v>
      </c>
      <c r="T200" s="18">
        <v>82110.178100000005</v>
      </c>
      <c r="U200" s="18">
        <v>77364.127999999997</v>
      </c>
      <c r="V200" s="18">
        <v>65759.508799999996</v>
      </c>
      <c r="W200" s="18">
        <v>16350.6693</v>
      </c>
      <c r="X200" s="18">
        <v>11445.468510000001</v>
      </c>
      <c r="Y200" s="18">
        <v>1.1479999999999999</v>
      </c>
      <c r="Z200" s="18">
        <v>16571</v>
      </c>
      <c r="AA200" s="18">
        <v>88814.018943999996</v>
      </c>
      <c r="AB200" s="18">
        <v>89919.275810885199</v>
      </c>
      <c r="AC200" s="18">
        <v>5426.3035309205898</v>
      </c>
      <c r="AD200" s="18">
        <v>188.60296917679199</v>
      </c>
      <c r="AE200" s="18">
        <v>3125340</v>
      </c>
      <c r="AF200" s="18"/>
      <c r="AG200" s="18"/>
    </row>
    <row r="201" spans="1:33">
      <c r="A201" s="18" t="s">
        <v>860</v>
      </c>
      <c r="B201" s="18" t="s">
        <v>868</v>
      </c>
      <c r="C201" s="18" t="s">
        <v>530</v>
      </c>
      <c r="D201" s="18">
        <v>433911.00300000003</v>
      </c>
      <c r="E201" s="18">
        <v>44999</v>
      </c>
      <c r="F201" s="18">
        <v>478910.00300000003</v>
      </c>
      <c r="G201" s="18">
        <v>181943</v>
      </c>
      <c r="H201" s="18">
        <v>88938</v>
      </c>
      <c r="I201" s="18">
        <v>16890</v>
      </c>
      <c r="J201" s="18">
        <v>0</v>
      </c>
      <c r="K201" s="18">
        <v>4954</v>
      </c>
      <c r="L201" s="18">
        <v>678</v>
      </c>
      <c r="M201" s="18">
        <v>17484</v>
      </c>
      <c r="N201" s="18">
        <v>44999</v>
      </c>
      <c r="O201" s="18">
        <v>8641</v>
      </c>
      <c r="P201" s="18">
        <v>253210.07310000001</v>
      </c>
      <c r="Q201" s="18">
        <v>94164.7</v>
      </c>
      <c r="R201" s="18">
        <v>-22782.55</v>
      </c>
      <c r="S201" s="18">
        <v>35276.870000000003</v>
      </c>
      <c r="T201" s="18">
        <v>359869.0931</v>
      </c>
      <c r="U201" s="18">
        <v>478910.00300000003</v>
      </c>
      <c r="V201" s="18">
        <v>407073.50254999998</v>
      </c>
      <c r="W201" s="18">
        <v>-47204.409449999999</v>
      </c>
      <c r="X201" s="18">
        <v>-33043.086615</v>
      </c>
      <c r="Y201" s="18">
        <v>0.93100000000000005</v>
      </c>
      <c r="Z201" s="18">
        <v>93774</v>
      </c>
      <c r="AA201" s="18">
        <v>445865.21279299998</v>
      </c>
      <c r="AB201" s="18">
        <v>451413.83669274102</v>
      </c>
      <c r="AC201" s="18">
        <v>4813.8485794862199</v>
      </c>
      <c r="AD201" s="18">
        <v>-423.85198225758501</v>
      </c>
      <c r="AE201" s="18">
        <v>-39746296</v>
      </c>
      <c r="AF201" s="18"/>
      <c r="AG201" s="18"/>
    </row>
    <row r="202" spans="1:33">
      <c r="A202" s="18" t="s">
        <v>860</v>
      </c>
      <c r="B202" s="18" t="s">
        <v>869</v>
      </c>
      <c r="C202" s="18" t="s">
        <v>531</v>
      </c>
      <c r="D202" s="18">
        <v>61343.264000000003</v>
      </c>
      <c r="E202" s="18">
        <v>6083</v>
      </c>
      <c r="F202" s="18">
        <v>67426.263999999996</v>
      </c>
      <c r="G202" s="18">
        <v>44550</v>
      </c>
      <c r="H202" s="18">
        <v>7608</v>
      </c>
      <c r="I202" s="18">
        <v>525</v>
      </c>
      <c r="J202" s="18">
        <v>0</v>
      </c>
      <c r="K202" s="18">
        <v>3899</v>
      </c>
      <c r="L202" s="18">
        <v>100</v>
      </c>
      <c r="M202" s="18">
        <v>23390</v>
      </c>
      <c r="N202" s="18">
        <v>6083</v>
      </c>
      <c r="O202" s="18">
        <v>19</v>
      </c>
      <c r="P202" s="18">
        <v>62000.235000000001</v>
      </c>
      <c r="Q202" s="18">
        <v>10227.200000000001</v>
      </c>
      <c r="R202" s="18">
        <v>-19982.650000000001</v>
      </c>
      <c r="S202" s="18">
        <v>1194.25</v>
      </c>
      <c r="T202" s="18">
        <v>53439.035000000003</v>
      </c>
      <c r="U202" s="18">
        <v>67426.263999999996</v>
      </c>
      <c r="V202" s="18">
        <v>57312.324399999998</v>
      </c>
      <c r="W202" s="18">
        <v>-3873.2893999999901</v>
      </c>
      <c r="X202" s="18">
        <v>-2711.30258</v>
      </c>
      <c r="Y202" s="18">
        <v>0.96</v>
      </c>
      <c r="Z202" s="18">
        <v>12068</v>
      </c>
      <c r="AA202" s="18">
        <v>64729.21344</v>
      </c>
      <c r="AB202" s="18">
        <v>65534.744013813397</v>
      </c>
      <c r="AC202" s="18">
        <v>5430.4560833454898</v>
      </c>
      <c r="AD202" s="18">
        <v>192.75552160168999</v>
      </c>
      <c r="AE202" s="18">
        <v>2326174</v>
      </c>
      <c r="AF202" s="18"/>
      <c r="AG202" s="18"/>
    </row>
    <row r="203" spans="1:33">
      <c r="A203" s="18" t="s">
        <v>860</v>
      </c>
      <c r="B203" s="18" t="s">
        <v>870</v>
      </c>
      <c r="C203" s="18" t="s">
        <v>532</v>
      </c>
      <c r="D203" s="18">
        <v>109133.702</v>
      </c>
      <c r="E203" s="18">
        <v>8314</v>
      </c>
      <c r="F203" s="18">
        <v>117447.702</v>
      </c>
      <c r="G203" s="18">
        <v>70262</v>
      </c>
      <c r="H203" s="18">
        <v>18810</v>
      </c>
      <c r="I203" s="18">
        <v>1362</v>
      </c>
      <c r="J203" s="18">
        <v>0</v>
      </c>
      <c r="K203" s="18">
        <v>4028</v>
      </c>
      <c r="L203" s="18">
        <v>182</v>
      </c>
      <c r="M203" s="18">
        <v>23365</v>
      </c>
      <c r="N203" s="18">
        <v>8314</v>
      </c>
      <c r="O203" s="18">
        <v>8</v>
      </c>
      <c r="P203" s="18">
        <v>97783.625400000004</v>
      </c>
      <c r="Q203" s="18">
        <v>20570</v>
      </c>
      <c r="R203" s="18">
        <v>-20021.75</v>
      </c>
      <c r="S203" s="18">
        <v>3094.85</v>
      </c>
      <c r="T203" s="18">
        <v>101426.7254</v>
      </c>
      <c r="U203" s="18">
        <v>117447.702</v>
      </c>
      <c r="V203" s="18">
        <v>99830.546700000006</v>
      </c>
      <c r="W203" s="18">
        <v>1596.1786999999899</v>
      </c>
      <c r="X203" s="18">
        <v>1117.32508999999</v>
      </c>
      <c r="Y203" s="18">
        <v>1.01</v>
      </c>
      <c r="Z203" s="18">
        <v>24244</v>
      </c>
      <c r="AA203" s="18">
        <v>118622.17902</v>
      </c>
      <c r="AB203" s="18">
        <v>120098.38716242601</v>
      </c>
      <c r="AC203" s="18">
        <v>4953.7364775790402</v>
      </c>
      <c r="AD203" s="18">
        <v>-283.96408416475998</v>
      </c>
      <c r="AE203" s="18">
        <v>-6884425</v>
      </c>
      <c r="AF203" s="18"/>
      <c r="AG203" s="18"/>
    </row>
    <row r="204" spans="1:33">
      <c r="A204" s="18" t="s">
        <v>860</v>
      </c>
      <c r="B204" s="18" t="s">
        <v>871</v>
      </c>
      <c r="C204" s="18" t="s">
        <v>533</v>
      </c>
      <c r="D204" s="18">
        <v>19797.432000000001</v>
      </c>
      <c r="E204" s="18">
        <v>2212</v>
      </c>
      <c r="F204" s="18">
        <v>22009.432000000001</v>
      </c>
      <c r="G204" s="18">
        <v>17011</v>
      </c>
      <c r="H204" s="18">
        <v>479</v>
      </c>
      <c r="I204" s="18">
        <v>537</v>
      </c>
      <c r="J204" s="18">
        <v>0</v>
      </c>
      <c r="K204" s="18">
        <v>1643</v>
      </c>
      <c r="L204" s="18">
        <v>0</v>
      </c>
      <c r="M204" s="18">
        <v>10319</v>
      </c>
      <c r="N204" s="18">
        <v>2212</v>
      </c>
      <c r="O204" s="18">
        <v>0</v>
      </c>
      <c r="P204" s="18">
        <v>23674.208699999999</v>
      </c>
      <c r="Q204" s="18">
        <v>2260.15</v>
      </c>
      <c r="R204" s="18">
        <v>-8771.15</v>
      </c>
      <c r="S204" s="18">
        <v>125.97</v>
      </c>
      <c r="T204" s="18">
        <v>17289.1787</v>
      </c>
      <c r="U204" s="18">
        <v>22009.432000000001</v>
      </c>
      <c r="V204" s="18">
        <v>18708.017199999998</v>
      </c>
      <c r="W204" s="18">
        <v>-1418.8384999999901</v>
      </c>
      <c r="X204" s="18">
        <v>-993.18694999999605</v>
      </c>
      <c r="Y204" s="18">
        <v>0.95499999999999996</v>
      </c>
      <c r="Z204" s="18">
        <v>3760</v>
      </c>
      <c r="AA204" s="18">
        <v>21019.007559999998</v>
      </c>
      <c r="AB204" s="18">
        <v>21280.581157468299</v>
      </c>
      <c r="AC204" s="18">
        <v>5659.7290312415698</v>
      </c>
      <c r="AD204" s="18">
        <v>422.02846949777103</v>
      </c>
      <c r="AE204" s="18">
        <v>1586827</v>
      </c>
      <c r="AF204" s="18"/>
      <c r="AG204" s="18"/>
    </row>
    <row r="205" spans="1:33">
      <c r="A205" s="18" t="s">
        <v>860</v>
      </c>
      <c r="B205" s="18" t="s">
        <v>872</v>
      </c>
      <c r="C205" s="18" t="s">
        <v>534</v>
      </c>
      <c r="D205" s="18">
        <v>7137.7809999999999</v>
      </c>
      <c r="E205" s="18">
        <v>2157</v>
      </c>
      <c r="F205" s="18">
        <v>9294.7810000000009</v>
      </c>
      <c r="G205" s="18">
        <v>10200</v>
      </c>
      <c r="H205" s="18">
        <v>3102</v>
      </c>
      <c r="I205" s="18">
        <v>128</v>
      </c>
      <c r="J205" s="18">
        <v>1113</v>
      </c>
      <c r="K205" s="18">
        <v>0</v>
      </c>
      <c r="L205" s="18">
        <v>0</v>
      </c>
      <c r="M205" s="18">
        <v>3943</v>
      </c>
      <c r="N205" s="18">
        <v>2157</v>
      </c>
      <c r="O205" s="18">
        <v>0</v>
      </c>
      <c r="P205" s="18">
        <v>14195.34</v>
      </c>
      <c r="Q205" s="18">
        <v>3691.55</v>
      </c>
      <c r="R205" s="18">
        <v>-3351.55</v>
      </c>
      <c r="S205" s="18">
        <v>1163.1400000000001</v>
      </c>
      <c r="T205" s="18">
        <v>15698.48</v>
      </c>
      <c r="U205" s="18">
        <v>9294.7810000000009</v>
      </c>
      <c r="V205" s="18">
        <v>7900.5638499999995</v>
      </c>
      <c r="W205" s="18">
        <v>7797.91615</v>
      </c>
      <c r="X205" s="18">
        <v>5458.5413049999997</v>
      </c>
      <c r="Y205" s="18">
        <v>1.587</v>
      </c>
      <c r="Z205" s="18">
        <v>4006</v>
      </c>
      <c r="AA205" s="18">
        <v>14750.817446999999</v>
      </c>
      <c r="AB205" s="18">
        <v>14934.385789805699</v>
      </c>
      <c r="AC205" s="18">
        <v>3728.0044407902501</v>
      </c>
      <c r="AD205" s="18">
        <v>-1509.69612095356</v>
      </c>
      <c r="AE205" s="18">
        <v>-6047843</v>
      </c>
      <c r="AF205" s="18"/>
      <c r="AG205" s="18"/>
    </row>
    <row r="206" spans="1:33">
      <c r="A206" s="18" t="s">
        <v>860</v>
      </c>
      <c r="B206" s="18" t="s">
        <v>873</v>
      </c>
      <c r="C206" s="18" t="s">
        <v>535</v>
      </c>
      <c r="D206" s="18">
        <v>78512.293999999994</v>
      </c>
      <c r="E206" s="18">
        <v>5223</v>
      </c>
      <c r="F206" s="18">
        <v>83735.293999999994</v>
      </c>
      <c r="G206" s="18">
        <v>50316</v>
      </c>
      <c r="H206" s="18">
        <v>4685</v>
      </c>
      <c r="I206" s="18">
        <v>1847</v>
      </c>
      <c r="J206" s="18">
        <v>0</v>
      </c>
      <c r="K206" s="18">
        <v>3617</v>
      </c>
      <c r="L206" s="18">
        <v>343</v>
      </c>
      <c r="M206" s="18">
        <v>16883</v>
      </c>
      <c r="N206" s="18">
        <v>5223</v>
      </c>
      <c r="O206" s="18">
        <v>989</v>
      </c>
      <c r="P206" s="18">
        <v>70024.777199999997</v>
      </c>
      <c r="Q206" s="18">
        <v>8626.65</v>
      </c>
      <c r="R206" s="18">
        <v>-15482.75</v>
      </c>
      <c r="S206" s="18">
        <v>1569.44</v>
      </c>
      <c r="T206" s="18">
        <v>64738.117200000001</v>
      </c>
      <c r="U206" s="18">
        <v>83735.293999999994</v>
      </c>
      <c r="V206" s="18">
        <v>71174.999899999995</v>
      </c>
      <c r="W206" s="18">
        <v>-6436.8827000000001</v>
      </c>
      <c r="X206" s="18">
        <v>-4505.8178900000003</v>
      </c>
      <c r="Y206" s="18">
        <v>0.94599999999999995</v>
      </c>
      <c r="Z206" s="18">
        <v>13285</v>
      </c>
      <c r="AA206" s="18">
        <v>79213.588124000002</v>
      </c>
      <c r="AB206" s="18">
        <v>80199.371261230495</v>
      </c>
      <c r="AC206" s="18">
        <v>6036.8363764569403</v>
      </c>
      <c r="AD206" s="18">
        <v>799.13581471313898</v>
      </c>
      <c r="AE206" s="18">
        <v>10616519</v>
      </c>
      <c r="AF206" s="18"/>
      <c r="AG206" s="18"/>
    </row>
    <row r="207" spans="1:33">
      <c r="A207" s="18" t="s">
        <v>860</v>
      </c>
      <c r="B207" s="18" t="s">
        <v>874</v>
      </c>
      <c r="C207" s="18" t="s">
        <v>536</v>
      </c>
      <c r="D207" s="18">
        <v>98007.909</v>
      </c>
      <c r="E207" s="18">
        <v>6928</v>
      </c>
      <c r="F207" s="18">
        <v>104935.909</v>
      </c>
      <c r="G207" s="18">
        <v>49452</v>
      </c>
      <c r="H207" s="18">
        <v>6281</v>
      </c>
      <c r="I207" s="18">
        <v>728</v>
      </c>
      <c r="J207" s="18">
        <v>0</v>
      </c>
      <c r="K207" s="18">
        <v>2788</v>
      </c>
      <c r="L207" s="18">
        <v>121</v>
      </c>
      <c r="M207" s="18">
        <v>8383</v>
      </c>
      <c r="N207" s="18">
        <v>6928</v>
      </c>
      <c r="O207" s="18">
        <v>0</v>
      </c>
      <c r="P207" s="18">
        <v>68822.348400000003</v>
      </c>
      <c r="Q207" s="18">
        <v>8327.4500000000007</v>
      </c>
      <c r="R207" s="18">
        <v>-7228.4</v>
      </c>
      <c r="S207" s="18">
        <v>4463.6899999999996</v>
      </c>
      <c r="T207" s="18">
        <v>74385.088399999993</v>
      </c>
      <c r="U207" s="18">
        <v>104935.909</v>
      </c>
      <c r="V207" s="18">
        <v>89195.522649999999</v>
      </c>
      <c r="W207" s="18">
        <v>-14810.43425</v>
      </c>
      <c r="X207" s="18">
        <v>-10367.303975000001</v>
      </c>
      <c r="Y207" s="18">
        <v>0.90100000000000002</v>
      </c>
      <c r="Z207" s="18">
        <v>15435</v>
      </c>
      <c r="AA207" s="18">
        <v>94547.254008999997</v>
      </c>
      <c r="AB207" s="18">
        <v>95723.858817352098</v>
      </c>
      <c r="AC207" s="18">
        <v>6201.7401242210599</v>
      </c>
      <c r="AD207" s="18">
        <v>964.03956247725796</v>
      </c>
      <c r="AE207" s="18">
        <v>14879951</v>
      </c>
      <c r="AF207" s="18"/>
      <c r="AG207" s="18"/>
    </row>
    <row r="208" spans="1:33">
      <c r="A208" s="18" t="s">
        <v>860</v>
      </c>
      <c r="B208" s="18" t="s">
        <v>875</v>
      </c>
      <c r="C208" s="18" t="s">
        <v>537</v>
      </c>
      <c r="D208" s="18">
        <v>66081.175000000003</v>
      </c>
      <c r="E208" s="18">
        <v>6198</v>
      </c>
      <c r="F208" s="18">
        <v>72279.175000000003</v>
      </c>
      <c r="G208" s="18">
        <v>47742</v>
      </c>
      <c r="H208" s="18">
        <v>6826</v>
      </c>
      <c r="I208" s="18">
        <v>1424</v>
      </c>
      <c r="J208" s="18">
        <v>0</v>
      </c>
      <c r="K208" s="18">
        <v>3318</v>
      </c>
      <c r="L208" s="18">
        <v>48</v>
      </c>
      <c r="M208" s="18">
        <v>8232</v>
      </c>
      <c r="N208" s="18">
        <v>6198</v>
      </c>
      <c r="O208" s="18">
        <v>561</v>
      </c>
      <c r="P208" s="18">
        <v>66442.541400000002</v>
      </c>
      <c r="Q208" s="18">
        <v>9832.7999999999993</v>
      </c>
      <c r="R208" s="18">
        <v>-7514.85</v>
      </c>
      <c r="S208" s="18">
        <v>3868.86</v>
      </c>
      <c r="T208" s="18">
        <v>72629.3514</v>
      </c>
      <c r="U208" s="18">
        <v>72279.175000000003</v>
      </c>
      <c r="V208" s="18">
        <v>61437.298750000002</v>
      </c>
      <c r="W208" s="18">
        <v>11192.05265</v>
      </c>
      <c r="X208" s="18">
        <v>7834.4368549999999</v>
      </c>
      <c r="Y208" s="18">
        <v>1.1080000000000001</v>
      </c>
      <c r="Z208" s="18">
        <v>11626</v>
      </c>
      <c r="AA208" s="18">
        <v>80085.325899999996</v>
      </c>
      <c r="AB208" s="18">
        <v>81081.957484069193</v>
      </c>
      <c r="AC208" s="18">
        <v>6974.1921111361798</v>
      </c>
      <c r="AD208" s="18">
        <v>1736.49154939238</v>
      </c>
      <c r="AE208" s="18">
        <v>20188451</v>
      </c>
      <c r="AF208" s="18"/>
      <c r="AG208" s="18"/>
    </row>
    <row r="209" spans="1:33">
      <c r="A209" s="18" t="s">
        <v>860</v>
      </c>
      <c r="B209" s="18" t="s">
        <v>876</v>
      </c>
      <c r="C209" s="18" t="s">
        <v>538</v>
      </c>
      <c r="D209" s="18">
        <v>41241.099000000002</v>
      </c>
      <c r="E209" s="18">
        <v>5568</v>
      </c>
      <c r="F209" s="18">
        <v>46809.099000000002</v>
      </c>
      <c r="G209" s="18">
        <v>30091</v>
      </c>
      <c r="H209" s="18">
        <v>8497</v>
      </c>
      <c r="I209" s="18">
        <v>371</v>
      </c>
      <c r="J209" s="18">
        <v>0</v>
      </c>
      <c r="K209" s="18">
        <v>2851</v>
      </c>
      <c r="L209" s="18">
        <v>317</v>
      </c>
      <c r="M209" s="18">
        <v>17646</v>
      </c>
      <c r="N209" s="18">
        <v>5568</v>
      </c>
      <c r="O209" s="18">
        <v>39</v>
      </c>
      <c r="P209" s="18">
        <v>41877.644699999997</v>
      </c>
      <c r="Q209" s="18">
        <v>9961.15</v>
      </c>
      <c r="R209" s="18">
        <v>-15301.7</v>
      </c>
      <c r="S209" s="18">
        <v>1732.98</v>
      </c>
      <c r="T209" s="18">
        <v>38270.074699999997</v>
      </c>
      <c r="U209" s="18">
        <v>46809.099000000002</v>
      </c>
      <c r="V209" s="18">
        <v>39787.734149999997</v>
      </c>
      <c r="W209" s="18">
        <v>-1517.6594500000001</v>
      </c>
      <c r="X209" s="18">
        <v>-1062.361615</v>
      </c>
      <c r="Y209" s="18">
        <v>0.97699999999999998</v>
      </c>
      <c r="Z209" s="18">
        <v>10081</v>
      </c>
      <c r="AA209" s="18">
        <v>45732.489722999999</v>
      </c>
      <c r="AB209" s="18">
        <v>46301.613256729201</v>
      </c>
      <c r="AC209" s="18">
        <v>4592.9583629331601</v>
      </c>
      <c r="AD209" s="18">
        <v>-644.74219881064198</v>
      </c>
      <c r="AE209" s="18">
        <v>-6499646</v>
      </c>
      <c r="AF209" s="18"/>
      <c r="AG209" s="18"/>
    </row>
    <row r="210" spans="1:33">
      <c r="A210" s="18" t="s">
        <v>877</v>
      </c>
      <c r="B210" s="18" t="s">
        <v>878</v>
      </c>
      <c r="C210" s="18" t="s">
        <v>540</v>
      </c>
      <c r="D210" s="18">
        <v>48393.557000000001</v>
      </c>
      <c r="E210" s="18">
        <v>3436</v>
      </c>
      <c r="F210" s="18">
        <v>51829.557000000001</v>
      </c>
      <c r="G210" s="18">
        <v>32244</v>
      </c>
      <c r="H210" s="18">
        <v>11429</v>
      </c>
      <c r="I210" s="18">
        <v>428</v>
      </c>
      <c r="J210" s="18">
        <v>0</v>
      </c>
      <c r="K210" s="18">
        <v>2503</v>
      </c>
      <c r="L210" s="18">
        <v>3</v>
      </c>
      <c r="M210" s="18">
        <v>8001</v>
      </c>
      <c r="N210" s="18">
        <v>3436</v>
      </c>
      <c r="O210" s="18">
        <v>0</v>
      </c>
      <c r="P210" s="18">
        <v>44873.974800000004</v>
      </c>
      <c r="Q210" s="18">
        <v>12206</v>
      </c>
      <c r="R210" s="18">
        <v>-6803.4</v>
      </c>
      <c r="S210" s="18">
        <v>1560.43</v>
      </c>
      <c r="T210" s="18">
        <v>51837.004800000002</v>
      </c>
      <c r="U210" s="18">
        <v>51829.557000000001</v>
      </c>
      <c r="V210" s="18">
        <v>44055.123449999999</v>
      </c>
      <c r="W210" s="18">
        <v>7781.8813499999997</v>
      </c>
      <c r="X210" s="18">
        <v>5447.3169449999996</v>
      </c>
      <c r="Y210" s="18">
        <v>1.105</v>
      </c>
      <c r="Z210" s="18">
        <v>11361</v>
      </c>
      <c r="AA210" s="18">
        <v>57271.660485</v>
      </c>
      <c r="AB210" s="18">
        <v>57984.384633525202</v>
      </c>
      <c r="AC210" s="18">
        <v>5103.8099316543603</v>
      </c>
      <c r="AD210" s="18">
        <v>-133.890630089442</v>
      </c>
      <c r="AE210" s="18">
        <v>-1521131</v>
      </c>
      <c r="AF210" s="18"/>
      <c r="AG210" s="18"/>
    </row>
    <row r="211" spans="1:33">
      <c r="A211" s="18" t="s">
        <v>877</v>
      </c>
      <c r="B211" s="18" t="s">
        <v>879</v>
      </c>
      <c r="C211" s="18" t="s">
        <v>541</v>
      </c>
      <c r="D211" s="18">
        <v>49006.576000000001</v>
      </c>
      <c r="E211" s="18">
        <v>2863</v>
      </c>
      <c r="F211" s="18">
        <v>51869.576000000001</v>
      </c>
      <c r="G211" s="18">
        <v>23887</v>
      </c>
      <c r="H211" s="18">
        <v>5760</v>
      </c>
      <c r="I211" s="18">
        <v>24</v>
      </c>
      <c r="J211" s="18">
        <v>0</v>
      </c>
      <c r="K211" s="18">
        <v>874</v>
      </c>
      <c r="L211" s="18">
        <v>0</v>
      </c>
      <c r="M211" s="18">
        <v>95</v>
      </c>
      <c r="N211" s="18">
        <v>2863</v>
      </c>
      <c r="O211" s="18">
        <v>60</v>
      </c>
      <c r="P211" s="18">
        <v>33243.537900000003</v>
      </c>
      <c r="Q211" s="18">
        <v>5659.3</v>
      </c>
      <c r="R211" s="18">
        <v>-131.75</v>
      </c>
      <c r="S211" s="18">
        <v>2417.4</v>
      </c>
      <c r="T211" s="18">
        <v>41188.4879</v>
      </c>
      <c r="U211" s="18">
        <v>51869.576000000001</v>
      </c>
      <c r="V211" s="18">
        <v>44089.139600000002</v>
      </c>
      <c r="W211" s="18">
        <v>-2900.6516999999999</v>
      </c>
      <c r="X211" s="18">
        <v>-2030.4561900000001</v>
      </c>
      <c r="Y211" s="18">
        <v>0.96099999999999997</v>
      </c>
      <c r="Z211" s="18">
        <v>9663</v>
      </c>
      <c r="AA211" s="18">
        <v>49846.662536000003</v>
      </c>
      <c r="AB211" s="18">
        <v>50466.985393970899</v>
      </c>
      <c r="AC211" s="18">
        <v>5222.7036524858604</v>
      </c>
      <c r="AD211" s="18">
        <v>-14.9969092579422</v>
      </c>
      <c r="AE211" s="18">
        <v>-144915</v>
      </c>
      <c r="AF211" s="18"/>
      <c r="AG211" s="18"/>
    </row>
    <row r="212" spans="1:33">
      <c r="A212" s="18" t="s">
        <v>877</v>
      </c>
      <c r="B212" s="18" t="s">
        <v>880</v>
      </c>
      <c r="C212" s="18" t="s">
        <v>542</v>
      </c>
      <c r="D212" s="18">
        <v>57453.826000000001</v>
      </c>
      <c r="E212" s="18">
        <v>6631</v>
      </c>
      <c r="F212" s="18">
        <v>64084.826000000001</v>
      </c>
      <c r="G212" s="18">
        <v>40724</v>
      </c>
      <c r="H212" s="18">
        <v>21331</v>
      </c>
      <c r="I212" s="18">
        <v>1152</v>
      </c>
      <c r="J212" s="18">
        <v>0</v>
      </c>
      <c r="K212" s="18">
        <v>3896</v>
      </c>
      <c r="L212" s="18">
        <v>114</v>
      </c>
      <c r="M212" s="18">
        <v>15398</v>
      </c>
      <c r="N212" s="18">
        <v>6631</v>
      </c>
      <c r="O212" s="18">
        <v>739</v>
      </c>
      <c r="P212" s="18">
        <v>56675.590799999998</v>
      </c>
      <c r="Q212" s="18">
        <v>22422.15</v>
      </c>
      <c r="R212" s="18">
        <v>-13813.35</v>
      </c>
      <c r="S212" s="18">
        <v>3018.69</v>
      </c>
      <c r="T212" s="18">
        <v>68303.080799999996</v>
      </c>
      <c r="U212" s="18">
        <v>64084.826000000001</v>
      </c>
      <c r="V212" s="18">
        <v>54472.102099999996</v>
      </c>
      <c r="W212" s="18">
        <v>13830.9787</v>
      </c>
      <c r="X212" s="18">
        <v>9681.6850900000009</v>
      </c>
      <c r="Y212" s="18">
        <v>1.151</v>
      </c>
      <c r="Z212" s="18">
        <v>15950</v>
      </c>
      <c r="AA212" s="18">
        <v>73761.634726000004</v>
      </c>
      <c r="AB212" s="18">
        <v>74679.570365698906</v>
      </c>
      <c r="AC212" s="18">
        <v>4682.1047251221898</v>
      </c>
      <c r="AD212" s="18">
        <v>-555.59583662161697</v>
      </c>
      <c r="AE212" s="18">
        <v>-8861754</v>
      </c>
      <c r="AF212" s="18"/>
      <c r="AG212" s="18"/>
    </row>
    <row r="213" spans="1:33">
      <c r="A213" s="18" t="s">
        <v>877</v>
      </c>
      <c r="B213" s="18" t="s">
        <v>881</v>
      </c>
      <c r="C213" s="18" t="s">
        <v>543</v>
      </c>
      <c r="D213" s="18">
        <v>28243.525000000001</v>
      </c>
      <c r="E213" s="18">
        <v>4162</v>
      </c>
      <c r="F213" s="18">
        <v>32405.525000000001</v>
      </c>
      <c r="G213" s="18">
        <v>33273</v>
      </c>
      <c r="H213" s="18">
        <v>1675</v>
      </c>
      <c r="I213" s="18">
        <v>104</v>
      </c>
      <c r="J213" s="18">
        <v>0</v>
      </c>
      <c r="K213" s="18">
        <v>2269</v>
      </c>
      <c r="L213" s="18">
        <v>13</v>
      </c>
      <c r="M213" s="18">
        <v>22328</v>
      </c>
      <c r="N213" s="18">
        <v>4162</v>
      </c>
      <c r="O213" s="18">
        <v>0</v>
      </c>
      <c r="P213" s="18">
        <v>46306.034099999997</v>
      </c>
      <c r="Q213" s="18">
        <v>3440.8</v>
      </c>
      <c r="R213" s="18">
        <v>-18989.849999999999</v>
      </c>
      <c r="S213" s="18">
        <v>-258.06</v>
      </c>
      <c r="T213" s="18">
        <v>30498.9241</v>
      </c>
      <c r="U213" s="18">
        <v>32405.525000000001</v>
      </c>
      <c r="V213" s="18">
        <v>27544.696250000001</v>
      </c>
      <c r="W213" s="18">
        <v>2954.2278500000002</v>
      </c>
      <c r="X213" s="18">
        <v>2067.9594950000001</v>
      </c>
      <c r="Y213" s="18">
        <v>1.0640000000000001</v>
      </c>
      <c r="Z213" s="18">
        <v>6995</v>
      </c>
      <c r="AA213" s="18">
        <v>34479.478600000002</v>
      </c>
      <c r="AB213" s="18">
        <v>34908.5626673847</v>
      </c>
      <c r="AC213" s="18">
        <v>4990.5021683180403</v>
      </c>
      <c r="AD213" s="18">
        <v>-247.198393425766</v>
      </c>
      <c r="AE213" s="18">
        <v>-1729153</v>
      </c>
      <c r="AF213" s="18"/>
      <c r="AG213" s="18"/>
    </row>
    <row r="214" spans="1:33">
      <c r="A214" s="18" t="s">
        <v>877</v>
      </c>
      <c r="B214" s="18" t="s">
        <v>882</v>
      </c>
      <c r="C214" s="18" t="s">
        <v>544</v>
      </c>
      <c r="D214" s="18">
        <v>144417.15599999999</v>
      </c>
      <c r="E214" s="18">
        <v>11994</v>
      </c>
      <c r="F214" s="18">
        <v>156411.15599999999</v>
      </c>
      <c r="G214" s="18">
        <v>82300</v>
      </c>
      <c r="H214" s="18">
        <v>10180</v>
      </c>
      <c r="I214" s="18">
        <v>2090</v>
      </c>
      <c r="J214" s="18">
        <v>0</v>
      </c>
      <c r="K214" s="18">
        <v>3690</v>
      </c>
      <c r="L214" s="18">
        <v>284</v>
      </c>
      <c r="M214" s="18">
        <v>24655</v>
      </c>
      <c r="N214" s="18">
        <v>11994</v>
      </c>
      <c r="O214" s="18">
        <v>478</v>
      </c>
      <c r="P214" s="18">
        <v>114536.91</v>
      </c>
      <c r="Q214" s="18">
        <v>13566</v>
      </c>
      <c r="R214" s="18">
        <v>-21604.45</v>
      </c>
      <c r="S214" s="18">
        <v>6003.55</v>
      </c>
      <c r="T214" s="18">
        <v>112502.01</v>
      </c>
      <c r="U214" s="18">
        <v>156411.15599999999</v>
      </c>
      <c r="V214" s="18">
        <v>132949.48259999999</v>
      </c>
      <c r="W214" s="18">
        <v>-20447.472600000001</v>
      </c>
      <c r="X214" s="18">
        <v>-14313.230820000001</v>
      </c>
      <c r="Y214" s="18">
        <v>0.90800000000000003</v>
      </c>
      <c r="Z214" s="18">
        <v>30384</v>
      </c>
      <c r="AA214" s="18">
        <v>142021.32964800001</v>
      </c>
      <c r="AB214" s="18">
        <v>143788.73136795399</v>
      </c>
      <c r="AC214" s="18">
        <v>4732.3832072127998</v>
      </c>
      <c r="AD214" s="18">
        <v>-505.31735453100703</v>
      </c>
      <c r="AE214" s="18">
        <v>-15353563</v>
      </c>
      <c r="AF214" s="18"/>
      <c r="AG214" s="18"/>
    </row>
    <row r="215" spans="1:33">
      <c r="A215" s="18" t="s">
        <v>877</v>
      </c>
      <c r="B215" s="18" t="s">
        <v>883</v>
      </c>
      <c r="C215" s="18" t="s">
        <v>545</v>
      </c>
      <c r="D215" s="18">
        <v>136171.39300000001</v>
      </c>
      <c r="E215" s="18">
        <v>7540</v>
      </c>
      <c r="F215" s="18">
        <v>143711.39300000001</v>
      </c>
      <c r="G215" s="18">
        <v>76187</v>
      </c>
      <c r="H215" s="18">
        <v>16336</v>
      </c>
      <c r="I215" s="18">
        <v>1724</v>
      </c>
      <c r="J215" s="18">
        <v>0</v>
      </c>
      <c r="K215" s="18">
        <v>7400</v>
      </c>
      <c r="L215" s="18">
        <v>1717</v>
      </c>
      <c r="M215" s="18">
        <v>11484</v>
      </c>
      <c r="N215" s="18">
        <v>7540</v>
      </c>
      <c r="O215" s="18">
        <v>4675</v>
      </c>
      <c r="P215" s="18">
        <v>106029.4479</v>
      </c>
      <c r="Q215" s="18">
        <v>21641</v>
      </c>
      <c r="R215" s="18">
        <v>-15194.6</v>
      </c>
      <c r="S215" s="18">
        <v>4456.72</v>
      </c>
      <c r="T215" s="18">
        <v>116932.56789999999</v>
      </c>
      <c r="U215" s="18">
        <v>143711.39300000001</v>
      </c>
      <c r="V215" s="18">
        <v>122154.68405</v>
      </c>
      <c r="W215" s="18">
        <v>-5222.1161500000198</v>
      </c>
      <c r="X215" s="18">
        <v>-3655.4813050000098</v>
      </c>
      <c r="Y215" s="18">
        <v>0.97499999999999998</v>
      </c>
      <c r="Z215" s="18">
        <v>21685</v>
      </c>
      <c r="AA215" s="18">
        <v>140118.608175</v>
      </c>
      <c r="AB215" s="18">
        <v>141862.33124603299</v>
      </c>
      <c r="AC215" s="18">
        <v>6541.9567095242301</v>
      </c>
      <c r="AD215" s="18">
        <v>1304.25614778043</v>
      </c>
      <c r="AE215" s="18">
        <v>28282795</v>
      </c>
      <c r="AF215" s="18"/>
      <c r="AG215" s="18"/>
    </row>
    <row r="216" spans="1:33">
      <c r="A216" s="18" t="s">
        <v>877</v>
      </c>
      <c r="B216" s="18" t="s">
        <v>884</v>
      </c>
      <c r="C216" s="18" t="s">
        <v>546</v>
      </c>
      <c r="D216" s="18">
        <v>32059.136999999999</v>
      </c>
      <c r="E216" s="18">
        <v>1375</v>
      </c>
      <c r="F216" s="18">
        <v>33434.137000000002</v>
      </c>
      <c r="G216" s="18">
        <v>16166</v>
      </c>
      <c r="H216" s="18">
        <v>7400</v>
      </c>
      <c r="I216" s="18">
        <v>96</v>
      </c>
      <c r="J216" s="18">
        <v>0</v>
      </c>
      <c r="K216" s="18">
        <v>1462</v>
      </c>
      <c r="L216" s="18">
        <v>13</v>
      </c>
      <c r="M216" s="18">
        <v>2821</v>
      </c>
      <c r="N216" s="18">
        <v>1375</v>
      </c>
      <c r="O216" s="18">
        <v>84</v>
      </c>
      <c r="P216" s="18">
        <v>22498.2222</v>
      </c>
      <c r="Q216" s="18">
        <v>7614.3</v>
      </c>
      <c r="R216" s="18">
        <v>-2480.3000000000002</v>
      </c>
      <c r="S216" s="18">
        <v>689.18</v>
      </c>
      <c r="T216" s="18">
        <v>28321.4022</v>
      </c>
      <c r="U216" s="18">
        <v>33434.137000000002</v>
      </c>
      <c r="V216" s="18">
        <v>28419.016449999999</v>
      </c>
      <c r="W216" s="18">
        <v>-97.6142500000024</v>
      </c>
      <c r="X216" s="18">
        <v>-68.329975000001596</v>
      </c>
      <c r="Y216" s="18">
        <v>0.998</v>
      </c>
      <c r="Z216" s="18">
        <v>5685</v>
      </c>
      <c r="AA216" s="18">
        <v>33367.268726000002</v>
      </c>
      <c r="AB216" s="18">
        <v>33782.5117622584</v>
      </c>
      <c r="AC216" s="18">
        <v>5942.3943293330503</v>
      </c>
      <c r="AD216" s="18">
        <v>704.69376758924295</v>
      </c>
      <c r="AE216" s="18">
        <v>4006184</v>
      </c>
      <c r="AF216" s="18"/>
      <c r="AG216" s="18"/>
    </row>
    <row r="217" spans="1:33">
      <c r="A217" s="18" t="s">
        <v>877</v>
      </c>
      <c r="B217" s="18" t="s">
        <v>885</v>
      </c>
      <c r="C217" s="18" t="s">
        <v>547</v>
      </c>
      <c r="D217" s="18">
        <v>35182.266000000003</v>
      </c>
      <c r="E217" s="18">
        <v>3639</v>
      </c>
      <c r="F217" s="18">
        <v>38821.266000000003</v>
      </c>
      <c r="G217" s="18">
        <v>23908</v>
      </c>
      <c r="H217" s="18">
        <v>9609</v>
      </c>
      <c r="I217" s="18">
        <v>925</v>
      </c>
      <c r="J217" s="18">
        <v>0</v>
      </c>
      <c r="K217" s="18">
        <v>5217</v>
      </c>
      <c r="L217" s="18">
        <v>80</v>
      </c>
      <c r="M217" s="18">
        <v>5131</v>
      </c>
      <c r="N217" s="18">
        <v>3639</v>
      </c>
      <c r="O217" s="18">
        <v>0</v>
      </c>
      <c r="P217" s="18">
        <v>33272.763599999998</v>
      </c>
      <c r="Q217" s="18">
        <v>13388.35</v>
      </c>
      <c r="R217" s="18">
        <v>-4429.3500000000004</v>
      </c>
      <c r="S217" s="18">
        <v>2220.88</v>
      </c>
      <c r="T217" s="18">
        <v>44452.643600000003</v>
      </c>
      <c r="U217" s="18">
        <v>38821.266000000003</v>
      </c>
      <c r="V217" s="18">
        <v>32998.076099999998</v>
      </c>
      <c r="W217" s="18">
        <v>11454.567499999999</v>
      </c>
      <c r="X217" s="18">
        <v>8018.1972500000002</v>
      </c>
      <c r="Y217" s="18">
        <v>1.2070000000000001</v>
      </c>
      <c r="Z217" s="18">
        <v>8235</v>
      </c>
      <c r="AA217" s="18">
        <v>46857.268062000003</v>
      </c>
      <c r="AB217" s="18">
        <v>47440.389036647699</v>
      </c>
      <c r="AC217" s="18">
        <v>5760.8244124648099</v>
      </c>
      <c r="AD217" s="18">
        <v>523.12385072100699</v>
      </c>
      <c r="AE217" s="18">
        <v>4307925</v>
      </c>
      <c r="AF217" s="18"/>
      <c r="AG217" s="18"/>
    </row>
    <row r="218" spans="1:33">
      <c r="A218" s="18" t="s">
        <v>877</v>
      </c>
      <c r="B218" s="18" t="s">
        <v>886</v>
      </c>
      <c r="C218" s="18" t="s">
        <v>548</v>
      </c>
      <c r="D218" s="18">
        <v>159567.79300000001</v>
      </c>
      <c r="E218" s="18">
        <v>14196</v>
      </c>
      <c r="F218" s="18">
        <v>173763.79300000001</v>
      </c>
      <c r="G218" s="18">
        <v>87645</v>
      </c>
      <c r="H218" s="18">
        <v>32439</v>
      </c>
      <c r="I218" s="18">
        <v>2915</v>
      </c>
      <c r="J218" s="18">
        <v>0</v>
      </c>
      <c r="K218" s="18">
        <v>4131</v>
      </c>
      <c r="L218" s="18">
        <v>380</v>
      </c>
      <c r="M218" s="18">
        <v>27857</v>
      </c>
      <c r="N218" s="18">
        <v>14196</v>
      </c>
      <c r="O218" s="18">
        <v>0</v>
      </c>
      <c r="P218" s="18">
        <v>121975.5465</v>
      </c>
      <c r="Q218" s="18">
        <v>33562.25</v>
      </c>
      <c r="R218" s="18">
        <v>-24001.45</v>
      </c>
      <c r="S218" s="18">
        <v>7330.91</v>
      </c>
      <c r="T218" s="18">
        <v>138867.25649999999</v>
      </c>
      <c r="U218" s="18">
        <v>173763.79300000001</v>
      </c>
      <c r="V218" s="18">
        <v>147699.22404999999</v>
      </c>
      <c r="W218" s="18">
        <v>-8831.9675499999994</v>
      </c>
      <c r="X218" s="18">
        <v>-6182.3772849999996</v>
      </c>
      <c r="Y218" s="18">
        <v>0.96399999999999997</v>
      </c>
      <c r="Z218" s="18">
        <v>23611</v>
      </c>
      <c r="AA218" s="18">
        <v>167508.29645200001</v>
      </c>
      <c r="AB218" s="18">
        <v>169592.87383195799</v>
      </c>
      <c r="AC218" s="18">
        <v>7182.7908107220301</v>
      </c>
      <c r="AD218" s="18">
        <v>1945.09024897823</v>
      </c>
      <c r="AE218" s="18">
        <v>45925526</v>
      </c>
      <c r="AF218" s="18"/>
      <c r="AG218" s="18"/>
    </row>
    <row r="219" spans="1:33">
      <c r="A219" s="18" t="s">
        <v>877</v>
      </c>
      <c r="B219" s="18" t="s">
        <v>887</v>
      </c>
      <c r="C219" s="18" t="s">
        <v>549</v>
      </c>
      <c r="D219" s="18">
        <v>20593.555</v>
      </c>
      <c r="E219" s="18">
        <v>3763</v>
      </c>
      <c r="F219" s="18">
        <v>24356.555</v>
      </c>
      <c r="G219" s="18">
        <v>7175</v>
      </c>
      <c r="H219" s="18">
        <v>6297</v>
      </c>
      <c r="I219" s="18">
        <v>67</v>
      </c>
      <c r="J219" s="18">
        <v>0</v>
      </c>
      <c r="K219" s="18">
        <v>458</v>
      </c>
      <c r="L219" s="18">
        <v>388</v>
      </c>
      <c r="M219" s="18">
        <v>141</v>
      </c>
      <c r="N219" s="18">
        <v>3763</v>
      </c>
      <c r="O219" s="18">
        <v>1294</v>
      </c>
      <c r="P219" s="18">
        <v>9985.4475000000002</v>
      </c>
      <c r="Q219" s="18">
        <v>5798.7</v>
      </c>
      <c r="R219" s="18">
        <v>-1549.55</v>
      </c>
      <c r="S219" s="18">
        <v>3174.58</v>
      </c>
      <c r="T219" s="18">
        <v>17409.177500000002</v>
      </c>
      <c r="U219" s="18">
        <v>24356.555</v>
      </c>
      <c r="V219" s="18">
        <v>20703.071749999999</v>
      </c>
      <c r="W219" s="18">
        <v>-3293.8942499999998</v>
      </c>
      <c r="X219" s="18">
        <v>-2305.7259749999998</v>
      </c>
      <c r="Y219" s="18">
        <v>0.90500000000000003</v>
      </c>
      <c r="Z219" s="18">
        <v>4748</v>
      </c>
      <c r="AA219" s="18">
        <v>22042.682274999999</v>
      </c>
      <c r="AB219" s="18">
        <v>22316.995117034199</v>
      </c>
      <c r="AC219" s="18">
        <v>4700.2938325682899</v>
      </c>
      <c r="AD219" s="18">
        <v>-537.40672917551296</v>
      </c>
      <c r="AE219" s="18">
        <v>-2551607</v>
      </c>
      <c r="AF219" s="18"/>
      <c r="AG219" s="18"/>
    </row>
    <row r="220" spans="1:33">
      <c r="A220" s="18" t="s">
        <v>877</v>
      </c>
      <c r="B220" s="18" t="s">
        <v>888</v>
      </c>
      <c r="C220" s="18" t="s">
        <v>550</v>
      </c>
      <c r="D220" s="18">
        <v>60966.466999999997</v>
      </c>
      <c r="E220" s="18">
        <v>6371</v>
      </c>
      <c r="F220" s="18">
        <v>67337.467000000004</v>
      </c>
      <c r="G220" s="18">
        <v>27504</v>
      </c>
      <c r="H220" s="18">
        <v>14848</v>
      </c>
      <c r="I220" s="18">
        <v>100</v>
      </c>
      <c r="J220" s="18">
        <v>0</v>
      </c>
      <c r="K220" s="18">
        <v>2654</v>
      </c>
      <c r="L220" s="18">
        <v>23</v>
      </c>
      <c r="M220" s="18">
        <v>10765</v>
      </c>
      <c r="N220" s="18">
        <v>6371</v>
      </c>
      <c r="O220" s="18">
        <v>0</v>
      </c>
      <c r="P220" s="18">
        <v>38277.316800000001</v>
      </c>
      <c r="Q220" s="18">
        <v>14961.7</v>
      </c>
      <c r="R220" s="18">
        <v>-9169.7999999999993</v>
      </c>
      <c r="S220" s="18">
        <v>3585.3</v>
      </c>
      <c r="T220" s="18">
        <v>47654.516799999998</v>
      </c>
      <c r="U220" s="18">
        <v>67337.467000000004</v>
      </c>
      <c r="V220" s="18">
        <v>57236.846949999999</v>
      </c>
      <c r="W220" s="18">
        <v>-9582.3301499999998</v>
      </c>
      <c r="X220" s="18">
        <v>-6707.6311050000004</v>
      </c>
      <c r="Y220" s="18">
        <v>0.9</v>
      </c>
      <c r="Z220" s="18">
        <v>10725</v>
      </c>
      <c r="AA220" s="18">
        <v>60603.720300000001</v>
      </c>
      <c r="AB220" s="18">
        <v>61357.910672384802</v>
      </c>
      <c r="AC220" s="18">
        <v>5721.0173121104699</v>
      </c>
      <c r="AD220" s="18">
        <v>483.31675036666599</v>
      </c>
      <c r="AE220" s="18">
        <v>5183572</v>
      </c>
      <c r="AF220" s="18"/>
      <c r="AG220" s="18"/>
    </row>
    <row r="221" spans="1:33">
      <c r="A221" s="18" t="s">
        <v>877</v>
      </c>
      <c r="B221" s="18" t="s">
        <v>889</v>
      </c>
      <c r="C221" s="18" t="s">
        <v>551</v>
      </c>
      <c r="D221" s="18">
        <v>857821.15599999996</v>
      </c>
      <c r="E221" s="18">
        <v>56124</v>
      </c>
      <c r="F221" s="18">
        <v>913945.15599999996</v>
      </c>
      <c r="G221" s="18">
        <v>504215</v>
      </c>
      <c r="H221" s="18">
        <v>105333</v>
      </c>
      <c r="I221" s="18">
        <v>65363</v>
      </c>
      <c r="J221" s="18">
        <v>36179</v>
      </c>
      <c r="K221" s="18">
        <v>0</v>
      </c>
      <c r="L221" s="18">
        <v>59308</v>
      </c>
      <c r="M221" s="18">
        <v>51099</v>
      </c>
      <c r="N221" s="18">
        <v>56124</v>
      </c>
      <c r="O221" s="18">
        <v>15048</v>
      </c>
      <c r="P221" s="18">
        <v>701716.01549999998</v>
      </c>
      <c r="Q221" s="18">
        <v>175843.75</v>
      </c>
      <c r="R221" s="18">
        <v>-106636.75</v>
      </c>
      <c r="S221" s="18">
        <v>39018.57</v>
      </c>
      <c r="T221" s="18">
        <v>809941.58550000004</v>
      </c>
      <c r="U221" s="18">
        <v>913945.15599999996</v>
      </c>
      <c r="V221" s="18">
        <v>776853.38260000001</v>
      </c>
      <c r="W221" s="18">
        <v>33088.202899999997</v>
      </c>
      <c r="X221" s="18">
        <v>23161.742030000001</v>
      </c>
      <c r="Y221" s="18">
        <v>1.0249999999999999</v>
      </c>
      <c r="Z221" s="18">
        <v>155592</v>
      </c>
      <c r="AA221" s="18">
        <v>936793.78489999997</v>
      </c>
      <c r="AB221" s="18">
        <v>948451.82915840601</v>
      </c>
      <c r="AC221" s="18">
        <v>6095.7621803075099</v>
      </c>
      <c r="AD221" s="18">
        <v>858.06161856370704</v>
      </c>
      <c r="AE221" s="18">
        <v>133507523</v>
      </c>
      <c r="AF221" s="18"/>
      <c r="AG221" s="18"/>
    </row>
    <row r="222" spans="1:33">
      <c r="A222" s="18" t="s">
        <v>890</v>
      </c>
      <c r="B222" s="18" t="s">
        <v>891</v>
      </c>
      <c r="C222" s="18" t="s">
        <v>553</v>
      </c>
      <c r="D222" s="18">
        <v>66314.744000000006</v>
      </c>
      <c r="E222" s="18">
        <v>9133</v>
      </c>
      <c r="F222" s="18">
        <v>75447.744000000006</v>
      </c>
      <c r="G222" s="18">
        <v>28664</v>
      </c>
      <c r="H222" s="18">
        <v>6963</v>
      </c>
      <c r="I222" s="18">
        <v>230</v>
      </c>
      <c r="J222" s="18">
        <v>0</v>
      </c>
      <c r="K222" s="18">
        <v>1802</v>
      </c>
      <c r="L222" s="18">
        <v>1143</v>
      </c>
      <c r="M222" s="18">
        <v>1911</v>
      </c>
      <c r="N222" s="18">
        <v>9133</v>
      </c>
      <c r="O222" s="18">
        <v>0</v>
      </c>
      <c r="P222" s="18">
        <v>39891.688800000004</v>
      </c>
      <c r="Q222" s="18">
        <v>7645.75</v>
      </c>
      <c r="R222" s="18">
        <v>-2595.9</v>
      </c>
      <c r="S222" s="18">
        <v>7438.18</v>
      </c>
      <c r="T222" s="18">
        <v>52379.718800000002</v>
      </c>
      <c r="U222" s="18">
        <v>75447.744000000006</v>
      </c>
      <c r="V222" s="18">
        <v>64130.582399999999</v>
      </c>
      <c r="W222" s="18">
        <v>-11750.863600000001</v>
      </c>
      <c r="X222" s="18">
        <v>-8225.6045200000099</v>
      </c>
      <c r="Y222" s="18">
        <v>0.89100000000000001</v>
      </c>
      <c r="Z222" s="18">
        <v>14115</v>
      </c>
      <c r="AA222" s="18">
        <v>67223.939903999999</v>
      </c>
      <c r="AB222" s="18">
        <v>68060.516404887996</v>
      </c>
      <c r="AC222" s="18">
        <v>4821.8573435981598</v>
      </c>
      <c r="AD222" s="18">
        <v>-415.84321814564498</v>
      </c>
      <c r="AE222" s="18">
        <v>-5869627</v>
      </c>
      <c r="AF222" s="18"/>
      <c r="AG222" s="18"/>
    </row>
    <row r="223" spans="1:33">
      <c r="A223" s="18" t="s">
        <v>890</v>
      </c>
      <c r="B223" s="18" t="s">
        <v>892</v>
      </c>
      <c r="C223" s="18" t="s">
        <v>554</v>
      </c>
      <c r="D223" s="18">
        <v>71898.907999999996</v>
      </c>
      <c r="E223" s="18">
        <v>4617</v>
      </c>
      <c r="F223" s="18">
        <v>76515.907999999996</v>
      </c>
      <c r="G223" s="18">
        <v>36901</v>
      </c>
      <c r="H223" s="18">
        <v>3920</v>
      </c>
      <c r="I223" s="18">
        <v>430</v>
      </c>
      <c r="J223" s="18">
        <v>0</v>
      </c>
      <c r="K223" s="18">
        <v>2143</v>
      </c>
      <c r="L223" s="18">
        <v>417</v>
      </c>
      <c r="M223" s="18">
        <v>12705</v>
      </c>
      <c r="N223" s="18">
        <v>4617</v>
      </c>
      <c r="O223" s="18">
        <v>340</v>
      </c>
      <c r="P223" s="18">
        <v>51355.121700000003</v>
      </c>
      <c r="Q223" s="18">
        <v>5519.05</v>
      </c>
      <c r="R223" s="18">
        <v>-11442.7</v>
      </c>
      <c r="S223" s="18">
        <v>1764.6</v>
      </c>
      <c r="T223" s="18">
        <v>47196.0717</v>
      </c>
      <c r="U223" s="18">
        <v>76515.907999999996</v>
      </c>
      <c r="V223" s="18">
        <v>65038.521800000002</v>
      </c>
      <c r="W223" s="18">
        <v>-17842.450099999998</v>
      </c>
      <c r="X223" s="18">
        <v>-12489.71507</v>
      </c>
      <c r="Y223" s="18">
        <v>0.83699999999999997</v>
      </c>
      <c r="Z223" s="18">
        <v>13386</v>
      </c>
      <c r="AA223" s="18">
        <v>64043.814996000001</v>
      </c>
      <c r="AB223" s="18">
        <v>64840.816045468098</v>
      </c>
      <c r="AC223" s="18">
        <v>4843.9276890384099</v>
      </c>
      <c r="AD223" s="18">
        <v>-393.77287270539398</v>
      </c>
      <c r="AE223" s="18">
        <v>-5271044</v>
      </c>
      <c r="AF223" s="18"/>
      <c r="AG223" s="18"/>
    </row>
    <row r="224" spans="1:33">
      <c r="A224" s="18" t="s">
        <v>890</v>
      </c>
      <c r="B224" s="18" t="s">
        <v>893</v>
      </c>
      <c r="C224" s="18" t="s">
        <v>555</v>
      </c>
      <c r="D224" s="18">
        <v>124732.77800000001</v>
      </c>
      <c r="E224" s="18">
        <v>8918</v>
      </c>
      <c r="F224" s="18">
        <v>133650.77799999999</v>
      </c>
      <c r="G224" s="18">
        <v>57575</v>
      </c>
      <c r="H224" s="18">
        <v>20686</v>
      </c>
      <c r="I224" s="18">
        <v>1410</v>
      </c>
      <c r="J224" s="18">
        <v>0</v>
      </c>
      <c r="K224" s="18">
        <v>4176</v>
      </c>
      <c r="L224" s="18">
        <v>166</v>
      </c>
      <c r="M224" s="18">
        <v>14722</v>
      </c>
      <c r="N224" s="18">
        <v>8918</v>
      </c>
      <c r="O224" s="18">
        <v>269</v>
      </c>
      <c r="P224" s="18">
        <v>80127.127500000002</v>
      </c>
      <c r="Q224" s="18">
        <v>22331.200000000001</v>
      </c>
      <c r="R224" s="18">
        <v>-12883.45</v>
      </c>
      <c r="S224" s="18">
        <v>5077.5600000000004</v>
      </c>
      <c r="T224" s="18">
        <v>94652.4375</v>
      </c>
      <c r="U224" s="18">
        <v>133650.77799999999</v>
      </c>
      <c r="V224" s="18">
        <v>113603.16130000001</v>
      </c>
      <c r="W224" s="18">
        <v>-18950.7238</v>
      </c>
      <c r="X224" s="18">
        <v>-13265.506659999999</v>
      </c>
      <c r="Y224" s="18">
        <v>0.90100000000000002</v>
      </c>
      <c r="Z224" s="18">
        <v>16301</v>
      </c>
      <c r="AA224" s="18">
        <v>120419.350978</v>
      </c>
      <c r="AB224" s="18">
        <v>121917.924245563</v>
      </c>
      <c r="AC224" s="18">
        <v>7479.1684096412901</v>
      </c>
      <c r="AD224" s="18">
        <v>2241.4678478974902</v>
      </c>
      <c r="AE224" s="18">
        <v>36538167</v>
      </c>
      <c r="AF224" s="18"/>
      <c r="AG224" s="18"/>
    </row>
    <row r="225" spans="1:33">
      <c r="A225" s="18" t="s">
        <v>890</v>
      </c>
      <c r="B225" s="18" t="s">
        <v>894</v>
      </c>
      <c r="C225" s="18" t="s">
        <v>556</v>
      </c>
      <c r="D225" s="18">
        <v>74278.97</v>
      </c>
      <c r="E225" s="18">
        <v>3640</v>
      </c>
      <c r="F225" s="18">
        <v>77918.97</v>
      </c>
      <c r="G225" s="18">
        <v>50824</v>
      </c>
      <c r="H225" s="18">
        <v>11422</v>
      </c>
      <c r="I225" s="18">
        <v>2675</v>
      </c>
      <c r="J225" s="18">
        <v>0</v>
      </c>
      <c r="K225" s="18">
        <v>3200</v>
      </c>
      <c r="L225" s="18">
        <v>98</v>
      </c>
      <c r="M225" s="18">
        <v>15008</v>
      </c>
      <c r="N225" s="18">
        <v>3640</v>
      </c>
      <c r="O225" s="18">
        <v>2181</v>
      </c>
      <c r="P225" s="18">
        <v>70731.760800000004</v>
      </c>
      <c r="Q225" s="18">
        <v>14702.45</v>
      </c>
      <c r="R225" s="18">
        <v>-14693.95</v>
      </c>
      <c r="S225" s="18">
        <v>542.64</v>
      </c>
      <c r="T225" s="18">
        <v>71282.900800000003</v>
      </c>
      <c r="U225" s="18">
        <v>77918.97</v>
      </c>
      <c r="V225" s="18">
        <v>66231.124500000005</v>
      </c>
      <c r="W225" s="18">
        <v>5051.7763000000004</v>
      </c>
      <c r="X225" s="18">
        <v>3536.24341</v>
      </c>
      <c r="Y225" s="18">
        <v>1.0449999999999999</v>
      </c>
      <c r="Z225" s="18">
        <v>8637</v>
      </c>
      <c r="AA225" s="18">
        <v>81425.323650000006</v>
      </c>
      <c r="AB225" s="18">
        <v>82438.630999138797</v>
      </c>
      <c r="AC225" s="18">
        <v>9544.8223919345601</v>
      </c>
      <c r="AD225" s="18">
        <v>4307.1218301907602</v>
      </c>
      <c r="AE225" s="18">
        <v>37200611</v>
      </c>
      <c r="AF225" s="18"/>
      <c r="AG225" s="18"/>
    </row>
    <row r="226" spans="1:33">
      <c r="A226" s="18" t="s">
        <v>890</v>
      </c>
      <c r="B226" s="18" t="s">
        <v>895</v>
      </c>
      <c r="C226" s="18" t="s">
        <v>557</v>
      </c>
      <c r="D226" s="18">
        <v>132350.149</v>
      </c>
      <c r="E226" s="18">
        <v>10389</v>
      </c>
      <c r="F226" s="18">
        <v>142739.149</v>
      </c>
      <c r="G226" s="18">
        <v>106288</v>
      </c>
      <c r="H226" s="18">
        <v>13404</v>
      </c>
      <c r="I226" s="18">
        <v>1881</v>
      </c>
      <c r="J226" s="18">
        <v>0</v>
      </c>
      <c r="K226" s="18">
        <v>3303</v>
      </c>
      <c r="L226" s="18">
        <v>144</v>
      </c>
      <c r="M226" s="18">
        <v>27076</v>
      </c>
      <c r="N226" s="18">
        <v>10389</v>
      </c>
      <c r="O226" s="18">
        <v>807</v>
      </c>
      <c r="P226" s="18">
        <v>147921.00959999999</v>
      </c>
      <c r="Q226" s="18">
        <v>15799.8</v>
      </c>
      <c r="R226" s="18">
        <v>-23822.95</v>
      </c>
      <c r="S226" s="18">
        <v>4227.7299999999996</v>
      </c>
      <c r="T226" s="18">
        <v>144125.58960000001</v>
      </c>
      <c r="U226" s="18">
        <v>142739.149</v>
      </c>
      <c r="V226" s="18">
        <v>121328.27665</v>
      </c>
      <c r="W226" s="18">
        <v>22797.31295</v>
      </c>
      <c r="X226" s="18">
        <v>15958.119065000001</v>
      </c>
      <c r="Y226" s="18">
        <v>1.1120000000000001</v>
      </c>
      <c r="Z226" s="18">
        <v>26226</v>
      </c>
      <c r="AA226" s="18">
        <v>158725.93368799999</v>
      </c>
      <c r="AB226" s="18">
        <v>160701.21788578</v>
      </c>
      <c r="AC226" s="18">
        <v>6127.5534921749404</v>
      </c>
      <c r="AD226" s="18">
        <v>889.852930431142</v>
      </c>
      <c r="AE226" s="18">
        <v>23337283</v>
      </c>
      <c r="AF226" s="18"/>
      <c r="AG226" s="18"/>
    </row>
    <row r="227" spans="1:33">
      <c r="A227" s="18" t="s">
        <v>890</v>
      </c>
      <c r="B227" s="18" t="s">
        <v>896</v>
      </c>
      <c r="C227" s="18" t="s">
        <v>558</v>
      </c>
      <c r="D227" s="18">
        <v>19682.831999999999</v>
      </c>
      <c r="E227" s="18">
        <v>3429</v>
      </c>
      <c r="F227" s="18">
        <v>23111.831999999999</v>
      </c>
      <c r="G227" s="18">
        <v>21211</v>
      </c>
      <c r="H227" s="18">
        <v>288</v>
      </c>
      <c r="I227" s="18">
        <v>87</v>
      </c>
      <c r="J227" s="18">
        <v>0</v>
      </c>
      <c r="K227" s="18">
        <v>1564</v>
      </c>
      <c r="L227" s="18">
        <v>152</v>
      </c>
      <c r="M227" s="18">
        <v>10974</v>
      </c>
      <c r="N227" s="18">
        <v>3429</v>
      </c>
      <c r="O227" s="18">
        <v>1</v>
      </c>
      <c r="P227" s="18">
        <v>29519.348699999999</v>
      </c>
      <c r="Q227" s="18">
        <v>1648.15</v>
      </c>
      <c r="R227" s="18">
        <v>-9457.9500000000007</v>
      </c>
      <c r="S227" s="18">
        <v>1049.07</v>
      </c>
      <c r="T227" s="18">
        <v>22758.618699999999</v>
      </c>
      <c r="U227" s="18">
        <v>23111.831999999999</v>
      </c>
      <c r="V227" s="18">
        <v>19645.057199999999</v>
      </c>
      <c r="W227" s="18">
        <v>3113.5614999999998</v>
      </c>
      <c r="X227" s="18">
        <v>2179.49305</v>
      </c>
      <c r="Y227" s="18">
        <v>1.0940000000000001</v>
      </c>
      <c r="Z227" s="18">
        <v>5717</v>
      </c>
      <c r="AA227" s="18">
        <v>25284.344207999999</v>
      </c>
      <c r="AB227" s="18">
        <v>25598.998306450401</v>
      </c>
      <c r="AC227" s="18">
        <v>4477.6977971751603</v>
      </c>
      <c r="AD227" s="18">
        <v>-760.00276456864299</v>
      </c>
      <c r="AE227" s="18">
        <v>-4344936</v>
      </c>
      <c r="AF227" s="18"/>
      <c r="AG227" s="18"/>
    </row>
    <row r="228" spans="1:33">
      <c r="A228" s="18" t="s">
        <v>890</v>
      </c>
      <c r="B228" s="18" t="s">
        <v>897</v>
      </c>
      <c r="C228" s="18" t="s">
        <v>559</v>
      </c>
      <c r="D228" s="18">
        <v>131880.125</v>
      </c>
      <c r="E228" s="18">
        <v>6937</v>
      </c>
      <c r="F228" s="18">
        <v>138817.125</v>
      </c>
      <c r="G228" s="18">
        <v>62358</v>
      </c>
      <c r="H228" s="18">
        <v>13578</v>
      </c>
      <c r="I228" s="18">
        <v>1715</v>
      </c>
      <c r="J228" s="18">
        <v>0</v>
      </c>
      <c r="K228" s="18">
        <v>3909</v>
      </c>
      <c r="L228" s="18">
        <v>797</v>
      </c>
      <c r="M228" s="18">
        <v>4967</v>
      </c>
      <c r="N228" s="18">
        <v>6937</v>
      </c>
      <c r="O228" s="18">
        <v>83</v>
      </c>
      <c r="P228" s="18">
        <v>86783.628599999996</v>
      </c>
      <c r="Q228" s="18">
        <v>16321.7</v>
      </c>
      <c r="R228" s="18">
        <v>-4969.95</v>
      </c>
      <c r="S228" s="18">
        <v>5052.0600000000004</v>
      </c>
      <c r="T228" s="18">
        <v>103187.43859999999</v>
      </c>
      <c r="U228" s="18">
        <v>138817.125</v>
      </c>
      <c r="V228" s="18">
        <v>117994.55624999999</v>
      </c>
      <c r="W228" s="18">
        <v>-14807.11765</v>
      </c>
      <c r="X228" s="18">
        <v>-10364.982355</v>
      </c>
      <c r="Y228" s="18">
        <v>0.92500000000000004</v>
      </c>
      <c r="Z228" s="18">
        <v>22881</v>
      </c>
      <c r="AA228" s="18">
        <v>128405.840625</v>
      </c>
      <c r="AB228" s="18">
        <v>130003.80273488299</v>
      </c>
      <c r="AC228" s="18">
        <v>5681.7360576409701</v>
      </c>
      <c r="AD228" s="18">
        <v>444.03549589716698</v>
      </c>
      <c r="AE228" s="18">
        <v>10159976</v>
      </c>
      <c r="AF228" s="18"/>
      <c r="AG228" s="18"/>
    </row>
    <row r="229" spans="1:33">
      <c r="A229" s="18" t="s">
        <v>890</v>
      </c>
      <c r="B229" s="18" t="s">
        <v>898</v>
      </c>
      <c r="C229" s="18" t="s">
        <v>560</v>
      </c>
      <c r="D229" s="18">
        <v>14162.762000000001</v>
      </c>
      <c r="E229" s="18">
        <v>1435</v>
      </c>
      <c r="F229" s="18">
        <v>15597.762000000001</v>
      </c>
      <c r="G229" s="18">
        <v>11629</v>
      </c>
      <c r="H229" s="18">
        <v>2503</v>
      </c>
      <c r="I229" s="18">
        <v>173</v>
      </c>
      <c r="J229" s="18">
        <v>0</v>
      </c>
      <c r="K229" s="18">
        <v>1641</v>
      </c>
      <c r="L229" s="18">
        <v>0</v>
      </c>
      <c r="M229" s="18">
        <v>2408</v>
      </c>
      <c r="N229" s="18">
        <v>1435</v>
      </c>
      <c r="O229" s="18">
        <v>100</v>
      </c>
      <c r="P229" s="18">
        <v>16184.079299999999</v>
      </c>
      <c r="Q229" s="18">
        <v>3669.45</v>
      </c>
      <c r="R229" s="18">
        <v>-2131.8000000000002</v>
      </c>
      <c r="S229" s="18">
        <v>810.39</v>
      </c>
      <c r="T229" s="18">
        <v>18532.119299999998</v>
      </c>
      <c r="U229" s="18">
        <v>15597.762000000001</v>
      </c>
      <c r="V229" s="18">
        <v>13258.0977</v>
      </c>
      <c r="W229" s="18">
        <v>5274.0216</v>
      </c>
      <c r="X229" s="18">
        <v>3691.8151200000002</v>
      </c>
      <c r="Y229" s="18">
        <v>1.2370000000000001</v>
      </c>
      <c r="Z229" s="18">
        <v>4371</v>
      </c>
      <c r="AA229" s="18">
        <v>19294.431594000001</v>
      </c>
      <c r="AB229" s="18">
        <v>19534.543495988801</v>
      </c>
      <c r="AC229" s="18">
        <v>4469.1245701186999</v>
      </c>
      <c r="AD229" s="18">
        <v>-768.57599162510598</v>
      </c>
      <c r="AE229" s="18">
        <v>-3359446</v>
      </c>
      <c r="AF229" s="18"/>
      <c r="AG229" s="18"/>
    </row>
    <row r="230" spans="1:33">
      <c r="A230" s="18" t="s">
        <v>890</v>
      </c>
      <c r="B230" s="18" t="s">
        <v>899</v>
      </c>
      <c r="C230" s="18" t="s">
        <v>561</v>
      </c>
      <c r="D230" s="18">
        <v>37248.546000000002</v>
      </c>
      <c r="E230" s="18">
        <v>6593</v>
      </c>
      <c r="F230" s="18">
        <v>43841.546000000002</v>
      </c>
      <c r="G230" s="18">
        <v>29845</v>
      </c>
      <c r="H230" s="18">
        <v>7018</v>
      </c>
      <c r="I230" s="18">
        <v>97</v>
      </c>
      <c r="J230" s="18">
        <v>0</v>
      </c>
      <c r="K230" s="18">
        <v>4573</v>
      </c>
      <c r="L230" s="18">
        <v>0</v>
      </c>
      <c r="M230" s="18">
        <v>12550</v>
      </c>
      <c r="N230" s="18">
        <v>6593</v>
      </c>
      <c r="O230" s="18">
        <v>0</v>
      </c>
      <c r="P230" s="18">
        <v>41535.286500000002</v>
      </c>
      <c r="Q230" s="18">
        <v>9934.7999999999993</v>
      </c>
      <c r="R230" s="18">
        <v>-10667.5</v>
      </c>
      <c r="S230" s="18">
        <v>3470.55</v>
      </c>
      <c r="T230" s="18">
        <v>44273.136500000001</v>
      </c>
      <c r="U230" s="18">
        <v>43841.546000000002</v>
      </c>
      <c r="V230" s="18">
        <v>37265.314100000003</v>
      </c>
      <c r="W230" s="18">
        <v>7007.82239999999</v>
      </c>
      <c r="X230" s="18">
        <v>4905.4756799999896</v>
      </c>
      <c r="Y230" s="18">
        <v>1.1120000000000001</v>
      </c>
      <c r="Z230" s="18">
        <v>10065</v>
      </c>
      <c r="AA230" s="18">
        <v>48751.799152</v>
      </c>
      <c r="AB230" s="18">
        <v>49358.496849350398</v>
      </c>
      <c r="AC230" s="18">
        <v>4903.9738548783298</v>
      </c>
      <c r="AD230" s="18">
        <v>-333.72670686547599</v>
      </c>
      <c r="AE230" s="18">
        <v>-3358959</v>
      </c>
      <c r="AF230" s="18"/>
      <c r="AG230" s="18"/>
    </row>
    <row r="231" spans="1:33">
      <c r="A231" s="18" t="s">
        <v>890</v>
      </c>
      <c r="B231" s="18" t="s">
        <v>900</v>
      </c>
      <c r="C231" s="18" t="s">
        <v>562</v>
      </c>
      <c r="D231" s="18">
        <v>702910.01800000004</v>
      </c>
      <c r="E231" s="18">
        <v>52467</v>
      </c>
      <c r="F231" s="18">
        <v>755377.01800000004</v>
      </c>
      <c r="G231" s="18">
        <v>219461</v>
      </c>
      <c r="H231" s="18">
        <v>253488</v>
      </c>
      <c r="I231" s="18">
        <v>13874</v>
      </c>
      <c r="J231" s="18">
        <v>0</v>
      </c>
      <c r="K231" s="18">
        <v>9250</v>
      </c>
      <c r="L231" s="18">
        <v>0</v>
      </c>
      <c r="M231" s="18">
        <v>0</v>
      </c>
      <c r="N231" s="18">
        <v>52467</v>
      </c>
      <c r="O231" s="18">
        <v>103</v>
      </c>
      <c r="P231" s="18">
        <v>305423.8737</v>
      </c>
      <c r="Q231" s="18">
        <v>235120.2</v>
      </c>
      <c r="R231" s="18">
        <v>-87.55</v>
      </c>
      <c r="S231" s="18">
        <v>44596.95</v>
      </c>
      <c r="T231" s="18">
        <v>585053.47369999997</v>
      </c>
      <c r="U231" s="18">
        <v>755377.01800000004</v>
      </c>
      <c r="V231" s="18">
        <v>642070.46530000004</v>
      </c>
      <c r="W231" s="18">
        <v>-57016.991600000198</v>
      </c>
      <c r="X231" s="18">
        <v>-39911.894120000099</v>
      </c>
      <c r="Y231" s="18">
        <v>0.94699999999999995</v>
      </c>
      <c r="Z231" s="18">
        <v>153935</v>
      </c>
      <c r="AA231" s="18">
        <v>715342.03604599996</v>
      </c>
      <c r="AB231" s="18">
        <v>724244.19706643501</v>
      </c>
      <c r="AC231" s="18">
        <v>4704.87021838071</v>
      </c>
      <c r="AD231" s="18">
        <v>-532.83034336308901</v>
      </c>
      <c r="AE231" s="18">
        <v>-82021239</v>
      </c>
      <c r="AF231" s="18"/>
      <c r="AG231" s="18"/>
    </row>
    <row r="232" spans="1:33">
      <c r="A232" s="18" t="s">
        <v>901</v>
      </c>
      <c r="B232" s="18" t="s">
        <v>902</v>
      </c>
      <c r="C232" s="18" t="s">
        <v>564</v>
      </c>
      <c r="D232" s="18">
        <v>92002.213000000003</v>
      </c>
      <c r="E232" s="18">
        <v>8500</v>
      </c>
      <c r="F232" s="18">
        <v>100502.213</v>
      </c>
      <c r="G232" s="18">
        <v>63815</v>
      </c>
      <c r="H232" s="18">
        <v>20995</v>
      </c>
      <c r="I232" s="18">
        <v>2298</v>
      </c>
      <c r="J232" s="18">
        <v>0</v>
      </c>
      <c r="K232" s="18">
        <v>3886</v>
      </c>
      <c r="L232" s="18">
        <v>303</v>
      </c>
      <c r="M232" s="18">
        <v>23175</v>
      </c>
      <c r="N232" s="18">
        <v>8500</v>
      </c>
      <c r="O232" s="18">
        <v>1017</v>
      </c>
      <c r="P232" s="18">
        <v>88811.335500000001</v>
      </c>
      <c r="Q232" s="18">
        <v>23102.15</v>
      </c>
      <c r="R232" s="18">
        <v>-20820.75</v>
      </c>
      <c r="S232" s="18">
        <v>3285.25</v>
      </c>
      <c r="T232" s="18">
        <v>94377.985499999995</v>
      </c>
      <c r="U232" s="18">
        <v>100502.213</v>
      </c>
      <c r="V232" s="18">
        <v>85426.881049999996</v>
      </c>
      <c r="W232" s="18">
        <v>8951.1044500000007</v>
      </c>
      <c r="X232" s="18">
        <v>6265.773115</v>
      </c>
      <c r="Y232" s="18">
        <v>1.0620000000000001</v>
      </c>
      <c r="Z232" s="18">
        <v>23185</v>
      </c>
      <c r="AA232" s="18">
        <v>106733.350206</v>
      </c>
      <c r="AB232" s="18">
        <v>108061.60637145099</v>
      </c>
      <c r="AC232" s="18">
        <v>4660.8413358400203</v>
      </c>
      <c r="AD232" s="18">
        <v>-576.85922590378095</v>
      </c>
      <c r="AE232" s="18">
        <v>-13374481</v>
      </c>
      <c r="AF232" s="18"/>
      <c r="AG232" s="18"/>
    </row>
    <row r="233" spans="1:33">
      <c r="A233" s="18" t="s">
        <v>901</v>
      </c>
      <c r="B233" s="18" t="s">
        <v>903</v>
      </c>
      <c r="C233" s="18" t="s">
        <v>565</v>
      </c>
      <c r="D233" s="18">
        <v>295075.89</v>
      </c>
      <c r="E233" s="18">
        <v>42724</v>
      </c>
      <c r="F233" s="18">
        <v>337799.89</v>
      </c>
      <c r="G233" s="18">
        <v>228539</v>
      </c>
      <c r="H233" s="18">
        <v>52754</v>
      </c>
      <c r="I233" s="18">
        <v>3526</v>
      </c>
      <c r="J233" s="18">
        <v>0</v>
      </c>
      <c r="K233" s="18">
        <v>14491</v>
      </c>
      <c r="L233" s="18">
        <v>927</v>
      </c>
      <c r="M233" s="18">
        <v>82172</v>
      </c>
      <c r="N233" s="18">
        <v>42724</v>
      </c>
      <c r="O233" s="18">
        <v>3205</v>
      </c>
      <c r="P233" s="18">
        <v>318057.72629999998</v>
      </c>
      <c r="Q233" s="18">
        <v>60155.35</v>
      </c>
      <c r="R233" s="18">
        <v>-73358.399999999994</v>
      </c>
      <c r="S233" s="18">
        <v>22346.16</v>
      </c>
      <c r="T233" s="18">
        <v>327200.83630000002</v>
      </c>
      <c r="U233" s="18">
        <v>337799.89</v>
      </c>
      <c r="V233" s="18">
        <v>287129.90649999998</v>
      </c>
      <c r="W233" s="18">
        <v>40070.929799999903</v>
      </c>
      <c r="X233" s="18">
        <v>28049.6508599999</v>
      </c>
      <c r="Y233" s="18">
        <v>1.083</v>
      </c>
      <c r="Z233" s="18">
        <v>52505</v>
      </c>
      <c r="AA233" s="18">
        <v>365837.28087000002</v>
      </c>
      <c r="AB233" s="18">
        <v>370389.98743200302</v>
      </c>
      <c r="AC233" s="18">
        <v>7054.3755343681996</v>
      </c>
      <c r="AD233" s="18">
        <v>1816.6749726244</v>
      </c>
      <c r="AE233" s="18">
        <v>95384519</v>
      </c>
      <c r="AF233" s="18"/>
      <c r="AG233" s="18"/>
    </row>
    <row r="234" spans="1:33">
      <c r="A234" s="18" t="s">
        <v>901</v>
      </c>
      <c r="B234" s="18" t="s">
        <v>904</v>
      </c>
      <c r="C234" s="18" t="s">
        <v>566</v>
      </c>
      <c r="D234" s="18">
        <v>295157.51299999998</v>
      </c>
      <c r="E234" s="18">
        <v>37012</v>
      </c>
      <c r="F234" s="18">
        <v>332169.51299999998</v>
      </c>
      <c r="G234" s="18">
        <v>137750</v>
      </c>
      <c r="H234" s="18">
        <v>46886</v>
      </c>
      <c r="I234" s="18">
        <v>19195</v>
      </c>
      <c r="J234" s="18">
        <v>0</v>
      </c>
      <c r="K234" s="18">
        <v>3317</v>
      </c>
      <c r="L234" s="18">
        <v>7934</v>
      </c>
      <c r="M234" s="18">
        <v>127</v>
      </c>
      <c r="N234" s="18">
        <v>37012</v>
      </c>
      <c r="O234" s="18">
        <v>169</v>
      </c>
      <c r="P234" s="18">
        <v>191706.67499999999</v>
      </c>
      <c r="Q234" s="18">
        <v>58988.3</v>
      </c>
      <c r="R234" s="18">
        <v>-6995.5</v>
      </c>
      <c r="S234" s="18">
        <v>31438.61</v>
      </c>
      <c r="T234" s="18">
        <v>275138.08500000002</v>
      </c>
      <c r="U234" s="18">
        <v>332169.51299999998</v>
      </c>
      <c r="V234" s="18">
        <v>282344.08604999998</v>
      </c>
      <c r="W234" s="18">
        <v>-7206.0010500000199</v>
      </c>
      <c r="X234" s="18">
        <v>-5044.2007350000104</v>
      </c>
      <c r="Y234" s="18">
        <v>0.98499999999999999</v>
      </c>
      <c r="Z234" s="18">
        <v>59382</v>
      </c>
      <c r="AA234" s="18">
        <v>327186.97030500002</v>
      </c>
      <c r="AB234" s="18">
        <v>331258.68837366399</v>
      </c>
      <c r="AC234" s="18">
        <v>5578.4360306770404</v>
      </c>
      <c r="AD234" s="18">
        <v>340.735468933238</v>
      </c>
      <c r="AE234" s="18">
        <v>20233554</v>
      </c>
      <c r="AF234" s="18"/>
      <c r="AG234" s="18"/>
    </row>
    <row r="235" spans="1:33">
      <c r="A235" s="18" t="s">
        <v>901</v>
      </c>
      <c r="B235" s="18" t="s">
        <v>905</v>
      </c>
      <c r="C235" s="18" t="s">
        <v>567</v>
      </c>
      <c r="D235" s="18">
        <v>51724.612000000001</v>
      </c>
      <c r="E235" s="18">
        <v>5895</v>
      </c>
      <c r="F235" s="18">
        <v>57619.612000000001</v>
      </c>
      <c r="G235" s="18">
        <v>24846</v>
      </c>
      <c r="H235" s="18">
        <v>9123</v>
      </c>
      <c r="I235" s="18">
        <v>211</v>
      </c>
      <c r="J235" s="18">
        <v>0</v>
      </c>
      <c r="K235" s="18">
        <v>3829</v>
      </c>
      <c r="L235" s="18">
        <v>639</v>
      </c>
      <c r="M235" s="18">
        <v>610</v>
      </c>
      <c r="N235" s="18">
        <v>5895</v>
      </c>
      <c r="O235" s="18">
        <v>419</v>
      </c>
      <c r="P235" s="18">
        <v>34578.178200000002</v>
      </c>
      <c r="Q235" s="18">
        <v>11188.55</v>
      </c>
      <c r="R235" s="18">
        <v>-1417.8</v>
      </c>
      <c r="S235" s="18">
        <v>4907.05</v>
      </c>
      <c r="T235" s="18">
        <v>49255.978199999998</v>
      </c>
      <c r="U235" s="18">
        <v>57619.612000000001</v>
      </c>
      <c r="V235" s="18">
        <v>48976.6702</v>
      </c>
      <c r="W235" s="18">
        <v>279.30799999999698</v>
      </c>
      <c r="X235" s="18">
        <v>195.51559999999799</v>
      </c>
      <c r="Y235" s="18">
        <v>1.0029999999999999</v>
      </c>
      <c r="Z235" s="18">
        <v>10311</v>
      </c>
      <c r="AA235" s="18">
        <v>57792.470836</v>
      </c>
      <c r="AB235" s="18">
        <v>58511.676272317702</v>
      </c>
      <c r="AC235" s="18">
        <v>5674.6849260321696</v>
      </c>
      <c r="AD235" s="18">
        <v>436.984364288368</v>
      </c>
      <c r="AE235" s="18">
        <v>4505746</v>
      </c>
      <c r="AF235" s="18"/>
      <c r="AG235" s="18"/>
    </row>
    <row r="236" spans="1:33">
      <c r="A236" s="18" t="s">
        <v>901</v>
      </c>
      <c r="B236" s="18" t="s">
        <v>906</v>
      </c>
      <c r="C236" s="18" t="s">
        <v>568</v>
      </c>
      <c r="D236" s="18">
        <v>81448.687000000005</v>
      </c>
      <c r="E236" s="18">
        <v>14638</v>
      </c>
      <c r="F236" s="18">
        <v>96086.687000000005</v>
      </c>
      <c r="G236" s="18">
        <v>62504</v>
      </c>
      <c r="H236" s="18">
        <v>1573</v>
      </c>
      <c r="I236" s="18">
        <v>729</v>
      </c>
      <c r="J236" s="18">
        <v>-488</v>
      </c>
      <c r="K236" s="18">
        <v>4239</v>
      </c>
      <c r="L236" s="18">
        <v>544</v>
      </c>
      <c r="M236" s="18">
        <v>18146</v>
      </c>
      <c r="N236" s="18">
        <v>14638</v>
      </c>
      <c r="O236" s="18">
        <v>261</v>
      </c>
      <c r="P236" s="18">
        <v>86986.816800000001</v>
      </c>
      <c r="Q236" s="18">
        <v>5145.05</v>
      </c>
      <c r="R236" s="18">
        <v>-16108.35</v>
      </c>
      <c r="S236" s="18">
        <v>9357.48</v>
      </c>
      <c r="T236" s="18">
        <v>85380.996799999994</v>
      </c>
      <c r="U236" s="18">
        <v>96086.687000000005</v>
      </c>
      <c r="V236" s="18">
        <v>81673.683950000006</v>
      </c>
      <c r="W236" s="18">
        <v>3707.3128499999898</v>
      </c>
      <c r="X236" s="18">
        <v>2595.1189949999898</v>
      </c>
      <c r="Y236" s="18">
        <v>1.0269999999999999</v>
      </c>
      <c r="Z236" s="18">
        <v>15469</v>
      </c>
      <c r="AA236" s="18">
        <v>98681.027549000006</v>
      </c>
      <c r="AB236" s="18">
        <v>99909.0756052262</v>
      </c>
      <c r="AC236" s="18">
        <v>6458.6641415234499</v>
      </c>
      <c r="AD236" s="18">
        <v>1220.96357977964</v>
      </c>
      <c r="AE236" s="18">
        <v>18887086</v>
      </c>
      <c r="AF236" s="18"/>
      <c r="AG236" s="18"/>
    </row>
    <row r="237" spans="1:33">
      <c r="A237" s="18" t="s">
        <v>901</v>
      </c>
      <c r="B237" s="18" t="s">
        <v>907</v>
      </c>
      <c r="C237" s="18" t="s">
        <v>569</v>
      </c>
      <c r="D237" s="18">
        <v>41086.612000000001</v>
      </c>
      <c r="E237" s="18">
        <v>5455</v>
      </c>
      <c r="F237" s="18">
        <v>46541.612000000001</v>
      </c>
      <c r="G237" s="18">
        <v>41791</v>
      </c>
      <c r="H237" s="18">
        <v>1457</v>
      </c>
      <c r="I237" s="18">
        <v>689</v>
      </c>
      <c r="J237" s="18">
        <v>0</v>
      </c>
      <c r="K237" s="18">
        <v>3424</v>
      </c>
      <c r="L237" s="18">
        <v>38</v>
      </c>
      <c r="M237" s="18">
        <v>16323</v>
      </c>
      <c r="N237" s="18">
        <v>5455</v>
      </c>
      <c r="O237" s="18">
        <v>1</v>
      </c>
      <c r="P237" s="18">
        <v>58160.534699999997</v>
      </c>
      <c r="Q237" s="18">
        <v>4734.5</v>
      </c>
      <c r="R237" s="18">
        <v>-13907.7</v>
      </c>
      <c r="S237" s="18">
        <v>1861.84</v>
      </c>
      <c r="T237" s="18">
        <v>50849.174700000003</v>
      </c>
      <c r="U237" s="18">
        <v>46541.612000000001</v>
      </c>
      <c r="V237" s="18">
        <v>39560.370199999998</v>
      </c>
      <c r="W237" s="18">
        <v>11288.8045</v>
      </c>
      <c r="X237" s="18">
        <v>7902.1631500000003</v>
      </c>
      <c r="Y237" s="18">
        <v>1.17</v>
      </c>
      <c r="Z237" s="18">
        <v>15818</v>
      </c>
      <c r="AA237" s="18">
        <v>54453.686040000001</v>
      </c>
      <c r="AB237" s="18">
        <v>55131.341562613699</v>
      </c>
      <c r="AC237" s="18">
        <v>3485.35475803602</v>
      </c>
      <c r="AD237" s="18">
        <v>-1752.3458037077901</v>
      </c>
      <c r="AE237" s="18">
        <v>-27718606</v>
      </c>
      <c r="AF237" s="18"/>
      <c r="AG237" s="18"/>
    </row>
    <row r="238" spans="1:33">
      <c r="A238" s="18" t="s">
        <v>901</v>
      </c>
      <c r="B238" s="18" t="s">
        <v>908</v>
      </c>
      <c r="C238" s="18" t="s">
        <v>570</v>
      </c>
      <c r="D238" s="18">
        <v>117722.88499999999</v>
      </c>
      <c r="E238" s="18">
        <v>14655</v>
      </c>
      <c r="F238" s="18">
        <v>132377.88500000001</v>
      </c>
      <c r="G238" s="18">
        <v>84634</v>
      </c>
      <c r="H238" s="18">
        <v>27115</v>
      </c>
      <c r="I238" s="18">
        <v>1960</v>
      </c>
      <c r="J238" s="18">
        <v>0</v>
      </c>
      <c r="K238" s="18">
        <v>4169</v>
      </c>
      <c r="L238" s="18">
        <v>23</v>
      </c>
      <c r="M238" s="18">
        <v>29379</v>
      </c>
      <c r="N238" s="18">
        <v>14655</v>
      </c>
      <c r="O238" s="18">
        <v>1742</v>
      </c>
      <c r="P238" s="18">
        <v>117785.1378</v>
      </c>
      <c r="Q238" s="18">
        <v>28257.4</v>
      </c>
      <c r="R238" s="18">
        <v>-26472.400000000001</v>
      </c>
      <c r="S238" s="18">
        <v>7462.32</v>
      </c>
      <c r="T238" s="18">
        <v>127032.4578</v>
      </c>
      <c r="U238" s="18">
        <v>132377.88500000001</v>
      </c>
      <c r="V238" s="18">
        <v>112521.20225</v>
      </c>
      <c r="W238" s="18">
        <v>14511.25555</v>
      </c>
      <c r="X238" s="18">
        <v>10157.878885</v>
      </c>
      <c r="Y238" s="18">
        <v>1.077</v>
      </c>
      <c r="Z238" s="18">
        <v>26921</v>
      </c>
      <c r="AA238" s="18">
        <v>142570.98214499999</v>
      </c>
      <c r="AB238" s="18">
        <v>144345.224082342</v>
      </c>
      <c r="AC238" s="18">
        <v>5361.8076625066697</v>
      </c>
      <c r="AD238" s="18">
        <v>124.107100762863</v>
      </c>
      <c r="AE238" s="18">
        <v>3341087</v>
      </c>
      <c r="AF238" s="18"/>
      <c r="AG238" s="18"/>
    </row>
    <row r="239" spans="1:33">
      <c r="A239" s="18" t="s">
        <v>901</v>
      </c>
      <c r="B239" s="18" t="s">
        <v>909</v>
      </c>
      <c r="C239" s="18" t="s">
        <v>571</v>
      </c>
      <c r="D239" s="18">
        <v>47474.254000000001</v>
      </c>
      <c r="E239" s="18">
        <v>3433</v>
      </c>
      <c r="F239" s="18">
        <v>50907.254000000001</v>
      </c>
      <c r="G239" s="18">
        <v>34466</v>
      </c>
      <c r="H239" s="18">
        <v>6398</v>
      </c>
      <c r="I239" s="18">
        <v>915</v>
      </c>
      <c r="J239" s="18">
        <v>0</v>
      </c>
      <c r="K239" s="18">
        <v>2644</v>
      </c>
      <c r="L239" s="18">
        <v>36</v>
      </c>
      <c r="M239" s="18">
        <v>10805</v>
      </c>
      <c r="N239" s="18">
        <v>3433</v>
      </c>
      <c r="O239" s="18">
        <v>157</v>
      </c>
      <c r="P239" s="18">
        <v>47966.332199999997</v>
      </c>
      <c r="Q239" s="18">
        <v>8463.4500000000007</v>
      </c>
      <c r="R239" s="18">
        <v>-9348.2999999999993</v>
      </c>
      <c r="S239" s="18">
        <v>1081.2</v>
      </c>
      <c r="T239" s="18">
        <v>48162.682200000003</v>
      </c>
      <c r="U239" s="18">
        <v>50907.254000000001</v>
      </c>
      <c r="V239" s="18">
        <v>43271.1659</v>
      </c>
      <c r="W239" s="18">
        <v>4891.5163000000002</v>
      </c>
      <c r="X239" s="18">
        <v>3424.0614099999998</v>
      </c>
      <c r="Y239" s="18">
        <v>1.0669999999999999</v>
      </c>
      <c r="Z239" s="18">
        <v>10087</v>
      </c>
      <c r="AA239" s="18">
        <v>54318.040018</v>
      </c>
      <c r="AB239" s="18">
        <v>54994.007477185602</v>
      </c>
      <c r="AC239" s="18">
        <v>5451.9686207183104</v>
      </c>
      <c r="AD239" s="18">
        <v>214.26805897450899</v>
      </c>
      <c r="AE239" s="18">
        <v>2161322</v>
      </c>
      <c r="AF239" s="18"/>
      <c r="AG239" s="18"/>
    </row>
    <row r="240" spans="1:33">
      <c r="A240" s="18" t="s">
        <v>901</v>
      </c>
      <c r="B240" s="18" t="s">
        <v>910</v>
      </c>
      <c r="C240" s="18" t="s">
        <v>572</v>
      </c>
      <c r="D240" s="18">
        <v>117468.548</v>
      </c>
      <c r="E240" s="18">
        <v>10490</v>
      </c>
      <c r="F240" s="18">
        <v>127958.548</v>
      </c>
      <c r="G240" s="18">
        <v>69672</v>
      </c>
      <c r="H240" s="18">
        <v>5969</v>
      </c>
      <c r="I240" s="18">
        <v>4115</v>
      </c>
      <c r="J240" s="18">
        <v>0</v>
      </c>
      <c r="K240" s="18">
        <v>4206</v>
      </c>
      <c r="L240" s="18">
        <v>3611</v>
      </c>
      <c r="M240" s="18">
        <v>11</v>
      </c>
      <c r="N240" s="18">
        <v>10490</v>
      </c>
      <c r="O240" s="18">
        <v>1143</v>
      </c>
      <c r="P240" s="18">
        <v>96962.522400000002</v>
      </c>
      <c r="Q240" s="18">
        <v>12146.5</v>
      </c>
      <c r="R240" s="18">
        <v>-4050.25</v>
      </c>
      <c r="S240" s="18">
        <v>8914.6299999999992</v>
      </c>
      <c r="T240" s="18">
        <v>113973.40240000001</v>
      </c>
      <c r="U240" s="18">
        <v>127958.548</v>
      </c>
      <c r="V240" s="18">
        <v>108764.76579999999</v>
      </c>
      <c r="W240" s="18">
        <v>5208.6366000000098</v>
      </c>
      <c r="X240" s="18">
        <v>3646.0456200000099</v>
      </c>
      <c r="Y240" s="18">
        <v>1.028</v>
      </c>
      <c r="Z240" s="18">
        <v>20414</v>
      </c>
      <c r="AA240" s="18">
        <v>131541.38734399999</v>
      </c>
      <c r="AB240" s="18">
        <v>133178.37014660501</v>
      </c>
      <c r="AC240" s="18">
        <v>6523.8743091312299</v>
      </c>
      <c r="AD240" s="18">
        <v>1286.17374738743</v>
      </c>
      <c r="AE240" s="18">
        <v>26255951</v>
      </c>
      <c r="AF240" s="18"/>
      <c r="AG240" s="18"/>
    </row>
    <row r="241" spans="1:33">
      <c r="A241" s="18" t="s">
        <v>901</v>
      </c>
      <c r="B241" s="18" t="s">
        <v>911</v>
      </c>
      <c r="C241" s="18" t="s">
        <v>573</v>
      </c>
      <c r="D241" s="18">
        <v>34273.690999999999</v>
      </c>
      <c r="E241" s="18">
        <v>4728</v>
      </c>
      <c r="F241" s="18">
        <v>39001.690999999999</v>
      </c>
      <c r="G241" s="18">
        <v>13653</v>
      </c>
      <c r="H241" s="18">
        <v>4398</v>
      </c>
      <c r="I241" s="18">
        <v>80</v>
      </c>
      <c r="J241" s="18">
        <v>0</v>
      </c>
      <c r="K241" s="18">
        <v>1736</v>
      </c>
      <c r="L241" s="18">
        <v>0</v>
      </c>
      <c r="M241" s="18">
        <v>3880</v>
      </c>
      <c r="N241" s="18">
        <v>4728</v>
      </c>
      <c r="O241" s="18">
        <v>0</v>
      </c>
      <c r="P241" s="18">
        <v>19000.880099999998</v>
      </c>
      <c r="Q241" s="18">
        <v>5281.9</v>
      </c>
      <c r="R241" s="18">
        <v>-3298</v>
      </c>
      <c r="S241" s="18">
        <v>3359.2</v>
      </c>
      <c r="T241" s="18">
        <v>24343.980100000001</v>
      </c>
      <c r="U241" s="18">
        <v>39001.690999999999</v>
      </c>
      <c r="V241" s="18">
        <v>33151.43735</v>
      </c>
      <c r="W241" s="18">
        <v>-8807.4572499999995</v>
      </c>
      <c r="X241" s="18">
        <v>-6165.2200750000002</v>
      </c>
      <c r="Y241" s="18">
        <v>0.84199999999999997</v>
      </c>
      <c r="Z241" s="18">
        <v>6920</v>
      </c>
      <c r="AA241" s="18">
        <v>32839.423821999997</v>
      </c>
      <c r="AB241" s="18">
        <v>33248.098028114997</v>
      </c>
      <c r="AC241" s="18">
        <v>4804.6384433692101</v>
      </c>
      <c r="AD241" s="18">
        <v>-433.06211837459</v>
      </c>
      <c r="AE241" s="18">
        <v>-2996790</v>
      </c>
      <c r="AF241" s="18"/>
      <c r="AG241" s="18"/>
    </row>
    <row r="242" spans="1:33">
      <c r="A242" s="18" t="s">
        <v>901</v>
      </c>
      <c r="B242" s="18" t="s">
        <v>912</v>
      </c>
      <c r="C242" s="18" t="s">
        <v>574</v>
      </c>
      <c r="D242" s="18">
        <v>60073.023999999998</v>
      </c>
      <c r="E242" s="18">
        <v>3677</v>
      </c>
      <c r="F242" s="18">
        <v>63750.023999999998</v>
      </c>
      <c r="G242" s="18">
        <v>29490</v>
      </c>
      <c r="H242" s="18">
        <v>236</v>
      </c>
      <c r="I242" s="18">
        <v>2648</v>
      </c>
      <c r="J242" s="18">
        <v>0</v>
      </c>
      <c r="K242" s="18">
        <v>1996</v>
      </c>
      <c r="L242" s="18">
        <v>139</v>
      </c>
      <c r="M242" s="18">
        <v>1091</v>
      </c>
      <c r="N242" s="18">
        <v>3677</v>
      </c>
      <c r="O242" s="18">
        <v>0</v>
      </c>
      <c r="P242" s="18">
        <v>41041.233</v>
      </c>
      <c r="Q242" s="18">
        <v>4148</v>
      </c>
      <c r="R242" s="18">
        <v>-1045.5</v>
      </c>
      <c r="S242" s="18">
        <v>2939.98</v>
      </c>
      <c r="T242" s="18">
        <v>47083.713000000003</v>
      </c>
      <c r="U242" s="18">
        <v>63750.023999999998</v>
      </c>
      <c r="V242" s="18">
        <v>54187.520400000001</v>
      </c>
      <c r="W242" s="18">
        <v>-7103.8073999999897</v>
      </c>
      <c r="X242" s="18">
        <v>-4972.66517999999</v>
      </c>
      <c r="Y242" s="18">
        <v>0.92200000000000004</v>
      </c>
      <c r="Z242" s="18">
        <v>10964</v>
      </c>
      <c r="AA242" s="18">
        <v>58777.522127999997</v>
      </c>
      <c r="AB242" s="18">
        <v>59508.986154995902</v>
      </c>
      <c r="AC242" s="18">
        <v>5427.6711195727703</v>
      </c>
      <c r="AD242" s="18">
        <v>189.97055782896999</v>
      </c>
      <c r="AE242" s="18">
        <v>2082837</v>
      </c>
      <c r="AF242" s="18"/>
      <c r="AG242" s="18"/>
    </row>
    <row r="243" spans="1:33">
      <c r="A243" s="18" t="s">
        <v>901</v>
      </c>
      <c r="B243" s="18" t="s">
        <v>913</v>
      </c>
      <c r="C243" s="18" t="s">
        <v>575</v>
      </c>
      <c r="D243" s="18">
        <v>37571.097000000002</v>
      </c>
      <c r="E243" s="18">
        <v>3777</v>
      </c>
      <c r="F243" s="18">
        <v>41348.097000000002</v>
      </c>
      <c r="G243" s="18">
        <v>19355</v>
      </c>
      <c r="H243" s="18">
        <v>8856</v>
      </c>
      <c r="I243" s="18">
        <v>530</v>
      </c>
      <c r="J243" s="18">
        <v>0</v>
      </c>
      <c r="K243" s="18">
        <v>1071</v>
      </c>
      <c r="L243" s="18">
        <v>26</v>
      </c>
      <c r="M243" s="18">
        <v>631</v>
      </c>
      <c r="N243" s="18">
        <v>3777</v>
      </c>
      <c r="O243" s="18">
        <v>0</v>
      </c>
      <c r="P243" s="18">
        <v>26936.353500000001</v>
      </c>
      <c r="Q243" s="18">
        <v>8888.4500000000007</v>
      </c>
      <c r="R243" s="18">
        <v>-558.45000000000005</v>
      </c>
      <c r="S243" s="18">
        <v>3103.18</v>
      </c>
      <c r="T243" s="18">
        <v>38369.533499999998</v>
      </c>
      <c r="U243" s="18">
        <v>41348.097000000002</v>
      </c>
      <c r="V243" s="18">
        <v>35145.882449999997</v>
      </c>
      <c r="W243" s="18">
        <v>3223.6510499999999</v>
      </c>
      <c r="X243" s="18">
        <v>2256.5557349999999</v>
      </c>
      <c r="Y243" s="18">
        <v>1.0549999999999999</v>
      </c>
      <c r="Z243" s="18">
        <v>10886</v>
      </c>
      <c r="AA243" s="18">
        <v>43622.242335000003</v>
      </c>
      <c r="AB243" s="18">
        <v>44165.1046383047</v>
      </c>
      <c r="AC243" s="18">
        <v>4057.0553590211898</v>
      </c>
      <c r="AD243" s="18">
        <v>-1180.6452027226101</v>
      </c>
      <c r="AE243" s="18">
        <v>-12852504</v>
      </c>
      <c r="AF243" s="18"/>
      <c r="AG243" s="18"/>
    </row>
    <row r="244" spans="1:33">
      <c r="A244" s="18" t="s">
        <v>901</v>
      </c>
      <c r="B244" s="18" t="s">
        <v>914</v>
      </c>
      <c r="C244" s="18" t="s">
        <v>576</v>
      </c>
      <c r="D244" s="18">
        <v>46727.319000000003</v>
      </c>
      <c r="E244" s="18">
        <v>5396</v>
      </c>
      <c r="F244" s="18">
        <v>52123.319000000003</v>
      </c>
      <c r="G244" s="18">
        <v>32057</v>
      </c>
      <c r="H244" s="18">
        <v>3649</v>
      </c>
      <c r="I244" s="18">
        <v>808</v>
      </c>
      <c r="J244" s="18">
        <v>0</v>
      </c>
      <c r="K244" s="18">
        <v>3040</v>
      </c>
      <c r="L244" s="18">
        <v>0</v>
      </c>
      <c r="M244" s="18">
        <v>11797</v>
      </c>
      <c r="N244" s="18">
        <v>5396</v>
      </c>
      <c r="O244" s="18">
        <v>0</v>
      </c>
      <c r="P244" s="18">
        <v>44613.726900000001</v>
      </c>
      <c r="Q244" s="18">
        <v>6372.45</v>
      </c>
      <c r="R244" s="18">
        <v>-10027.450000000001</v>
      </c>
      <c r="S244" s="18">
        <v>2581.11</v>
      </c>
      <c r="T244" s="18">
        <v>43539.836900000002</v>
      </c>
      <c r="U244" s="18">
        <v>52123.319000000003</v>
      </c>
      <c r="V244" s="18">
        <v>44304.821150000003</v>
      </c>
      <c r="W244" s="18">
        <v>-764.984250000001</v>
      </c>
      <c r="X244" s="18">
        <v>-535.48897500000101</v>
      </c>
      <c r="Y244" s="18">
        <v>0.99</v>
      </c>
      <c r="Z244" s="18">
        <v>11112</v>
      </c>
      <c r="AA244" s="18">
        <v>51602.085809999997</v>
      </c>
      <c r="AB244" s="18">
        <v>52244.254246528697</v>
      </c>
      <c r="AC244" s="18">
        <v>4701.6067536472901</v>
      </c>
      <c r="AD244" s="18">
        <v>-536.09380809650997</v>
      </c>
      <c r="AE244" s="18">
        <v>-5957074</v>
      </c>
      <c r="AF244" s="18"/>
      <c r="AG244" s="18"/>
    </row>
    <row r="245" spans="1:33">
      <c r="A245" s="18" t="s">
        <v>901</v>
      </c>
      <c r="B245" s="18" t="s">
        <v>915</v>
      </c>
      <c r="C245" s="18" t="s">
        <v>577</v>
      </c>
      <c r="D245" s="18">
        <v>21102.113000000001</v>
      </c>
      <c r="E245" s="18">
        <v>3358</v>
      </c>
      <c r="F245" s="18">
        <v>24460.113000000001</v>
      </c>
      <c r="G245" s="18">
        <v>15964</v>
      </c>
      <c r="H245" s="18">
        <v>7723</v>
      </c>
      <c r="I245" s="18">
        <v>162</v>
      </c>
      <c r="J245" s="18">
        <v>0</v>
      </c>
      <c r="K245" s="18">
        <v>2068</v>
      </c>
      <c r="L245" s="18">
        <v>23</v>
      </c>
      <c r="M245" s="18">
        <v>8993</v>
      </c>
      <c r="N245" s="18">
        <v>3358</v>
      </c>
      <c r="O245" s="18">
        <v>4</v>
      </c>
      <c r="P245" s="18">
        <v>22217.0988</v>
      </c>
      <c r="Q245" s="18">
        <v>8460.0499999999993</v>
      </c>
      <c r="R245" s="18">
        <v>-7667</v>
      </c>
      <c r="S245" s="18">
        <v>1325.49</v>
      </c>
      <c r="T245" s="18">
        <v>24335.638800000001</v>
      </c>
      <c r="U245" s="18">
        <v>24460.113000000001</v>
      </c>
      <c r="V245" s="18">
        <v>20791.09605</v>
      </c>
      <c r="W245" s="18">
        <v>3544.5427500000001</v>
      </c>
      <c r="X245" s="18">
        <v>2481.1799249999999</v>
      </c>
      <c r="Y245" s="18">
        <v>1.101</v>
      </c>
      <c r="Z245" s="18">
        <v>6792</v>
      </c>
      <c r="AA245" s="18">
        <v>26930.584413</v>
      </c>
      <c r="AB245" s="18">
        <v>27265.725348019099</v>
      </c>
      <c r="AC245" s="18">
        <v>4014.3883021229599</v>
      </c>
      <c r="AD245" s="18">
        <v>-1223.31225962085</v>
      </c>
      <c r="AE245" s="18">
        <v>-8308737</v>
      </c>
      <c r="AF245" s="18"/>
      <c r="AG245" s="18"/>
    </row>
    <row r="246" spans="1:33">
      <c r="A246" s="18" t="s">
        <v>901</v>
      </c>
      <c r="B246" s="18" t="s">
        <v>916</v>
      </c>
      <c r="C246" s="18" t="s">
        <v>578</v>
      </c>
      <c r="D246" s="18">
        <v>19825.234</v>
      </c>
      <c r="E246" s="18">
        <v>3053</v>
      </c>
      <c r="F246" s="18">
        <v>22878.234</v>
      </c>
      <c r="G246" s="18">
        <v>11025</v>
      </c>
      <c r="H246" s="18">
        <v>2768</v>
      </c>
      <c r="I246" s="18">
        <v>30</v>
      </c>
      <c r="J246" s="18">
        <v>0</v>
      </c>
      <c r="K246" s="18">
        <v>1350</v>
      </c>
      <c r="L246" s="18">
        <v>11</v>
      </c>
      <c r="M246" s="18">
        <v>1393</v>
      </c>
      <c r="N246" s="18">
        <v>3053</v>
      </c>
      <c r="O246" s="18">
        <v>0</v>
      </c>
      <c r="P246" s="18">
        <v>15343.4925</v>
      </c>
      <c r="Q246" s="18">
        <v>3525.8</v>
      </c>
      <c r="R246" s="18">
        <v>-1193.4000000000001</v>
      </c>
      <c r="S246" s="18">
        <v>2358.2399999999998</v>
      </c>
      <c r="T246" s="18">
        <v>20034.1325</v>
      </c>
      <c r="U246" s="18">
        <v>22878.234</v>
      </c>
      <c r="V246" s="18">
        <v>19446.498899999999</v>
      </c>
      <c r="W246" s="18">
        <v>587.63360000000102</v>
      </c>
      <c r="X246" s="18">
        <v>411.34352000000098</v>
      </c>
      <c r="Y246" s="18">
        <v>1.018</v>
      </c>
      <c r="Z246" s="18">
        <v>7029</v>
      </c>
      <c r="AA246" s="18">
        <v>23290.042212</v>
      </c>
      <c r="AB246" s="18">
        <v>23579.877976566499</v>
      </c>
      <c r="AC246" s="18">
        <v>3354.6561355194899</v>
      </c>
      <c r="AD246" s="18">
        <v>-1883.04442622431</v>
      </c>
      <c r="AE246" s="18">
        <v>-13235919</v>
      </c>
      <c r="AF246" s="18"/>
      <c r="AG246" s="18"/>
    </row>
    <row r="247" spans="1:33">
      <c r="A247" s="18" t="s">
        <v>917</v>
      </c>
      <c r="B247" s="18" t="s">
        <v>918</v>
      </c>
      <c r="C247" s="18" t="s">
        <v>580</v>
      </c>
      <c r="D247" s="18">
        <v>167908.70800000001</v>
      </c>
      <c r="E247" s="18">
        <v>15051</v>
      </c>
      <c r="F247" s="18">
        <v>182959.70800000001</v>
      </c>
      <c r="G247" s="18">
        <v>89497</v>
      </c>
      <c r="H247" s="18">
        <v>12123</v>
      </c>
      <c r="I247" s="18">
        <v>3684</v>
      </c>
      <c r="J247" s="18">
        <v>0</v>
      </c>
      <c r="K247" s="18">
        <v>5494</v>
      </c>
      <c r="L247" s="18">
        <v>364</v>
      </c>
      <c r="M247" s="18">
        <v>28646</v>
      </c>
      <c r="N247" s="18">
        <v>15051</v>
      </c>
      <c r="O247" s="18">
        <v>15045</v>
      </c>
      <c r="P247" s="18">
        <v>124552.9749</v>
      </c>
      <c r="Q247" s="18">
        <v>18105.849999999999</v>
      </c>
      <c r="R247" s="18">
        <v>-37446.75</v>
      </c>
      <c r="S247" s="18">
        <v>7923.53</v>
      </c>
      <c r="T247" s="18">
        <v>113135.60490000001</v>
      </c>
      <c r="U247" s="18">
        <v>182959.70800000001</v>
      </c>
      <c r="V247" s="18">
        <v>155515.7518</v>
      </c>
      <c r="W247" s="18">
        <v>-42380.1469</v>
      </c>
      <c r="X247" s="18">
        <v>-29666.10283</v>
      </c>
      <c r="Y247" s="18">
        <v>0.83799999999999997</v>
      </c>
      <c r="Z247" s="18">
        <v>26889</v>
      </c>
      <c r="AA247" s="18">
        <v>153320.235304</v>
      </c>
      <c r="AB247" s="18">
        <v>155228.24763039901</v>
      </c>
      <c r="AC247" s="18">
        <v>5772.9275030830104</v>
      </c>
      <c r="AD247" s="18">
        <v>535.22694133921004</v>
      </c>
      <c r="AE247" s="18">
        <v>14391717</v>
      </c>
      <c r="AF247" s="18"/>
      <c r="AG247" s="18"/>
    </row>
    <row r="248" spans="1:33">
      <c r="A248" s="18" t="s">
        <v>917</v>
      </c>
      <c r="B248" s="18" t="s">
        <v>919</v>
      </c>
      <c r="C248" s="18" t="s">
        <v>581</v>
      </c>
      <c r="D248" s="18">
        <v>474762.11099999998</v>
      </c>
      <c r="E248" s="18">
        <v>45396</v>
      </c>
      <c r="F248" s="18">
        <v>520158.11099999998</v>
      </c>
      <c r="G248" s="18">
        <v>271200</v>
      </c>
      <c r="H248" s="18">
        <v>102281</v>
      </c>
      <c r="I248" s="18">
        <v>30076</v>
      </c>
      <c r="J248" s="18">
        <v>0</v>
      </c>
      <c r="K248" s="18">
        <v>7259</v>
      </c>
      <c r="L248" s="18">
        <v>2775</v>
      </c>
      <c r="M248" s="18">
        <v>70073</v>
      </c>
      <c r="N248" s="18">
        <v>45396</v>
      </c>
      <c r="O248" s="18">
        <v>1587</v>
      </c>
      <c r="P248" s="18">
        <v>377429.04</v>
      </c>
      <c r="Q248" s="18">
        <v>118673.60000000001</v>
      </c>
      <c r="R248" s="18">
        <v>-63269.75</v>
      </c>
      <c r="S248" s="18">
        <v>26674.19</v>
      </c>
      <c r="T248" s="18">
        <v>459507.08</v>
      </c>
      <c r="U248" s="18">
        <v>520158.11099999998</v>
      </c>
      <c r="V248" s="18">
        <v>442134.39435000002</v>
      </c>
      <c r="W248" s="18">
        <v>17372.685649999999</v>
      </c>
      <c r="X248" s="18">
        <v>12160.879955</v>
      </c>
      <c r="Y248" s="18">
        <v>1.0229999999999999</v>
      </c>
      <c r="Z248" s="18">
        <v>102355</v>
      </c>
      <c r="AA248" s="18">
        <v>532121.74755299999</v>
      </c>
      <c r="AB248" s="18">
        <v>538743.80139646702</v>
      </c>
      <c r="AC248" s="18">
        <v>5263.4829895605199</v>
      </c>
      <c r="AD248" s="18">
        <v>25.782427816718201</v>
      </c>
      <c r="AE248" s="18">
        <v>2638960</v>
      </c>
      <c r="AF248" s="18"/>
      <c r="AG248" s="18"/>
    </row>
    <row r="249" spans="1:33">
      <c r="A249" s="18" t="s">
        <v>917</v>
      </c>
      <c r="B249" s="18" t="s">
        <v>920</v>
      </c>
      <c r="C249" s="18" t="s">
        <v>582</v>
      </c>
      <c r="D249" s="18">
        <v>51403.290999999997</v>
      </c>
      <c r="E249" s="18">
        <v>7223</v>
      </c>
      <c r="F249" s="18">
        <v>58626.290999999997</v>
      </c>
      <c r="G249" s="18">
        <v>49967</v>
      </c>
      <c r="H249" s="18">
        <v>8949</v>
      </c>
      <c r="I249" s="18">
        <v>542</v>
      </c>
      <c r="J249" s="18">
        <v>0</v>
      </c>
      <c r="K249" s="18">
        <v>3625</v>
      </c>
      <c r="L249" s="18">
        <v>701</v>
      </c>
      <c r="M249" s="18">
        <v>29181</v>
      </c>
      <c r="N249" s="18">
        <v>7223</v>
      </c>
      <c r="O249" s="18">
        <v>0</v>
      </c>
      <c r="P249" s="18">
        <v>69539.073900000003</v>
      </c>
      <c r="Q249" s="18">
        <v>11148.6</v>
      </c>
      <c r="R249" s="18">
        <v>-25399.7</v>
      </c>
      <c r="S249" s="18">
        <v>1178.78</v>
      </c>
      <c r="T249" s="18">
        <v>56466.753900000003</v>
      </c>
      <c r="U249" s="18">
        <v>58626.290999999997</v>
      </c>
      <c r="V249" s="18">
        <v>49832.347349999996</v>
      </c>
      <c r="W249" s="18">
        <v>6634.4065500000097</v>
      </c>
      <c r="X249" s="18">
        <v>4644.0845850000096</v>
      </c>
      <c r="Y249" s="18">
        <v>1.079</v>
      </c>
      <c r="Z249" s="18">
        <v>9593</v>
      </c>
      <c r="AA249" s="18">
        <v>63257.767989</v>
      </c>
      <c r="AB249" s="18">
        <v>64044.986980832298</v>
      </c>
      <c r="AC249" s="18">
        <v>6676.2208882343702</v>
      </c>
      <c r="AD249" s="18">
        <v>1438.5203264905699</v>
      </c>
      <c r="AE249" s="18">
        <v>13799725</v>
      </c>
      <c r="AF249" s="18"/>
      <c r="AG249" s="18"/>
    </row>
    <row r="250" spans="1:33">
      <c r="A250" s="18" t="s">
        <v>917</v>
      </c>
      <c r="B250" s="18" t="s">
        <v>921</v>
      </c>
      <c r="C250" s="18" t="s">
        <v>583</v>
      </c>
      <c r="D250" s="18">
        <v>240520.18700000001</v>
      </c>
      <c r="E250" s="18">
        <v>22077</v>
      </c>
      <c r="F250" s="18">
        <v>262597.18699999998</v>
      </c>
      <c r="G250" s="18">
        <v>156373</v>
      </c>
      <c r="H250" s="18">
        <v>55254</v>
      </c>
      <c r="I250" s="18">
        <v>5776</v>
      </c>
      <c r="J250" s="18">
        <v>6655</v>
      </c>
      <c r="K250" s="18">
        <v>114</v>
      </c>
      <c r="L250" s="18">
        <v>255</v>
      </c>
      <c r="M250" s="18">
        <v>51423</v>
      </c>
      <c r="N250" s="18">
        <v>22077</v>
      </c>
      <c r="O250" s="18">
        <v>878</v>
      </c>
      <c r="P250" s="18">
        <v>217624.30410000001</v>
      </c>
      <c r="Q250" s="18">
        <v>57629.15</v>
      </c>
      <c r="R250" s="18">
        <v>-44672.6</v>
      </c>
      <c r="S250" s="18">
        <v>10023.540000000001</v>
      </c>
      <c r="T250" s="18">
        <v>240604.3941</v>
      </c>
      <c r="U250" s="18">
        <v>262597.18699999998</v>
      </c>
      <c r="V250" s="18">
        <v>223207.60894999999</v>
      </c>
      <c r="W250" s="18">
        <v>17396.78515</v>
      </c>
      <c r="X250" s="18">
        <v>12177.749605000001</v>
      </c>
      <c r="Y250" s="18">
        <v>1.046</v>
      </c>
      <c r="Z250" s="18">
        <v>37548</v>
      </c>
      <c r="AA250" s="18">
        <v>274676.65760199999</v>
      </c>
      <c r="AB250" s="18">
        <v>278094.90469404001</v>
      </c>
      <c r="AC250" s="18">
        <v>7406.38395371364</v>
      </c>
      <c r="AD250" s="18">
        <v>2168.6833919698302</v>
      </c>
      <c r="AE250" s="18">
        <v>81429724</v>
      </c>
      <c r="AF250" s="18"/>
      <c r="AG250" s="18"/>
    </row>
    <row r="251" spans="1:33">
      <c r="A251" s="18" t="s">
        <v>917</v>
      </c>
      <c r="B251" s="18" t="s">
        <v>922</v>
      </c>
      <c r="C251" s="18" t="s">
        <v>584</v>
      </c>
      <c r="D251" s="18">
        <v>119689.81299999999</v>
      </c>
      <c r="E251" s="18">
        <v>9478</v>
      </c>
      <c r="F251" s="18">
        <v>129167.81299999999</v>
      </c>
      <c r="G251" s="18">
        <v>70801</v>
      </c>
      <c r="H251" s="18">
        <v>15344</v>
      </c>
      <c r="I251" s="18">
        <v>769</v>
      </c>
      <c r="J251" s="18">
        <v>0</v>
      </c>
      <c r="K251" s="18">
        <v>2913</v>
      </c>
      <c r="L251" s="18">
        <v>76</v>
      </c>
      <c r="M251" s="18">
        <v>36814</v>
      </c>
      <c r="N251" s="18">
        <v>9478</v>
      </c>
      <c r="O251" s="18">
        <v>32</v>
      </c>
      <c r="P251" s="18">
        <v>98533.751699999993</v>
      </c>
      <c r="Q251" s="18">
        <v>16172.1</v>
      </c>
      <c r="R251" s="18">
        <v>-31383.7</v>
      </c>
      <c r="S251" s="18">
        <v>1797.92</v>
      </c>
      <c r="T251" s="18">
        <v>85120.0717</v>
      </c>
      <c r="U251" s="18">
        <v>129167.81299999999</v>
      </c>
      <c r="V251" s="18">
        <v>109792.64105000001</v>
      </c>
      <c r="W251" s="18">
        <v>-24672.569350000002</v>
      </c>
      <c r="X251" s="18">
        <v>-17270.798545000001</v>
      </c>
      <c r="Y251" s="18">
        <v>0.86599999999999999</v>
      </c>
      <c r="Z251" s="18">
        <v>18936</v>
      </c>
      <c r="AA251" s="18">
        <v>111859.32605800001</v>
      </c>
      <c r="AB251" s="18">
        <v>113251.37305374201</v>
      </c>
      <c r="AC251" s="18">
        <v>5980.7442466065604</v>
      </c>
      <c r="AD251" s="18">
        <v>743.04368486275496</v>
      </c>
      <c r="AE251" s="18">
        <v>14070275</v>
      </c>
      <c r="AF251" s="18"/>
      <c r="AG251" s="119"/>
    </row>
    <row r="252" spans="1:33">
      <c r="A252" s="18" t="s">
        <v>917</v>
      </c>
      <c r="B252" s="18" t="s">
        <v>923</v>
      </c>
      <c r="C252" s="18" t="s">
        <v>585</v>
      </c>
      <c r="D252" s="18">
        <v>34355.392</v>
      </c>
      <c r="E252" s="18">
        <v>6491</v>
      </c>
      <c r="F252" s="18">
        <v>40846.392</v>
      </c>
      <c r="G252" s="18">
        <v>14404</v>
      </c>
      <c r="H252" s="18">
        <v>11199</v>
      </c>
      <c r="I252" s="18">
        <v>1018</v>
      </c>
      <c r="J252" s="18">
        <v>0</v>
      </c>
      <c r="K252" s="18">
        <v>1868</v>
      </c>
      <c r="L252" s="18">
        <v>995</v>
      </c>
      <c r="M252" s="18">
        <v>756</v>
      </c>
      <c r="N252" s="18">
        <v>6491</v>
      </c>
      <c r="O252" s="18">
        <v>158</v>
      </c>
      <c r="P252" s="18">
        <v>20046.0468</v>
      </c>
      <c r="Q252" s="18">
        <v>11972.25</v>
      </c>
      <c r="R252" s="18">
        <v>-1622.65</v>
      </c>
      <c r="S252" s="18">
        <v>5388.83</v>
      </c>
      <c r="T252" s="18">
        <v>35784.476799999997</v>
      </c>
      <c r="U252" s="18">
        <v>40846.392</v>
      </c>
      <c r="V252" s="18">
        <v>34719.433199999999</v>
      </c>
      <c r="W252" s="18">
        <v>1065.0436</v>
      </c>
      <c r="X252" s="18">
        <v>745.53051999999798</v>
      </c>
      <c r="Y252" s="18">
        <v>1.018</v>
      </c>
      <c r="Z252" s="18">
        <v>9476</v>
      </c>
      <c r="AA252" s="18">
        <v>41581.627055999998</v>
      </c>
      <c r="AB252" s="18">
        <v>42099.094674134503</v>
      </c>
      <c r="AC252" s="18">
        <v>4442.7073315886901</v>
      </c>
      <c r="AD252" s="18">
        <v>-794.99323015510799</v>
      </c>
      <c r="AE252" s="18">
        <v>-7533356</v>
      </c>
      <c r="AF252" s="18"/>
      <c r="AG252" s="18"/>
    </row>
    <row r="253" spans="1:33">
      <c r="A253" s="18" t="s">
        <v>917</v>
      </c>
      <c r="B253" s="18" t="s">
        <v>924</v>
      </c>
      <c r="C253" s="18" t="s">
        <v>586</v>
      </c>
      <c r="D253" s="18">
        <v>33548.016000000003</v>
      </c>
      <c r="E253" s="18">
        <v>6419</v>
      </c>
      <c r="F253" s="18">
        <v>39967.016000000003</v>
      </c>
      <c r="G253" s="18">
        <v>13357</v>
      </c>
      <c r="H253" s="18">
        <v>6583</v>
      </c>
      <c r="I253" s="18">
        <v>214</v>
      </c>
      <c r="J253" s="18">
        <v>0</v>
      </c>
      <c r="K253" s="18">
        <v>1167</v>
      </c>
      <c r="L253" s="18">
        <v>0</v>
      </c>
      <c r="M253" s="18">
        <v>2691</v>
      </c>
      <c r="N253" s="18">
        <v>6419</v>
      </c>
      <c r="O253" s="18">
        <v>0</v>
      </c>
      <c r="P253" s="18">
        <v>18588.936900000001</v>
      </c>
      <c r="Q253" s="18">
        <v>6769.4</v>
      </c>
      <c r="R253" s="18">
        <v>-2287.35</v>
      </c>
      <c r="S253" s="18">
        <v>4998.68</v>
      </c>
      <c r="T253" s="18">
        <v>28069.6669</v>
      </c>
      <c r="U253" s="18">
        <v>39967.016000000003</v>
      </c>
      <c r="V253" s="18">
        <v>33971.963600000003</v>
      </c>
      <c r="W253" s="18">
        <v>-5902.2966999999999</v>
      </c>
      <c r="X253" s="18">
        <v>-4131.6076899999998</v>
      </c>
      <c r="Y253" s="18">
        <v>0.89700000000000002</v>
      </c>
      <c r="Z253" s="18">
        <v>5921</v>
      </c>
      <c r="AA253" s="18">
        <v>35850.413352000003</v>
      </c>
      <c r="AB253" s="18">
        <v>36296.558183740497</v>
      </c>
      <c r="AC253" s="18">
        <v>6130.13987227504</v>
      </c>
      <c r="AD253" s="18">
        <v>892.43931053123799</v>
      </c>
      <c r="AE253" s="18">
        <v>5284133</v>
      </c>
      <c r="AF253" s="18"/>
      <c r="AG253" s="18"/>
    </row>
    <row r="254" spans="1:33">
      <c r="A254" s="18" t="s">
        <v>917</v>
      </c>
      <c r="B254" s="18" t="s">
        <v>925</v>
      </c>
      <c r="C254" s="18" t="s">
        <v>587</v>
      </c>
      <c r="D254" s="18">
        <v>58787.05</v>
      </c>
      <c r="E254" s="18">
        <v>3365</v>
      </c>
      <c r="F254" s="18">
        <v>62152.05</v>
      </c>
      <c r="G254" s="18">
        <v>29935</v>
      </c>
      <c r="H254" s="18">
        <v>6275</v>
      </c>
      <c r="I254" s="18">
        <v>58</v>
      </c>
      <c r="J254" s="18">
        <v>0</v>
      </c>
      <c r="K254" s="18">
        <v>2440</v>
      </c>
      <c r="L254" s="18">
        <v>0</v>
      </c>
      <c r="M254" s="18">
        <v>4476</v>
      </c>
      <c r="N254" s="18">
        <v>3365</v>
      </c>
      <c r="O254" s="18">
        <v>36</v>
      </c>
      <c r="P254" s="18">
        <v>41660.539499999999</v>
      </c>
      <c r="Q254" s="18">
        <v>7457.05</v>
      </c>
      <c r="R254" s="18">
        <v>-3835.2</v>
      </c>
      <c r="S254" s="18">
        <v>2099.33</v>
      </c>
      <c r="T254" s="18">
        <v>47381.719499999999</v>
      </c>
      <c r="U254" s="18">
        <v>62152.05</v>
      </c>
      <c r="V254" s="18">
        <v>52829.2425</v>
      </c>
      <c r="W254" s="18">
        <v>-5447.5229999999901</v>
      </c>
      <c r="X254" s="18">
        <v>-3813.2660999999998</v>
      </c>
      <c r="Y254" s="18">
        <v>0.93899999999999995</v>
      </c>
      <c r="Z254" s="18">
        <v>11672</v>
      </c>
      <c r="AA254" s="18">
        <v>58360.774949999999</v>
      </c>
      <c r="AB254" s="18">
        <v>59087.052716023602</v>
      </c>
      <c r="AC254" s="18">
        <v>5062.2903286517803</v>
      </c>
      <c r="AD254" s="18">
        <v>-175.41023309202001</v>
      </c>
      <c r="AE254" s="18">
        <v>-2047388</v>
      </c>
      <c r="AF254" s="18"/>
      <c r="AG254" s="18"/>
    </row>
    <row r="255" spans="1:33">
      <c r="A255" s="18" t="s">
        <v>917</v>
      </c>
      <c r="B255" s="18" t="s">
        <v>926</v>
      </c>
      <c r="C255" s="18" t="s">
        <v>588</v>
      </c>
      <c r="D255" s="18">
        <v>169033.715</v>
      </c>
      <c r="E255" s="18">
        <v>16259</v>
      </c>
      <c r="F255" s="18">
        <v>185292.715</v>
      </c>
      <c r="G255" s="18">
        <v>105585</v>
      </c>
      <c r="H255" s="18">
        <v>10719</v>
      </c>
      <c r="I255" s="18">
        <v>9061</v>
      </c>
      <c r="J255" s="18">
        <v>0</v>
      </c>
      <c r="K255" s="18">
        <v>6296</v>
      </c>
      <c r="L255" s="18">
        <v>6276</v>
      </c>
      <c r="M255" s="18">
        <v>31254</v>
      </c>
      <c r="N255" s="18">
        <v>16259</v>
      </c>
      <c r="O255" s="18">
        <v>497</v>
      </c>
      <c r="P255" s="18">
        <v>146942.64449999999</v>
      </c>
      <c r="Q255" s="18">
        <v>22164.6</v>
      </c>
      <c r="R255" s="18">
        <v>-32322.95</v>
      </c>
      <c r="S255" s="18">
        <v>8506.9699999999993</v>
      </c>
      <c r="T255" s="18">
        <v>145291.26449999999</v>
      </c>
      <c r="U255" s="18">
        <v>185292.715</v>
      </c>
      <c r="V255" s="18">
        <v>157498.80775000001</v>
      </c>
      <c r="W255" s="18">
        <v>-12207.543250000001</v>
      </c>
      <c r="X255" s="18">
        <v>-8545.2802750000101</v>
      </c>
      <c r="Y255" s="18">
        <v>0.95399999999999996</v>
      </c>
      <c r="Z255" s="18">
        <v>39257</v>
      </c>
      <c r="AA255" s="18">
        <v>176769.25010999999</v>
      </c>
      <c r="AB255" s="18">
        <v>178969.07655475801</v>
      </c>
      <c r="AC255" s="18">
        <v>4558.9086418920897</v>
      </c>
      <c r="AD255" s="18">
        <v>-678.79191985171599</v>
      </c>
      <c r="AE255" s="18">
        <v>-26647334</v>
      </c>
      <c r="AF255" s="18"/>
      <c r="AG255" s="18"/>
    </row>
    <row r="256" spans="1:33">
      <c r="A256" s="18" t="s">
        <v>917</v>
      </c>
      <c r="B256" s="18" t="s">
        <v>927</v>
      </c>
      <c r="C256" s="18" t="s">
        <v>589</v>
      </c>
      <c r="D256" s="18">
        <v>172328.66800000001</v>
      </c>
      <c r="E256" s="18">
        <v>9115</v>
      </c>
      <c r="F256" s="18">
        <v>181443.66800000001</v>
      </c>
      <c r="G256" s="18">
        <v>87428</v>
      </c>
      <c r="H256" s="18">
        <v>13310</v>
      </c>
      <c r="I256" s="18">
        <v>22331</v>
      </c>
      <c r="J256" s="18">
        <v>2680</v>
      </c>
      <c r="K256" s="18">
        <v>0</v>
      </c>
      <c r="L256" s="18">
        <v>129</v>
      </c>
      <c r="M256" s="18">
        <v>16850</v>
      </c>
      <c r="N256" s="18">
        <v>9115</v>
      </c>
      <c r="O256" s="18">
        <v>446</v>
      </c>
      <c r="P256" s="18">
        <v>121673.54760000001</v>
      </c>
      <c r="Q256" s="18">
        <v>32572.85</v>
      </c>
      <c r="R256" s="18">
        <v>-14811.25</v>
      </c>
      <c r="S256" s="18">
        <v>4883.25</v>
      </c>
      <c r="T256" s="18">
        <v>144318.3976</v>
      </c>
      <c r="U256" s="18">
        <v>181443.66800000001</v>
      </c>
      <c r="V256" s="18">
        <v>154227.11780000001</v>
      </c>
      <c r="W256" s="18">
        <v>-9908.7202000000107</v>
      </c>
      <c r="X256" s="18">
        <v>-6936.1041400000104</v>
      </c>
      <c r="Y256" s="18">
        <v>0.96199999999999997</v>
      </c>
      <c r="Z256" s="18">
        <v>25686</v>
      </c>
      <c r="AA256" s="18">
        <v>174548.80861599999</v>
      </c>
      <c r="AB256" s="18">
        <v>176721.00250637101</v>
      </c>
      <c r="AC256" s="18">
        <v>6880.0514874395003</v>
      </c>
      <c r="AD256" s="18">
        <v>1642.3509256957</v>
      </c>
      <c r="AE256" s="18">
        <v>42185426</v>
      </c>
      <c r="AF256" s="18"/>
      <c r="AG256" s="18"/>
    </row>
    <row r="257" spans="1:33">
      <c r="A257" s="18" t="s">
        <v>928</v>
      </c>
      <c r="B257" s="18" t="s">
        <v>929</v>
      </c>
      <c r="C257" s="18" t="s">
        <v>591</v>
      </c>
      <c r="D257" s="18">
        <v>192953.67499999999</v>
      </c>
      <c r="E257" s="18">
        <v>12240</v>
      </c>
      <c r="F257" s="18">
        <v>205193.67499999999</v>
      </c>
      <c r="G257" s="18">
        <v>87322</v>
      </c>
      <c r="H257" s="18">
        <v>25206</v>
      </c>
      <c r="I257" s="18">
        <v>6743</v>
      </c>
      <c r="J257" s="18">
        <v>9141</v>
      </c>
      <c r="K257" s="18">
        <v>0</v>
      </c>
      <c r="L257" s="18">
        <v>5047</v>
      </c>
      <c r="M257" s="18">
        <v>936</v>
      </c>
      <c r="N257" s="18">
        <v>12240</v>
      </c>
      <c r="O257" s="18">
        <v>2718</v>
      </c>
      <c r="P257" s="18">
        <v>121526.02740000001</v>
      </c>
      <c r="Q257" s="18">
        <v>34926.5</v>
      </c>
      <c r="R257" s="18">
        <v>-7395.85</v>
      </c>
      <c r="S257" s="18">
        <v>10244.879999999999</v>
      </c>
      <c r="T257" s="18">
        <v>159301.55739999999</v>
      </c>
      <c r="U257" s="18">
        <v>205193.67499999999</v>
      </c>
      <c r="V257" s="18">
        <v>174414.62375</v>
      </c>
      <c r="W257" s="18">
        <v>-15113.066349999999</v>
      </c>
      <c r="X257" s="18">
        <v>-10579.146445</v>
      </c>
      <c r="Y257" s="18">
        <v>0.94799999999999995</v>
      </c>
      <c r="Z257" s="18">
        <v>25165</v>
      </c>
      <c r="AA257" s="18">
        <v>194523.60389999999</v>
      </c>
      <c r="AB257" s="18">
        <v>196944.376561096</v>
      </c>
      <c r="AC257" s="18">
        <v>7826.1226529344804</v>
      </c>
      <c r="AD257" s="18">
        <v>2588.42209119068</v>
      </c>
      <c r="AE257" s="18">
        <v>65137642</v>
      </c>
      <c r="AF257" s="18"/>
      <c r="AG257" s="18"/>
    </row>
    <row r="258" spans="1:33">
      <c r="A258" s="18" t="s">
        <v>928</v>
      </c>
      <c r="B258" s="18" t="s">
        <v>930</v>
      </c>
      <c r="C258" s="18" t="s">
        <v>592</v>
      </c>
      <c r="D258" s="18">
        <v>119894.743</v>
      </c>
      <c r="E258" s="18">
        <v>10194</v>
      </c>
      <c r="F258" s="18">
        <v>130088.743</v>
      </c>
      <c r="G258" s="18">
        <v>86782</v>
      </c>
      <c r="H258" s="18">
        <v>9895</v>
      </c>
      <c r="I258" s="18">
        <v>2166</v>
      </c>
      <c r="J258" s="18">
        <v>10</v>
      </c>
      <c r="K258" s="18">
        <v>2364</v>
      </c>
      <c r="L258" s="18">
        <v>1455</v>
      </c>
      <c r="M258" s="18">
        <v>30885</v>
      </c>
      <c r="N258" s="18">
        <v>10194</v>
      </c>
      <c r="O258" s="18">
        <v>0</v>
      </c>
      <c r="P258" s="18">
        <v>120774.5094</v>
      </c>
      <c r="Q258" s="18">
        <v>12269.75</v>
      </c>
      <c r="R258" s="18">
        <v>-27489</v>
      </c>
      <c r="S258" s="18">
        <v>3414.45</v>
      </c>
      <c r="T258" s="18">
        <v>108969.70940000001</v>
      </c>
      <c r="U258" s="18">
        <v>130088.743</v>
      </c>
      <c r="V258" s="18">
        <v>110575.43154999999</v>
      </c>
      <c r="W258" s="18">
        <v>-1605.7221500000201</v>
      </c>
      <c r="X258" s="18">
        <v>-1124.0055050000101</v>
      </c>
      <c r="Y258" s="18">
        <v>0.99099999999999999</v>
      </c>
      <c r="Z258" s="18">
        <v>18317</v>
      </c>
      <c r="AA258" s="18">
        <v>128917.944313</v>
      </c>
      <c r="AB258" s="18">
        <v>130522.279359548</v>
      </c>
      <c r="AC258" s="18">
        <v>7125.7454473739299</v>
      </c>
      <c r="AD258" s="18">
        <v>1888.04488563013</v>
      </c>
      <c r="AE258" s="18">
        <v>34583318</v>
      </c>
      <c r="AF258" s="18"/>
      <c r="AG258" s="18"/>
    </row>
    <row r="259" spans="1:33">
      <c r="A259" s="18" t="s">
        <v>928</v>
      </c>
      <c r="B259" s="18" t="s">
        <v>931</v>
      </c>
      <c r="C259" s="18" t="s">
        <v>593</v>
      </c>
      <c r="D259" s="18">
        <v>136546.40299999999</v>
      </c>
      <c r="E259" s="18">
        <v>12338</v>
      </c>
      <c r="F259" s="18">
        <v>148884.40299999999</v>
      </c>
      <c r="G259" s="18">
        <v>75859</v>
      </c>
      <c r="H259" s="18">
        <v>12012</v>
      </c>
      <c r="I259" s="18">
        <v>1399</v>
      </c>
      <c r="J259" s="18">
        <v>434</v>
      </c>
      <c r="K259" s="18">
        <v>4490</v>
      </c>
      <c r="L259" s="18">
        <v>148</v>
      </c>
      <c r="M259" s="18">
        <v>21849</v>
      </c>
      <c r="N259" s="18">
        <v>12338</v>
      </c>
      <c r="O259" s="18">
        <v>0</v>
      </c>
      <c r="P259" s="18">
        <v>105572.9703</v>
      </c>
      <c r="Q259" s="18">
        <v>15584.75</v>
      </c>
      <c r="R259" s="18">
        <v>-18697.45</v>
      </c>
      <c r="S259" s="18">
        <v>6772.97</v>
      </c>
      <c r="T259" s="18">
        <v>109233.2403</v>
      </c>
      <c r="U259" s="18">
        <v>148884.40299999999</v>
      </c>
      <c r="V259" s="18">
        <v>126551.74255</v>
      </c>
      <c r="W259" s="18">
        <v>-17318.502250000001</v>
      </c>
      <c r="X259" s="18">
        <v>-12122.951574999999</v>
      </c>
      <c r="Y259" s="18">
        <v>0.91900000000000004</v>
      </c>
      <c r="Z259" s="18">
        <v>19207</v>
      </c>
      <c r="AA259" s="18">
        <v>136824.76635699999</v>
      </c>
      <c r="AB259" s="18">
        <v>138527.49881268799</v>
      </c>
      <c r="AC259" s="18">
        <v>7212.3443959331498</v>
      </c>
      <c r="AD259" s="18">
        <v>1974.6438341893399</v>
      </c>
      <c r="AE259" s="18">
        <v>37926984</v>
      </c>
      <c r="AF259" s="18"/>
      <c r="AG259" s="18"/>
    </row>
    <row r="260" spans="1:33">
      <c r="A260" s="18" t="s">
        <v>928</v>
      </c>
      <c r="B260" s="18" t="s">
        <v>932</v>
      </c>
      <c r="C260" s="18" t="s">
        <v>594</v>
      </c>
      <c r="D260" s="18">
        <v>460304.96</v>
      </c>
      <c r="E260" s="18">
        <v>43946</v>
      </c>
      <c r="F260" s="18">
        <v>504250.96</v>
      </c>
      <c r="G260" s="18">
        <v>276633</v>
      </c>
      <c r="H260" s="18">
        <v>52280</v>
      </c>
      <c r="I260" s="18">
        <v>40123</v>
      </c>
      <c r="J260" s="18">
        <v>0</v>
      </c>
      <c r="K260" s="18">
        <v>13430</v>
      </c>
      <c r="L260" s="18">
        <v>17842</v>
      </c>
      <c r="M260" s="18">
        <v>49000</v>
      </c>
      <c r="N260" s="18">
        <v>43946</v>
      </c>
      <c r="O260" s="18">
        <v>533</v>
      </c>
      <c r="P260" s="18">
        <v>384990.14610000001</v>
      </c>
      <c r="Q260" s="18">
        <v>89958.05</v>
      </c>
      <c r="R260" s="18">
        <v>-57268.75</v>
      </c>
      <c r="S260" s="18">
        <v>29024.1</v>
      </c>
      <c r="T260" s="18">
        <v>446703.54609999998</v>
      </c>
      <c r="U260" s="18">
        <v>504250.96</v>
      </c>
      <c r="V260" s="18">
        <v>428613.31599999999</v>
      </c>
      <c r="W260" s="18">
        <v>18090.230099999899</v>
      </c>
      <c r="X260" s="18">
        <v>12663.1610699999</v>
      </c>
      <c r="Y260" s="18">
        <v>1.0249999999999999</v>
      </c>
      <c r="Z260" s="18">
        <v>99391</v>
      </c>
      <c r="AA260" s="18">
        <v>516857.234</v>
      </c>
      <c r="AB260" s="18">
        <v>523289.32674695703</v>
      </c>
      <c r="AC260" s="18">
        <v>5264.9568547147801</v>
      </c>
      <c r="AD260" s="18">
        <v>27.256292970976599</v>
      </c>
      <c r="AE260" s="18">
        <v>2709030</v>
      </c>
      <c r="AF260" s="18"/>
      <c r="AG260" s="18"/>
    </row>
    <row r="261" spans="1:33">
      <c r="A261" s="18" t="s">
        <v>928</v>
      </c>
      <c r="B261" s="18" t="s">
        <v>933</v>
      </c>
      <c r="C261" s="18" t="s">
        <v>595</v>
      </c>
      <c r="D261" s="18">
        <v>78788.221999999994</v>
      </c>
      <c r="E261" s="18">
        <v>9202</v>
      </c>
      <c r="F261" s="18">
        <v>87990.221999999994</v>
      </c>
      <c r="G261" s="18">
        <v>37510</v>
      </c>
      <c r="H261" s="18">
        <v>16966</v>
      </c>
      <c r="I261" s="18">
        <v>9852</v>
      </c>
      <c r="J261" s="18">
        <v>0</v>
      </c>
      <c r="K261" s="18">
        <v>-3978</v>
      </c>
      <c r="L261" s="18">
        <v>0</v>
      </c>
      <c r="M261" s="18">
        <v>12505</v>
      </c>
      <c r="N261" s="18">
        <v>9202</v>
      </c>
      <c r="O261" s="18">
        <v>0</v>
      </c>
      <c r="P261" s="18">
        <v>52202.667000000001</v>
      </c>
      <c r="Q261" s="18">
        <v>19414</v>
      </c>
      <c r="R261" s="18">
        <v>-10629.25</v>
      </c>
      <c r="S261" s="18">
        <v>5695.85</v>
      </c>
      <c r="T261" s="18">
        <v>66683.267000000007</v>
      </c>
      <c r="U261" s="18">
        <v>87990.221999999994</v>
      </c>
      <c r="V261" s="18">
        <v>74791.688699999999</v>
      </c>
      <c r="W261" s="18">
        <v>-8108.4217000000099</v>
      </c>
      <c r="X261" s="18">
        <v>-5675.8951900000002</v>
      </c>
      <c r="Y261" s="18">
        <v>0.93500000000000005</v>
      </c>
      <c r="Z261" s="18">
        <v>17958</v>
      </c>
      <c r="AA261" s="18">
        <v>82270.857569999993</v>
      </c>
      <c r="AB261" s="18">
        <v>83294.687268902693</v>
      </c>
      <c r="AC261" s="18">
        <v>4638.3053385066696</v>
      </c>
      <c r="AD261" s="18">
        <v>-599.395223237138</v>
      </c>
      <c r="AE261" s="18">
        <v>-10763939</v>
      </c>
      <c r="AF261" s="18"/>
      <c r="AG261" s="18"/>
    </row>
    <row r="262" spans="1:33">
      <c r="A262" s="18" t="s">
        <v>928</v>
      </c>
      <c r="B262" s="18" t="s">
        <v>934</v>
      </c>
      <c r="C262" s="18" t="s">
        <v>596</v>
      </c>
      <c r="D262" s="18">
        <v>52737.752999999997</v>
      </c>
      <c r="E262" s="18">
        <v>4065</v>
      </c>
      <c r="F262" s="18">
        <v>56802.752999999997</v>
      </c>
      <c r="G262" s="18">
        <v>20350</v>
      </c>
      <c r="H262" s="18">
        <v>17213</v>
      </c>
      <c r="I262" s="18">
        <v>974</v>
      </c>
      <c r="J262" s="18">
        <v>0</v>
      </c>
      <c r="K262" s="18">
        <v>1382</v>
      </c>
      <c r="L262" s="18">
        <v>630</v>
      </c>
      <c r="M262" s="18">
        <v>7818</v>
      </c>
      <c r="N262" s="18">
        <v>4065</v>
      </c>
      <c r="O262" s="18">
        <v>0</v>
      </c>
      <c r="P262" s="18">
        <v>28321.095000000001</v>
      </c>
      <c r="Q262" s="18">
        <v>16633.650000000001</v>
      </c>
      <c r="R262" s="18">
        <v>-7180.8</v>
      </c>
      <c r="S262" s="18">
        <v>2126.19</v>
      </c>
      <c r="T262" s="18">
        <v>39900.135000000002</v>
      </c>
      <c r="U262" s="18">
        <v>56802.752999999997</v>
      </c>
      <c r="V262" s="18">
        <v>48282.340049999999</v>
      </c>
      <c r="W262" s="18">
        <v>-8382.2050500000005</v>
      </c>
      <c r="X262" s="18">
        <v>-5867.5435349999998</v>
      </c>
      <c r="Y262" s="18">
        <v>0.89700000000000002</v>
      </c>
      <c r="Z262" s="18">
        <v>9336</v>
      </c>
      <c r="AA262" s="18">
        <v>50952.069441</v>
      </c>
      <c r="AB262" s="18">
        <v>51586.148669721602</v>
      </c>
      <c r="AC262" s="18">
        <v>5525.5086407156796</v>
      </c>
      <c r="AD262" s="18">
        <v>287.808078971876</v>
      </c>
      <c r="AE262" s="18">
        <v>2686976</v>
      </c>
      <c r="AF262" s="18"/>
      <c r="AG262" s="18"/>
    </row>
    <row r="263" spans="1:33">
      <c r="A263" s="18" t="s">
        <v>928</v>
      </c>
      <c r="B263" s="18" t="s">
        <v>935</v>
      </c>
      <c r="C263" s="18" t="s">
        <v>597</v>
      </c>
      <c r="D263" s="18">
        <v>323202.93800000002</v>
      </c>
      <c r="E263" s="18">
        <v>27878</v>
      </c>
      <c r="F263" s="18">
        <v>351080.93800000002</v>
      </c>
      <c r="G263" s="18">
        <v>186658</v>
      </c>
      <c r="H263" s="18">
        <v>31198</v>
      </c>
      <c r="I263" s="18">
        <v>10476</v>
      </c>
      <c r="J263" s="18">
        <v>4957</v>
      </c>
      <c r="K263" s="18">
        <v>-861</v>
      </c>
      <c r="L263" s="18">
        <v>1580</v>
      </c>
      <c r="M263" s="18">
        <v>66120</v>
      </c>
      <c r="N263" s="18">
        <v>27878</v>
      </c>
      <c r="O263" s="18">
        <v>158</v>
      </c>
      <c r="P263" s="18">
        <v>259771.93859999999</v>
      </c>
      <c r="Q263" s="18">
        <v>38904.5</v>
      </c>
      <c r="R263" s="18">
        <v>-57679.3</v>
      </c>
      <c r="S263" s="18">
        <v>12455.9</v>
      </c>
      <c r="T263" s="18">
        <v>253453.0386</v>
      </c>
      <c r="U263" s="18">
        <v>351080.93800000002</v>
      </c>
      <c r="V263" s="18">
        <v>298418.79729999998</v>
      </c>
      <c r="W263" s="18">
        <v>-44965.758699999998</v>
      </c>
      <c r="X263" s="18">
        <v>-31476.03109</v>
      </c>
      <c r="Y263" s="18">
        <v>0.91</v>
      </c>
      <c r="Z263" s="18">
        <v>56006</v>
      </c>
      <c r="AA263" s="18">
        <v>319483.65357999998</v>
      </c>
      <c r="AB263" s="18">
        <v>323459.506786232</v>
      </c>
      <c r="AC263" s="18">
        <v>5775.4438236301803</v>
      </c>
      <c r="AD263" s="18">
        <v>537.74326188638202</v>
      </c>
      <c r="AE263" s="18">
        <v>30116849</v>
      </c>
      <c r="AF263" s="18"/>
      <c r="AG263" s="18"/>
    </row>
    <row r="264" spans="1:33">
      <c r="A264" s="18" t="s">
        <v>936</v>
      </c>
      <c r="B264" s="18" t="s">
        <v>937</v>
      </c>
      <c r="C264" s="18" t="s">
        <v>599</v>
      </c>
      <c r="D264" s="18">
        <v>44449.642999999996</v>
      </c>
      <c r="E264" s="18">
        <v>3249</v>
      </c>
      <c r="F264" s="18">
        <v>47698.642999999996</v>
      </c>
      <c r="G264" s="18">
        <v>35100</v>
      </c>
      <c r="H264" s="18">
        <v>2466</v>
      </c>
      <c r="I264" s="18">
        <v>140</v>
      </c>
      <c r="J264" s="18">
        <v>2901</v>
      </c>
      <c r="K264" s="18">
        <v>0</v>
      </c>
      <c r="L264" s="18">
        <v>50</v>
      </c>
      <c r="M264" s="18">
        <v>9337</v>
      </c>
      <c r="N264" s="18">
        <v>3249</v>
      </c>
      <c r="O264" s="18">
        <v>45</v>
      </c>
      <c r="P264" s="18">
        <v>48848.67</v>
      </c>
      <c r="Q264" s="18">
        <v>4680.95</v>
      </c>
      <c r="R264" s="18">
        <v>-8017.2</v>
      </c>
      <c r="S264" s="18">
        <v>1174.3599999999999</v>
      </c>
      <c r="T264" s="18">
        <v>46686.78</v>
      </c>
      <c r="U264" s="18">
        <v>47698.642999999996</v>
      </c>
      <c r="V264" s="18">
        <v>40543.846550000002</v>
      </c>
      <c r="W264" s="18">
        <v>6142.9334500000004</v>
      </c>
      <c r="X264" s="18">
        <v>4300.0534150000003</v>
      </c>
      <c r="Y264" s="18">
        <v>1.0900000000000001</v>
      </c>
      <c r="Z264" s="18">
        <v>7040</v>
      </c>
      <c r="AA264" s="18">
        <v>51991.52087</v>
      </c>
      <c r="AB264" s="18">
        <v>52638.5356785248</v>
      </c>
      <c r="AC264" s="18">
        <v>7477.0647270631798</v>
      </c>
      <c r="AD264" s="18">
        <v>2239.3641653193799</v>
      </c>
      <c r="AE264" s="18">
        <v>15765124</v>
      </c>
      <c r="AF264" s="18"/>
      <c r="AG264" s="18"/>
    </row>
    <row r="265" spans="1:33">
      <c r="A265" s="18" t="s">
        <v>936</v>
      </c>
      <c r="B265" s="18" t="s">
        <v>938</v>
      </c>
      <c r="C265" s="18" t="s">
        <v>600</v>
      </c>
      <c r="D265" s="18">
        <v>36824.99</v>
      </c>
      <c r="E265" s="18">
        <v>2733</v>
      </c>
      <c r="F265" s="18">
        <v>39557.99</v>
      </c>
      <c r="G265" s="18">
        <v>26269</v>
      </c>
      <c r="H265" s="18">
        <v>3230</v>
      </c>
      <c r="I265" s="18">
        <v>1062</v>
      </c>
      <c r="J265" s="18">
        <v>0</v>
      </c>
      <c r="K265" s="18">
        <v>2687</v>
      </c>
      <c r="L265" s="18">
        <v>1469</v>
      </c>
      <c r="M265" s="18">
        <v>9669</v>
      </c>
      <c r="N265" s="18">
        <v>2733</v>
      </c>
      <c r="O265" s="18">
        <v>712</v>
      </c>
      <c r="P265" s="18">
        <v>36558.567300000002</v>
      </c>
      <c r="Q265" s="18">
        <v>5932.15</v>
      </c>
      <c r="R265" s="18">
        <v>-10072.5</v>
      </c>
      <c r="S265" s="18">
        <v>679.32</v>
      </c>
      <c r="T265" s="18">
        <v>33097.537300000004</v>
      </c>
      <c r="U265" s="18">
        <v>39557.99</v>
      </c>
      <c r="V265" s="18">
        <v>33624.291499999999</v>
      </c>
      <c r="W265" s="18">
        <v>-526.75420000000304</v>
      </c>
      <c r="X265" s="18">
        <v>-368.72794000000198</v>
      </c>
      <c r="Y265" s="18">
        <v>0.99099999999999999</v>
      </c>
      <c r="Z265" s="18">
        <v>6319</v>
      </c>
      <c r="AA265" s="18">
        <v>39201.968090000002</v>
      </c>
      <c r="AB265" s="18">
        <v>39689.8217525418</v>
      </c>
      <c r="AC265" s="18">
        <v>6281.0289211175505</v>
      </c>
      <c r="AD265" s="18">
        <v>1043.3283593737401</v>
      </c>
      <c r="AE265" s="18">
        <v>6592792</v>
      </c>
      <c r="AF265" s="18"/>
      <c r="AG265" s="18"/>
    </row>
    <row r="266" spans="1:33">
      <c r="A266" s="18" t="s">
        <v>936</v>
      </c>
      <c r="B266" s="18" t="s">
        <v>939</v>
      </c>
      <c r="C266" s="18" t="s">
        <v>601</v>
      </c>
      <c r="D266" s="18">
        <v>43677.296000000002</v>
      </c>
      <c r="E266" s="18">
        <v>2259</v>
      </c>
      <c r="F266" s="18">
        <v>45936.296000000002</v>
      </c>
      <c r="G266" s="18">
        <v>37062</v>
      </c>
      <c r="H266" s="18">
        <v>5147</v>
      </c>
      <c r="I266" s="18">
        <v>165</v>
      </c>
      <c r="J266" s="18">
        <v>0</v>
      </c>
      <c r="K266" s="18">
        <v>2402</v>
      </c>
      <c r="L266" s="18">
        <v>298</v>
      </c>
      <c r="M266" s="18">
        <v>2918</v>
      </c>
      <c r="N266" s="18">
        <v>2259</v>
      </c>
      <c r="O266" s="18">
        <v>282</v>
      </c>
      <c r="P266" s="18">
        <v>51579.185400000002</v>
      </c>
      <c r="Q266" s="18">
        <v>6556.9</v>
      </c>
      <c r="R266" s="18">
        <v>-2973.3</v>
      </c>
      <c r="S266" s="18">
        <v>1424.09</v>
      </c>
      <c r="T266" s="18">
        <v>56586.875399999997</v>
      </c>
      <c r="U266" s="18">
        <v>45936.296000000002</v>
      </c>
      <c r="V266" s="18">
        <v>39045.851600000002</v>
      </c>
      <c r="W266" s="18">
        <v>17541.023799999999</v>
      </c>
      <c r="X266" s="18">
        <v>12278.71666</v>
      </c>
      <c r="Y266" s="18">
        <v>1.2669999999999999</v>
      </c>
      <c r="Z266" s="18">
        <v>10089</v>
      </c>
      <c r="AA266" s="18">
        <v>58201.287032</v>
      </c>
      <c r="AB266" s="18">
        <v>58925.580031219302</v>
      </c>
      <c r="AC266" s="18">
        <v>5840.5768689879396</v>
      </c>
      <c r="AD266" s="18">
        <v>602.87630724413896</v>
      </c>
      <c r="AE266" s="18">
        <v>6082419</v>
      </c>
      <c r="AF266" s="18"/>
      <c r="AG266" s="18"/>
    </row>
    <row r="267" spans="1:33">
      <c r="A267" s="18" t="s">
        <v>936</v>
      </c>
      <c r="B267" s="18" t="s">
        <v>940</v>
      </c>
      <c r="C267" s="18" t="s">
        <v>602</v>
      </c>
      <c r="D267" s="18">
        <v>73111.421000000002</v>
      </c>
      <c r="E267" s="18">
        <v>4781</v>
      </c>
      <c r="F267" s="18">
        <v>77892.421000000002</v>
      </c>
      <c r="G267" s="18">
        <v>59221</v>
      </c>
      <c r="H267" s="18">
        <v>17952</v>
      </c>
      <c r="I267" s="18">
        <v>313</v>
      </c>
      <c r="J267" s="18">
        <v>0</v>
      </c>
      <c r="K267" s="18">
        <v>5414</v>
      </c>
      <c r="L267" s="18">
        <v>176</v>
      </c>
      <c r="M267" s="18">
        <v>8907</v>
      </c>
      <c r="N267" s="18">
        <v>4781</v>
      </c>
      <c r="O267" s="18">
        <v>420</v>
      </c>
      <c r="P267" s="18">
        <v>82417.865699999995</v>
      </c>
      <c r="Q267" s="18">
        <v>20127.150000000001</v>
      </c>
      <c r="R267" s="18">
        <v>-8077.55</v>
      </c>
      <c r="S267" s="18">
        <v>2549.66</v>
      </c>
      <c r="T267" s="18">
        <v>97017.125700000004</v>
      </c>
      <c r="U267" s="18">
        <v>77892.421000000002</v>
      </c>
      <c r="V267" s="18">
        <v>66208.557849999997</v>
      </c>
      <c r="W267" s="18">
        <v>30808.567849999999</v>
      </c>
      <c r="X267" s="18">
        <v>21565.997495</v>
      </c>
      <c r="Y267" s="18">
        <v>1.2769999999999999</v>
      </c>
      <c r="Z267" s="18">
        <v>14951</v>
      </c>
      <c r="AA267" s="18">
        <v>99468.621616999997</v>
      </c>
      <c r="AB267" s="18">
        <v>100706.470983451</v>
      </c>
      <c r="AC267" s="18">
        <v>6735.7682418200102</v>
      </c>
      <c r="AD267" s="18">
        <v>1498.0676800762001</v>
      </c>
      <c r="AE267" s="18">
        <v>22397610</v>
      </c>
      <c r="AF267" s="18"/>
      <c r="AG267" s="18"/>
    </row>
    <row r="268" spans="1:33">
      <c r="A268" s="18" t="s">
        <v>936</v>
      </c>
      <c r="B268" s="18" t="s">
        <v>941</v>
      </c>
      <c r="C268" s="18" t="s">
        <v>603</v>
      </c>
      <c r="D268" s="18">
        <v>4088.8670000000002</v>
      </c>
      <c r="E268" s="18">
        <v>1727</v>
      </c>
      <c r="F268" s="18">
        <v>5815.8670000000002</v>
      </c>
      <c r="G268" s="18">
        <v>3322</v>
      </c>
      <c r="H268" s="18">
        <v>1027</v>
      </c>
      <c r="I268" s="18">
        <v>0</v>
      </c>
      <c r="J268" s="18">
        <v>0</v>
      </c>
      <c r="K268" s="18">
        <v>295</v>
      </c>
      <c r="L268" s="18">
        <v>0</v>
      </c>
      <c r="M268" s="18">
        <v>2281</v>
      </c>
      <c r="N268" s="18">
        <v>1727</v>
      </c>
      <c r="O268" s="18">
        <v>0</v>
      </c>
      <c r="P268" s="18">
        <v>4623.2273999999998</v>
      </c>
      <c r="Q268" s="18">
        <v>1123.7</v>
      </c>
      <c r="R268" s="18">
        <v>-1938.85</v>
      </c>
      <c r="S268" s="18">
        <v>1080.18</v>
      </c>
      <c r="T268" s="18">
        <v>4888.2574000000004</v>
      </c>
      <c r="U268" s="18">
        <v>5815.8670000000002</v>
      </c>
      <c r="V268" s="18">
        <v>4943.4869500000004</v>
      </c>
      <c r="W268" s="18">
        <v>-55.229550000000899</v>
      </c>
      <c r="X268" s="18">
        <v>-38.660685000000598</v>
      </c>
      <c r="Y268" s="18">
        <v>0.99299999999999999</v>
      </c>
      <c r="Z268" s="18">
        <v>5285</v>
      </c>
      <c r="AA268" s="18">
        <v>5775.1559310000002</v>
      </c>
      <c r="AB268" s="18">
        <v>5847.02556178537</v>
      </c>
      <c r="AC268" s="18">
        <v>1106.3435310852201</v>
      </c>
      <c r="AD268" s="18">
        <v>-4131.3570306585898</v>
      </c>
      <c r="AE268" s="18">
        <v>-21834222</v>
      </c>
      <c r="AF268" s="18"/>
      <c r="AG268" s="18"/>
    </row>
    <row r="269" spans="1:33">
      <c r="A269" s="18" t="s">
        <v>936</v>
      </c>
      <c r="B269" s="18" t="s">
        <v>942</v>
      </c>
      <c r="C269" s="18" t="s">
        <v>604</v>
      </c>
      <c r="D269" s="18">
        <v>64362.739000000001</v>
      </c>
      <c r="E269" s="18">
        <v>4245</v>
      </c>
      <c r="F269" s="18">
        <v>68607.739000000001</v>
      </c>
      <c r="G269" s="18">
        <v>43339</v>
      </c>
      <c r="H269" s="18">
        <v>13311</v>
      </c>
      <c r="I269" s="18">
        <v>412</v>
      </c>
      <c r="J269" s="18">
        <v>0</v>
      </c>
      <c r="K269" s="18">
        <v>2916</v>
      </c>
      <c r="L269" s="18">
        <v>1</v>
      </c>
      <c r="M269" s="18">
        <v>19473</v>
      </c>
      <c r="N269" s="18">
        <v>4245</v>
      </c>
      <c r="O269" s="18">
        <v>11</v>
      </c>
      <c r="P269" s="18">
        <v>60314.886299999998</v>
      </c>
      <c r="Q269" s="18">
        <v>14143.15</v>
      </c>
      <c r="R269" s="18">
        <v>-16562.25</v>
      </c>
      <c r="S269" s="18">
        <v>297.83999999999997</v>
      </c>
      <c r="T269" s="18">
        <v>58193.626300000004</v>
      </c>
      <c r="U269" s="18">
        <v>68607.739000000001</v>
      </c>
      <c r="V269" s="18">
        <v>58316.578150000001</v>
      </c>
      <c r="W269" s="18">
        <v>-122.951850000012</v>
      </c>
      <c r="X269" s="18">
        <v>-86.066295000008495</v>
      </c>
      <c r="Y269" s="18">
        <v>0.999</v>
      </c>
      <c r="Z269" s="18">
        <v>11643</v>
      </c>
      <c r="AA269" s="18">
        <v>68539.131261000002</v>
      </c>
      <c r="AB269" s="18">
        <v>69392.074820781098</v>
      </c>
      <c r="AC269" s="18">
        <v>5959.9823774612296</v>
      </c>
      <c r="AD269" s="18">
        <v>722.28181571743005</v>
      </c>
      <c r="AE269" s="18">
        <v>8409527</v>
      </c>
      <c r="AF269" s="18"/>
      <c r="AG269" s="18"/>
    </row>
    <row r="270" spans="1:33">
      <c r="A270" s="18" t="s">
        <v>936</v>
      </c>
      <c r="B270" s="18" t="s">
        <v>943</v>
      </c>
      <c r="C270" s="18" t="s">
        <v>605</v>
      </c>
      <c r="D270" s="18">
        <v>32928.434000000001</v>
      </c>
      <c r="E270" s="18">
        <v>3399</v>
      </c>
      <c r="F270" s="18">
        <v>36327.434000000001</v>
      </c>
      <c r="G270" s="18">
        <v>20657</v>
      </c>
      <c r="H270" s="18">
        <v>15210</v>
      </c>
      <c r="I270" s="18">
        <v>312</v>
      </c>
      <c r="J270" s="18">
        <v>0</v>
      </c>
      <c r="K270" s="18">
        <v>2095</v>
      </c>
      <c r="L270" s="18">
        <v>48</v>
      </c>
      <c r="M270" s="18">
        <v>10234</v>
      </c>
      <c r="N270" s="18">
        <v>3399</v>
      </c>
      <c r="O270" s="18">
        <v>0</v>
      </c>
      <c r="P270" s="18">
        <v>28748.3469</v>
      </c>
      <c r="Q270" s="18">
        <v>14974.45</v>
      </c>
      <c r="R270" s="18">
        <v>-8739.7000000000007</v>
      </c>
      <c r="S270" s="18">
        <v>1149.3699999999999</v>
      </c>
      <c r="T270" s="18">
        <v>36132.466899999999</v>
      </c>
      <c r="U270" s="18">
        <v>36327.434000000001</v>
      </c>
      <c r="V270" s="18">
        <v>30878.318899999998</v>
      </c>
      <c r="W270" s="18">
        <v>5254.1480000000101</v>
      </c>
      <c r="X270" s="18">
        <v>3677.9036000000101</v>
      </c>
      <c r="Y270" s="18">
        <v>1.101</v>
      </c>
      <c r="Z270" s="18">
        <v>11626</v>
      </c>
      <c r="AA270" s="18">
        <v>39996.504833999999</v>
      </c>
      <c r="AB270" s="18">
        <v>40494.2462057429</v>
      </c>
      <c r="AC270" s="18">
        <v>3483.0763982232002</v>
      </c>
      <c r="AD270" s="18">
        <v>-1754.62416352061</v>
      </c>
      <c r="AE270" s="18">
        <v>-20399261</v>
      </c>
      <c r="AF270" s="18"/>
      <c r="AG270" s="18"/>
    </row>
    <row r="271" spans="1:33">
      <c r="A271" s="18" t="s">
        <v>936</v>
      </c>
      <c r="B271" s="18" t="s">
        <v>944</v>
      </c>
      <c r="C271" s="18" t="s">
        <v>606</v>
      </c>
      <c r="D271" s="18">
        <v>657447.09299999999</v>
      </c>
      <c r="E271" s="18">
        <v>26329</v>
      </c>
      <c r="F271" s="18">
        <v>683776.09299999999</v>
      </c>
      <c r="G271" s="18">
        <v>346607</v>
      </c>
      <c r="H271" s="18">
        <v>70571</v>
      </c>
      <c r="I271" s="18">
        <v>18634</v>
      </c>
      <c r="J271" s="18">
        <v>12420</v>
      </c>
      <c r="K271" s="18">
        <v>17</v>
      </c>
      <c r="L271" s="18">
        <v>100</v>
      </c>
      <c r="M271" s="18">
        <v>14983</v>
      </c>
      <c r="N271" s="18">
        <v>26329</v>
      </c>
      <c r="O271" s="18">
        <v>12361</v>
      </c>
      <c r="P271" s="18">
        <v>482372.96189999999</v>
      </c>
      <c r="Q271" s="18">
        <v>86395.7</v>
      </c>
      <c r="R271" s="18">
        <v>-23327.4</v>
      </c>
      <c r="S271" s="18">
        <v>19832.54</v>
      </c>
      <c r="T271" s="18">
        <v>565273.80189999996</v>
      </c>
      <c r="U271" s="18">
        <v>683776.09299999999</v>
      </c>
      <c r="V271" s="18">
        <v>581209.67905000004</v>
      </c>
      <c r="W271" s="18">
        <v>-15935.8771500001</v>
      </c>
      <c r="X271" s="18">
        <v>-11155.114005000099</v>
      </c>
      <c r="Y271" s="18">
        <v>0.98399999999999999</v>
      </c>
      <c r="Z271" s="18">
        <v>63744</v>
      </c>
      <c r="AA271" s="18">
        <v>672835.67551199999</v>
      </c>
      <c r="AB271" s="18">
        <v>681208.860955999</v>
      </c>
      <c r="AC271" s="18">
        <v>10686.6349924071</v>
      </c>
      <c r="AD271" s="18">
        <v>5448.9344306633102</v>
      </c>
      <c r="AE271" s="18">
        <v>347336876</v>
      </c>
      <c r="AF271" s="18"/>
      <c r="AG271" s="18"/>
    </row>
    <row r="272" spans="1:33">
      <c r="A272" s="18" t="s">
        <v>945</v>
      </c>
      <c r="B272" s="18" t="s">
        <v>946</v>
      </c>
      <c r="C272" s="18" t="s">
        <v>608</v>
      </c>
      <c r="D272" s="18">
        <v>3281.8690000000001</v>
      </c>
      <c r="E272" s="18">
        <v>126</v>
      </c>
      <c r="F272" s="18">
        <v>3407.8690000000001</v>
      </c>
      <c r="G272" s="18">
        <v>1651</v>
      </c>
      <c r="H272" s="18">
        <v>2108</v>
      </c>
      <c r="I272" s="18">
        <v>2</v>
      </c>
      <c r="J272" s="18">
        <v>0</v>
      </c>
      <c r="K272" s="18">
        <v>141</v>
      </c>
      <c r="L272" s="18">
        <v>0</v>
      </c>
      <c r="M272" s="18">
        <v>406</v>
      </c>
      <c r="N272" s="18">
        <v>126</v>
      </c>
      <c r="O272" s="18">
        <v>0</v>
      </c>
      <c r="P272" s="18">
        <v>2297.6967</v>
      </c>
      <c r="Q272" s="18">
        <v>1913.35</v>
      </c>
      <c r="R272" s="18">
        <v>-345.1</v>
      </c>
      <c r="S272" s="18">
        <v>38.08</v>
      </c>
      <c r="T272" s="18">
        <v>3904.0266999999999</v>
      </c>
      <c r="U272" s="18">
        <v>3407.8690000000001</v>
      </c>
      <c r="V272" s="18">
        <v>2896.6886500000001</v>
      </c>
      <c r="W272" s="18">
        <v>1007.33805</v>
      </c>
      <c r="X272" s="18">
        <v>705.13663499999996</v>
      </c>
      <c r="Y272" s="18">
        <v>1.2070000000000001</v>
      </c>
      <c r="Z272" s="18">
        <v>2415</v>
      </c>
      <c r="AA272" s="18">
        <v>4113.2978830000002</v>
      </c>
      <c r="AB272" s="18">
        <v>4164.4863190688202</v>
      </c>
      <c r="AC272" s="18">
        <v>1724.42497684009</v>
      </c>
      <c r="AD272" s="18">
        <v>-3513.2755849037098</v>
      </c>
      <c r="AE272" s="18">
        <v>-8484561</v>
      </c>
      <c r="AF272" s="18"/>
      <c r="AG272" s="18"/>
    </row>
    <row r="273" spans="1:33">
      <c r="A273" s="18" t="s">
        <v>945</v>
      </c>
      <c r="B273" s="18" t="s">
        <v>947</v>
      </c>
      <c r="C273" s="18" t="s">
        <v>609</v>
      </c>
      <c r="D273" s="18">
        <v>14135.291999999999</v>
      </c>
      <c r="E273" s="18">
        <v>1180</v>
      </c>
      <c r="F273" s="18">
        <v>15315.291999999999</v>
      </c>
      <c r="G273" s="18">
        <v>6697</v>
      </c>
      <c r="H273" s="18">
        <v>2821</v>
      </c>
      <c r="I273" s="18">
        <v>39</v>
      </c>
      <c r="J273" s="18">
        <v>0</v>
      </c>
      <c r="K273" s="18">
        <v>556</v>
      </c>
      <c r="L273" s="18">
        <v>0</v>
      </c>
      <c r="M273" s="18">
        <v>0</v>
      </c>
      <c r="N273" s="18">
        <v>1180</v>
      </c>
      <c r="O273" s="18">
        <v>0</v>
      </c>
      <c r="P273" s="18">
        <v>9320.2149000000009</v>
      </c>
      <c r="Q273" s="18">
        <v>2903.6</v>
      </c>
      <c r="R273" s="18">
        <v>0</v>
      </c>
      <c r="S273" s="18">
        <v>1003</v>
      </c>
      <c r="T273" s="18">
        <v>13226.814899999999</v>
      </c>
      <c r="U273" s="18">
        <v>15315.291999999999</v>
      </c>
      <c r="V273" s="18">
        <v>13017.9982</v>
      </c>
      <c r="W273" s="18">
        <v>208.816699999999</v>
      </c>
      <c r="X273" s="18">
        <v>146.17169000000001</v>
      </c>
      <c r="Y273" s="18">
        <v>1.01</v>
      </c>
      <c r="Z273" s="18">
        <v>2549</v>
      </c>
      <c r="AA273" s="18">
        <v>15468.44492</v>
      </c>
      <c r="AB273" s="18">
        <v>15660.943865224501</v>
      </c>
      <c r="AC273" s="18">
        <v>6143.9560083265796</v>
      </c>
      <c r="AD273" s="18">
        <v>906.25544658277897</v>
      </c>
      <c r="AE273" s="18">
        <v>2310045</v>
      </c>
      <c r="AF273" s="18"/>
      <c r="AG273" s="18"/>
    </row>
    <row r="274" spans="1:33">
      <c r="A274" s="18" t="s">
        <v>945</v>
      </c>
      <c r="B274" s="18" t="s">
        <v>948</v>
      </c>
      <c r="C274" s="18" t="s">
        <v>610</v>
      </c>
      <c r="D274" s="18">
        <v>117293.969</v>
      </c>
      <c r="E274" s="18">
        <v>4205</v>
      </c>
      <c r="F274" s="18">
        <v>121498.969</v>
      </c>
      <c r="G274" s="18">
        <v>62244</v>
      </c>
      <c r="H274" s="18">
        <v>15498</v>
      </c>
      <c r="I274" s="18">
        <v>2389</v>
      </c>
      <c r="J274" s="18">
        <v>0</v>
      </c>
      <c r="K274" s="18">
        <v>2231</v>
      </c>
      <c r="L274" s="18">
        <v>2941</v>
      </c>
      <c r="M274" s="18">
        <v>8023</v>
      </c>
      <c r="N274" s="18">
        <v>4205</v>
      </c>
      <c r="O274" s="18">
        <v>3789</v>
      </c>
      <c r="P274" s="18">
        <v>86624.974799999996</v>
      </c>
      <c r="Q274" s="18">
        <v>17100.3</v>
      </c>
      <c r="R274" s="18">
        <v>-12540.05</v>
      </c>
      <c r="S274" s="18">
        <v>2210.34</v>
      </c>
      <c r="T274" s="18">
        <v>93395.564799999993</v>
      </c>
      <c r="U274" s="18">
        <v>121498.969</v>
      </c>
      <c r="V274" s="18">
        <v>103274.12364999999</v>
      </c>
      <c r="W274" s="18">
        <v>-9878.5588499999994</v>
      </c>
      <c r="X274" s="18">
        <v>-6914.9911949999996</v>
      </c>
      <c r="Y274" s="18">
        <v>0.94299999999999995</v>
      </c>
      <c r="Z274" s="18">
        <v>12260</v>
      </c>
      <c r="AA274" s="18">
        <v>114573.52776700001</v>
      </c>
      <c r="AB274" s="18">
        <v>115999.351976212</v>
      </c>
      <c r="AC274" s="18">
        <v>9461.6110910449897</v>
      </c>
      <c r="AD274" s="18">
        <v>4223.9105293011899</v>
      </c>
      <c r="AE274" s="18">
        <v>51785143</v>
      </c>
      <c r="AF274" s="18"/>
      <c r="AG274" s="18"/>
    </row>
    <row r="275" spans="1:33">
      <c r="A275" s="18" t="s">
        <v>945</v>
      </c>
      <c r="B275" s="18" t="s">
        <v>949</v>
      </c>
      <c r="C275" s="18" t="s">
        <v>611</v>
      </c>
      <c r="D275" s="18">
        <v>7222.4</v>
      </c>
      <c r="E275" s="18">
        <v>533</v>
      </c>
      <c r="F275" s="18">
        <v>7755.4</v>
      </c>
      <c r="G275" s="18">
        <v>6362</v>
      </c>
      <c r="H275" s="18">
        <v>2120</v>
      </c>
      <c r="I275" s="18">
        <v>76</v>
      </c>
      <c r="J275" s="18">
        <v>0</v>
      </c>
      <c r="K275" s="18">
        <v>356</v>
      </c>
      <c r="L275" s="18">
        <v>0</v>
      </c>
      <c r="M275" s="18">
        <v>6336</v>
      </c>
      <c r="N275" s="18">
        <v>533</v>
      </c>
      <c r="O275" s="18">
        <v>0</v>
      </c>
      <c r="P275" s="18">
        <v>8853.9953999999998</v>
      </c>
      <c r="Q275" s="18">
        <v>2169.1999999999998</v>
      </c>
      <c r="R275" s="18">
        <v>-5385.6</v>
      </c>
      <c r="S275" s="18">
        <v>-624.07000000000005</v>
      </c>
      <c r="T275" s="18">
        <v>5013.5254000000004</v>
      </c>
      <c r="U275" s="18">
        <v>7755.4</v>
      </c>
      <c r="V275" s="18">
        <v>6592.09</v>
      </c>
      <c r="W275" s="18">
        <v>-1578.5645999999999</v>
      </c>
      <c r="X275" s="18">
        <v>-1104.99522</v>
      </c>
      <c r="Y275" s="18">
        <v>0.85799999999999998</v>
      </c>
      <c r="Z275" s="18">
        <v>3078</v>
      </c>
      <c r="AA275" s="18">
        <v>6654.1332000000002</v>
      </c>
      <c r="AB275" s="18">
        <v>6736.94137037573</v>
      </c>
      <c r="AC275" s="18">
        <v>2188.73988641187</v>
      </c>
      <c r="AD275" s="18">
        <v>-3048.9606753319299</v>
      </c>
      <c r="AE275" s="18">
        <v>-9384701</v>
      </c>
      <c r="AF275" s="18"/>
      <c r="AG275" s="18"/>
    </row>
    <row r="276" spans="1:33">
      <c r="A276" s="18" t="s">
        <v>945</v>
      </c>
      <c r="B276" s="18" t="s">
        <v>950</v>
      </c>
      <c r="C276" s="18" t="s">
        <v>612</v>
      </c>
      <c r="D276" s="18">
        <v>34945.107000000004</v>
      </c>
      <c r="E276" s="18">
        <v>1769</v>
      </c>
      <c r="F276" s="18">
        <v>36714.107000000004</v>
      </c>
      <c r="G276" s="18">
        <v>21887</v>
      </c>
      <c r="H276" s="18">
        <v>5927</v>
      </c>
      <c r="I276" s="18">
        <v>274</v>
      </c>
      <c r="J276" s="18">
        <v>0</v>
      </c>
      <c r="K276" s="18">
        <v>1962</v>
      </c>
      <c r="L276" s="18">
        <v>150</v>
      </c>
      <c r="M276" s="18">
        <v>783</v>
      </c>
      <c r="N276" s="18">
        <v>1769</v>
      </c>
      <c r="O276" s="18">
        <v>0</v>
      </c>
      <c r="P276" s="18">
        <v>30460.137900000002</v>
      </c>
      <c r="Q276" s="18">
        <v>6938.55</v>
      </c>
      <c r="R276" s="18">
        <v>-793.05</v>
      </c>
      <c r="S276" s="18">
        <v>1370.54</v>
      </c>
      <c r="T276" s="18">
        <v>37976.177900000002</v>
      </c>
      <c r="U276" s="18">
        <v>36714.107000000004</v>
      </c>
      <c r="V276" s="18">
        <v>31206.990949999999</v>
      </c>
      <c r="W276" s="18">
        <v>6769.1869499999902</v>
      </c>
      <c r="X276" s="18">
        <v>4738.4308649999903</v>
      </c>
      <c r="Y276" s="18">
        <v>1.129</v>
      </c>
      <c r="Z276" s="18">
        <v>7150</v>
      </c>
      <c r="AA276" s="18">
        <v>41450.226802999998</v>
      </c>
      <c r="AB276" s="18">
        <v>41966.059194695401</v>
      </c>
      <c r="AC276" s="18">
        <v>5869.3789083490101</v>
      </c>
      <c r="AD276" s="18">
        <v>631.67834660520305</v>
      </c>
      <c r="AE276" s="18">
        <v>4516500</v>
      </c>
      <c r="AF276" s="18"/>
      <c r="AG276" s="18"/>
    </row>
    <row r="277" spans="1:33">
      <c r="A277" s="18" t="s">
        <v>945</v>
      </c>
      <c r="B277" s="18" t="s">
        <v>951</v>
      </c>
      <c r="C277" s="18" t="s">
        <v>613</v>
      </c>
      <c r="D277" s="18">
        <v>27188.484</v>
      </c>
      <c r="E277" s="18">
        <v>3664</v>
      </c>
      <c r="F277" s="18">
        <v>30852.484</v>
      </c>
      <c r="G277" s="18">
        <v>15686</v>
      </c>
      <c r="H277" s="18">
        <v>1509</v>
      </c>
      <c r="I277" s="18">
        <v>382</v>
      </c>
      <c r="J277" s="18">
        <v>13</v>
      </c>
      <c r="K277" s="18">
        <v>1014</v>
      </c>
      <c r="L277" s="18">
        <v>101</v>
      </c>
      <c r="M277" s="18">
        <v>5357</v>
      </c>
      <c r="N277" s="18">
        <v>3664</v>
      </c>
      <c r="O277" s="18">
        <v>0</v>
      </c>
      <c r="P277" s="18">
        <v>21830.206200000001</v>
      </c>
      <c r="Q277" s="18">
        <v>2480.3000000000002</v>
      </c>
      <c r="R277" s="18">
        <v>-4639.3</v>
      </c>
      <c r="S277" s="18">
        <v>2203.71</v>
      </c>
      <c r="T277" s="18">
        <v>21874.9162</v>
      </c>
      <c r="U277" s="18">
        <v>30852.484</v>
      </c>
      <c r="V277" s="18">
        <v>26224.611400000002</v>
      </c>
      <c r="W277" s="18">
        <v>-4349.6952000000001</v>
      </c>
      <c r="X277" s="18">
        <v>-3044.7866399999998</v>
      </c>
      <c r="Y277" s="18">
        <v>0.90100000000000002</v>
      </c>
      <c r="Z277" s="18">
        <v>3995</v>
      </c>
      <c r="AA277" s="18">
        <v>27798.088083999999</v>
      </c>
      <c r="AB277" s="18">
        <v>28144.024774022899</v>
      </c>
      <c r="AC277" s="18">
        <v>7044.8122087666898</v>
      </c>
      <c r="AD277" s="18">
        <v>1807.1116470228901</v>
      </c>
      <c r="AE277" s="18">
        <v>7219411</v>
      </c>
      <c r="AF277" s="18"/>
      <c r="AG277" s="18"/>
    </row>
    <row r="278" spans="1:33">
      <c r="A278" s="18" t="s">
        <v>945</v>
      </c>
      <c r="B278" s="18" t="s">
        <v>952</v>
      </c>
      <c r="C278" s="18" t="s">
        <v>614</v>
      </c>
      <c r="D278" s="18">
        <v>22996.13</v>
      </c>
      <c r="E278" s="18">
        <v>1753</v>
      </c>
      <c r="F278" s="18">
        <v>24749.13</v>
      </c>
      <c r="G278" s="18">
        <v>25572</v>
      </c>
      <c r="H278" s="18">
        <v>1416</v>
      </c>
      <c r="I278" s="18">
        <v>316</v>
      </c>
      <c r="J278" s="18">
        <v>0</v>
      </c>
      <c r="K278" s="18">
        <v>1836</v>
      </c>
      <c r="L278" s="18">
        <v>0</v>
      </c>
      <c r="M278" s="18">
        <v>13136</v>
      </c>
      <c r="N278" s="18">
        <v>1753</v>
      </c>
      <c r="O278" s="18">
        <v>0</v>
      </c>
      <c r="P278" s="18">
        <v>35588.5524</v>
      </c>
      <c r="Q278" s="18">
        <v>3032.8</v>
      </c>
      <c r="R278" s="18">
        <v>-11165.6</v>
      </c>
      <c r="S278" s="18">
        <v>-743.07</v>
      </c>
      <c r="T278" s="18">
        <v>26712.682400000002</v>
      </c>
      <c r="U278" s="18">
        <v>24749.13</v>
      </c>
      <c r="V278" s="18">
        <v>21036.7605</v>
      </c>
      <c r="W278" s="18">
        <v>5675.9219000000003</v>
      </c>
      <c r="X278" s="18">
        <v>3973.1453299999998</v>
      </c>
      <c r="Y278" s="18">
        <v>1.161</v>
      </c>
      <c r="Z278" s="18">
        <v>6754</v>
      </c>
      <c r="AA278" s="18">
        <v>28733.73993</v>
      </c>
      <c r="AB278" s="18">
        <v>29091.320453283701</v>
      </c>
      <c r="AC278" s="18">
        <v>4307.2727943861</v>
      </c>
      <c r="AD278" s="18">
        <v>-930.42776735770303</v>
      </c>
      <c r="AE278" s="18">
        <v>-6284109</v>
      </c>
      <c r="AF278" s="18"/>
      <c r="AG278" s="18"/>
    </row>
    <row r="279" spans="1:33">
      <c r="A279" s="18" t="s">
        <v>945</v>
      </c>
      <c r="B279" s="18" t="s">
        <v>953</v>
      </c>
      <c r="C279" s="18" t="s">
        <v>615</v>
      </c>
      <c r="D279" s="18">
        <v>539501.68799999997</v>
      </c>
      <c r="E279" s="18">
        <v>35147</v>
      </c>
      <c r="F279" s="18">
        <v>574648.68799999997</v>
      </c>
      <c r="G279" s="18">
        <v>353074</v>
      </c>
      <c r="H279" s="18">
        <v>26026</v>
      </c>
      <c r="I279" s="18">
        <v>14815</v>
      </c>
      <c r="J279" s="18">
        <v>0</v>
      </c>
      <c r="K279" s="18">
        <v>16813</v>
      </c>
      <c r="L279" s="18">
        <v>577</v>
      </c>
      <c r="M279" s="18">
        <v>84152</v>
      </c>
      <c r="N279" s="18">
        <v>35147</v>
      </c>
      <c r="O279" s="18">
        <v>357</v>
      </c>
      <c r="P279" s="18">
        <v>491373.0858</v>
      </c>
      <c r="Q279" s="18">
        <v>49005.9</v>
      </c>
      <c r="R279" s="18">
        <v>-72323.100000000006</v>
      </c>
      <c r="S279" s="18">
        <v>15569.11</v>
      </c>
      <c r="T279" s="18">
        <v>483624.99579999998</v>
      </c>
      <c r="U279" s="18">
        <v>574648.68799999997</v>
      </c>
      <c r="V279" s="18">
        <v>488451.3848</v>
      </c>
      <c r="W279" s="18">
        <v>-4826.3889999999101</v>
      </c>
      <c r="X279" s="18">
        <v>-3378.4722999999399</v>
      </c>
      <c r="Y279" s="18">
        <v>0.99399999999999999</v>
      </c>
      <c r="Z279" s="18">
        <v>72563</v>
      </c>
      <c r="AA279" s="18">
        <v>571200.79587200005</v>
      </c>
      <c r="AB279" s="18">
        <v>578309.17368796002</v>
      </c>
      <c r="AC279" s="18">
        <v>7969.7528173857199</v>
      </c>
      <c r="AD279" s="18">
        <v>2732.0522556419201</v>
      </c>
      <c r="AE279" s="18">
        <v>198245908</v>
      </c>
      <c r="AF279" s="18"/>
      <c r="AG279" s="18"/>
    </row>
    <row r="280" spans="1:33">
      <c r="A280" s="18" t="s">
        <v>945</v>
      </c>
      <c r="B280" s="18" t="s">
        <v>954</v>
      </c>
      <c r="C280" s="18" t="s">
        <v>616</v>
      </c>
      <c r="D280" s="18">
        <v>5244.01</v>
      </c>
      <c r="E280" s="18">
        <v>0</v>
      </c>
      <c r="F280" s="18">
        <v>5244.01</v>
      </c>
      <c r="G280" s="18">
        <v>2378</v>
      </c>
      <c r="H280" s="18">
        <v>6408</v>
      </c>
      <c r="I280" s="18">
        <v>166</v>
      </c>
      <c r="J280" s="18">
        <v>380</v>
      </c>
      <c r="K280" s="18">
        <v>0</v>
      </c>
      <c r="L280" s="18">
        <v>94</v>
      </c>
      <c r="M280" s="18">
        <v>0</v>
      </c>
      <c r="N280" s="18">
        <v>0</v>
      </c>
      <c r="O280" s="18">
        <v>0</v>
      </c>
      <c r="P280" s="18">
        <v>3309.4625999999998</v>
      </c>
      <c r="Q280" s="18">
        <v>5910.9</v>
      </c>
      <c r="R280" s="18">
        <v>-79.900000000000006</v>
      </c>
      <c r="S280" s="18">
        <v>0</v>
      </c>
      <c r="T280" s="18">
        <v>9140.4626000000007</v>
      </c>
      <c r="U280" s="18">
        <v>5244.01</v>
      </c>
      <c r="V280" s="18">
        <v>4457.4084999999995</v>
      </c>
      <c r="W280" s="18">
        <v>4683.0541000000003</v>
      </c>
      <c r="X280" s="18">
        <v>3278.13787</v>
      </c>
      <c r="Y280" s="18">
        <v>1.625</v>
      </c>
      <c r="Z280" s="18">
        <v>2495</v>
      </c>
      <c r="AA280" s="18">
        <v>8521.5162500000006</v>
      </c>
      <c r="AB280" s="18">
        <v>8627.5632959908507</v>
      </c>
      <c r="AC280" s="18">
        <v>3457.9412007979299</v>
      </c>
      <c r="AD280" s="18">
        <v>-1779.75936094587</v>
      </c>
      <c r="AE280" s="18">
        <v>-4440500</v>
      </c>
      <c r="AF280" s="18"/>
      <c r="AG280" s="18"/>
    </row>
    <row r="281" spans="1:33">
      <c r="A281" s="18" t="s">
        <v>945</v>
      </c>
      <c r="B281" s="18" t="s">
        <v>955</v>
      </c>
      <c r="C281" s="18" t="s">
        <v>617</v>
      </c>
      <c r="D281" s="18">
        <v>24140.212</v>
      </c>
      <c r="E281" s="18">
        <v>1511</v>
      </c>
      <c r="F281" s="18">
        <v>25651.212</v>
      </c>
      <c r="G281" s="18">
        <v>16314</v>
      </c>
      <c r="H281" s="18">
        <v>7046</v>
      </c>
      <c r="I281" s="18">
        <v>15</v>
      </c>
      <c r="J281" s="18">
        <v>0</v>
      </c>
      <c r="K281" s="18">
        <v>1074</v>
      </c>
      <c r="L281" s="18">
        <v>0</v>
      </c>
      <c r="M281" s="18">
        <v>2087</v>
      </c>
      <c r="N281" s="18">
        <v>1511</v>
      </c>
      <c r="O281" s="18">
        <v>2</v>
      </c>
      <c r="P281" s="18">
        <v>22704.193800000001</v>
      </c>
      <c r="Q281" s="18">
        <v>6914.75</v>
      </c>
      <c r="R281" s="18">
        <v>-1775.65</v>
      </c>
      <c r="S281" s="18">
        <v>929.56</v>
      </c>
      <c r="T281" s="18">
        <v>28772.853800000001</v>
      </c>
      <c r="U281" s="18">
        <v>25651.212</v>
      </c>
      <c r="V281" s="18">
        <v>21803.530200000001</v>
      </c>
      <c r="W281" s="18">
        <v>6969.3235999999997</v>
      </c>
      <c r="X281" s="18">
        <v>4878.5265200000003</v>
      </c>
      <c r="Y281" s="18">
        <v>1.19</v>
      </c>
      <c r="Z281" s="18">
        <v>5863</v>
      </c>
      <c r="AA281" s="18">
        <v>30524.942279999999</v>
      </c>
      <c r="AB281" s="18">
        <v>30904.8136389069</v>
      </c>
      <c r="AC281" s="18">
        <v>5271.1604364501</v>
      </c>
      <c r="AD281" s="18">
        <v>33.459874706297299</v>
      </c>
      <c r="AE281" s="18">
        <v>196175</v>
      </c>
      <c r="AF281" s="18"/>
      <c r="AG281" s="18"/>
    </row>
    <row r="282" spans="1:33">
      <c r="A282" s="18" t="s">
        <v>945</v>
      </c>
      <c r="B282" s="18" t="s">
        <v>956</v>
      </c>
      <c r="C282" s="18" t="s">
        <v>618</v>
      </c>
      <c r="D282" s="18">
        <v>735795.49300000002</v>
      </c>
      <c r="E282" s="18">
        <v>59596</v>
      </c>
      <c r="F282" s="18">
        <v>795391.49300000002</v>
      </c>
      <c r="G282" s="18">
        <v>424197</v>
      </c>
      <c r="H282" s="18">
        <v>185559</v>
      </c>
      <c r="I282" s="18">
        <v>4173</v>
      </c>
      <c r="J282" s="18">
        <v>31298</v>
      </c>
      <c r="K282" s="18">
        <v>158</v>
      </c>
      <c r="L282" s="18">
        <v>0</v>
      </c>
      <c r="M282" s="18">
        <v>140455</v>
      </c>
      <c r="N282" s="18">
        <v>59596</v>
      </c>
      <c r="O282" s="18">
        <v>998</v>
      </c>
      <c r="P282" s="18">
        <v>590354.96490000002</v>
      </c>
      <c r="Q282" s="18">
        <v>188009.8</v>
      </c>
      <c r="R282" s="18">
        <v>-120235.05</v>
      </c>
      <c r="S282" s="18">
        <v>26779.25</v>
      </c>
      <c r="T282" s="18">
        <v>684908.96490000002</v>
      </c>
      <c r="U282" s="18">
        <v>795391.49300000002</v>
      </c>
      <c r="V282" s="18">
        <v>676082.76905</v>
      </c>
      <c r="W282" s="18">
        <v>8826.1958500000201</v>
      </c>
      <c r="X282" s="18">
        <v>6178.3370950000099</v>
      </c>
      <c r="Y282" s="18">
        <v>1.008</v>
      </c>
      <c r="Z282" s="18">
        <v>128807</v>
      </c>
      <c r="AA282" s="18">
        <v>801754.62494400004</v>
      </c>
      <c r="AB282" s="18">
        <v>811732.15794287296</v>
      </c>
      <c r="AC282" s="18">
        <v>6301.9258110418896</v>
      </c>
      <c r="AD282" s="18">
        <v>1064.2252492980899</v>
      </c>
      <c r="AE282" s="18">
        <v>137079662</v>
      </c>
      <c r="AF282" s="18"/>
      <c r="AG282" s="18"/>
    </row>
    <row r="283" spans="1:33">
      <c r="A283" s="18" t="s">
        <v>945</v>
      </c>
      <c r="B283" s="18" t="s">
        <v>957</v>
      </c>
      <c r="C283" s="18" t="s">
        <v>619</v>
      </c>
      <c r="D283" s="18">
        <v>45056.913</v>
      </c>
      <c r="E283" s="18">
        <v>2765</v>
      </c>
      <c r="F283" s="18">
        <v>47821.913</v>
      </c>
      <c r="G283" s="18">
        <v>33247</v>
      </c>
      <c r="H283" s="18">
        <v>6214</v>
      </c>
      <c r="I283" s="18">
        <v>191</v>
      </c>
      <c r="J283" s="18">
        <v>0</v>
      </c>
      <c r="K283" s="18">
        <v>1830</v>
      </c>
      <c r="L283" s="18">
        <v>55</v>
      </c>
      <c r="M283" s="18">
        <v>8374</v>
      </c>
      <c r="N283" s="18">
        <v>2765</v>
      </c>
      <c r="O283" s="18">
        <v>0</v>
      </c>
      <c r="P283" s="18">
        <v>46269.849900000001</v>
      </c>
      <c r="Q283" s="18">
        <v>6999.75</v>
      </c>
      <c r="R283" s="18">
        <v>-7164.65</v>
      </c>
      <c r="S283" s="18">
        <v>926.67</v>
      </c>
      <c r="T283" s="18">
        <v>47031.619899999998</v>
      </c>
      <c r="U283" s="18">
        <v>47821.913</v>
      </c>
      <c r="V283" s="18">
        <v>40648.626049999999</v>
      </c>
      <c r="W283" s="18">
        <v>6382.9938499999998</v>
      </c>
      <c r="X283" s="18">
        <v>4468.095695</v>
      </c>
      <c r="Y283" s="18">
        <v>1.093</v>
      </c>
      <c r="Z283" s="18">
        <v>6670</v>
      </c>
      <c r="AA283" s="18">
        <v>52269.350909000001</v>
      </c>
      <c r="AB283" s="18">
        <v>52919.823207255402</v>
      </c>
      <c r="AC283" s="18">
        <v>7934.0064778493897</v>
      </c>
      <c r="AD283" s="18">
        <v>2696.3059161055799</v>
      </c>
      <c r="AE283" s="18">
        <v>17984360</v>
      </c>
      <c r="AF283" s="18"/>
      <c r="AG283" s="18"/>
    </row>
    <row r="284" spans="1:33">
      <c r="A284" s="18" t="s">
        <v>945</v>
      </c>
      <c r="B284" s="18" t="s">
        <v>958</v>
      </c>
      <c r="C284" s="18" t="s">
        <v>620</v>
      </c>
      <c r="D284" s="18">
        <v>23531.116000000002</v>
      </c>
      <c r="E284" s="18">
        <v>2264</v>
      </c>
      <c r="F284" s="18">
        <v>25795.116000000002</v>
      </c>
      <c r="G284" s="18">
        <v>12360</v>
      </c>
      <c r="H284" s="18">
        <v>13372</v>
      </c>
      <c r="I284" s="18">
        <v>287</v>
      </c>
      <c r="J284" s="18">
        <v>0</v>
      </c>
      <c r="K284" s="18">
        <v>1126</v>
      </c>
      <c r="L284" s="18">
        <v>364</v>
      </c>
      <c r="M284" s="18">
        <v>0</v>
      </c>
      <c r="N284" s="18">
        <v>2264</v>
      </c>
      <c r="O284" s="18">
        <v>0</v>
      </c>
      <c r="P284" s="18">
        <v>17201.412</v>
      </c>
      <c r="Q284" s="18">
        <v>12567.25</v>
      </c>
      <c r="R284" s="18">
        <v>-309.39999999999998</v>
      </c>
      <c r="S284" s="18">
        <v>1924.4</v>
      </c>
      <c r="T284" s="18">
        <v>31383.662</v>
      </c>
      <c r="U284" s="18">
        <v>25795.116000000002</v>
      </c>
      <c r="V284" s="18">
        <v>21925.848600000001</v>
      </c>
      <c r="W284" s="18">
        <v>9457.8133999999991</v>
      </c>
      <c r="X284" s="18">
        <v>6620.4693799999995</v>
      </c>
      <c r="Y284" s="18">
        <v>1.2569999999999999</v>
      </c>
      <c r="Z284" s="18">
        <v>5416</v>
      </c>
      <c r="AA284" s="18">
        <v>32424.460812000001</v>
      </c>
      <c r="AB284" s="18">
        <v>32827.970960438499</v>
      </c>
      <c r="AC284" s="18">
        <v>6061.2944904797796</v>
      </c>
      <c r="AD284" s="18">
        <v>823.59392873597801</v>
      </c>
      <c r="AE284" s="18">
        <v>4460585</v>
      </c>
      <c r="AF284" s="18"/>
      <c r="AG284" s="18"/>
    </row>
    <row r="285" spans="1:33">
      <c r="A285" s="18" t="s">
        <v>945</v>
      </c>
      <c r="B285" s="18" t="s">
        <v>959</v>
      </c>
      <c r="C285" s="18" t="s">
        <v>621</v>
      </c>
      <c r="D285" s="18">
        <v>70527.216</v>
      </c>
      <c r="E285" s="18">
        <v>4009</v>
      </c>
      <c r="F285" s="18">
        <v>74536.216</v>
      </c>
      <c r="G285" s="18">
        <v>61263</v>
      </c>
      <c r="H285" s="18">
        <v>226</v>
      </c>
      <c r="I285" s="18">
        <v>1537</v>
      </c>
      <c r="J285" s="18">
        <v>0</v>
      </c>
      <c r="K285" s="18">
        <v>3983</v>
      </c>
      <c r="L285" s="18">
        <v>1842</v>
      </c>
      <c r="M285" s="18">
        <v>15388</v>
      </c>
      <c r="N285" s="18">
        <v>4009</v>
      </c>
      <c r="O285" s="18">
        <v>12672</v>
      </c>
      <c r="P285" s="18">
        <v>85259.717099999994</v>
      </c>
      <c r="Q285" s="18">
        <v>4884.1000000000004</v>
      </c>
      <c r="R285" s="18">
        <v>-25416.7</v>
      </c>
      <c r="S285" s="18">
        <v>791.69</v>
      </c>
      <c r="T285" s="18">
        <v>65518.807099999998</v>
      </c>
      <c r="U285" s="18">
        <v>74536.216</v>
      </c>
      <c r="V285" s="18">
        <v>63355.783600000002</v>
      </c>
      <c r="W285" s="18">
        <v>2163.0235000000098</v>
      </c>
      <c r="X285" s="18">
        <v>1514.11645000001</v>
      </c>
      <c r="Y285" s="18">
        <v>1.02</v>
      </c>
      <c r="Z285" s="18">
        <v>8819</v>
      </c>
      <c r="AA285" s="18">
        <v>76026.940319999994</v>
      </c>
      <c r="AB285" s="18">
        <v>76973.066830837604</v>
      </c>
      <c r="AC285" s="18">
        <v>8728.0946627551402</v>
      </c>
      <c r="AD285" s="18">
        <v>3490.3941010113399</v>
      </c>
      <c r="AE285" s="18">
        <v>30781786</v>
      </c>
      <c r="AF285" s="18"/>
      <c r="AG285" s="18"/>
    </row>
    <row r="286" spans="1:33">
      <c r="A286" s="18" t="s">
        <v>945</v>
      </c>
      <c r="B286" s="18" t="s">
        <v>960</v>
      </c>
      <c r="C286" s="18" t="s">
        <v>622</v>
      </c>
      <c r="D286" s="18">
        <v>12803.475</v>
      </c>
      <c r="E286" s="18">
        <v>1144</v>
      </c>
      <c r="F286" s="18">
        <v>13947.475</v>
      </c>
      <c r="G286" s="18">
        <v>7015</v>
      </c>
      <c r="H286" s="18">
        <v>3520</v>
      </c>
      <c r="I286" s="18">
        <v>186</v>
      </c>
      <c r="J286" s="18">
        <v>1166</v>
      </c>
      <c r="K286" s="18">
        <v>624</v>
      </c>
      <c r="L286" s="18">
        <v>4</v>
      </c>
      <c r="M286" s="18">
        <v>0</v>
      </c>
      <c r="N286" s="18">
        <v>1144</v>
      </c>
      <c r="O286" s="18">
        <v>0</v>
      </c>
      <c r="P286" s="18">
        <v>9762.7754999999997</v>
      </c>
      <c r="Q286" s="18">
        <v>4671.6000000000004</v>
      </c>
      <c r="R286" s="18">
        <v>-3.4</v>
      </c>
      <c r="S286" s="18">
        <v>972.4</v>
      </c>
      <c r="T286" s="18">
        <v>15403.3755</v>
      </c>
      <c r="U286" s="18">
        <v>13947.475</v>
      </c>
      <c r="V286" s="18">
        <v>11855.35375</v>
      </c>
      <c r="W286" s="18">
        <v>3548.0217499999999</v>
      </c>
      <c r="X286" s="18">
        <v>2483.615225</v>
      </c>
      <c r="Y286" s="18">
        <v>1.1779999999999999</v>
      </c>
      <c r="Z286" s="18">
        <v>2787</v>
      </c>
      <c r="AA286" s="18">
        <v>16430.125550000001</v>
      </c>
      <c r="AB286" s="18">
        <v>16634.5922468553</v>
      </c>
      <c r="AC286" s="18">
        <v>5968.6373329225999</v>
      </c>
      <c r="AD286" s="18">
        <v>730.93677117879997</v>
      </c>
      <c r="AE286" s="18">
        <v>2037121</v>
      </c>
      <c r="AF286" s="18"/>
      <c r="AG286" s="18"/>
    </row>
    <row r="287" spans="1:33">
      <c r="A287" s="18" t="s">
        <v>961</v>
      </c>
      <c r="B287" s="18" t="s">
        <v>962</v>
      </c>
      <c r="C287" s="18" t="s">
        <v>624</v>
      </c>
      <c r="D287" s="18">
        <v>4553.9399999999996</v>
      </c>
      <c r="E287" s="18">
        <v>2022</v>
      </c>
      <c r="F287" s="18">
        <v>6575.94</v>
      </c>
      <c r="G287" s="18">
        <v>8852</v>
      </c>
      <c r="H287" s="18">
        <v>3550</v>
      </c>
      <c r="I287" s="18">
        <v>807</v>
      </c>
      <c r="J287" s="18">
        <v>0</v>
      </c>
      <c r="K287" s="18">
        <v>90</v>
      </c>
      <c r="L287" s="18">
        <v>0</v>
      </c>
      <c r="M287" s="18">
        <v>9552</v>
      </c>
      <c r="N287" s="18">
        <v>2022</v>
      </c>
      <c r="O287" s="18">
        <v>0</v>
      </c>
      <c r="P287" s="18">
        <v>12319.3284</v>
      </c>
      <c r="Q287" s="18">
        <v>3779.95</v>
      </c>
      <c r="R287" s="18">
        <v>-8119.2</v>
      </c>
      <c r="S287" s="18">
        <v>94.86</v>
      </c>
      <c r="T287" s="18">
        <v>8074.9384</v>
      </c>
      <c r="U287" s="18">
        <v>6575.94</v>
      </c>
      <c r="V287" s="18">
        <v>5589.549</v>
      </c>
      <c r="W287" s="18">
        <v>2485.3894</v>
      </c>
      <c r="X287" s="18">
        <v>1739.7725800000001</v>
      </c>
      <c r="Y287" s="18">
        <v>1.2649999999999999</v>
      </c>
      <c r="Z287" s="18">
        <v>2799</v>
      </c>
      <c r="AA287" s="18">
        <v>8318.5640999999996</v>
      </c>
      <c r="AB287" s="18">
        <v>8422.0854832621008</v>
      </c>
      <c r="AC287" s="18">
        <v>3008.9623019871701</v>
      </c>
      <c r="AD287" s="18">
        <v>-2228.7382597566302</v>
      </c>
      <c r="AE287" s="18">
        <v>-6238238</v>
      </c>
      <c r="AF287" s="18"/>
      <c r="AG287" s="18"/>
    </row>
    <row r="288" spans="1:33">
      <c r="A288" s="18" t="s">
        <v>961</v>
      </c>
      <c r="B288" s="18" t="s">
        <v>963</v>
      </c>
      <c r="C288" s="18" t="s">
        <v>625</v>
      </c>
      <c r="D288" s="18">
        <v>36813.735999999997</v>
      </c>
      <c r="E288" s="18">
        <v>2701</v>
      </c>
      <c r="F288" s="18">
        <v>39514.735999999997</v>
      </c>
      <c r="G288" s="18">
        <v>27403</v>
      </c>
      <c r="H288" s="18">
        <v>12233</v>
      </c>
      <c r="I288" s="18">
        <v>509</v>
      </c>
      <c r="J288" s="18">
        <v>0</v>
      </c>
      <c r="K288" s="18">
        <v>1467</v>
      </c>
      <c r="L288" s="18">
        <v>149</v>
      </c>
      <c r="M288" s="18">
        <v>15488</v>
      </c>
      <c r="N288" s="18">
        <v>2701</v>
      </c>
      <c r="O288" s="18">
        <v>0</v>
      </c>
      <c r="P288" s="18">
        <v>38136.755100000002</v>
      </c>
      <c r="Q288" s="18">
        <v>12077.65</v>
      </c>
      <c r="R288" s="18">
        <v>-13291.45</v>
      </c>
      <c r="S288" s="18">
        <v>-337.11</v>
      </c>
      <c r="T288" s="18">
        <v>36585.845099999999</v>
      </c>
      <c r="U288" s="18">
        <v>39514.735999999997</v>
      </c>
      <c r="V288" s="18">
        <v>33587.525600000001</v>
      </c>
      <c r="W288" s="18">
        <v>2998.3195000000101</v>
      </c>
      <c r="X288" s="18">
        <v>2098.8236499999998</v>
      </c>
      <c r="Y288" s="18">
        <v>1.0529999999999999</v>
      </c>
      <c r="Z288" s="18">
        <v>6244</v>
      </c>
      <c r="AA288" s="18">
        <v>41609.017008000003</v>
      </c>
      <c r="AB288" s="18">
        <v>42126.825483725297</v>
      </c>
      <c r="AC288" s="18">
        <v>6746.7689756126401</v>
      </c>
      <c r="AD288" s="18">
        <v>1509.06841386884</v>
      </c>
      <c r="AE288" s="18">
        <v>9422623</v>
      </c>
      <c r="AF288" s="18"/>
      <c r="AG288" s="18"/>
    </row>
    <row r="289" spans="1:33">
      <c r="A289" s="18" t="s">
        <v>961</v>
      </c>
      <c r="B289" s="18" t="s">
        <v>964</v>
      </c>
      <c r="C289" s="18" t="s">
        <v>626</v>
      </c>
      <c r="D289" s="18">
        <v>190640.255</v>
      </c>
      <c r="E289" s="18">
        <v>25021</v>
      </c>
      <c r="F289" s="18">
        <v>215661.255</v>
      </c>
      <c r="G289" s="18">
        <v>135916</v>
      </c>
      <c r="H289" s="18">
        <v>8370</v>
      </c>
      <c r="I289" s="18">
        <v>7816</v>
      </c>
      <c r="J289" s="18">
        <v>0</v>
      </c>
      <c r="K289" s="18">
        <v>4910</v>
      </c>
      <c r="L289" s="18">
        <v>2501</v>
      </c>
      <c r="M289" s="18">
        <v>27396</v>
      </c>
      <c r="N289" s="18">
        <v>25021</v>
      </c>
      <c r="O289" s="18">
        <v>0</v>
      </c>
      <c r="P289" s="18">
        <v>189154.2972</v>
      </c>
      <c r="Q289" s="18">
        <v>17931.599999999999</v>
      </c>
      <c r="R289" s="18">
        <v>-25412.45</v>
      </c>
      <c r="S289" s="18">
        <v>16610.53</v>
      </c>
      <c r="T289" s="18">
        <v>198283.97719999999</v>
      </c>
      <c r="U289" s="18">
        <v>215661.255</v>
      </c>
      <c r="V289" s="18">
        <v>183312.06675</v>
      </c>
      <c r="W289" s="18">
        <v>14971.910449999999</v>
      </c>
      <c r="X289" s="18">
        <v>10480.337315000001</v>
      </c>
      <c r="Y289" s="18">
        <v>1.0489999999999999</v>
      </c>
      <c r="Z289" s="18">
        <v>28080</v>
      </c>
      <c r="AA289" s="18">
        <v>226228.656495</v>
      </c>
      <c r="AB289" s="18">
        <v>229043.98654143099</v>
      </c>
      <c r="AC289" s="18">
        <v>8156.8371275438303</v>
      </c>
      <c r="AD289" s="18">
        <v>2919.13656580003</v>
      </c>
      <c r="AE289" s="18">
        <v>81969355</v>
      </c>
      <c r="AF289" s="18"/>
      <c r="AG289" s="18"/>
    </row>
    <row r="290" spans="1:33">
      <c r="A290" s="18" t="s">
        <v>961</v>
      </c>
      <c r="B290" s="18" t="s">
        <v>965</v>
      </c>
      <c r="C290" s="18" t="s">
        <v>627</v>
      </c>
      <c r="D290" s="18">
        <v>77350.387000000002</v>
      </c>
      <c r="E290" s="18">
        <v>8882</v>
      </c>
      <c r="F290" s="18">
        <v>86232.387000000002</v>
      </c>
      <c r="G290" s="18">
        <v>63173</v>
      </c>
      <c r="H290" s="18">
        <v>5925</v>
      </c>
      <c r="I290" s="18">
        <v>3451</v>
      </c>
      <c r="J290" s="18">
        <v>0</v>
      </c>
      <c r="K290" s="18">
        <v>3600</v>
      </c>
      <c r="L290" s="18">
        <v>2921</v>
      </c>
      <c r="M290" s="18">
        <v>13924</v>
      </c>
      <c r="N290" s="18">
        <v>8882</v>
      </c>
      <c r="O290" s="18">
        <v>0</v>
      </c>
      <c r="P290" s="18">
        <v>87917.864100000006</v>
      </c>
      <c r="Q290" s="18">
        <v>11029.6</v>
      </c>
      <c r="R290" s="18">
        <v>-14318.25</v>
      </c>
      <c r="S290" s="18">
        <v>5182.62</v>
      </c>
      <c r="T290" s="18">
        <v>89811.834099999993</v>
      </c>
      <c r="U290" s="18">
        <v>86232.387000000002</v>
      </c>
      <c r="V290" s="18">
        <v>73297.528950000007</v>
      </c>
      <c r="W290" s="18">
        <v>16514.30515</v>
      </c>
      <c r="X290" s="18">
        <v>11560.013605</v>
      </c>
      <c r="Y290" s="18">
        <v>1.1339999999999999</v>
      </c>
      <c r="Z290" s="18">
        <v>17540</v>
      </c>
      <c r="AA290" s="18">
        <v>97787.526857999997</v>
      </c>
      <c r="AB290" s="18">
        <v>99004.455636143393</v>
      </c>
      <c r="AC290" s="18">
        <v>5644.4957603274397</v>
      </c>
      <c r="AD290" s="18">
        <v>406.79519858364102</v>
      </c>
      <c r="AE290" s="18">
        <v>7135188</v>
      </c>
      <c r="AF290" s="18"/>
      <c r="AG290" s="18"/>
    </row>
    <row r="291" spans="1:33">
      <c r="A291" s="18" t="s">
        <v>961</v>
      </c>
      <c r="B291" s="18" t="s">
        <v>966</v>
      </c>
      <c r="C291" s="18" t="s">
        <v>628</v>
      </c>
      <c r="D291" s="18">
        <v>70184.290999999997</v>
      </c>
      <c r="E291" s="18">
        <v>9253</v>
      </c>
      <c r="F291" s="18">
        <v>79437.290999999997</v>
      </c>
      <c r="G291" s="18">
        <v>48670</v>
      </c>
      <c r="H291" s="18">
        <v>4406</v>
      </c>
      <c r="I291" s="18">
        <v>781</v>
      </c>
      <c r="J291" s="18">
        <v>0</v>
      </c>
      <c r="K291" s="18">
        <v>3683</v>
      </c>
      <c r="L291" s="18">
        <v>282</v>
      </c>
      <c r="M291" s="18">
        <v>31884</v>
      </c>
      <c r="N291" s="18">
        <v>9253</v>
      </c>
      <c r="O291" s="18">
        <v>0</v>
      </c>
      <c r="P291" s="18">
        <v>67734.039000000004</v>
      </c>
      <c r="Q291" s="18">
        <v>7539.5</v>
      </c>
      <c r="R291" s="18">
        <v>-27341.1</v>
      </c>
      <c r="S291" s="18">
        <v>2444.77</v>
      </c>
      <c r="T291" s="18">
        <v>50377.209000000003</v>
      </c>
      <c r="U291" s="18">
        <v>79437.290999999997</v>
      </c>
      <c r="V291" s="18">
        <v>67521.697350000002</v>
      </c>
      <c r="W291" s="18">
        <v>-17144.48835</v>
      </c>
      <c r="X291" s="18">
        <v>-12001.141845</v>
      </c>
      <c r="Y291" s="18">
        <v>0.84899999999999998</v>
      </c>
      <c r="Z291" s="18">
        <v>9678</v>
      </c>
      <c r="AA291" s="18">
        <v>67442.260058999993</v>
      </c>
      <c r="AB291" s="18">
        <v>68281.553471625099</v>
      </c>
      <c r="AC291" s="18">
        <v>7055.3372051689603</v>
      </c>
      <c r="AD291" s="18">
        <v>1817.6366434251499</v>
      </c>
      <c r="AE291" s="18">
        <v>17591087</v>
      </c>
      <c r="AF291" s="18"/>
      <c r="AG291" s="18"/>
    </row>
    <row r="292" spans="1:33">
      <c r="A292" s="18" t="s">
        <v>961</v>
      </c>
      <c r="B292" s="18" t="s">
        <v>967</v>
      </c>
      <c r="C292" s="18" t="s">
        <v>629</v>
      </c>
      <c r="D292" s="18">
        <v>12749.85</v>
      </c>
      <c r="E292" s="18">
        <v>1474</v>
      </c>
      <c r="F292" s="18">
        <v>14223.85</v>
      </c>
      <c r="G292" s="18">
        <v>9660</v>
      </c>
      <c r="H292" s="18">
        <v>1310</v>
      </c>
      <c r="I292" s="18">
        <v>102</v>
      </c>
      <c r="J292" s="18">
        <v>0</v>
      </c>
      <c r="K292" s="18">
        <v>1009</v>
      </c>
      <c r="L292" s="18">
        <v>6</v>
      </c>
      <c r="M292" s="18">
        <v>3035</v>
      </c>
      <c r="N292" s="18">
        <v>1474</v>
      </c>
      <c r="O292" s="18">
        <v>0</v>
      </c>
      <c r="P292" s="18">
        <v>13443.822</v>
      </c>
      <c r="Q292" s="18">
        <v>2057.85</v>
      </c>
      <c r="R292" s="18">
        <v>-2584.85</v>
      </c>
      <c r="S292" s="18">
        <v>736.95</v>
      </c>
      <c r="T292" s="18">
        <v>13653.772000000001</v>
      </c>
      <c r="U292" s="18">
        <v>14223.85</v>
      </c>
      <c r="V292" s="18">
        <v>12090.272499999999</v>
      </c>
      <c r="W292" s="18">
        <v>1563.4994999999999</v>
      </c>
      <c r="X292" s="18">
        <v>1094.44965</v>
      </c>
      <c r="Y292" s="18">
        <v>1.077</v>
      </c>
      <c r="Z292" s="18">
        <v>4926</v>
      </c>
      <c r="AA292" s="18">
        <v>15319.086450000001</v>
      </c>
      <c r="AB292" s="18">
        <v>15509.726685568499</v>
      </c>
      <c r="AC292" s="18">
        <v>3148.5437851336801</v>
      </c>
      <c r="AD292" s="18">
        <v>-2089.1567766101198</v>
      </c>
      <c r="AE292" s="18">
        <v>-10291186</v>
      </c>
      <c r="AF292" s="18"/>
      <c r="AG292" s="18"/>
    </row>
    <row r="293" spans="1:33">
      <c r="A293" s="18" t="s">
        <v>961</v>
      </c>
      <c r="B293" s="18" t="s">
        <v>968</v>
      </c>
      <c r="C293" s="18" t="s">
        <v>630</v>
      </c>
      <c r="D293" s="18">
        <v>99425.963000000003</v>
      </c>
      <c r="E293" s="18">
        <v>11694</v>
      </c>
      <c r="F293" s="18">
        <v>111119.963</v>
      </c>
      <c r="G293" s="18">
        <v>60604</v>
      </c>
      <c r="H293" s="18">
        <v>9512</v>
      </c>
      <c r="I293" s="18">
        <v>435</v>
      </c>
      <c r="J293" s="18">
        <v>4397</v>
      </c>
      <c r="K293" s="18">
        <v>0</v>
      </c>
      <c r="L293" s="18">
        <v>186</v>
      </c>
      <c r="M293" s="18">
        <v>29757</v>
      </c>
      <c r="N293" s="18">
        <v>11694</v>
      </c>
      <c r="O293" s="18">
        <v>0</v>
      </c>
      <c r="P293" s="18">
        <v>84342.586800000005</v>
      </c>
      <c r="Q293" s="18">
        <v>12192.4</v>
      </c>
      <c r="R293" s="18">
        <v>-25451.55</v>
      </c>
      <c r="S293" s="18">
        <v>4881.21</v>
      </c>
      <c r="T293" s="18">
        <v>75964.646800000002</v>
      </c>
      <c r="U293" s="18">
        <v>111119.963</v>
      </c>
      <c r="V293" s="18">
        <v>94451.968550000005</v>
      </c>
      <c r="W293" s="18">
        <v>-18487.321749999999</v>
      </c>
      <c r="X293" s="18">
        <v>-12941.125225</v>
      </c>
      <c r="Y293" s="18">
        <v>0.88400000000000001</v>
      </c>
      <c r="Z293" s="18">
        <v>15915</v>
      </c>
      <c r="AA293" s="18">
        <v>98230.047292000003</v>
      </c>
      <c r="AB293" s="18">
        <v>99452.483069536407</v>
      </c>
      <c r="AC293" s="18">
        <v>6248.9778868700196</v>
      </c>
      <c r="AD293" s="18">
        <v>1011.27732512622</v>
      </c>
      <c r="AE293" s="18">
        <v>16094479</v>
      </c>
      <c r="AF293" s="18"/>
      <c r="AG293" s="18"/>
    </row>
    <row r="294" spans="1:33">
      <c r="A294" s="18" t="s">
        <v>961</v>
      </c>
      <c r="B294" s="18" t="s">
        <v>969</v>
      </c>
      <c r="C294" s="18" t="s">
        <v>631</v>
      </c>
      <c r="D294" s="18">
        <v>103773.511</v>
      </c>
      <c r="E294" s="18">
        <v>11657</v>
      </c>
      <c r="F294" s="18">
        <v>115430.511</v>
      </c>
      <c r="G294" s="18">
        <v>77500</v>
      </c>
      <c r="H294" s="18">
        <v>6645</v>
      </c>
      <c r="I294" s="18">
        <v>7139</v>
      </c>
      <c r="J294" s="18">
        <v>0</v>
      </c>
      <c r="K294" s="18">
        <v>6621</v>
      </c>
      <c r="L294" s="18">
        <v>5791</v>
      </c>
      <c r="M294" s="18">
        <v>33174</v>
      </c>
      <c r="N294" s="18">
        <v>11657</v>
      </c>
      <c r="O294" s="18">
        <v>117</v>
      </c>
      <c r="P294" s="18">
        <v>107856.75</v>
      </c>
      <c r="Q294" s="18">
        <v>17344.25</v>
      </c>
      <c r="R294" s="18">
        <v>-33219.699999999997</v>
      </c>
      <c r="S294" s="18">
        <v>4268.87</v>
      </c>
      <c r="T294" s="18">
        <v>96250.17</v>
      </c>
      <c r="U294" s="18">
        <v>115430.511</v>
      </c>
      <c r="V294" s="18">
        <v>98115.934349999996</v>
      </c>
      <c r="W294" s="18">
        <v>-1865.7643499999999</v>
      </c>
      <c r="X294" s="18">
        <v>-1306.0350450000001</v>
      </c>
      <c r="Y294" s="18">
        <v>0.98899999999999999</v>
      </c>
      <c r="Z294" s="18">
        <v>22877</v>
      </c>
      <c r="AA294" s="18">
        <v>114160.775379</v>
      </c>
      <c r="AB294" s="18">
        <v>115581.46304089</v>
      </c>
      <c r="AC294" s="18">
        <v>5052.2998225680703</v>
      </c>
      <c r="AD294" s="18">
        <v>-185.40073917573699</v>
      </c>
      <c r="AE294" s="18">
        <v>-4241413</v>
      </c>
      <c r="AF294" s="18"/>
      <c r="AG294" s="18"/>
    </row>
    <row r="295" spans="1:33">
      <c r="A295" s="18" t="s">
        <v>961</v>
      </c>
      <c r="B295" s="18" t="s">
        <v>970</v>
      </c>
      <c r="C295" s="18" t="s">
        <v>632</v>
      </c>
      <c r="D295" s="18">
        <v>429292.984</v>
      </c>
      <c r="E295" s="18">
        <v>47002</v>
      </c>
      <c r="F295" s="18">
        <v>476294.984</v>
      </c>
      <c r="G295" s="18">
        <v>231644</v>
      </c>
      <c r="H295" s="18">
        <v>46063</v>
      </c>
      <c r="I295" s="18">
        <v>4719</v>
      </c>
      <c r="J295" s="18">
        <v>0</v>
      </c>
      <c r="K295" s="18">
        <v>12885</v>
      </c>
      <c r="L295" s="18">
        <v>387</v>
      </c>
      <c r="M295" s="18">
        <v>64573</v>
      </c>
      <c r="N295" s="18">
        <v>47002</v>
      </c>
      <c r="O295" s="18">
        <v>1073</v>
      </c>
      <c r="P295" s="18">
        <v>322378.95480000001</v>
      </c>
      <c r="Q295" s="18">
        <v>54116.95</v>
      </c>
      <c r="R295" s="18">
        <v>-56128.05</v>
      </c>
      <c r="S295" s="18">
        <v>28974.29</v>
      </c>
      <c r="T295" s="18">
        <v>349342.14480000001</v>
      </c>
      <c r="U295" s="18">
        <v>476294.984</v>
      </c>
      <c r="V295" s="18">
        <v>404850.73639999999</v>
      </c>
      <c r="W295" s="18">
        <v>-55508.5916</v>
      </c>
      <c r="X295" s="18">
        <v>-38856.01412</v>
      </c>
      <c r="Y295" s="18">
        <v>0.91800000000000004</v>
      </c>
      <c r="Z295" s="18">
        <v>78120</v>
      </c>
      <c r="AA295" s="18">
        <v>437238.79531199997</v>
      </c>
      <c r="AB295" s="18">
        <v>442680.066709615</v>
      </c>
      <c r="AC295" s="18">
        <v>5666.6675206043901</v>
      </c>
      <c r="AD295" s="18">
        <v>428.96695886058302</v>
      </c>
      <c r="AE295" s="18">
        <v>33510899</v>
      </c>
      <c r="AF295" s="18"/>
      <c r="AG295" s="18"/>
    </row>
    <row r="296" spans="1:33">
      <c r="A296" s="18" t="s">
        <v>961</v>
      </c>
      <c r="B296" s="18" t="s">
        <v>971</v>
      </c>
      <c r="C296" s="18" t="s">
        <v>633</v>
      </c>
      <c r="D296" s="18">
        <v>29561.409</v>
      </c>
      <c r="E296" s="18">
        <v>4357</v>
      </c>
      <c r="F296" s="18">
        <v>33918.409</v>
      </c>
      <c r="G296" s="18">
        <v>30818</v>
      </c>
      <c r="H296" s="18">
        <v>146</v>
      </c>
      <c r="I296" s="18">
        <v>527</v>
      </c>
      <c r="J296" s="18">
        <v>0</v>
      </c>
      <c r="K296" s="18">
        <v>2401</v>
      </c>
      <c r="L296" s="18">
        <v>15</v>
      </c>
      <c r="M296" s="18">
        <v>18992</v>
      </c>
      <c r="N296" s="18">
        <v>4357</v>
      </c>
      <c r="O296" s="18">
        <v>0</v>
      </c>
      <c r="P296" s="18">
        <v>42889.410600000003</v>
      </c>
      <c r="Q296" s="18">
        <v>2612.9</v>
      </c>
      <c r="R296" s="18">
        <v>-16155.95</v>
      </c>
      <c r="S296" s="18">
        <v>474.81</v>
      </c>
      <c r="T296" s="18">
        <v>29821.170600000001</v>
      </c>
      <c r="U296" s="18">
        <v>33918.409</v>
      </c>
      <c r="V296" s="18">
        <v>28830.647649999999</v>
      </c>
      <c r="W296" s="18">
        <v>990.52295000000197</v>
      </c>
      <c r="X296" s="18">
        <v>693.36606500000198</v>
      </c>
      <c r="Y296" s="18">
        <v>1.02</v>
      </c>
      <c r="Z296" s="18">
        <v>6066</v>
      </c>
      <c r="AA296" s="18">
        <v>34596.777179999997</v>
      </c>
      <c r="AB296" s="18">
        <v>35027.320983837999</v>
      </c>
      <c r="AC296" s="18">
        <v>5774.3687741243002</v>
      </c>
      <c r="AD296" s="18">
        <v>536.66821238049795</v>
      </c>
      <c r="AE296" s="18">
        <v>3255429</v>
      </c>
      <c r="AF296" s="18"/>
      <c r="AG296" s="18"/>
    </row>
    <row r="297" spans="1:33">
      <c r="A297" s="18" t="s">
        <v>961</v>
      </c>
      <c r="B297" s="18" t="s">
        <v>972</v>
      </c>
      <c r="C297" s="18" t="s">
        <v>634</v>
      </c>
      <c r="D297" s="18">
        <v>231251.351</v>
      </c>
      <c r="E297" s="18">
        <v>33420</v>
      </c>
      <c r="F297" s="18">
        <v>264671.35100000002</v>
      </c>
      <c r="G297" s="18">
        <v>181315</v>
      </c>
      <c r="H297" s="18">
        <v>19203</v>
      </c>
      <c r="I297" s="18">
        <v>3196</v>
      </c>
      <c r="J297" s="18">
        <v>0</v>
      </c>
      <c r="K297" s="18">
        <v>10948</v>
      </c>
      <c r="L297" s="18">
        <v>2059</v>
      </c>
      <c r="M297" s="18">
        <v>109767</v>
      </c>
      <c r="N297" s="18">
        <v>33420</v>
      </c>
      <c r="O297" s="18">
        <v>300</v>
      </c>
      <c r="P297" s="18">
        <v>252336.08549999999</v>
      </c>
      <c r="Q297" s="18">
        <v>28344.95</v>
      </c>
      <c r="R297" s="18">
        <v>-95307.1</v>
      </c>
      <c r="S297" s="18">
        <v>9746.61</v>
      </c>
      <c r="T297" s="18">
        <v>195120.54550000001</v>
      </c>
      <c r="U297" s="18">
        <v>264671.35100000002</v>
      </c>
      <c r="V297" s="18">
        <v>224970.64835</v>
      </c>
      <c r="W297" s="18">
        <v>-29850.102849999999</v>
      </c>
      <c r="X297" s="18">
        <v>-20895.071994999998</v>
      </c>
      <c r="Y297" s="18">
        <v>0.92100000000000004</v>
      </c>
      <c r="Z297" s="18">
        <v>42296</v>
      </c>
      <c r="AA297" s="18">
        <v>243762.31427100001</v>
      </c>
      <c r="AB297" s="18">
        <v>246795.844055366</v>
      </c>
      <c r="AC297" s="18">
        <v>5834.9688872556699</v>
      </c>
      <c r="AD297" s="18">
        <v>597.26832551186499</v>
      </c>
      <c r="AE297" s="18">
        <v>25262061</v>
      </c>
      <c r="AF297" s="18"/>
      <c r="AG297" s="18"/>
    </row>
    <row r="298" spans="1:33">
      <c r="A298" s="18" t="s">
        <v>961</v>
      </c>
      <c r="B298" s="18" t="s">
        <v>973</v>
      </c>
      <c r="C298" s="18" t="s">
        <v>635</v>
      </c>
      <c r="D298" s="18">
        <v>53250.927000000003</v>
      </c>
      <c r="E298" s="18">
        <v>8958</v>
      </c>
      <c r="F298" s="18">
        <v>62208.927000000003</v>
      </c>
      <c r="G298" s="18">
        <v>46198</v>
      </c>
      <c r="H298" s="18">
        <v>359</v>
      </c>
      <c r="I298" s="18">
        <v>1940</v>
      </c>
      <c r="J298" s="18">
        <v>0</v>
      </c>
      <c r="K298" s="18">
        <v>4298</v>
      </c>
      <c r="L298" s="18">
        <v>1049</v>
      </c>
      <c r="M298" s="18">
        <v>28722</v>
      </c>
      <c r="N298" s="18">
        <v>8958</v>
      </c>
      <c r="O298" s="18">
        <v>0</v>
      </c>
      <c r="P298" s="18">
        <v>64293.756600000001</v>
      </c>
      <c r="Q298" s="18">
        <v>5607.45</v>
      </c>
      <c r="R298" s="18">
        <v>-25305.35</v>
      </c>
      <c r="S298" s="18">
        <v>2731.56</v>
      </c>
      <c r="T298" s="18">
        <v>47327.416599999997</v>
      </c>
      <c r="U298" s="18">
        <v>62208.927000000003</v>
      </c>
      <c r="V298" s="18">
        <v>52877.587950000001</v>
      </c>
      <c r="W298" s="18">
        <v>-5550.1713499999996</v>
      </c>
      <c r="X298" s="18">
        <v>-3885.1199449999999</v>
      </c>
      <c r="Y298" s="18">
        <v>0.93799999999999994</v>
      </c>
      <c r="Z298" s="18">
        <v>8070</v>
      </c>
      <c r="AA298" s="18">
        <v>58351.973526000002</v>
      </c>
      <c r="AB298" s="18">
        <v>59078.141761631603</v>
      </c>
      <c r="AC298" s="18">
        <v>7320.7114946259699</v>
      </c>
      <c r="AD298" s="18">
        <v>2083.01093288217</v>
      </c>
      <c r="AE298" s="18">
        <v>16809898</v>
      </c>
      <c r="AF298" s="18"/>
      <c r="AG298" s="18"/>
    </row>
    <row r="299" spans="1:33">
      <c r="A299" s="18" t="s">
        <v>961</v>
      </c>
      <c r="B299" s="18" t="s">
        <v>974</v>
      </c>
      <c r="C299" s="18" t="s">
        <v>636</v>
      </c>
      <c r="D299" s="18">
        <v>21308.687000000002</v>
      </c>
      <c r="E299" s="18">
        <v>3917</v>
      </c>
      <c r="F299" s="18">
        <v>25225.687000000002</v>
      </c>
      <c r="G299" s="18">
        <v>19924</v>
      </c>
      <c r="H299" s="18">
        <v>14</v>
      </c>
      <c r="I299" s="18">
        <v>1319</v>
      </c>
      <c r="J299" s="18">
        <v>0</v>
      </c>
      <c r="K299" s="18">
        <v>1481</v>
      </c>
      <c r="L299" s="18">
        <v>50</v>
      </c>
      <c r="M299" s="18">
        <v>12889</v>
      </c>
      <c r="N299" s="18">
        <v>3917</v>
      </c>
      <c r="O299" s="18">
        <v>0</v>
      </c>
      <c r="P299" s="18">
        <v>27728.230800000001</v>
      </c>
      <c r="Q299" s="18">
        <v>2391.9</v>
      </c>
      <c r="R299" s="18">
        <v>-10998.15</v>
      </c>
      <c r="S299" s="18">
        <v>1138.32</v>
      </c>
      <c r="T299" s="18">
        <v>20260.300800000001</v>
      </c>
      <c r="U299" s="18">
        <v>25225.687000000002</v>
      </c>
      <c r="V299" s="18">
        <v>21441.83395</v>
      </c>
      <c r="W299" s="18">
        <v>-1181.53315</v>
      </c>
      <c r="X299" s="18">
        <v>-827.07320500000196</v>
      </c>
      <c r="Y299" s="18">
        <v>0.96699999999999997</v>
      </c>
      <c r="Z299" s="18">
        <v>3311</v>
      </c>
      <c r="AA299" s="18">
        <v>24393.239329</v>
      </c>
      <c r="AB299" s="18">
        <v>24696.8039643415</v>
      </c>
      <c r="AC299" s="18">
        <v>7459.0166005259798</v>
      </c>
      <c r="AD299" s="18">
        <v>2221.3160387821799</v>
      </c>
      <c r="AE299" s="18">
        <v>7354777</v>
      </c>
      <c r="AF299" s="18"/>
      <c r="AG299" s="18"/>
    </row>
    <row r="300" spans="1:33">
      <c r="A300" s="18" t="s">
        <v>961</v>
      </c>
      <c r="B300" s="18" t="s">
        <v>975</v>
      </c>
      <c r="C300" s="18" t="s">
        <v>637</v>
      </c>
      <c r="D300" s="18">
        <v>36822.292999999998</v>
      </c>
      <c r="E300" s="18">
        <v>4495</v>
      </c>
      <c r="F300" s="18">
        <v>41317.292999999998</v>
      </c>
      <c r="G300" s="18">
        <v>22379</v>
      </c>
      <c r="H300" s="18">
        <v>565</v>
      </c>
      <c r="I300" s="18">
        <v>835</v>
      </c>
      <c r="J300" s="18">
        <v>1967</v>
      </c>
      <c r="K300" s="18">
        <v>0</v>
      </c>
      <c r="L300" s="18">
        <v>396</v>
      </c>
      <c r="M300" s="18">
        <v>11350</v>
      </c>
      <c r="N300" s="18">
        <v>4495</v>
      </c>
      <c r="O300" s="18">
        <v>27</v>
      </c>
      <c r="P300" s="18">
        <v>31144.854299999999</v>
      </c>
      <c r="Q300" s="18">
        <v>2861.95</v>
      </c>
      <c r="R300" s="18">
        <v>-10007.049999999999</v>
      </c>
      <c r="S300" s="18">
        <v>1891.25</v>
      </c>
      <c r="T300" s="18">
        <v>25891.004300000001</v>
      </c>
      <c r="U300" s="18">
        <v>41317.292999999998</v>
      </c>
      <c r="V300" s="18">
        <v>35119.699050000003</v>
      </c>
      <c r="W300" s="18">
        <v>-9228.6947500000006</v>
      </c>
      <c r="X300" s="18">
        <v>-6460.0863250000002</v>
      </c>
      <c r="Y300" s="18">
        <v>0.84399999999999997</v>
      </c>
      <c r="Z300" s="18">
        <v>4308</v>
      </c>
      <c r="AA300" s="18">
        <v>34871.795292000003</v>
      </c>
      <c r="AB300" s="18">
        <v>35305.761592200899</v>
      </c>
      <c r="AC300" s="18">
        <v>8195.3949842620405</v>
      </c>
      <c r="AD300" s="18">
        <v>2957.6944225182301</v>
      </c>
      <c r="AE300" s="18">
        <v>12741748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5">
      <c r="A305" t="s">
        <v>281</v>
      </c>
      <c r="B305" t="s">
        <v>282</v>
      </c>
      <c r="C305" t="s">
        <v>283</v>
      </c>
      <c r="D305" t="s">
        <v>284</v>
      </c>
      <c r="E305" t="s">
        <v>285</v>
      </c>
      <c r="F305" t="s">
        <v>286</v>
      </c>
      <c r="G305" t="s">
        <v>287</v>
      </c>
      <c r="H305" t="s">
        <v>288</v>
      </c>
      <c r="I305" t="s">
        <v>289</v>
      </c>
      <c r="J305" t="s">
        <v>290</v>
      </c>
      <c r="K305" t="s">
        <v>291</v>
      </c>
      <c r="L305" t="s">
        <v>292</v>
      </c>
      <c r="M305" t="s">
        <v>293</v>
      </c>
      <c r="N305" t="s">
        <v>294</v>
      </c>
      <c r="O305" t="s">
        <v>295</v>
      </c>
      <c r="P305" t="s">
        <v>296</v>
      </c>
      <c r="Q305" t="s">
        <v>297</v>
      </c>
      <c r="R305" t="s">
        <v>298</v>
      </c>
      <c r="S305" t="s">
        <v>299</v>
      </c>
      <c r="T305" t="s">
        <v>300</v>
      </c>
      <c r="U305" t="s">
        <v>301</v>
      </c>
      <c r="V305" t="s">
        <v>302</v>
      </c>
      <c r="W305" t="s">
        <v>303</v>
      </c>
      <c r="X305" t="s">
        <v>304</v>
      </c>
      <c r="Y305" t="s">
        <v>305</v>
      </c>
      <c r="Z305" t="s">
        <v>306</v>
      </c>
      <c r="AA305" t="s">
        <v>307</v>
      </c>
      <c r="AB305" t="s">
        <v>308</v>
      </c>
      <c r="AC305" t="s">
        <v>309</v>
      </c>
      <c r="AD305" t="s">
        <v>310</v>
      </c>
      <c r="AE305" t="s">
        <v>311</v>
      </c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WVO615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 zeroHeight="1"/>
  <cols>
    <col min="1" max="1" width="21" style="164" customWidth="1"/>
    <col min="2" max="2" width="13.42578125" style="164" bestFit="1" customWidth="1"/>
    <col min="3" max="3" width="13.42578125" style="165" customWidth="1"/>
    <col min="4" max="4" width="16" style="164" customWidth="1"/>
    <col min="5" max="5" width="14.85546875" style="165" customWidth="1"/>
    <col min="6" max="6" width="12.7109375" style="164" customWidth="1"/>
    <col min="7" max="7" width="9.140625" style="164" customWidth="1"/>
    <col min="8" max="8" width="13.42578125" style="164" hidden="1" customWidth="1"/>
    <col min="9" max="256" width="8.85546875" style="164" hidden="1" customWidth="1"/>
    <col min="257" max="257" width="16.140625" style="164" hidden="1" customWidth="1"/>
    <col min="258" max="259" width="13.42578125" style="164" hidden="1" customWidth="1"/>
    <col min="260" max="260" width="16" style="164" hidden="1" customWidth="1"/>
    <col min="261" max="261" width="14.85546875" style="164" hidden="1" customWidth="1"/>
    <col min="262" max="262" width="12.7109375" style="164" hidden="1" customWidth="1"/>
    <col min="263" max="263" width="9.140625" style="164" hidden="1" customWidth="1"/>
    <col min="264" max="264" width="0" style="164" hidden="1" customWidth="1"/>
    <col min="265" max="512" width="0" style="164" hidden="1"/>
    <col min="513" max="513" width="16.140625" style="164" hidden="1" customWidth="1"/>
    <col min="514" max="515" width="13.42578125" style="164" hidden="1" customWidth="1"/>
    <col min="516" max="516" width="16" style="164" hidden="1" customWidth="1"/>
    <col min="517" max="517" width="14.85546875" style="164" hidden="1" customWidth="1"/>
    <col min="518" max="518" width="12.7109375" style="164" hidden="1" customWidth="1"/>
    <col min="519" max="519" width="9.140625" style="164" hidden="1" customWidth="1"/>
    <col min="520" max="520" width="0" style="164" hidden="1" customWidth="1"/>
    <col min="521" max="768" width="0" style="164" hidden="1"/>
    <col min="769" max="769" width="16.140625" style="164" hidden="1" customWidth="1"/>
    <col min="770" max="771" width="13.42578125" style="164" hidden="1" customWidth="1"/>
    <col min="772" max="772" width="16" style="164" hidden="1" customWidth="1"/>
    <col min="773" max="773" width="14.85546875" style="164" hidden="1" customWidth="1"/>
    <col min="774" max="774" width="12.7109375" style="164" hidden="1" customWidth="1"/>
    <col min="775" max="775" width="9.140625" style="164" hidden="1" customWidth="1"/>
    <col min="776" max="776" width="0" style="164" hidden="1" customWidth="1"/>
    <col min="777" max="1024" width="0" style="164" hidden="1"/>
    <col min="1025" max="1025" width="16.140625" style="164" hidden="1" customWidth="1"/>
    <col min="1026" max="1027" width="13.42578125" style="164" hidden="1" customWidth="1"/>
    <col min="1028" max="1028" width="16" style="164" hidden="1" customWidth="1"/>
    <col min="1029" max="1029" width="14.85546875" style="164" hidden="1" customWidth="1"/>
    <col min="1030" max="1030" width="12.7109375" style="164" hidden="1" customWidth="1"/>
    <col min="1031" max="1031" width="9.140625" style="164" hidden="1" customWidth="1"/>
    <col min="1032" max="1032" width="0" style="164" hidden="1" customWidth="1"/>
    <col min="1033" max="1280" width="0" style="164" hidden="1"/>
    <col min="1281" max="1281" width="16.140625" style="164" hidden="1" customWidth="1"/>
    <col min="1282" max="1283" width="13.42578125" style="164" hidden="1" customWidth="1"/>
    <col min="1284" max="1284" width="16" style="164" hidden="1" customWidth="1"/>
    <col min="1285" max="1285" width="14.85546875" style="164" hidden="1" customWidth="1"/>
    <col min="1286" max="1286" width="12.7109375" style="164" hidden="1" customWidth="1"/>
    <col min="1287" max="1287" width="9.140625" style="164" hidden="1" customWidth="1"/>
    <col min="1288" max="1288" width="0" style="164" hidden="1" customWidth="1"/>
    <col min="1289" max="1536" width="0" style="164" hidden="1"/>
    <col min="1537" max="1537" width="16.140625" style="164" hidden="1" customWidth="1"/>
    <col min="1538" max="1539" width="13.42578125" style="164" hidden="1" customWidth="1"/>
    <col min="1540" max="1540" width="16" style="164" hidden="1" customWidth="1"/>
    <col min="1541" max="1541" width="14.85546875" style="164" hidden="1" customWidth="1"/>
    <col min="1542" max="1542" width="12.7109375" style="164" hidden="1" customWidth="1"/>
    <col min="1543" max="1543" width="9.140625" style="164" hidden="1" customWidth="1"/>
    <col min="1544" max="1544" width="0" style="164" hidden="1" customWidth="1"/>
    <col min="1545" max="1792" width="0" style="164" hidden="1"/>
    <col min="1793" max="1793" width="16.140625" style="164" hidden="1" customWidth="1"/>
    <col min="1794" max="1795" width="13.42578125" style="164" hidden="1" customWidth="1"/>
    <col min="1796" max="1796" width="16" style="164" hidden="1" customWidth="1"/>
    <col min="1797" max="1797" width="14.85546875" style="164" hidden="1" customWidth="1"/>
    <col min="1798" max="1798" width="12.7109375" style="164" hidden="1" customWidth="1"/>
    <col min="1799" max="1799" width="9.140625" style="164" hidden="1" customWidth="1"/>
    <col min="1800" max="1800" width="0" style="164" hidden="1" customWidth="1"/>
    <col min="1801" max="2048" width="0" style="164" hidden="1"/>
    <col min="2049" max="2049" width="16.140625" style="164" hidden="1" customWidth="1"/>
    <col min="2050" max="2051" width="13.42578125" style="164" hidden="1" customWidth="1"/>
    <col min="2052" max="2052" width="16" style="164" hidden="1" customWidth="1"/>
    <col min="2053" max="2053" width="14.85546875" style="164" hidden="1" customWidth="1"/>
    <col min="2054" max="2054" width="12.7109375" style="164" hidden="1" customWidth="1"/>
    <col min="2055" max="2055" width="9.140625" style="164" hidden="1" customWidth="1"/>
    <col min="2056" max="2056" width="0" style="164" hidden="1" customWidth="1"/>
    <col min="2057" max="2304" width="0" style="164" hidden="1"/>
    <col min="2305" max="2305" width="16.140625" style="164" hidden="1" customWidth="1"/>
    <col min="2306" max="2307" width="13.42578125" style="164" hidden="1" customWidth="1"/>
    <col min="2308" max="2308" width="16" style="164" hidden="1" customWidth="1"/>
    <col min="2309" max="2309" width="14.85546875" style="164" hidden="1" customWidth="1"/>
    <col min="2310" max="2310" width="12.7109375" style="164" hidden="1" customWidth="1"/>
    <col min="2311" max="2311" width="9.140625" style="164" hidden="1" customWidth="1"/>
    <col min="2312" max="2312" width="0" style="164" hidden="1" customWidth="1"/>
    <col min="2313" max="2560" width="0" style="164" hidden="1"/>
    <col min="2561" max="2561" width="16.140625" style="164" hidden="1" customWidth="1"/>
    <col min="2562" max="2563" width="13.42578125" style="164" hidden="1" customWidth="1"/>
    <col min="2564" max="2564" width="16" style="164" hidden="1" customWidth="1"/>
    <col min="2565" max="2565" width="14.85546875" style="164" hidden="1" customWidth="1"/>
    <col min="2566" max="2566" width="12.7109375" style="164" hidden="1" customWidth="1"/>
    <col min="2567" max="2567" width="9.140625" style="164" hidden="1" customWidth="1"/>
    <col min="2568" max="2568" width="0" style="164" hidden="1" customWidth="1"/>
    <col min="2569" max="2816" width="0" style="164" hidden="1"/>
    <col min="2817" max="2817" width="16.140625" style="164" hidden="1" customWidth="1"/>
    <col min="2818" max="2819" width="13.42578125" style="164" hidden="1" customWidth="1"/>
    <col min="2820" max="2820" width="16" style="164" hidden="1" customWidth="1"/>
    <col min="2821" max="2821" width="14.85546875" style="164" hidden="1" customWidth="1"/>
    <col min="2822" max="2822" width="12.7109375" style="164" hidden="1" customWidth="1"/>
    <col min="2823" max="2823" width="9.140625" style="164" hidden="1" customWidth="1"/>
    <col min="2824" max="2824" width="0" style="164" hidden="1" customWidth="1"/>
    <col min="2825" max="3072" width="0" style="164" hidden="1"/>
    <col min="3073" max="3073" width="16.140625" style="164" hidden="1" customWidth="1"/>
    <col min="3074" max="3075" width="13.42578125" style="164" hidden="1" customWidth="1"/>
    <col min="3076" max="3076" width="16" style="164" hidden="1" customWidth="1"/>
    <col min="3077" max="3077" width="14.85546875" style="164" hidden="1" customWidth="1"/>
    <col min="3078" max="3078" width="12.7109375" style="164" hidden="1" customWidth="1"/>
    <col min="3079" max="3079" width="9.140625" style="164" hidden="1" customWidth="1"/>
    <col min="3080" max="3080" width="0" style="164" hidden="1" customWidth="1"/>
    <col min="3081" max="3328" width="0" style="164" hidden="1"/>
    <col min="3329" max="3329" width="16.140625" style="164" hidden="1" customWidth="1"/>
    <col min="3330" max="3331" width="13.42578125" style="164" hidden="1" customWidth="1"/>
    <col min="3332" max="3332" width="16" style="164" hidden="1" customWidth="1"/>
    <col min="3333" max="3333" width="14.85546875" style="164" hidden="1" customWidth="1"/>
    <col min="3334" max="3334" width="12.7109375" style="164" hidden="1" customWidth="1"/>
    <col min="3335" max="3335" width="9.140625" style="164" hidden="1" customWidth="1"/>
    <col min="3336" max="3336" width="0" style="164" hidden="1" customWidth="1"/>
    <col min="3337" max="3584" width="0" style="164" hidden="1"/>
    <col min="3585" max="3585" width="16.140625" style="164" hidden="1" customWidth="1"/>
    <col min="3586" max="3587" width="13.42578125" style="164" hidden="1" customWidth="1"/>
    <col min="3588" max="3588" width="16" style="164" hidden="1" customWidth="1"/>
    <col min="3589" max="3589" width="14.85546875" style="164" hidden="1" customWidth="1"/>
    <col min="3590" max="3590" width="12.7109375" style="164" hidden="1" customWidth="1"/>
    <col min="3591" max="3591" width="9.140625" style="164" hidden="1" customWidth="1"/>
    <col min="3592" max="3592" width="0" style="164" hidden="1" customWidth="1"/>
    <col min="3593" max="3840" width="0" style="164" hidden="1"/>
    <col min="3841" max="3841" width="16.140625" style="164" hidden="1" customWidth="1"/>
    <col min="3842" max="3843" width="13.42578125" style="164" hidden="1" customWidth="1"/>
    <col min="3844" max="3844" width="16" style="164" hidden="1" customWidth="1"/>
    <col min="3845" max="3845" width="14.85546875" style="164" hidden="1" customWidth="1"/>
    <col min="3846" max="3846" width="12.7109375" style="164" hidden="1" customWidth="1"/>
    <col min="3847" max="3847" width="9.140625" style="164" hidden="1" customWidth="1"/>
    <col min="3848" max="3848" width="0" style="164" hidden="1" customWidth="1"/>
    <col min="3849" max="4096" width="0" style="164" hidden="1"/>
    <col min="4097" max="4097" width="16.140625" style="164" hidden="1" customWidth="1"/>
    <col min="4098" max="4099" width="13.42578125" style="164" hidden="1" customWidth="1"/>
    <col min="4100" max="4100" width="16" style="164" hidden="1" customWidth="1"/>
    <col min="4101" max="4101" width="14.85546875" style="164" hidden="1" customWidth="1"/>
    <col min="4102" max="4102" width="12.7109375" style="164" hidden="1" customWidth="1"/>
    <col min="4103" max="4103" width="9.140625" style="164" hidden="1" customWidth="1"/>
    <col min="4104" max="4104" width="0" style="164" hidden="1" customWidth="1"/>
    <col min="4105" max="4352" width="0" style="164" hidden="1"/>
    <col min="4353" max="4353" width="16.140625" style="164" hidden="1" customWidth="1"/>
    <col min="4354" max="4355" width="13.42578125" style="164" hidden="1" customWidth="1"/>
    <col min="4356" max="4356" width="16" style="164" hidden="1" customWidth="1"/>
    <col min="4357" max="4357" width="14.85546875" style="164" hidden="1" customWidth="1"/>
    <col min="4358" max="4358" width="12.7109375" style="164" hidden="1" customWidth="1"/>
    <col min="4359" max="4359" width="9.140625" style="164" hidden="1" customWidth="1"/>
    <col min="4360" max="4360" width="0" style="164" hidden="1" customWidth="1"/>
    <col min="4361" max="4608" width="0" style="164" hidden="1"/>
    <col min="4609" max="4609" width="16.140625" style="164" hidden="1" customWidth="1"/>
    <col min="4610" max="4611" width="13.42578125" style="164" hidden="1" customWidth="1"/>
    <col min="4612" max="4612" width="16" style="164" hidden="1" customWidth="1"/>
    <col min="4613" max="4613" width="14.85546875" style="164" hidden="1" customWidth="1"/>
    <col min="4614" max="4614" width="12.7109375" style="164" hidden="1" customWidth="1"/>
    <col min="4615" max="4615" width="9.140625" style="164" hidden="1" customWidth="1"/>
    <col min="4616" max="4616" width="0" style="164" hidden="1" customWidth="1"/>
    <col min="4617" max="4864" width="0" style="164" hidden="1"/>
    <col min="4865" max="4865" width="16.140625" style="164" hidden="1" customWidth="1"/>
    <col min="4866" max="4867" width="13.42578125" style="164" hidden="1" customWidth="1"/>
    <col min="4868" max="4868" width="16" style="164" hidden="1" customWidth="1"/>
    <col min="4869" max="4869" width="14.85546875" style="164" hidden="1" customWidth="1"/>
    <col min="4870" max="4870" width="12.7109375" style="164" hidden="1" customWidth="1"/>
    <col min="4871" max="4871" width="9.140625" style="164" hidden="1" customWidth="1"/>
    <col min="4872" max="4872" width="0" style="164" hidden="1" customWidth="1"/>
    <col min="4873" max="5120" width="0" style="164" hidden="1"/>
    <col min="5121" max="5121" width="16.140625" style="164" hidden="1" customWidth="1"/>
    <col min="5122" max="5123" width="13.42578125" style="164" hidden="1" customWidth="1"/>
    <col min="5124" max="5124" width="16" style="164" hidden="1" customWidth="1"/>
    <col min="5125" max="5125" width="14.85546875" style="164" hidden="1" customWidth="1"/>
    <col min="5126" max="5126" width="12.7109375" style="164" hidden="1" customWidth="1"/>
    <col min="5127" max="5127" width="9.140625" style="164" hidden="1" customWidth="1"/>
    <col min="5128" max="5128" width="0" style="164" hidden="1" customWidth="1"/>
    <col min="5129" max="5376" width="0" style="164" hidden="1"/>
    <col min="5377" max="5377" width="16.140625" style="164" hidden="1" customWidth="1"/>
    <col min="5378" max="5379" width="13.42578125" style="164" hidden="1" customWidth="1"/>
    <col min="5380" max="5380" width="16" style="164" hidden="1" customWidth="1"/>
    <col min="5381" max="5381" width="14.85546875" style="164" hidden="1" customWidth="1"/>
    <col min="5382" max="5382" width="12.7109375" style="164" hidden="1" customWidth="1"/>
    <col min="5383" max="5383" width="9.140625" style="164" hidden="1" customWidth="1"/>
    <col min="5384" max="5384" width="0" style="164" hidden="1" customWidth="1"/>
    <col min="5385" max="5632" width="0" style="164" hidden="1"/>
    <col min="5633" max="5633" width="16.140625" style="164" hidden="1" customWidth="1"/>
    <col min="5634" max="5635" width="13.42578125" style="164" hidden="1" customWidth="1"/>
    <col min="5636" max="5636" width="16" style="164" hidden="1" customWidth="1"/>
    <col min="5637" max="5637" width="14.85546875" style="164" hidden="1" customWidth="1"/>
    <col min="5638" max="5638" width="12.7109375" style="164" hidden="1" customWidth="1"/>
    <col min="5639" max="5639" width="9.140625" style="164" hidden="1" customWidth="1"/>
    <col min="5640" max="5640" width="0" style="164" hidden="1" customWidth="1"/>
    <col min="5641" max="5888" width="0" style="164" hidden="1"/>
    <col min="5889" max="5889" width="16.140625" style="164" hidden="1" customWidth="1"/>
    <col min="5890" max="5891" width="13.42578125" style="164" hidden="1" customWidth="1"/>
    <col min="5892" max="5892" width="16" style="164" hidden="1" customWidth="1"/>
    <col min="5893" max="5893" width="14.85546875" style="164" hidden="1" customWidth="1"/>
    <col min="5894" max="5894" width="12.7109375" style="164" hidden="1" customWidth="1"/>
    <col min="5895" max="5895" width="9.140625" style="164" hidden="1" customWidth="1"/>
    <col min="5896" max="5896" width="0" style="164" hidden="1" customWidth="1"/>
    <col min="5897" max="6144" width="0" style="164" hidden="1"/>
    <col min="6145" max="6145" width="16.140625" style="164" hidden="1" customWidth="1"/>
    <col min="6146" max="6147" width="13.42578125" style="164" hidden="1" customWidth="1"/>
    <col min="6148" max="6148" width="16" style="164" hidden="1" customWidth="1"/>
    <col min="6149" max="6149" width="14.85546875" style="164" hidden="1" customWidth="1"/>
    <col min="6150" max="6150" width="12.7109375" style="164" hidden="1" customWidth="1"/>
    <col min="6151" max="6151" width="9.140625" style="164" hidden="1" customWidth="1"/>
    <col min="6152" max="6152" width="0" style="164" hidden="1" customWidth="1"/>
    <col min="6153" max="6400" width="0" style="164" hidden="1"/>
    <col min="6401" max="6401" width="16.140625" style="164" hidden="1" customWidth="1"/>
    <col min="6402" max="6403" width="13.42578125" style="164" hidden="1" customWidth="1"/>
    <col min="6404" max="6404" width="16" style="164" hidden="1" customWidth="1"/>
    <col min="6405" max="6405" width="14.85546875" style="164" hidden="1" customWidth="1"/>
    <col min="6406" max="6406" width="12.7109375" style="164" hidden="1" customWidth="1"/>
    <col min="6407" max="6407" width="9.140625" style="164" hidden="1" customWidth="1"/>
    <col min="6408" max="6408" width="0" style="164" hidden="1" customWidth="1"/>
    <col min="6409" max="6656" width="0" style="164" hidden="1"/>
    <col min="6657" max="6657" width="16.140625" style="164" hidden="1" customWidth="1"/>
    <col min="6658" max="6659" width="13.42578125" style="164" hidden="1" customWidth="1"/>
    <col min="6660" max="6660" width="16" style="164" hidden="1" customWidth="1"/>
    <col min="6661" max="6661" width="14.85546875" style="164" hidden="1" customWidth="1"/>
    <col min="6662" max="6662" width="12.7109375" style="164" hidden="1" customWidth="1"/>
    <col min="6663" max="6663" width="9.140625" style="164" hidden="1" customWidth="1"/>
    <col min="6664" max="6664" width="0" style="164" hidden="1" customWidth="1"/>
    <col min="6665" max="6912" width="0" style="164" hidden="1"/>
    <col min="6913" max="6913" width="16.140625" style="164" hidden="1" customWidth="1"/>
    <col min="6914" max="6915" width="13.42578125" style="164" hidden="1" customWidth="1"/>
    <col min="6916" max="6916" width="16" style="164" hidden="1" customWidth="1"/>
    <col min="6917" max="6917" width="14.85546875" style="164" hidden="1" customWidth="1"/>
    <col min="6918" max="6918" width="12.7109375" style="164" hidden="1" customWidth="1"/>
    <col min="6919" max="6919" width="9.140625" style="164" hidden="1" customWidth="1"/>
    <col min="6920" max="6920" width="0" style="164" hidden="1" customWidth="1"/>
    <col min="6921" max="7168" width="0" style="164" hidden="1"/>
    <col min="7169" max="7169" width="16.140625" style="164" hidden="1" customWidth="1"/>
    <col min="7170" max="7171" width="13.42578125" style="164" hidden="1" customWidth="1"/>
    <col min="7172" max="7172" width="16" style="164" hidden="1" customWidth="1"/>
    <col min="7173" max="7173" width="14.85546875" style="164" hidden="1" customWidth="1"/>
    <col min="7174" max="7174" width="12.7109375" style="164" hidden="1" customWidth="1"/>
    <col min="7175" max="7175" width="9.140625" style="164" hidden="1" customWidth="1"/>
    <col min="7176" max="7176" width="0" style="164" hidden="1" customWidth="1"/>
    <col min="7177" max="7424" width="0" style="164" hidden="1"/>
    <col min="7425" max="7425" width="16.140625" style="164" hidden="1" customWidth="1"/>
    <col min="7426" max="7427" width="13.42578125" style="164" hidden="1" customWidth="1"/>
    <col min="7428" max="7428" width="16" style="164" hidden="1" customWidth="1"/>
    <col min="7429" max="7429" width="14.85546875" style="164" hidden="1" customWidth="1"/>
    <col min="7430" max="7430" width="12.7109375" style="164" hidden="1" customWidth="1"/>
    <col min="7431" max="7431" width="9.140625" style="164" hidden="1" customWidth="1"/>
    <col min="7432" max="7432" width="0" style="164" hidden="1" customWidth="1"/>
    <col min="7433" max="7680" width="0" style="164" hidden="1"/>
    <col min="7681" max="7681" width="16.140625" style="164" hidden="1" customWidth="1"/>
    <col min="7682" max="7683" width="13.42578125" style="164" hidden="1" customWidth="1"/>
    <col min="7684" max="7684" width="16" style="164" hidden="1" customWidth="1"/>
    <col min="7685" max="7685" width="14.85546875" style="164" hidden="1" customWidth="1"/>
    <col min="7686" max="7686" width="12.7109375" style="164" hidden="1" customWidth="1"/>
    <col min="7687" max="7687" width="9.140625" style="164" hidden="1" customWidth="1"/>
    <col min="7688" max="7688" width="0" style="164" hidden="1" customWidth="1"/>
    <col min="7689" max="7936" width="0" style="164" hidden="1"/>
    <col min="7937" max="7937" width="16.140625" style="164" hidden="1" customWidth="1"/>
    <col min="7938" max="7939" width="13.42578125" style="164" hidden="1" customWidth="1"/>
    <col min="7940" max="7940" width="16" style="164" hidden="1" customWidth="1"/>
    <col min="7941" max="7941" width="14.85546875" style="164" hidden="1" customWidth="1"/>
    <col min="7942" max="7942" width="12.7109375" style="164" hidden="1" customWidth="1"/>
    <col min="7943" max="7943" width="9.140625" style="164" hidden="1" customWidth="1"/>
    <col min="7944" max="7944" width="0" style="164" hidden="1" customWidth="1"/>
    <col min="7945" max="8192" width="0" style="164" hidden="1"/>
    <col min="8193" max="8193" width="16.140625" style="164" hidden="1" customWidth="1"/>
    <col min="8194" max="8195" width="13.42578125" style="164" hidden="1" customWidth="1"/>
    <col min="8196" max="8196" width="16" style="164" hidden="1" customWidth="1"/>
    <col min="8197" max="8197" width="14.85546875" style="164" hidden="1" customWidth="1"/>
    <col min="8198" max="8198" width="12.7109375" style="164" hidden="1" customWidth="1"/>
    <col min="8199" max="8199" width="9.140625" style="164" hidden="1" customWidth="1"/>
    <col min="8200" max="8200" width="0" style="164" hidden="1" customWidth="1"/>
    <col min="8201" max="8448" width="0" style="164" hidden="1"/>
    <col min="8449" max="8449" width="16.140625" style="164" hidden="1" customWidth="1"/>
    <col min="8450" max="8451" width="13.42578125" style="164" hidden="1" customWidth="1"/>
    <col min="8452" max="8452" width="16" style="164" hidden="1" customWidth="1"/>
    <col min="8453" max="8453" width="14.85546875" style="164" hidden="1" customWidth="1"/>
    <col min="8454" max="8454" width="12.7109375" style="164" hidden="1" customWidth="1"/>
    <col min="8455" max="8455" width="9.140625" style="164" hidden="1" customWidth="1"/>
    <col min="8456" max="8456" width="0" style="164" hidden="1" customWidth="1"/>
    <col min="8457" max="8704" width="0" style="164" hidden="1"/>
    <col min="8705" max="8705" width="16.140625" style="164" hidden="1" customWidth="1"/>
    <col min="8706" max="8707" width="13.42578125" style="164" hidden="1" customWidth="1"/>
    <col min="8708" max="8708" width="16" style="164" hidden="1" customWidth="1"/>
    <col min="8709" max="8709" width="14.85546875" style="164" hidden="1" customWidth="1"/>
    <col min="8710" max="8710" width="12.7109375" style="164" hidden="1" customWidth="1"/>
    <col min="8711" max="8711" width="9.140625" style="164" hidden="1" customWidth="1"/>
    <col min="8712" max="8712" width="0" style="164" hidden="1" customWidth="1"/>
    <col min="8713" max="8960" width="0" style="164" hidden="1"/>
    <col min="8961" max="8961" width="16.140625" style="164" hidden="1" customWidth="1"/>
    <col min="8962" max="8963" width="13.42578125" style="164" hidden="1" customWidth="1"/>
    <col min="8964" max="8964" width="16" style="164" hidden="1" customWidth="1"/>
    <col min="8965" max="8965" width="14.85546875" style="164" hidden="1" customWidth="1"/>
    <col min="8966" max="8966" width="12.7109375" style="164" hidden="1" customWidth="1"/>
    <col min="8967" max="8967" width="9.140625" style="164" hidden="1" customWidth="1"/>
    <col min="8968" max="8968" width="0" style="164" hidden="1" customWidth="1"/>
    <col min="8969" max="9216" width="0" style="164" hidden="1"/>
    <col min="9217" max="9217" width="16.140625" style="164" hidden="1" customWidth="1"/>
    <col min="9218" max="9219" width="13.42578125" style="164" hidden="1" customWidth="1"/>
    <col min="9220" max="9220" width="16" style="164" hidden="1" customWidth="1"/>
    <col min="9221" max="9221" width="14.85546875" style="164" hidden="1" customWidth="1"/>
    <col min="9222" max="9222" width="12.7109375" style="164" hidden="1" customWidth="1"/>
    <col min="9223" max="9223" width="9.140625" style="164" hidden="1" customWidth="1"/>
    <col min="9224" max="9224" width="0" style="164" hidden="1" customWidth="1"/>
    <col min="9225" max="9472" width="0" style="164" hidden="1"/>
    <col min="9473" max="9473" width="16.140625" style="164" hidden="1" customWidth="1"/>
    <col min="9474" max="9475" width="13.42578125" style="164" hidden="1" customWidth="1"/>
    <col min="9476" max="9476" width="16" style="164" hidden="1" customWidth="1"/>
    <col min="9477" max="9477" width="14.85546875" style="164" hidden="1" customWidth="1"/>
    <col min="9478" max="9478" width="12.7109375" style="164" hidden="1" customWidth="1"/>
    <col min="9479" max="9479" width="9.140625" style="164" hidden="1" customWidth="1"/>
    <col min="9480" max="9480" width="0" style="164" hidden="1" customWidth="1"/>
    <col min="9481" max="9728" width="0" style="164" hidden="1"/>
    <col min="9729" max="9729" width="16.140625" style="164" hidden="1" customWidth="1"/>
    <col min="9730" max="9731" width="13.42578125" style="164" hidden="1" customWidth="1"/>
    <col min="9732" max="9732" width="16" style="164" hidden="1" customWidth="1"/>
    <col min="9733" max="9733" width="14.85546875" style="164" hidden="1" customWidth="1"/>
    <col min="9734" max="9734" width="12.7109375" style="164" hidden="1" customWidth="1"/>
    <col min="9735" max="9735" width="9.140625" style="164" hidden="1" customWidth="1"/>
    <col min="9736" max="9736" width="0" style="164" hidden="1" customWidth="1"/>
    <col min="9737" max="9984" width="0" style="164" hidden="1"/>
    <col min="9985" max="9985" width="16.140625" style="164" hidden="1" customWidth="1"/>
    <col min="9986" max="9987" width="13.42578125" style="164" hidden="1" customWidth="1"/>
    <col min="9988" max="9988" width="16" style="164" hidden="1" customWidth="1"/>
    <col min="9989" max="9989" width="14.85546875" style="164" hidden="1" customWidth="1"/>
    <col min="9990" max="9990" width="12.7109375" style="164" hidden="1" customWidth="1"/>
    <col min="9991" max="9991" width="9.140625" style="164" hidden="1" customWidth="1"/>
    <col min="9992" max="9992" width="0" style="164" hidden="1" customWidth="1"/>
    <col min="9993" max="10240" width="0" style="164" hidden="1"/>
    <col min="10241" max="10241" width="16.140625" style="164" hidden="1" customWidth="1"/>
    <col min="10242" max="10243" width="13.42578125" style="164" hidden="1" customWidth="1"/>
    <col min="10244" max="10244" width="16" style="164" hidden="1" customWidth="1"/>
    <col min="10245" max="10245" width="14.85546875" style="164" hidden="1" customWidth="1"/>
    <col min="10246" max="10246" width="12.7109375" style="164" hidden="1" customWidth="1"/>
    <col min="10247" max="10247" width="9.140625" style="164" hidden="1" customWidth="1"/>
    <col min="10248" max="10248" width="0" style="164" hidden="1" customWidth="1"/>
    <col min="10249" max="10496" width="0" style="164" hidden="1"/>
    <col min="10497" max="10497" width="16.140625" style="164" hidden="1" customWidth="1"/>
    <col min="10498" max="10499" width="13.42578125" style="164" hidden="1" customWidth="1"/>
    <col min="10500" max="10500" width="16" style="164" hidden="1" customWidth="1"/>
    <col min="10501" max="10501" width="14.85546875" style="164" hidden="1" customWidth="1"/>
    <col min="10502" max="10502" width="12.7109375" style="164" hidden="1" customWidth="1"/>
    <col min="10503" max="10503" width="9.140625" style="164" hidden="1" customWidth="1"/>
    <col min="10504" max="10504" width="0" style="164" hidden="1" customWidth="1"/>
    <col min="10505" max="10752" width="0" style="164" hidden="1"/>
    <col min="10753" max="10753" width="16.140625" style="164" hidden="1" customWidth="1"/>
    <col min="10754" max="10755" width="13.42578125" style="164" hidden="1" customWidth="1"/>
    <col min="10756" max="10756" width="16" style="164" hidden="1" customWidth="1"/>
    <col min="10757" max="10757" width="14.85546875" style="164" hidden="1" customWidth="1"/>
    <col min="10758" max="10758" width="12.7109375" style="164" hidden="1" customWidth="1"/>
    <col min="10759" max="10759" width="9.140625" style="164" hidden="1" customWidth="1"/>
    <col min="10760" max="10760" width="0" style="164" hidden="1" customWidth="1"/>
    <col min="10761" max="11008" width="0" style="164" hidden="1"/>
    <col min="11009" max="11009" width="16.140625" style="164" hidden="1" customWidth="1"/>
    <col min="11010" max="11011" width="13.42578125" style="164" hidden="1" customWidth="1"/>
    <col min="11012" max="11012" width="16" style="164" hidden="1" customWidth="1"/>
    <col min="11013" max="11013" width="14.85546875" style="164" hidden="1" customWidth="1"/>
    <col min="11014" max="11014" width="12.7109375" style="164" hidden="1" customWidth="1"/>
    <col min="11015" max="11015" width="9.140625" style="164" hidden="1" customWidth="1"/>
    <col min="11016" max="11016" width="0" style="164" hidden="1" customWidth="1"/>
    <col min="11017" max="11264" width="0" style="164" hidden="1"/>
    <col min="11265" max="11265" width="16.140625" style="164" hidden="1" customWidth="1"/>
    <col min="11266" max="11267" width="13.42578125" style="164" hidden="1" customWidth="1"/>
    <col min="11268" max="11268" width="16" style="164" hidden="1" customWidth="1"/>
    <col min="11269" max="11269" width="14.85546875" style="164" hidden="1" customWidth="1"/>
    <col min="11270" max="11270" width="12.7109375" style="164" hidden="1" customWidth="1"/>
    <col min="11271" max="11271" width="9.140625" style="164" hidden="1" customWidth="1"/>
    <col min="11272" max="11272" width="0" style="164" hidden="1" customWidth="1"/>
    <col min="11273" max="11520" width="0" style="164" hidden="1"/>
    <col min="11521" max="11521" width="16.140625" style="164" hidden="1" customWidth="1"/>
    <col min="11522" max="11523" width="13.42578125" style="164" hidden="1" customWidth="1"/>
    <col min="11524" max="11524" width="16" style="164" hidden="1" customWidth="1"/>
    <col min="11525" max="11525" width="14.85546875" style="164" hidden="1" customWidth="1"/>
    <col min="11526" max="11526" width="12.7109375" style="164" hidden="1" customWidth="1"/>
    <col min="11527" max="11527" width="9.140625" style="164" hidden="1" customWidth="1"/>
    <col min="11528" max="11528" width="0" style="164" hidden="1" customWidth="1"/>
    <col min="11529" max="11776" width="0" style="164" hidden="1"/>
    <col min="11777" max="11777" width="16.140625" style="164" hidden="1" customWidth="1"/>
    <col min="11778" max="11779" width="13.42578125" style="164" hidden="1" customWidth="1"/>
    <col min="11780" max="11780" width="16" style="164" hidden="1" customWidth="1"/>
    <col min="11781" max="11781" width="14.85546875" style="164" hidden="1" customWidth="1"/>
    <col min="11782" max="11782" width="12.7109375" style="164" hidden="1" customWidth="1"/>
    <col min="11783" max="11783" width="9.140625" style="164" hidden="1" customWidth="1"/>
    <col min="11784" max="11784" width="0" style="164" hidden="1" customWidth="1"/>
    <col min="11785" max="12032" width="0" style="164" hidden="1"/>
    <col min="12033" max="12033" width="16.140625" style="164" hidden="1" customWidth="1"/>
    <col min="12034" max="12035" width="13.42578125" style="164" hidden="1" customWidth="1"/>
    <col min="12036" max="12036" width="16" style="164" hidden="1" customWidth="1"/>
    <col min="12037" max="12037" width="14.85546875" style="164" hidden="1" customWidth="1"/>
    <col min="12038" max="12038" width="12.7109375" style="164" hidden="1" customWidth="1"/>
    <col min="12039" max="12039" width="9.140625" style="164" hidden="1" customWidth="1"/>
    <col min="12040" max="12040" width="0" style="164" hidden="1" customWidth="1"/>
    <col min="12041" max="12288" width="0" style="164" hidden="1"/>
    <col min="12289" max="12289" width="16.140625" style="164" hidden="1" customWidth="1"/>
    <col min="12290" max="12291" width="13.42578125" style="164" hidden="1" customWidth="1"/>
    <col min="12292" max="12292" width="16" style="164" hidden="1" customWidth="1"/>
    <col min="12293" max="12293" width="14.85546875" style="164" hidden="1" customWidth="1"/>
    <col min="12294" max="12294" width="12.7109375" style="164" hidden="1" customWidth="1"/>
    <col min="12295" max="12295" width="9.140625" style="164" hidden="1" customWidth="1"/>
    <col min="12296" max="12296" width="0" style="164" hidden="1" customWidth="1"/>
    <col min="12297" max="12544" width="0" style="164" hidden="1"/>
    <col min="12545" max="12545" width="16.140625" style="164" hidden="1" customWidth="1"/>
    <col min="12546" max="12547" width="13.42578125" style="164" hidden="1" customWidth="1"/>
    <col min="12548" max="12548" width="16" style="164" hidden="1" customWidth="1"/>
    <col min="12549" max="12549" width="14.85546875" style="164" hidden="1" customWidth="1"/>
    <col min="12550" max="12550" width="12.7109375" style="164" hidden="1" customWidth="1"/>
    <col min="12551" max="12551" width="9.140625" style="164" hidden="1" customWidth="1"/>
    <col min="12552" max="12552" width="0" style="164" hidden="1" customWidth="1"/>
    <col min="12553" max="12800" width="0" style="164" hidden="1"/>
    <col min="12801" max="12801" width="16.140625" style="164" hidden="1" customWidth="1"/>
    <col min="12802" max="12803" width="13.42578125" style="164" hidden="1" customWidth="1"/>
    <col min="12804" max="12804" width="16" style="164" hidden="1" customWidth="1"/>
    <col min="12805" max="12805" width="14.85546875" style="164" hidden="1" customWidth="1"/>
    <col min="12806" max="12806" width="12.7109375" style="164" hidden="1" customWidth="1"/>
    <col min="12807" max="12807" width="9.140625" style="164" hidden="1" customWidth="1"/>
    <col min="12808" max="12808" width="0" style="164" hidden="1" customWidth="1"/>
    <col min="12809" max="13056" width="0" style="164" hidden="1"/>
    <col min="13057" max="13057" width="16.140625" style="164" hidden="1" customWidth="1"/>
    <col min="13058" max="13059" width="13.42578125" style="164" hidden="1" customWidth="1"/>
    <col min="13060" max="13060" width="16" style="164" hidden="1" customWidth="1"/>
    <col min="13061" max="13061" width="14.85546875" style="164" hidden="1" customWidth="1"/>
    <col min="13062" max="13062" width="12.7109375" style="164" hidden="1" customWidth="1"/>
    <col min="13063" max="13063" width="9.140625" style="164" hidden="1" customWidth="1"/>
    <col min="13064" max="13064" width="0" style="164" hidden="1" customWidth="1"/>
    <col min="13065" max="13312" width="0" style="164" hidden="1"/>
    <col min="13313" max="13313" width="16.140625" style="164" hidden="1" customWidth="1"/>
    <col min="13314" max="13315" width="13.42578125" style="164" hidden="1" customWidth="1"/>
    <col min="13316" max="13316" width="16" style="164" hidden="1" customWidth="1"/>
    <col min="13317" max="13317" width="14.85546875" style="164" hidden="1" customWidth="1"/>
    <col min="13318" max="13318" width="12.7109375" style="164" hidden="1" customWidth="1"/>
    <col min="13319" max="13319" width="9.140625" style="164" hidden="1" customWidth="1"/>
    <col min="13320" max="13320" width="0" style="164" hidden="1" customWidth="1"/>
    <col min="13321" max="13568" width="0" style="164" hidden="1"/>
    <col min="13569" max="13569" width="16.140625" style="164" hidden="1" customWidth="1"/>
    <col min="13570" max="13571" width="13.42578125" style="164" hidden="1" customWidth="1"/>
    <col min="13572" max="13572" width="16" style="164" hidden="1" customWidth="1"/>
    <col min="13573" max="13573" width="14.85546875" style="164" hidden="1" customWidth="1"/>
    <col min="13574" max="13574" width="12.7109375" style="164" hidden="1" customWidth="1"/>
    <col min="13575" max="13575" width="9.140625" style="164" hidden="1" customWidth="1"/>
    <col min="13576" max="13576" width="0" style="164" hidden="1" customWidth="1"/>
    <col min="13577" max="13824" width="0" style="164" hidden="1"/>
    <col min="13825" max="13825" width="16.140625" style="164" hidden="1" customWidth="1"/>
    <col min="13826" max="13827" width="13.42578125" style="164" hidden="1" customWidth="1"/>
    <col min="13828" max="13828" width="16" style="164" hidden="1" customWidth="1"/>
    <col min="13829" max="13829" width="14.85546875" style="164" hidden="1" customWidth="1"/>
    <col min="13830" max="13830" width="12.7109375" style="164" hidden="1" customWidth="1"/>
    <col min="13831" max="13831" width="9.140625" style="164" hidden="1" customWidth="1"/>
    <col min="13832" max="13832" width="0" style="164" hidden="1" customWidth="1"/>
    <col min="13833" max="14080" width="0" style="164" hidden="1"/>
    <col min="14081" max="14081" width="16.140625" style="164" hidden="1" customWidth="1"/>
    <col min="14082" max="14083" width="13.42578125" style="164" hidden="1" customWidth="1"/>
    <col min="14084" max="14084" width="16" style="164" hidden="1" customWidth="1"/>
    <col min="14085" max="14085" width="14.85546875" style="164" hidden="1" customWidth="1"/>
    <col min="14086" max="14086" width="12.7109375" style="164" hidden="1" customWidth="1"/>
    <col min="14087" max="14087" width="9.140625" style="164" hidden="1" customWidth="1"/>
    <col min="14088" max="14088" width="0" style="164" hidden="1" customWidth="1"/>
    <col min="14089" max="14336" width="0" style="164" hidden="1"/>
    <col min="14337" max="14337" width="16.140625" style="164" hidden="1" customWidth="1"/>
    <col min="14338" max="14339" width="13.42578125" style="164" hidden="1" customWidth="1"/>
    <col min="14340" max="14340" width="16" style="164" hidden="1" customWidth="1"/>
    <col min="14341" max="14341" width="14.85546875" style="164" hidden="1" customWidth="1"/>
    <col min="14342" max="14342" width="12.7109375" style="164" hidden="1" customWidth="1"/>
    <col min="14343" max="14343" width="9.140625" style="164" hidden="1" customWidth="1"/>
    <col min="14344" max="14344" width="0" style="164" hidden="1" customWidth="1"/>
    <col min="14345" max="14592" width="0" style="164" hidden="1"/>
    <col min="14593" max="14593" width="16.140625" style="164" hidden="1" customWidth="1"/>
    <col min="14594" max="14595" width="13.42578125" style="164" hidden="1" customWidth="1"/>
    <col min="14596" max="14596" width="16" style="164" hidden="1" customWidth="1"/>
    <col min="14597" max="14597" width="14.85546875" style="164" hidden="1" customWidth="1"/>
    <col min="14598" max="14598" width="12.7109375" style="164" hidden="1" customWidth="1"/>
    <col min="14599" max="14599" width="9.140625" style="164" hidden="1" customWidth="1"/>
    <col min="14600" max="14600" width="0" style="164" hidden="1" customWidth="1"/>
    <col min="14601" max="14848" width="0" style="164" hidden="1"/>
    <col min="14849" max="14849" width="16.140625" style="164" hidden="1" customWidth="1"/>
    <col min="14850" max="14851" width="13.42578125" style="164" hidden="1" customWidth="1"/>
    <col min="14852" max="14852" width="16" style="164" hidden="1" customWidth="1"/>
    <col min="14853" max="14853" width="14.85546875" style="164" hidden="1" customWidth="1"/>
    <col min="14854" max="14854" width="12.7109375" style="164" hidden="1" customWidth="1"/>
    <col min="14855" max="14855" width="9.140625" style="164" hidden="1" customWidth="1"/>
    <col min="14856" max="14856" width="0" style="164" hidden="1" customWidth="1"/>
    <col min="14857" max="15104" width="0" style="164" hidden="1"/>
    <col min="15105" max="15105" width="16.140625" style="164" hidden="1" customWidth="1"/>
    <col min="15106" max="15107" width="13.42578125" style="164" hidden="1" customWidth="1"/>
    <col min="15108" max="15108" width="16" style="164" hidden="1" customWidth="1"/>
    <col min="15109" max="15109" width="14.85546875" style="164" hidden="1" customWidth="1"/>
    <col min="15110" max="15110" width="12.7109375" style="164" hidden="1" customWidth="1"/>
    <col min="15111" max="15111" width="9.140625" style="164" hidden="1" customWidth="1"/>
    <col min="15112" max="15112" width="0" style="164" hidden="1" customWidth="1"/>
    <col min="15113" max="15360" width="0" style="164" hidden="1"/>
    <col min="15361" max="15361" width="16.140625" style="164" hidden="1" customWidth="1"/>
    <col min="15362" max="15363" width="13.42578125" style="164" hidden="1" customWidth="1"/>
    <col min="15364" max="15364" width="16" style="164" hidden="1" customWidth="1"/>
    <col min="15365" max="15365" width="14.85546875" style="164" hidden="1" customWidth="1"/>
    <col min="15366" max="15366" width="12.7109375" style="164" hidden="1" customWidth="1"/>
    <col min="15367" max="15367" width="9.140625" style="164" hidden="1" customWidth="1"/>
    <col min="15368" max="15368" width="0" style="164" hidden="1" customWidth="1"/>
    <col min="15369" max="15616" width="0" style="164" hidden="1"/>
    <col min="15617" max="15617" width="16.140625" style="164" hidden="1" customWidth="1"/>
    <col min="15618" max="15619" width="13.42578125" style="164" hidden="1" customWidth="1"/>
    <col min="15620" max="15620" width="16" style="164" hidden="1" customWidth="1"/>
    <col min="15621" max="15621" width="14.85546875" style="164" hidden="1" customWidth="1"/>
    <col min="15622" max="15622" width="12.7109375" style="164" hidden="1" customWidth="1"/>
    <col min="15623" max="15623" width="9.140625" style="164" hidden="1" customWidth="1"/>
    <col min="15624" max="15624" width="0" style="164" hidden="1" customWidth="1"/>
    <col min="15625" max="15872" width="0" style="164" hidden="1"/>
    <col min="15873" max="15873" width="16.140625" style="164" hidden="1" customWidth="1"/>
    <col min="15874" max="15875" width="13.42578125" style="164" hidden="1" customWidth="1"/>
    <col min="15876" max="15876" width="16" style="164" hidden="1" customWidth="1"/>
    <col min="15877" max="15877" width="14.85546875" style="164" hidden="1" customWidth="1"/>
    <col min="15878" max="15878" width="12.7109375" style="164" hidden="1" customWidth="1"/>
    <col min="15879" max="15879" width="9.140625" style="164" hidden="1" customWidth="1"/>
    <col min="15880" max="15880" width="0" style="164" hidden="1" customWidth="1"/>
    <col min="15881" max="16128" width="0" style="164" hidden="1"/>
    <col min="16129" max="16129" width="16.140625" style="164" hidden="1" customWidth="1"/>
    <col min="16130" max="16131" width="13.42578125" style="164" hidden="1" customWidth="1"/>
    <col min="16132" max="16132" width="16" style="164" hidden="1" customWidth="1"/>
    <col min="16133" max="16133" width="14.85546875" style="164" hidden="1" customWidth="1"/>
    <col min="16134" max="16134" width="12.7109375" style="164" hidden="1" customWidth="1"/>
    <col min="16135" max="16135" width="9.140625" style="164" hidden="1" customWidth="1"/>
    <col min="16136" max="16136" width="0" style="164" hidden="1" customWidth="1"/>
    <col min="16137" max="16384" width="0" style="164" hidden="1"/>
  </cols>
  <sheetData>
    <row r="1" spans="1:7" ht="16.5" thickBot="1">
      <c r="A1" s="163" t="s">
        <v>641</v>
      </c>
    </row>
    <row r="2" spans="1:7">
      <c r="A2" s="166" t="s">
        <v>6</v>
      </c>
      <c r="B2" s="167" t="s">
        <v>12</v>
      </c>
      <c r="C2" s="168" t="s">
        <v>12</v>
      </c>
      <c r="D2" s="169" t="s">
        <v>314</v>
      </c>
      <c r="E2" s="168" t="s">
        <v>12</v>
      </c>
      <c r="F2" s="169" t="s">
        <v>314</v>
      </c>
    </row>
    <row r="3" spans="1:7">
      <c r="B3" s="170" t="s">
        <v>18</v>
      </c>
      <c r="C3" s="171" t="s">
        <v>18</v>
      </c>
      <c r="D3" s="172" t="str">
        <f>B6&amp;"-"</f>
        <v>rev utfall,-</v>
      </c>
      <c r="E3" s="171" t="s">
        <v>18</v>
      </c>
      <c r="F3" s="173" t="s">
        <v>642</v>
      </c>
    </row>
    <row r="4" spans="1:7">
      <c r="A4" s="164" t="s">
        <v>19</v>
      </c>
      <c r="B4" s="174" t="s">
        <v>315</v>
      </c>
      <c r="C4" s="173" t="s">
        <v>315</v>
      </c>
      <c r="D4" s="175" t="s">
        <v>980</v>
      </c>
      <c r="E4" s="173" t="s">
        <v>315</v>
      </c>
      <c r="F4" s="176" t="s">
        <v>23</v>
      </c>
    </row>
    <row r="5" spans="1:7">
      <c r="B5" s="177" t="s">
        <v>643</v>
      </c>
      <c r="C5" s="177" t="s">
        <v>643</v>
      </c>
      <c r="D5" s="178" t="s">
        <v>23</v>
      </c>
      <c r="E5" s="177" t="s">
        <v>644</v>
      </c>
      <c r="F5" s="179"/>
    </row>
    <row r="6" spans="1:7">
      <c r="A6" s="180"/>
      <c r="B6" s="182" t="s">
        <v>977</v>
      </c>
      <c r="C6" s="182" t="s">
        <v>645</v>
      </c>
      <c r="D6" s="179"/>
      <c r="E6" s="181" t="s">
        <v>316</v>
      </c>
      <c r="F6" s="179"/>
    </row>
    <row r="7" spans="1:7">
      <c r="A7" s="180"/>
      <c r="B7" s="182" t="s">
        <v>978</v>
      </c>
      <c r="C7" s="182" t="s">
        <v>979</v>
      </c>
      <c r="D7" s="179"/>
      <c r="E7" s="192" t="s">
        <v>646</v>
      </c>
      <c r="F7" s="179"/>
    </row>
    <row r="8" spans="1:7">
      <c r="A8" s="183"/>
      <c r="B8" s="183"/>
      <c r="C8" s="184"/>
      <c r="D8" s="185"/>
      <c r="E8" s="184"/>
      <c r="F8" s="186"/>
    </row>
    <row r="9" spans="1:7" ht="27" customHeight="1">
      <c r="A9" s="145" t="s">
        <v>328</v>
      </c>
      <c r="B9" s="154"/>
      <c r="C9" s="148"/>
      <c r="D9" s="146"/>
      <c r="E9" s="146"/>
      <c r="F9" s="146"/>
      <c r="G9" s="144"/>
    </row>
    <row r="10" spans="1:7">
      <c r="A10" s="151" t="s">
        <v>317</v>
      </c>
      <c r="B10" s="154">
        <v>33676671</v>
      </c>
      <c r="C10" s="154">
        <v>34041748</v>
      </c>
      <c r="D10" s="154">
        <v>-365077</v>
      </c>
      <c r="E10" s="154">
        <v>50517872</v>
      </c>
      <c r="F10" s="154">
        <v>-16841201</v>
      </c>
      <c r="G10" s="146"/>
    </row>
    <row r="11" spans="1:7">
      <c r="A11" s="151" t="s">
        <v>329</v>
      </c>
      <c r="B11" s="154">
        <v>-29137853</v>
      </c>
      <c r="C11" s="154">
        <v>-29006391</v>
      </c>
      <c r="D11" s="154">
        <v>-131462</v>
      </c>
      <c r="E11" s="154">
        <v>-26772866</v>
      </c>
      <c r="F11" s="154">
        <v>-2364987</v>
      </c>
      <c r="G11" s="154"/>
    </row>
    <row r="12" spans="1:7">
      <c r="A12" s="151" t="s">
        <v>330</v>
      </c>
      <c r="B12" s="154">
        <v>49442586</v>
      </c>
      <c r="C12" s="154">
        <v>49479298</v>
      </c>
      <c r="D12" s="154">
        <v>-36712</v>
      </c>
      <c r="E12" s="154">
        <v>49546362</v>
      </c>
      <c r="F12" s="154">
        <v>-103776</v>
      </c>
      <c r="G12" s="154"/>
    </row>
    <row r="13" spans="1:7">
      <c r="A13" s="151" t="s">
        <v>331</v>
      </c>
      <c r="B13" s="154">
        <v>-102858891</v>
      </c>
      <c r="C13" s="154">
        <v>-102559794</v>
      </c>
      <c r="D13" s="154">
        <v>-299097</v>
      </c>
      <c r="E13" s="154">
        <v>-94463514</v>
      </c>
      <c r="F13" s="154">
        <v>-8395377</v>
      </c>
      <c r="G13" s="154"/>
    </row>
    <row r="14" spans="1:7">
      <c r="A14" s="151" t="s">
        <v>332</v>
      </c>
      <c r="B14" s="154">
        <v>-156435004</v>
      </c>
      <c r="C14" s="154">
        <v>-156067497</v>
      </c>
      <c r="D14" s="154">
        <v>-367507</v>
      </c>
      <c r="E14" s="154">
        <v>-143718512</v>
      </c>
      <c r="F14" s="154">
        <v>-12716492</v>
      </c>
      <c r="G14" s="154"/>
    </row>
    <row r="15" spans="1:7">
      <c r="A15" s="151" t="s">
        <v>333</v>
      </c>
      <c r="B15" s="154">
        <v>-11575949</v>
      </c>
      <c r="C15" s="154">
        <v>-11617549</v>
      </c>
      <c r="D15" s="154">
        <v>41600</v>
      </c>
      <c r="E15" s="154">
        <v>-30706713</v>
      </c>
      <c r="F15" s="154">
        <v>19130764</v>
      </c>
      <c r="G15" s="154"/>
    </row>
    <row r="16" spans="1:7" ht="12.75" customHeight="1">
      <c r="A16" s="151" t="s">
        <v>334</v>
      </c>
      <c r="B16" s="154">
        <v>-8397337</v>
      </c>
      <c r="C16" s="154">
        <v>-8150755</v>
      </c>
      <c r="D16" s="154">
        <v>-246582</v>
      </c>
      <c r="E16" s="154">
        <v>-2919452</v>
      </c>
      <c r="F16" s="154">
        <v>-5477885</v>
      </c>
      <c r="G16" s="154"/>
    </row>
    <row r="17" spans="1:8" ht="12.75" customHeight="1">
      <c r="A17" s="151" t="s">
        <v>335</v>
      </c>
      <c r="B17" s="154">
        <v>-125416585</v>
      </c>
      <c r="C17" s="154">
        <v>-125106011</v>
      </c>
      <c r="D17" s="154">
        <v>-310574</v>
      </c>
      <c r="E17" s="154">
        <v>-118496694</v>
      </c>
      <c r="F17" s="154">
        <v>-6919891</v>
      </c>
      <c r="G17" s="154"/>
    </row>
    <row r="18" spans="1:8" ht="12.75" customHeight="1">
      <c r="A18" s="151" t="s">
        <v>336</v>
      </c>
      <c r="B18" s="154">
        <v>-12696546</v>
      </c>
      <c r="C18" s="154">
        <v>-12684681</v>
      </c>
      <c r="D18" s="154">
        <v>-11865</v>
      </c>
      <c r="E18" s="154">
        <v>-7326251</v>
      </c>
      <c r="F18" s="154">
        <v>-5370295</v>
      </c>
      <c r="G18" s="154"/>
    </row>
    <row r="19" spans="1:8" ht="12.75" customHeight="1">
      <c r="A19" s="151" t="s">
        <v>337</v>
      </c>
      <c r="B19" s="154">
        <v>-3840686</v>
      </c>
      <c r="C19" s="154">
        <v>-3790078</v>
      </c>
      <c r="D19" s="154">
        <v>-50608</v>
      </c>
      <c r="E19" s="154">
        <v>-6382304</v>
      </c>
      <c r="F19" s="154">
        <v>2541618</v>
      </c>
      <c r="G19" s="154"/>
    </row>
    <row r="20" spans="1:8" ht="12.75" customHeight="1">
      <c r="A20" s="151" t="s">
        <v>338</v>
      </c>
      <c r="B20" s="154">
        <v>-21824709</v>
      </c>
      <c r="C20" s="154">
        <v>-21848150</v>
      </c>
      <c r="D20" s="154">
        <v>23441</v>
      </c>
      <c r="E20" s="154">
        <v>-11958380</v>
      </c>
      <c r="F20" s="154">
        <v>-9866329</v>
      </c>
      <c r="G20" s="154"/>
    </row>
    <row r="21" spans="1:8" ht="12.75" customHeight="1">
      <c r="A21" s="151" t="s">
        <v>339</v>
      </c>
      <c r="B21" s="154">
        <v>896281</v>
      </c>
      <c r="C21" s="154">
        <v>872594</v>
      </c>
      <c r="D21" s="154">
        <v>23687</v>
      </c>
      <c r="E21" s="154">
        <v>1681746</v>
      </c>
      <c r="F21" s="154">
        <v>-785465</v>
      </c>
      <c r="G21" s="154"/>
    </row>
    <row r="22" spans="1:8">
      <c r="A22" s="151" t="s">
        <v>340</v>
      </c>
      <c r="B22" s="154">
        <v>-28476520</v>
      </c>
      <c r="C22" s="154">
        <v>-28316875</v>
      </c>
      <c r="D22" s="154">
        <v>-159645</v>
      </c>
      <c r="E22" s="154">
        <v>-32062987</v>
      </c>
      <c r="F22" s="154">
        <v>3586467</v>
      </c>
      <c r="G22" s="154"/>
    </row>
    <row r="23" spans="1:8">
      <c r="A23" s="151" t="s">
        <v>341</v>
      </c>
      <c r="B23" s="154">
        <v>-54324980</v>
      </c>
      <c r="C23" s="154">
        <v>-54384370</v>
      </c>
      <c r="D23" s="154">
        <v>59390</v>
      </c>
      <c r="E23" s="154">
        <v>-35902477</v>
      </c>
      <c r="F23" s="154">
        <v>-18422503</v>
      </c>
      <c r="G23" s="154"/>
    </row>
    <row r="24" spans="1:8">
      <c r="A24" s="151" t="s">
        <v>342</v>
      </c>
      <c r="B24" s="154">
        <v>-193412370</v>
      </c>
      <c r="C24" s="154">
        <v>-193212117</v>
      </c>
      <c r="D24" s="154">
        <v>-200253</v>
      </c>
      <c r="E24" s="154">
        <v>-179635264</v>
      </c>
      <c r="F24" s="154">
        <v>-13777106</v>
      </c>
      <c r="G24" s="154"/>
      <c r="H24" s="187"/>
    </row>
    <row r="25" spans="1:8">
      <c r="A25" s="151" t="s">
        <v>343</v>
      </c>
      <c r="B25" s="154">
        <v>-1570682454</v>
      </c>
      <c r="C25" s="154">
        <v>-1567762538</v>
      </c>
      <c r="D25" s="154">
        <v>-2919916</v>
      </c>
      <c r="E25" s="154">
        <v>-1465416672</v>
      </c>
      <c r="F25" s="154">
        <v>-105265782</v>
      </c>
      <c r="G25" s="154"/>
    </row>
    <row r="26" spans="1:8">
      <c r="A26" s="151" t="s">
        <v>344</v>
      </c>
      <c r="B26" s="154">
        <v>-125778060</v>
      </c>
      <c r="C26" s="154">
        <v>-125660206</v>
      </c>
      <c r="D26" s="154">
        <v>-117854</v>
      </c>
      <c r="E26" s="154">
        <v>-119132400</v>
      </c>
      <c r="F26" s="154">
        <v>-6645660</v>
      </c>
      <c r="G26" s="154"/>
    </row>
    <row r="27" spans="1:8">
      <c r="A27" s="151" t="s">
        <v>345</v>
      </c>
      <c r="B27" s="154">
        <v>192868158</v>
      </c>
      <c r="C27" s="154">
        <v>192796121</v>
      </c>
      <c r="D27" s="154">
        <v>72037</v>
      </c>
      <c r="E27" s="154">
        <v>209634687</v>
      </c>
      <c r="F27" s="154">
        <v>-16766529</v>
      </c>
      <c r="G27" s="154"/>
    </row>
    <row r="28" spans="1:8">
      <c r="A28" s="151" t="s">
        <v>346</v>
      </c>
      <c r="B28" s="154">
        <v>-12040686</v>
      </c>
      <c r="C28" s="154">
        <v>-11854613</v>
      </c>
      <c r="D28" s="154">
        <v>-186073</v>
      </c>
      <c r="E28" s="154">
        <v>-13227835</v>
      </c>
      <c r="F28" s="154">
        <v>1187149</v>
      </c>
      <c r="G28" s="154"/>
    </row>
    <row r="29" spans="1:8">
      <c r="A29" s="151" t="s">
        <v>347</v>
      </c>
      <c r="B29" s="154">
        <v>-82856576</v>
      </c>
      <c r="C29" s="154">
        <v>-82890350</v>
      </c>
      <c r="D29" s="154">
        <v>33774</v>
      </c>
      <c r="E29" s="154">
        <v>-59714152</v>
      </c>
      <c r="F29" s="154">
        <v>-23142424</v>
      </c>
      <c r="G29" s="154"/>
    </row>
    <row r="30" spans="1:8">
      <c r="A30" s="151" t="s">
        <v>348</v>
      </c>
      <c r="B30" s="154">
        <v>19965872</v>
      </c>
      <c r="C30" s="154">
        <v>19950312</v>
      </c>
      <c r="D30" s="154">
        <v>15560</v>
      </c>
      <c r="E30" s="154">
        <v>25565288</v>
      </c>
      <c r="F30" s="154">
        <v>-5599416</v>
      </c>
      <c r="G30" s="154"/>
    </row>
    <row r="31" spans="1:8">
      <c r="A31" s="151" t="s">
        <v>349</v>
      </c>
      <c r="B31" s="154">
        <v>-21587301</v>
      </c>
      <c r="C31" s="154">
        <v>-21597037</v>
      </c>
      <c r="D31" s="154">
        <v>9736</v>
      </c>
      <c r="E31" s="154">
        <v>-17839023</v>
      </c>
      <c r="F31" s="154">
        <v>-3748278</v>
      </c>
      <c r="G31" s="154"/>
    </row>
    <row r="32" spans="1:8">
      <c r="A32" s="151" t="s">
        <v>350</v>
      </c>
      <c r="B32" s="154">
        <v>21340345</v>
      </c>
      <c r="C32" s="154">
        <v>21343357</v>
      </c>
      <c r="D32" s="154">
        <v>-3012</v>
      </c>
      <c r="E32" s="154">
        <v>36481476</v>
      </c>
      <c r="F32" s="154">
        <v>-15141131</v>
      </c>
      <c r="G32" s="154"/>
    </row>
    <row r="33" spans="1:7">
      <c r="A33" s="151" t="s">
        <v>351</v>
      </c>
      <c r="B33" s="154">
        <v>-25459636</v>
      </c>
      <c r="C33" s="154">
        <v>-25461059</v>
      </c>
      <c r="D33" s="154">
        <v>1423</v>
      </c>
      <c r="E33" s="154">
        <v>-23906152</v>
      </c>
      <c r="F33" s="154">
        <v>-1553484</v>
      </c>
      <c r="G33" s="154"/>
    </row>
    <row r="34" spans="1:7">
      <c r="A34" s="151" t="s">
        <v>352</v>
      </c>
      <c r="B34" s="154">
        <v>-71842974</v>
      </c>
      <c r="C34" s="154">
        <v>-71709091</v>
      </c>
      <c r="D34" s="154">
        <v>-133883</v>
      </c>
      <c r="E34" s="154">
        <v>-65015603</v>
      </c>
      <c r="F34" s="154">
        <v>-6827371</v>
      </c>
      <c r="G34" s="154"/>
    </row>
    <row r="35" spans="1:7">
      <c r="A35" s="151" t="s">
        <v>353</v>
      </c>
      <c r="B35" s="154">
        <v>11275292</v>
      </c>
      <c r="C35" s="154">
        <v>11248245</v>
      </c>
      <c r="D35" s="154">
        <v>27047</v>
      </c>
      <c r="E35" s="154">
        <v>21494069</v>
      </c>
      <c r="F35" s="154">
        <v>-10218777</v>
      </c>
      <c r="G35" s="154"/>
    </row>
    <row r="36" spans="1:7" ht="27" customHeight="1">
      <c r="A36" s="145" t="s">
        <v>354</v>
      </c>
      <c r="B36" s="154"/>
      <c r="C36" s="154"/>
      <c r="D36" s="154"/>
      <c r="E36" s="154"/>
      <c r="F36" s="154"/>
      <c r="G36" s="154"/>
    </row>
    <row r="37" spans="1:7">
      <c r="A37" s="151" t="s">
        <v>355</v>
      </c>
      <c r="B37" s="154">
        <v>1956390</v>
      </c>
      <c r="C37" s="154">
        <v>2144605</v>
      </c>
      <c r="D37" s="154">
        <v>-188215</v>
      </c>
      <c r="E37" s="154">
        <v>8939598</v>
      </c>
      <c r="F37" s="154">
        <v>-6983208</v>
      </c>
      <c r="G37" s="154"/>
    </row>
    <row r="38" spans="1:7">
      <c r="A38" s="151" t="s">
        <v>356</v>
      </c>
      <c r="B38" s="154">
        <v>-971320</v>
      </c>
      <c r="C38" s="154">
        <v>-987441</v>
      </c>
      <c r="D38" s="154">
        <v>16121</v>
      </c>
      <c r="E38" s="154">
        <v>5701232</v>
      </c>
      <c r="F38" s="154">
        <v>-6672552</v>
      </c>
      <c r="G38" s="154"/>
    </row>
    <row r="39" spans="1:7">
      <c r="A39" s="151" t="s">
        <v>357</v>
      </c>
      <c r="B39" s="154">
        <v>-40924840</v>
      </c>
      <c r="C39" s="154">
        <v>-40938066</v>
      </c>
      <c r="D39" s="154">
        <v>13226</v>
      </c>
      <c r="E39" s="154">
        <v>-45274857</v>
      </c>
      <c r="F39" s="154">
        <v>4350017</v>
      </c>
      <c r="G39" s="154"/>
    </row>
    <row r="40" spans="1:7">
      <c r="A40" s="151" t="s">
        <v>358</v>
      </c>
      <c r="B40" s="154">
        <v>-32897209</v>
      </c>
      <c r="C40" s="154">
        <v>-32908252</v>
      </c>
      <c r="D40" s="154">
        <v>11043</v>
      </c>
      <c r="E40" s="154">
        <v>-31732225</v>
      </c>
      <c r="F40" s="154">
        <v>-1164984</v>
      </c>
      <c r="G40" s="154"/>
    </row>
    <row r="41" spans="1:7">
      <c r="A41" s="151" t="s">
        <v>359</v>
      </c>
      <c r="B41" s="154">
        <v>15142571</v>
      </c>
      <c r="C41" s="154">
        <v>15253130</v>
      </c>
      <c r="D41" s="154">
        <v>-110559</v>
      </c>
      <c r="E41" s="154">
        <v>16052879</v>
      </c>
      <c r="F41" s="154">
        <v>-910308</v>
      </c>
      <c r="G41" s="154"/>
    </row>
    <row r="42" spans="1:7">
      <c r="A42" s="151" t="s">
        <v>360</v>
      </c>
      <c r="B42" s="154">
        <v>-12329512</v>
      </c>
      <c r="C42" s="154">
        <v>-11314503</v>
      </c>
      <c r="D42" s="154">
        <v>-1015009</v>
      </c>
      <c r="E42" s="154">
        <v>-13771172</v>
      </c>
      <c r="F42" s="154">
        <v>1441660</v>
      </c>
      <c r="G42" s="154"/>
    </row>
    <row r="43" spans="1:7">
      <c r="A43" s="151" t="s">
        <v>361</v>
      </c>
      <c r="B43" s="154">
        <v>-17567218</v>
      </c>
      <c r="C43" s="154">
        <v>-17538322</v>
      </c>
      <c r="D43" s="154">
        <v>-28896</v>
      </c>
      <c r="E43" s="154">
        <v>-16829253</v>
      </c>
      <c r="F43" s="154">
        <v>-737965</v>
      </c>
      <c r="G43" s="154"/>
    </row>
    <row r="44" spans="1:7">
      <c r="A44" s="151" t="s">
        <v>362</v>
      </c>
      <c r="B44" s="154">
        <v>-16599159</v>
      </c>
      <c r="C44" s="154">
        <v>-16613689</v>
      </c>
      <c r="D44" s="154">
        <v>14530</v>
      </c>
      <c r="E44" s="154">
        <v>-26385390</v>
      </c>
      <c r="F44" s="154">
        <v>9786231</v>
      </c>
      <c r="G44" s="154"/>
    </row>
    <row r="45" spans="1:7" ht="27" customHeight="1">
      <c r="A45" s="145" t="s">
        <v>363</v>
      </c>
      <c r="B45" s="154"/>
      <c r="C45" s="154"/>
      <c r="D45" s="154"/>
      <c r="E45" s="154"/>
      <c r="F45" s="154"/>
      <c r="G45" s="154"/>
    </row>
    <row r="46" spans="1:7">
      <c r="A46" s="151" t="s">
        <v>364</v>
      </c>
      <c r="B46" s="154">
        <v>18711411</v>
      </c>
      <c r="C46" s="154">
        <v>18567676</v>
      </c>
      <c r="D46" s="154">
        <v>143735</v>
      </c>
      <c r="E46" s="154">
        <v>17715116</v>
      </c>
      <c r="F46" s="154">
        <v>996295</v>
      </c>
      <c r="G46" s="154"/>
    </row>
    <row r="47" spans="1:7">
      <c r="A47" s="151" t="s">
        <v>365</v>
      </c>
      <c r="B47" s="154">
        <v>16940296</v>
      </c>
      <c r="C47" s="154">
        <v>17016659</v>
      </c>
      <c r="D47" s="154">
        <v>-76363</v>
      </c>
      <c r="E47" s="154">
        <v>16068043</v>
      </c>
      <c r="F47" s="154">
        <v>872253</v>
      </c>
      <c r="G47" s="154"/>
    </row>
    <row r="48" spans="1:7">
      <c r="A48" s="151" t="s">
        <v>366</v>
      </c>
      <c r="B48" s="154">
        <v>-3177198</v>
      </c>
      <c r="C48" s="154">
        <v>-3135385</v>
      </c>
      <c r="D48" s="154">
        <v>-41813</v>
      </c>
      <c r="E48" s="154">
        <v>-2421618</v>
      </c>
      <c r="F48" s="154">
        <v>-755580</v>
      </c>
      <c r="G48" s="154"/>
    </row>
    <row r="49" spans="1:7">
      <c r="A49" s="151" t="s">
        <v>367</v>
      </c>
      <c r="B49" s="154">
        <v>80372913</v>
      </c>
      <c r="C49" s="154">
        <v>80306801</v>
      </c>
      <c r="D49" s="154">
        <v>66112</v>
      </c>
      <c r="E49" s="154">
        <v>70369326</v>
      </c>
      <c r="F49" s="154">
        <v>10003587</v>
      </c>
      <c r="G49" s="154"/>
    </row>
    <row r="50" spans="1:7">
      <c r="A50" s="151" t="s">
        <v>368</v>
      </c>
      <c r="B50" s="154">
        <v>33496755</v>
      </c>
      <c r="C50" s="154">
        <v>33821485</v>
      </c>
      <c r="D50" s="154">
        <v>-324730</v>
      </c>
      <c r="E50" s="154">
        <v>31497302</v>
      </c>
      <c r="F50" s="154">
        <v>1999453</v>
      </c>
      <c r="G50" s="154"/>
    </row>
    <row r="51" spans="1:7">
      <c r="A51" s="151" t="s">
        <v>369</v>
      </c>
      <c r="B51" s="154">
        <v>-6326315</v>
      </c>
      <c r="C51" s="154">
        <v>-6337737</v>
      </c>
      <c r="D51" s="154">
        <v>11422</v>
      </c>
      <c r="E51" s="154">
        <v>-9397352</v>
      </c>
      <c r="F51" s="154">
        <v>3071037</v>
      </c>
      <c r="G51" s="154"/>
    </row>
    <row r="52" spans="1:7">
      <c r="A52" s="151" t="s">
        <v>370</v>
      </c>
      <c r="B52" s="154">
        <v>-34661241</v>
      </c>
      <c r="C52" s="154">
        <v>-34651973</v>
      </c>
      <c r="D52" s="154">
        <v>-9268</v>
      </c>
      <c r="E52" s="154">
        <v>-32493354</v>
      </c>
      <c r="F52" s="154">
        <v>-2167887</v>
      </c>
      <c r="G52" s="154"/>
    </row>
    <row r="53" spans="1:7">
      <c r="A53" s="151" t="s">
        <v>371</v>
      </c>
      <c r="B53" s="154">
        <v>-17793749</v>
      </c>
      <c r="C53" s="154">
        <v>-17812212</v>
      </c>
      <c r="D53" s="154">
        <v>18463</v>
      </c>
      <c r="E53" s="154">
        <v>-14865722</v>
      </c>
      <c r="F53" s="154">
        <v>-2928027</v>
      </c>
      <c r="G53" s="154"/>
    </row>
    <row r="54" spans="1:7">
      <c r="A54" s="151" t="s">
        <v>372</v>
      </c>
      <c r="B54" s="154">
        <v>3735833</v>
      </c>
      <c r="C54" s="154">
        <v>957978</v>
      </c>
      <c r="D54" s="154">
        <v>2777855</v>
      </c>
      <c r="E54" s="154">
        <v>861525</v>
      </c>
      <c r="F54" s="154">
        <v>2874308</v>
      </c>
      <c r="G54" s="154"/>
    </row>
    <row r="55" spans="1:7" ht="27" customHeight="1">
      <c r="A55" s="145" t="s">
        <v>373</v>
      </c>
      <c r="B55" s="154"/>
      <c r="C55" s="154"/>
      <c r="D55" s="154"/>
      <c r="E55" s="154"/>
      <c r="F55" s="154"/>
      <c r="G55" s="154"/>
    </row>
    <row r="56" spans="1:7">
      <c r="A56" s="151" t="s">
        <v>374</v>
      </c>
      <c r="B56" s="154">
        <v>2411779</v>
      </c>
      <c r="C56" s="154">
        <v>2437478</v>
      </c>
      <c r="D56" s="154">
        <v>-25699</v>
      </c>
      <c r="E56" s="154">
        <v>1883154</v>
      </c>
      <c r="F56" s="154">
        <v>528625</v>
      </c>
      <c r="G56" s="154"/>
    </row>
    <row r="57" spans="1:7">
      <c r="A57" s="151" t="s">
        <v>375</v>
      </c>
      <c r="B57" s="154">
        <v>14664197</v>
      </c>
      <c r="C57" s="154">
        <v>14649822</v>
      </c>
      <c r="D57" s="154">
        <v>14375</v>
      </c>
      <c r="E57" s="154">
        <v>11665418</v>
      </c>
      <c r="F57" s="154">
        <v>2998779</v>
      </c>
      <c r="G57" s="154"/>
    </row>
    <row r="58" spans="1:7">
      <c r="A58" s="151" t="s">
        <v>376</v>
      </c>
      <c r="B58" s="154">
        <v>-1195517</v>
      </c>
      <c r="C58" s="154">
        <v>-1148205</v>
      </c>
      <c r="D58" s="154">
        <v>-47312</v>
      </c>
      <c r="E58" s="154">
        <v>-2609583</v>
      </c>
      <c r="F58" s="154">
        <v>1414066</v>
      </c>
      <c r="G58" s="154"/>
    </row>
    <row r="59" spans="1:7">
      <c r="A59" s="151" t="s">
        <v>377</v>
      </c>
      <c r="B59" s="154">
        <v>-45234170</v>
      </c>
      <c r="C59" s="154">
        <v>-45330357</v>
      </c>
      <c r="D59" s="154">
        <v>96187</v>
      </c>
      <c r="E59" s="154">
        <v>-33151196</v>
      </c>
      <c r="F59" s="154">
        <v>-12082974</v>
      </c>
      <c r="G59" s="154"/>
    </row>
    <row r="60" spans="1:7">
      <c r="A60" s="151" t="s">
        <v>378</v>
      </c>
      <c r="B60" s="154">
        <v>5219949</v>
      </c>
      <c r="C60" s="154">
        <v>5214679</v>
      </c>
      <c r="D60" s="154">
        <v>5270</v>
      </c>
      <c r="E60" s="154">
        <v>4521486</v>
      </c>
      <c r="F60" s="154">
        <v>698463</v>
      </c>
      <c r="G60" s="154"/>
    </row>
    <row r="61" spans="1:7">
      <c r="A61" s="151" t="s">
        <v>379</v>
      </c>
      <c r="B61" s="154">
        <v>21148335</v>
      </c>
      <c r="C61" s="154">
        <v>21346618</v>
      </c>
      <c r="D61" s="154">
        <v>-198283</v>
      </c>
      <c r="E61" s="154">
        <v>13659772</v>
      </c>
      <c r="F61" s="154">
        <v>7488563</v>
      </c>
      <c r="G61" s="154"/>
    </row>
    <row r="62" spans="1:7">
      <c r="A62" s="151" t="s">
        <v>380</v>
      </c>
      <c r="B62" s="154">
        <v>141623620</v>
      </c>
      <c r="C62" s="154">
        <v>142478796</v>
      </c>
      <c r="D62" s="154">
        <v>-855176</v>
      </c>
      <c r="E62" s="154">
        <v>141603440</v>
      </c>
      <c r="F62" s="154">
        <v>20180</v>
      </c>
      <c r="G62" s="154"/>
    </row>
    <row r="63" spans="1:7">
      <c r="A63" s="151" t="s">
        <v>381</v>
      </c>
      <c r="B63" s="154">
        <v>25292599</v>
      </c>
      <c r="C63" s="154">
        <v>25287835</v>
      </c>
      <c r="D63" s="154">
        <v>4764</v>
      </c>
      <c r="E63" s="154">
        <v>22982612</v>
      </c>
      <c r="F63" s="154">
        <v>2309987</v>
      </c>
      <c r="G63" s="154"/>
    </row>
    <row r="64" spans="1:7">
      <c r="A64" s="151" t="s">
        <v>382</v>
      </c>
      <c r="B64" s="154">
        <v>640530</v>
      </c>
      <c r="C64" s="154">
        <v>672806</v>
      </c>
      <c r="D64" s="154">
        <v>-32276</v>
      </c>
      <c r="E64" s="154">
        <v>869348</v>
      </c>
      <c r="F64" s="154">
        <v>-228818</v>
      </c>
      <c r="G64" s="154"/>
    </row>
    <row r="65" spans="1:7">
      <c r="A65" s="151" t="s">
        <v>383</v>
      </c>
      <c r="B65" s="154">
        <v>13675663</v>
      </c>
      <c r="C65" s="154">
        <v>13682999</v>
      </c>
      <c r="D65" s="154">
        <v>-7336</v>
      </c>
      <c r="E65" s="154">
        <v>16787522</v>
      </c>
      <c r="F65" s="154">
        <v>-3111859</v>
      </c>
      <c r="G65" s="154"/>
    </row>
    <row r="66" spans="1:7">
      <c r="A66" s="151" t="s">
        <v>384</v>
      </c>
      <c r="B66" s="154">
        <v>-8663120</v>
      </c>
      <c r="C66" s="154">
        <v>-8656777</v>
      </c>
      <c r="D66" s="154">
        <v>-6343</v>
      </c>
      <c r="E66" s="154">
        <v>-7703420</v>
      </c>
      <c r="F66" s="154">
        <v>-959700</v>
      </c>
      <c r="G66" s="154"/>
    </row>
    <row r="67" spans="1:7">
      <c r="A67" s="151" t="s">
        <v>385</v>
      </c>
      <c r="B67" s="154">
        <v>-4716065</v>
      </c>
      <c r="C67" s="154">
        <v>-4666671</v>
      </c>
      <c r="D67" s="154">
        <v>-49394</v>
      </c>
      <c r="E67" s="154">
        <v>-1726929</v>
      </c>
      <c r="F67" s="154">
        <v>-2989136</v>
      </c>
      <c r="G67" s="154"/>
    </row>
    <row r="68" spans="1:7">
      <c r="A68" s="151" t="s">
        <v>386</v>
      </c>
      <c r="B68" s="154">
        <v>-3337211</v>
      </c>
      <c r="C68" s="154">
        <v>-3317390</v>
      </c>
      <c r="D68" s="154">
        <v>-19821</v>
      </c>
      <c r="E68" s="154">
        <v>-3826215</v>
      </c>
      <c r="F68" s="154">
        <v>489004</v>
      </c>
      <c r="G68" s="154"/>
    </row>
    <row r="69" spans="1:7" ht="27" customHeight="1">
      <c r="A69" s="145" t="s">
        <v>387</v>
      </c>
      <c r="B69" s="154"/>
      <c r="C69" s="154"/>
      <c r="D69" s="154"/>
      <c r="E69" s="154"/>
      <c r="F69" s="154"/>
      <c r="G69" s="154"/>
    </row>
    <row r="70" spans="1:7">
      <c r="A70" s="151" t="s">
        <v>388</v>
      </c>
      <c r="B70" s="154">
        <v>1122550</v>
      </c>
      <c r="C70" s="154">
        <v>1150443</v>
      </c>
      <c r="D70" s="154">
        <v>-27893</v>
      </c>
      <c r="E70" s="154">
        <v>-364247</v>
      </c>
      <c r="F70" s="154">
        <v>1486797</v>
      </c>
      <c r="G70" s="154"/>
    </row>
    <row r="71" spans="1:7">
      <c r="A71" s="151" t="s">
        <v>389</v>
      </c>
      <c r="B71" s="154">
        <v>30665951</v>
      </c>
      <c r="C71" s="154">
        <v>30640336</v>
      </c>
      <c r="D71" s="154">
        <v>25615</v>
      </c>
      <c r="E71" s="154">
        <v>19435023</v>
      </c>
      <c r="F71" s="154">
        <v>11230928</v>
      </c>
      <c r="G71" s="154"/>
    </row>
    <row r="72" spans="1:7">
      <c r="A72" s="151" t="s">
        <v>390</v>
      </c>
      <c r="B72" s="154">
        <v>3126363</v>
      </c>
      <c r="C72" s="154">
        <v>3282177</v>
      </c>
      <c r="D72" s="154">
        <v>-155814</v>
      </c>
      <c r="E72" s="154">
        <v>-1357135</v>
      </c>
      <c r="F72" s="154">
        <v>4483498</v>
      </c>
      <c r="G72" s="154"/>
    </row>
    <row r="73" spans="1:7">
      <c r="A73" s="151" t="s">
        <v>391</v>
      </c>
      <c r="B73" s="154">
        <v>-2960247</v>
      </c>
      <c r="C73" s="154">
        <v>-2919705</v>
      </c>
      <c r="D73" s="154">
        <v>-40542</v>
      </c>
      <c r="E73" s="154">
        <v>-6119596</v>
      </c>
      <c r="F73" s="154">
        <v>3159349</v>
      </c>
      <c r="G73" s="154"/>
    </row>
    <row r="74" spans="1:7">
      <c r="A74" s="151" t="s">
        <v>392</v>
      </c>
      <c r="B74" s="154">
        <v>-30788370</v>
      </c>
      <c r="C74" s="154">
        <v>-30795386</v>
      </c>
      <c r="D74" s="154">
        <v>7016</v>
      </c>
      <c r="E74" s="154">
        <v>-32780157</v>
      </c>
      <c r="F74" s="154">
        <v>1991787</v>
      </c>
      <c r="G74" s="154"/>
    </row>
    <row r="75" spans="1:7">
      <c r="A75" s="151" t="s">
        <v>393</v>
      </c>
      <c r="B75" s="154">
        <v>103778163</v>
      </c>
      <c r="C75" s="154">
        <v>103834714</v>
      </c>
      <c r="D75" s="154">
        <v>-56551</v>
      </c>
      <c r="E75" s="154">
        <v>66747351</v>
      </c>
      <c r="F75" s="154">
        <v>37030812</v>
      </c>
      <c r="G75" s="154"/>
    </row>
    <row r="76" spans="1:7">
      <c r="A76" s="151" t="s">
        <v>394</v>
      </c>
      <c r="B76" s="154">
        <v>-682296</v>
      </c>
      <c r="C76" s="154">
        <v>-655549</v>
      </c>
      <c r="D76" s="154">
        <v>-26747</v>
      </c>
      <c r="E76" s="154">
        <v>-3840368</v>
      </c>
      <c r="F76" s="154">
        <v>3158072</v>
      </c>
      <c r="G76" s="154"/>
    </row>
    <row r="77" spans="1:7">
      <c r="A77" s="151" t="s">
        <v>395</v>
      </c>
      <c r="B77" s="154">
        <v>57154542</v>
      </c>
      <c r="C77" s="154">
        <v>57123891</v>
      </c>
      <c r="D77" s="154">
        <v>30651</v>
      </c>
      <c r="E77" s="154">
        <v>43817858</v>
      </c>
      <c r="F77" s="154">
        <v>13336684</v>
      </c>
      <c r="G77" s="154"/>
    </row>
    <row r="78" spans="1:7">
      <c r="A78" s="151" t="s">
        <v>396</v>
      </c>
      <c r="B78" s="154">
        <v>12467638</v>
      </c>
      <c r="C78" s="154">
        <v>12517786</v>
      </c>
      <c r="D78" s="154">
        <v>-50148</v>
      </c>
      <c r="E78" s="154">
        <v>12492291</v>
      </c>
      <c r="F78" s="154">
        <v>-24653</v>
      </c>
      <c r="G78" s="154"/>
    </row>
    <row r="79" spans="1:7">
      <c r="A79" s="151" t="s">
        <v>397</v>
      </c>
      <c r="B79" s="154">
        <v>12588725</v>
      </c>
      <c r="C79" s="154">
        <v>12676409</v>
      </c>
      <c r="D79" s="154">
        <v>-87684</v>
      </c>
      <c r="E79" s="154">
        <v>14326742</v>
      </c>
      <c r="F79" s="154">
        <v>-1738017</v>
      </c>
      <c r="G79" s="154"/>
    </row>
    <row r="80" spans="1:7">
      <c r="A80" s="151" t="s">
        <v>398</v>
      </c>
      <c r="B80" s="154">
        <v>-5210174</v>
      </c>
      <c r="C80" s="154">
        <v>-5155694</v>
      </c>
      <c r="D80" s="154">
        <v>-54480</v>
      </c>
      <c r="E80" s="154">
        <v>-1649197</v>
      </c>
      <c r="F80" s="154">
        <v>-3560977</v>
      </c>
      <c r="G80" s="154"/>
    </row>
    <row r="81" spans="1:7">
      <c r="A81" s="151" t="s">
        <v>399</v>
      </c>
      <c r="B81" s="154">
        <v>17752142</v>
      </c>
      <c r="C81" s="154">
        <v>17877643</v>
      </c>
      <c r="D81" s="154">
        <v>-125501</v>
      </c>
      <c r="E81" s="154">
        <v>4192719</v>
      </c>
      <c r="F81" s="154">
        <v>13559423</v>
      </c>
      <c r="G81" s="154"/>
    </row>
    <row r="82" spans="1:7">
      <c r="A82" s="151" t="s">
        <v>400</v>
      </c>
      <c r="B82" s="154">
        <v>26559147</v>
      </c>
      <c r="C82" s="154">
        <v>26766812</v>
      </c>
      <c r="D82" s="154">
        <v>-207665</v>
      </c>
      <c r="E82" s="154">
        <v>20831093</v>
      </c>
      <c r="F82" s="154">
        <v>5728054</v>
      </c>
      <c r="G82" s="154"/>
    </row>
    <row r="83" spans="1:7" ht="27" customHeight="1">
      <c r="A83" s="145" t="s">
        <v>401</v>
      </c>
      <c r="B83" s="154"/>
      <c r="C83" s="154"/>
      <c r="D83" s="154"/>
      <c r="E83" s="154"/>
      <c r="F83" s="154"/>
      <c r="G83" s="154"/>
    </row>
    <row r="84" spans="1:7">
      <c r="A84" s="151" t="s">
        <v>402</v>
      </c>
      <c r="B84" s="154">
        <v>-10590341</v>
      </c>
      <c r="C84" s="154">
        <v>-10608115</v>
      </c>
      <c r="D84" s="154">
        <v>17774</v>
      </c>
      <c r="E84" s="154">
        <v>-8226754</v>
      </c>
      <c r="F84" s="154">
        <v>-2363587</v>
      </c>
      <c r="G84" s="154"/>
    </row>
    <row r="85" spans="1:7">
      <c r="A85" s="151" t="s">
        <v>403</v>
      </c>
      <c r="B85" s="154">
        <v>-12303225</v>
      </c>
      <c r="C85" s="154">
        <v>-12271861</v>
      </c>
      <c r="D85" s="154">
        <v>-31364</v>
      </c>
      <c r="E85" s="154">
        <v>-14305464</v>
      </c>
      <c r="F85" s="154">
        <v>2002239</v>
      </c>
      <c r="G85" s="154"/>
    </row>
    <row r="86" spans="1:7">
      <c r="A86" s="151" t="s">
        <v>404</v>
      </c>
      <c r="B86" s="154">
        <v>38858655</v>
      </c>
      <c r="C86" s="154">
        <v>39018113</v>
      </c>
      <c r="D86" s="154">
        <v>-159458</v>
      </c>
      <c r="E86" s="154">
        <v>26469098</v>
      </c>
      <c r="F86" s="154">
        <v>12389557</v>
      </c>
      <c r="G86" s="154"/>
    </row>
    <row r="87" spans="1:7">
      <c r="A87" s="151" t="s">
        <v>405</v>
      </c>
      <c r="B87" s="154">
        <v>-1904370</v>
      </c>
      <c r="C87" s="154">
        <v>-1864668</v>
      </c>
      <c r="D87" s="154">
        <v>-39702</v>
      </c>
      <c r="E87" s="154">
        <v>-1386836</v>
      </c>
      <c r="F87" s="154">
        <v>-517534</v>
      </c>
      <c r="G87" s="154"/>
    </row>
    <row r="88" spans="1:7">
      <c r="A88" s="151" t="s">
        <v>406</v>
      </c>
      <c r="B88" s="154">
        <v>23713250</v>
      </c>
      <c r="C88" s="154">
        <v>23701534</v>
      </c>
      <c r="D88" s="154">
        <v>11716</v>
      </c>
      <c r="E88" s="154">
        <v>16394855</v>
      </c>
      <c r="F88" s="154">
        <v>7318395</v>
      </c>
      <c r="G88" s="154"/>
    </row>
    <row r="89" spans="1:7">
      <c r="A89" s="151" t="s">
        <v>407</v>
      </c>
      <c r="B89" s="154">
        <v>-2831543</v>
      </c>
      <c r="C89" s="154">
        <v>-2827105</v>
      </c>
      <c r="D89" s="154">
        <v>-4438</v>
      </c>
      <c r="E89" s="154">
        <v>-5794083</v>
      </c>
      <c r="F89" s="154">
        <v>2962540</v>
      </c>
      <c r="G89" s="154"/>
    </row>
    <row r="90" spans="1:7">
      <c r="A90" s="151" t="s">
        <v>408</v>
      </c>
      <c r="B90" s="154">
        <v>56147765</v>
      </c>
      <c r="C90" s="154">
        <v>56662194</v>
      </c>
      <c r="D90" s="154">
        <v>-514429</v>
      </c>
      <c r="E90" s="154">
        <v>42101757</v>
      </c>
      <c r="F90" s="154">
        <v>14046008</v>
      </c>
      <c r="G90" s="154"/>
    </row>
    <row r="91" spans="1:7">
      <c r="A91" s="151" t="s">
        <v>409</v>
      </c>
      <c r="B91" s="154">
        <v>-15169450</v>
      </c>
      <c r="C91" s="154">
        <v>-15177123</v>
      </c>
      <c r="D91" s="154">
        <v>7673</v>
      </c>
      <c r="E91" s="154">
        <v>-21861124</v>
      </c>
      <c r="F91" s="154">
        <v>6691674</v>
      </c>
      <c r="G91" s="154"/>
    </row>
    <row r="92" spans="1:7">
      <c r="A92" s="145" t="s">
        <v>410</v>
      </c>
      <c r="B92" s="154"/>
      <c r="C92" s="154"/>
      <c r="D92" s="154"/>
      <c r="E92" s="154"/>
      <c r="F92" s="154"/>
      <c r="G92" s="154"/>
    </row>
    <row r="93" spans="1:7">
      <c r="A93" s="151" t="s">
        <v>411</v>
      </c>
      <c r="B93" s="154">
        <v>16876110</v>
      </c>
      <c r="C93" s="154">
        <v>16885805</v>
      </c>
      <c r="D93" s="154">
        <v>-9695</v>
      </c>
      <c r="E93" s="154">
        <v>19882649</v>
      </c>
      <c r="F93" s="154">
        <v>-3006539</v>
      </c>
      <c r="G93" s="154"/>
    </row>
    <row r="94" spans="1:7">
      <c r="A94" s="151" t="s">
        <v>412</v>
      </c>
      <c r="B94" s="154">
        <v>16332192</v>
      </c>
      <c r="C94" s="154">
        <v>16334860</v>
      </c>
      <c r="D94" s="154">
        <v>-2668</v>
      </c>
      <c r="E94" s="154">
        <v>18664893</v>
      </c>
      <c r="F94" s="154">
        <v>-2332701</v>
      </c>
      <c r="G94" s="154"/>
    </row>
    <row r="95" spans="1:7">
      <c r="A95" s="151" t="s">
        <v>413</v>
      </c>
      <c r="B95" s="154">
        <v>35657514</v>
      </c>
      <c r="C95" s="154">
        <v>35666855</v>
      </c>
      <c r="D95" s="154">
        <v>-9341</v>
      </c>
      <c r="E95" s="154">
        <v>34617796</v>
      </c>
      <c r="F95" s="154">
        <v>1039718</v>
      </c>
      <c r="G95" s="154"/>
    </row>
    <row r="96" spans="1:7">
      <c r="A96" s="151" t="s">
        <v>414</v>
      </c>
      <c r="B96" s="154">
        <v>4907383</v>
      </c>
      <c r="C96" s="154">
        <v>4911076</v>
      </c>
      <c r="D96" s="154">
        <v>-3693</v>
      </c>
      <c r="E96" s="154">
        <v>2740556</v>
      </c>
      <c r="F96" s="154">
        <v>2166827</v>
      </c>
      <c r="G96" s="154"/>
    </row>
    <row r="97" spans="1:7">
      <c r="A97" s="151" t="s">
        <v>415</v>
      </c>
      <c r="B97" s="154">
        <v>145781000</v>
      </c>
      <c r="C97" s="154">
        <v>145769745</v>
      </c>
      <c r="D97" s="154">
        <v>11255</v>
      </c>
      <c r="E97" s="154">
        <v>147117467</v>
      </c>
      <c r="F97" s="154">
        <v>-1336467</v>
      </c>
      <c r="G97" s="154"/>
    </row>
    <row r="98" spans="1:7">
      <c r="A98" s="151" t="s">
        <v>416</v>
      </c>
      <c r="B98" s="154">
        <v>22679212</v>
      </c>
      <c r="C98" s="154">
        <v>22752765</v>
      </c>
      <c r="D98" s="154">
        <v>-73553</v>
      </c>
      <c r="E98" s="154">
        <v>17856154</v>
      </c>
      <c r="F98" s="154">
        <v>4823058</v>
      </c>
      <c r="G98" s="154"/>
    </row>
    <row r="99" spans="1:7">
      <c r="A99" s="151" t="s">
        <v>417</v>
      </c>
      <c r="B99" s="154">
        <v>10447306</v>
      </c>
      <c r="C99" s="154">
        <v>-5812685</v>
      </c>
      <c r="D99" s="154">
        <v>16259991</v>
      </c>
      <c r="E99" s="154">
        <v>15097743</v>
      </c>
      <c r="F99" s="154">
        <v>-4650437</v>
      </c>
      <c r="G99" s="154"/>
    </row>
    <row r="100" spans="1:7">
      <c r="A100" s="151" t="s">
        <v>418</v>
      </c>
      <c r="B100" s="154">
        <v>27721572</v>
      </c>
      <c r="C100" s="154">
        <v>27827519</v>
      </c>
      <c r="D100" s="154">
        <v>-105947</v>
      </c>
      <c r="E100" s="154">
        <v>31759483</v>
      </c>
      <c r="F100" s="154">
        <v>-4037911</v>
      </c>
      <c r="G100" s="154"/>
    </row>
    <row r="101" spans="1:7">
      <c r="A101" s="151" t="s">
        <v>419</v>
      </c>
      <c r="B101" s="154">
        <v>-2651536</v>
      </c>
      <c r="C101" s="154">
        <v>-2663163</v>
      </c>
      <c r="D101" s="154">
        <v>11627</v>
      </c>
      <c r="E101" s="154">
        <v>-4801691</v>
      </c>
      <c r="F101" s="154">
        <v>2150155</v>
      </c>
      <c r="G101" s="154"/>
    </row>
    <row r="102" spans="1:7">
      <c r="A102" s="151" t="s">
        <v>420</v>
      </c>
      <c r="B102" s="154">
        <v>-4053827</v>
      </c>
      <c r="C102" s="154">
        <v>-4057840</v>
      </c>
      <c r="D102" s="154">
        <v>4013</v>
      </c>
      <c r="E102" s="154">
        <v>-2670209</v>
      </c>
      <c r="F102" s="154">
        <v>-1383618</v>
      </c>
      <c r="G102" s="154"/>
    </row>
    <row r="103" spans="1:7">
      <c r="A103" s="151" t="s">
        <v>421</v>
      </c>
      <c r="B103" s="154">
        <v>19258944</v>
      </c>
      <c r="C103" s="154">
        <v>19262855</v>
      </c>
      <c r="D103" s="154">
        <v>-3911</v>
      </c>
      <c r="E103" s="154">
        <v>14272077</v>
      </c>
      <c r="F103" s="154">
        <v>4986867</v>
      </c>
      <c r="G103" s="154"/>
    </row>
    <row r="104" spans="1:7">
      <c r="A104" s="151" t="s">
        <v>422</v>
      </c>
      <c r="B104" s="154">
        <v>46143840</v>
      </c>
      <c r="C104" s="154">
        <v>46385669</v>
      </c>
      <c r="D104" s="154">
        <v>-241829</v>
      </c>
      <c r="E104" s="154">
        <v>46535932</v>
      </c>
      <c r="F104" s="154">
        <v>-392092</v>
      </c>
      <c r="G104" s="154"/>
    </row>
    <row r="105" spans="1:7" ht="27" customHeight="1">
      <c r="A105" s="145" t="s">
        <v>423</v>
      </c>
      <c r="B105" s="154"/>
      <c r="C105" s="154"/>
      <c r="D105" s="154"/>
      <c r="E105" s="154"/>
      <c r="F105" s="154"/>
      <c r="G105" s="154"/>
    </row>
    <row r="106" spans="1:7">
      <c r="A106" s="151" t="s">
        <v>424</v>
      </c>
      <c r="B106" s="154">
        <v>4620738</v>
      </c>
      <c r="C106" s="154">
        <v>4900297</v>
      </c>
      <c r="D106" s="154">
        <v>-279559</v>
      </c>
      <c r="E106" s="154">
        <v>-1222640</v>
      </c>
      <c r="F106" s="154">
        <v>5843378</v>
      </c>
      <c r="G106" s="154"/>
    </row>
    <row r="107" spans="1:7" ht="27" customHeight="1">
      <c r="A107" s="145" t="s">
        <v>425</v>
      </c>
      <c r="B107" s="154"/>
      <c r="C107" s="154"/>
      <c r="D107" s="154"/>
      <c r="E107" s="154"/>
      <c r="F107" s="154"/>
      <c r="G107" s="154"/>
    </row>
    <row r="108" spans="1:7">
      <c r="A108" s="151" t="s">
        <v>426</v>
      </c>
      <c r="B108" s="154">
        <v>55586794</v>
      </c>
      <c r="C108" s="154">
        <v>55796010</v>
      </c>
      <c r="D108" s="154">
        <v>-209216</v>
      </c>
      <c r="E108" s="154">
        <v>68311069</v>
      </c>
      <c r="F108" s="154">
        <v>-12724275</v>
      </c>
      <c r="G108" s="154"/>
    </row>
    <row r="109" spans="1:7">
      <c r="A109" s="151" t="s">
        <v>427</v>
      </c>
      <c r="B109" s="154">
        <v>59326320</v>
      </c>
      <c r="C109" s="154">
        <v>59329066</v>
      </c>
      <c r="D109" s="154">
        <v>-2746</v>
      </c>
      <c r="E109" s="154">
        <v>55081181</v>
      </c>
      <c r="F109" s="154">
        <v>4245139</v>
      </c>
      <c r="G109" s="154"/>
    </row>
    <row r="110" spans="1:7">
      <c r="A110" s="151" t="s">
        <v>428</v>
      </c>
      <c r="B110" s="154">
        <v>5382430</v>
      </c>
      <c r="C110" s="154">
        <v>5443187</v>
      </c>
      <c r="D110" s="154">
        <v>-60757</v>
      </c>
      <c r="E110" s="154">
        <v>6107326</v>
      </c>
      <c r="F110" s="154">
        <v>-724896</v>
      </c>
      <c r="G110" s="154"/>
    </row>
    <row r="111" spans="1:7">
      <c r="A111" s="151" t="s">
        <v>429</v>
      </c>
      <c r="B111" s="154">
        <v>6310026</v>
      </c>
      <c r="C111" s="154">
        <v>6448453</v>
      </c>
      <c r="D111" s="154">
        <v>-138427</v>
      </c>
      <c r="E111" s="154">
        <v>2797727</v>
      </c>
      <c r="F111" s="154">
        <v>3512299</v>
      </c>
      <c r="G111" s="154"/>
    </row>
    <row r="112" spans="1:7">
      <c r="A112" s="151" t="s">
        <v>430</v>
      </c>
      <c r="B112" s="154">
        <v>5169575</v>
      </c>
      <c r="C112" s="154">
        <v>5248995</v>
      </c>
      <c r="D112" s="154">
        <v>-79420</v>
      </c>
      <c r="E112" s="154">
        <v>5862382</v>
      </c>
      <c r="F112" s="154">
        <v>-692807</v>
      </c>
      <c r="G112" s="154"/>
    </row>
    <row r="113" spans="1:7" ht="27" customHeight="1">
      <c r="A113" s="145" t="s">
        <v>431</v>
      </c>
      <c r="B113" s="154"/>
      <c r="C113" s="154"/>
      <c r="D113" s="154"/>
      <c r="E113" s="154"/>
      <c r="F113" s="154"/>
      <c r="G113" s="154"/>
    </row>
    <row r="114" spans="1:7">
      <c r="A114" s="151" t="s">
        <v>432</v>
      </c>
      <c r="B114" s="154">
        <v>-22477121</v>
      </c>
      <c r="C114" s="154">
        <v>-22497104</v>
      </c>
      <c r="D114" s="154">
        <v>19983</v>
      </c>
      <c r="E114" s="154">
        <v>-26090429</v>
      </c>
      <c r="F114" s="154">
        <v>3613308</v>
      </c>
      <c r="G114" s="154"/>
    </row>
    <row r="115" spans="1:7">
      <c r="A115" s="151" t="s">
        <v>433</v>
      </c>
      <c r="B115" s="154">
        <v>-8500116</v>
      </c>
      <c r="C115" s="154">
        <v>-8503226</v>
      </c>
      <c r="D115" s="154">
        <v>3110</v>
      </c>
      <c r="E115" s="154">
        <v>-9016385</v>
      </c>
      <c r="F115" s="154">
        <v>516269</v>
      </c>
      <c r="G115" s="154"/>
    </row>
    <row r="116" spans="1:7">
      <c r="A116" s="151" t="s">
        <v>434</v>
      </c>
      <c r="B116" s="154">
        <v>-40121760</v>
      </c>
      <c r="C116" s="154">
        <v>-40144142</v>
      </c>
      <c r="D116" s="154">
        <v>22382</v>
      </c>
      <c r="E116" s="154">
        <v>-35322961</v>
      </c>
      <c r="F116" s="154">
        <v>-4798799</v>
      </c>
      <c r="G116" s="154"/>
    </row>
    <row r="117" spans="1:7">
      <c r="A117" s="151" t="s">
        <v>435</v>
      </c>
      <c r="B117" s="154">
        <v>-26742772</v>
      </c>
      <c r="C117" s="154">
        <v>-26703682</v>
      </c>
      <c r="D117" s="154">
        <v>-39090</v>
      </c>
      <c r="E117" s="154">
        <v>-34700360</v>
      </c>
      <c r="F117" s="154">
        <v>7957588</v>
      </c>
      <c r="G117" s="154"/>
    </row>
    <row r="118" spans="1:7">
      <c r="A118" s="151" t="s">
        <v>436</v>
      </c>
      <c r="B118" s="154">
        <v>58757802</v>
      </c>
      <c r="C118" s="154">
        <v>58722872</v>
      </c>
      <c r="D118" s="154">
        <v>34930</v>
      </c>
      <c r="E118" s="154">
        <v>57071853</v>
      </c>
      <c r="F118" s="154">
        <v>1685949</v>
      </c>
      <c r="G118" s="154"/>
    </row>
    <row r="119" spans="1:7">
      <c r="A119" s="151" t="s">
        <v>437</v>
      </c>
      <c r="B119" s="154">
        <v>-196533498</v>
      </c>
      <c r="C119" s="154">
        <v>-196111554</v>
      </c>
      <c r="D119" s="154">
        <v>-421944</v>
      </c>
      <c r="E119" s="154">
        <v>-202866655</v>
      </c>
      <c r="F119" s="154">
        <v>6333157</v>
      </c>
      <c r="G119" s="154"/>
    </row>
    <row r="120" spans="1:7">
      <c r="A120" s="151" t="s">
        <v>438</v>
      </c>
      <c r="B120" s="154">
        <v>73954415</v>
      </c>
      <c r="C120" s="154">
        <v>73898416</v>
      </c>
      <c r="D120" s="154">
        <v>55999</v>
      </c>
      <c r="E120" s="154">
        <v>70816856</v>
      </c>
      <c r="F120" s="154">
        <v>3137559</v>
      </c>
      <c r="G120" s="154"/>
    </row>
    <row r="121" spans="1:7">
      <c r="A121" s="151" t="s">
        <v>439</v>
      </c>
      <c r="B121" s="154">
        <v>-20949989</v>
      </c>
      <c r="C121" s="154">
        <v>-20837287</v>
      </c>
      <c r="D121" s="154">
        <v>-112702</v>
      </c>
      <c r="E121" s="154">
        <v>-16603818</v>
      </c>
      <c r="F121" s="154">
        <v>-4346171</v>
      </c>
      <c r="G121" s="154"/>
    </row>
    <row r="122" spans="1:7">
      <c r="A122" s="151" t="s">
        <v>440</v>
      </c>
      <c r="B122" s="154">
        <v>-8085346</v>
      </c>
      <c r="C122" s="154">
        <v>-8094323</v>
      </c>
      <c r="D122" s="154">
        <v>8977</v>
      </c>
      <c r="E122" s="154">
        <v>-8046508</v>
      </c>
      <c r="F122" s="154">
        <v>-38838</v>
      </c>
      <c r="G122" s="154"/>
    </row>
    <row r="123" spans="1:7">
      <c r="A123" s="151" t="s">
        <v>441</v>
      </c>
      <c r="B123" s="154">
        <v>-22819731</v>
      </c>
      <c r="C123" s="154">
        <v>-22769968</v>
      </c>
      <c r="D123" s="154">
        <v>-49763</v>
      </c>
      <c r="E123" s="154">
        <v>-21323909</v>
      </c>
      <c r="F123" s="154">
        <v>-1495822</v>
      </c>
      <c r="G123" s="154"/>
    </row>
    <row r="124" spans="1:7">
      <c r="A124" s="151" t="s">
        <v>442</v>
      </c>
      <c r="B124" s="154">
        <v>11809835</v>
      </c>
      <c r="C124" s="154">
        <v>11887897</v>
      </c>
      <c r="D124" s="154">
        <v>-78062</v>
      </c>
      <c r="E124" s="154">
        <v>10341043</v>
      </c>
      <c r="F124" s="154">
        <v>1468792</v>
      </c>
      <c r="G124" s="154"/>
    </row>
    <row r="125" spans="1:7">
      <c r="A125" s="151" t="s">
        <v>443</v>
      </c>
      <c r="B125" s="154">
        <v>85055189</v>
      </c>
      <c r="C125" s="154">
        <v>85002744</v>
      </c>
      <c r="D125" s="154">
        <v>52445</v>
      </c>
      <c r="E125" s="154">
        <v>62510174</v>
      </c>
      <c r="F125" s="154">
        <v>22545015</v>
      </c>
      <c r="G125" s="154"/>
    </row>
    <row r="126" spans="1:7">
      <c r="A126" s="151" t="s">
        <v>444</v>
      </c>
      <c r="B126" s="154">
        <v>-52345600</v>
      </c>
      <c r="C126" s="154">
        <v>-52366094</v>
      </c>
      <c r="D126" s="154">
        <v>20494</v>
      </c>
      <c r="E126" s="154">
        <v>-48996399</v>
      </c>
      <c r="F126" s="154">
        <v>-3349201</v>
      </c>
      <c r="G126" s="154"/>
    </row>
    <row r="127" spans="1:7">
      <c r="A127" s="151" t="s">
        <v>445</v>
      </c>
      <c r="B127" s="154">
        <v>-19439155</v>
      </c>
      <c r="C127" s="154">
        <v>-19466390</v>
      </c>
      <c r="D127" s="154">
        <v>27235</v>
      </c>
      <c r="E127" s="154">
        <v>-13476753</v>
      </c>
      <c r="F127" s="154">
        <v>-5962402</v>
      </c>
      <c r="G127" s="154"/>
    </row>
    <row r="128" spans="1:7">
      <c r="A128" s="151" t="s">
        <v>446</v>
      </c>
      <c r="B128" s="154">
        <v>-62237931</v>
      </c>
      <c r="C128" s="154">
        <v>-62258671</v>
      </c>
      <c r="D128" s="154">
        <v>20740</v>
      </c>
      <c r="E128" s="154">
        <v>-64003087</v>
      </c>
      <c r="F128" s="154">
        <v>1765156</v>
      </c>
      <c r="G128" s="154"/>
    </row>
    <row r="129" spans="1:7">
      <c r="A129" s="151" t="s">
        <v>447</v>
      </c>
      <c r="B129" s="154">
        <v>-1593031</v>
      </c>
      <c r="C129" s="154">
        <v>-1594828</v>
      </c>
      <c r="D129" s="154">
        <v>1797</v>
      </c>
      <c r="E129" s="154">
        <v>-9807581</v>
      </c>
      <c r="F129" s="154">
        <v>8214550</v>
      </c>
      <c r="G129" s="154"/>
    </row>
    <row r="130" spans="1:7">
      <c r="A130" s="151" t="s">
        <v>448</v>
      </c>
      <c r="B130" s="154">
        <v>-212421392</v>
      </c>
      <c r="C130" s="154">
        <v>-210916096</v>
      </c>
      <c r="D130" s="154">
        <v>-1505296</v>
      </c>
      <c r="E130" s="154">
        <v>-238102919</v>
      </c>
      <c r="F130" s="154">
        <v>25681527</v>
      </c>
      <c r="G130" s="154"/>
    </row>
    <row r="131" spans="1:7">
      <c r="A131" s="151" t="s">
        <v>449</v>
      </c>
      <c r="B131" s="154">
        <v>-17107169</v>
      </c>
      <c r="C131" s="154">
        <v>-17069040</v>
      </c>
      <c r="D131" s="154">
        <v>-38129</v>
      </c>
      <c r="E131" s="154">
        <v>-16137442</v>
      </c>
      <c r="F131" s="154">
        <v>-969727</v>
      </c>
      <c r="G131" s="154"/>
    </row>
    <row r="132" spans="1:7">
      <c r="A132" s="151" t="s">
        <v>450</v>
      </c>
      <c r="B132" s="154">
        <v>-17906731</v>
      </c>
      <c r="C132" s="154">
        <v>-17891208</v>
      </c>
      <c r="D132" s="154">
        <v>-15523</v>
      </c>
      <c r="E132" s="154">
        <v>-15170658</v>
      </c>
      <c r="F132" s="154">
        <v>-2736073</v>
      </c>
      <c r="G132" s="154"/>
    </row>
    <row r="133" spans="1:7">
      <c r="A133" s="151" t="s">
        <v>451</v>
      </c>
      <c r="B133" s="154">
        <v>7585096</v>
      </c>
      <c r="C133" s="154">
        <v>7558858</v>
      </c>
      <c r="D133" s="154">
        <v>26238</v>
      </c>
      <c r="E133" s="154">
        <v>3625853</v>
      </c>
      <c r="F133" s="154">
        <v>3959243</v>
      </c>
      <c r="G133" s="154"/>
    </row>
    <row r="134" spans="1:7">
      <c r="A134" s="151" t="s">
        <v>452</v>
      </c>
      <c r="B134" s="154">
        <v>-6029740</v>
      </c>
      <c r="C134" s="154">
        <v>-5946555</v>
      </c>
      <c r="D134" s="154">
        <v>-83185</v>
      </c>
      <c r="E134" s="154">
        <v>-5478291</v>
      </c>
      <c r="F134" s="154">
        <v>-551449</v>
      </c>
      <c r="G134" s="154"/>
    </row>
    <row r="135" spans="1:7">
      <c r="A135" s="151" t="s">
        <v>453</v>
      </c>
      <c r="B135" s="154">
        <v>-30036145</v>
      </c>
      <c r="C135" s="154">
        <v>-30004604</v>
      </c>
      <c r="D135" s="154">
        <v>-31541</v>
      </c>
      <c r="E135" s="154">
        <v>-27905275</v>
      </c>
      <c r="F135" s="154">
        <v>-2130870</v>
      </c>
      <c r="G135" s="154"/>
    </row>
    <row r="136" spans="1:7">
      <c r="A136" s="151" t="s">
        <v>454</v>
      </c>
      <c r="B136" s="154">
        <v>-52641243</v>
      </c>
      <c r="C136" s="154">
        <v>-52666663</v>
      </c>
      <c r="D136" s="154">
        <v>25420</v>
      </c>
      <c r="E136" s="154">
        <v>-43359691</v>
      </c>
      <c r="F136" s="154">
        <v>-9281552</v>
      </c>
      <c r="G136" s="154"/>
    </row>
    <row r="137" spans="1:7">
      <c r="A137" s="151" t="s">
        <v>455</v>
      </c>
      <c r="B137" s="154">
        <v>-3313187</v>
      </c>
      <c r="C137" s="154">
        <v>-3257334</v>
      </c>
      <c r="D137" s="154">
        <v>-55853</v>
      </c>
      <c r="E137" s="154">
        <v>-753671</v>
      </c>
      <c r="F137" s="154">
        <v>-2559516</v>
      </c>
      <c r="G137" s="154"/>
    </row>
    <row r="138" spans="1:7">
      <c r="A138" s="151" t="s">
        <v>456</v>
      </c>
      <c r="B138" s="154">
        <v>-47717485</v>
      </c>
      <c r="C138" s="154">
        <v>-47723128</v>
      </c>
      <c r="D138" s="154">
        <v>5643</v>
      </c>
      <c r="E138" s="154">
        <v>-44726076</v>
      </c>
      <c r="F138" s="154">
        <v>-2991409</v>
      </c>
      <c r="G138" s="154"/>
    </row>
    <row r="139" spans="1:7">
      <c r="A139" s="151" t="s">
        <v>457</v>
      </c>
      <c r="B139" s="154">
        <v>-3992196</v>
      </c>
      <c r="C139" s="154">
        <v>-3953729</v>
      </c>
      <c r="D139" s="154">
        <v>-38467</v>
      </c>
      <c r="E139" s="154">
        <v>-8768867</v>
      </c>
      <c r="F139" s="154">
        <v>4776671</v>
      </c>
      <c r="G139" s="154"/>
    </row>
    <row r="140" spans="1:7">
      <c r="A140" s="151" t="s">
        <v>458</v>
      </c>
      <c r="B140" s="154">
        <v>-14056603</v>
      </c>
      <c r="C140" s="154">
        <v>-13873532</v>
      </c>
      <c r="D140" s="154">
        <v>-183071</v>
      </c>
      <c r="E140" s="154">
        <v>-16381441</v>
      </c>
      <c r="F140" s="154">
        <v>2324838</v>
      </c>
      <c r="G140" s="154"/>
    </row>
    <row r="141" spans="1:7">
      <c r="A141" s="151" t="s">
        <v>459</v>
      </c>
      <c r="B141" s="154">
        <v>-94098549</v>
      </c>
      <c r="C141" s="154">
        <v>-94146233</v>
      </c>
      <c r="D141" s="154">
        <v>47684</v>
      </c>
      <c r="E141" s="154">
        <v>-93040502</v>
      </c>
      <c r="F141" s="154">
        <v>-1058047</v>
      </c>
      <c r="G141" s="154"/>
    </row>
    <row r="142" spans="1:7">
      <c r="A142" s="151" t="s">
        <v>460</v>
      </c>
      <c r="B142" s="154">
        <v>-12794546</v>
      </c>
      <c r="C142" s="154">
        <v>-12654952</v>
      </c>
      <c r="D142" s="154">
        <v>-139594</v>
      </c>
      <c r="E142" s="154">
        <v>-17693307</v>
      </c>
      <c r="F142" s="154">
        <v>4898761</v>
      </c>
      <c r="G142" s="154"/>
    </row>
    <row r="143" spans="1:7">
      <c r="A143" s="151" t="s">
        <v>461</v>
      </c>
      <c r="B143" s="154">
        <v>-16883254</v>
      </c>
      <c r="C143" s="154">
        <v>-16890333</v>
      </c>
      <c r="D143" s="154">
        <v>7079</v>
      </c>
      <c r="E143" s="154">
        <v>-16461004</v>
      </c>
      <c r="F143" s="154">
        <v>-422250</v>
      </c>
      <c r="G143" s="154"/>
    </row>
    <row r="144" spans="1:7">
      <c r="A144" s="151" t="s">
        <v>462</v>
      </c>
      <c r="B144" s="154">
        <v>-6209664</v>
      </c>
      <c r="C144" s="154">
        <v>-6022705</v>
      </c>
      <c r="D144" s="154">
        <v>-186959</v>
      </c>
      <c r="E144" s="154">
        <v>-4164439</v>
      </c>
      <c r="F144" s="154">
        <v>-2045225</v>
      </c>
      <c r="G144" s="154"/>
    </row>
    <row r="145" spans="1:7">
      <c r="A145" s="151" t="s">
        <v>463</v>
      </c>
      <c r="B145" s="154">
        <v>-11355302</v>
      </c>
      <c r="C145" s="154">
        <v>-11324543</v>
      </c>
      <c r="D145" s="154">
        <v>-30759</v>
      </c>
      <c r="E145" s="154">
        <v>-7246026</v>
      </c>
      <c r="F145" s="154">
        <v>-4109276</v>
      </c>
      <c r="G145" s="154"/>
    </row>
    <row r="146" spans="1:7">
      <c r="A146" s="151" t="s">
        <v>464</v>
      </c>
      <c r="B146" s="154">
        <v>4313723</v>
      </c>
      <c r="C146" s="154">
        <v>4296640</v>
      </c>
      <c r="D146" s="154">
        <v>17083</v>
      </c>
      <c r="E146" s="154">
        <v>6336179</v>
      </c>
      <c r="F146" s="154">
        <v>-2022456</v>
      </c>
      <c r="G146" s="154"/>
    </row>
    <row r="147" spans="1:7" ht="27" customHeight="1">
      <c r="A147" s="145" t="s">
        <v>465</v>
      </c>
      <c r="B147" s="154"/>
      <c r="C147" s="154"/>
      <c r="D147" s="154"/>
      <c r="E147" s="154"/>
      <c r="F147" s="154"/>
      <c r="G147" s="154"/>
    </row>
    <row r="148" spans="1:7">
      <c r="A148" s="151" t="s">
        <v>466</v>
      </c>
      <c r="B148" s="154">
        <v>18707606</v>
      </c>
      <c r="C148" s="154">
        <v>18912282</v>
      </c>
      <c r="D148" s="154">
        <v>-204676</v>
      </c>
      <c r="E148" s="154">
        <v>18226813</v>
      </c>
      <c r="F148" s="154">
        <v>480793</v>
      </c>
      <c r="G148" s="154"/>
    </row>
    <row r="149" spans="1:7">
      <c r="A149" s="151" t="s">
        <v>467</v>
      </c>
      <c r="B149" s="154">
        <v>-1338656</v>
      </c>
      <c r="C149" s="154">
        <v>-806081</v>
      </c>
      <c r="D149" s="154">
        <v>-532575</v>
      </c>
      <c r="E149" s="154">
        <v>11134399</v>
      </c>
      <c r="F149" s="154">
        <v>-12473055</v>
      </c>
      <c r="G149" s="154"/>
    </row>
    <row r="150" spans="1:7">
      <c r="A150" s="151" t="s">
        <v>468</v>
      </c>
      <c r="B150" s="154">
        <v>-10721874</v>
      </c>
      <c r="C150" s="154">
        <v>-10731341</v>
      </c>
      <c r="D150" s="154">
        <v>9467</v>
      </c>
      <c r="E150" s="154">
        <v>-9484961</v>
      </c>
      <c r="F150" s="154">
        <v>-1236913</v>
      </c>
      <c r="G150" s="154"/>
    </row>
    <row r="151" spans="1:7">
      <c r="A151" s="151" t="s">
        <v>469</v>
      </c>
      <c r="B151" s="154">
        <v>-7780077</v>
      </c>
      <c r="C151" s="154">
        <v>-7760736</v>
      </c>
      <c r="D151" s="154">
        <v>-19341</v>
      </c>
      <c r="E151" s="154">
        <v>-19169808</v>
      </c>
      <c r="F151" s="154">
        <v>11389731</v>
      </c>
      <c r="G151" s="154"/>
    </row>
    <row r="152" spans="1:7">
      <c r="A152" s="151" t="s">
        <v>470</v>
      </c>
      <c r="B152" s="154">
        <v>1043759</v>
      </c>
      <c r="C152" s="154">
        <v>1019150</v>
      </c>
      <c r="D152" s="154">
        <v>24609</v>
      </c>
      <c r="E152" s="154">
        <v>760840</v>
      </c>
      <c r="F152" s="154">
        <v>282919</v>
      </c>
      <c r="G152" s="154"/>
    </row>
    <row r="153" spans="1:7">
      <c r="A153" s="151" t="s">
        <v>471</v>
      </c>
      <c r="B153" s="154">
        <v>-57285440</v>
      </c>
      <c r="C153" s="154">
        <v>-57332038</v>
      </c>
      <c r="D153" s="154">
        <v>46598</v>
      </c>
      <c r="E153" s="154">
        <v>-61894931</v>
      </c>
      <c r="F153" s="154">
        <v>4609491</v>
      </c>
      <c r="G153" s="154"/>
    </row>
    <row r="154" spans="1:7" ht="21.75" customHeight="1">
      <c r="A154" s="145" t="s">
        <v>472</v>
      </c>
      <c r="B154" s="154"/>
      <c r="C154" s="154"/>
      <c r="D154" s="154"/>
      <c r="E154" s="154"/>
      <c r="F154" s="154"/>
      <c r="G154" s="154"/>
    </row>
    <row r="155" spans="1:7">
      <c r="A155" s="151" t="s">
        <v>473</v>
      </c>
      <c r="B155" s="154">
        <v>1438603</v>
      </c>
      <c r="C155" s="154">
        <v>1594835</v>
      </c>
      <c r="D155" s="154">
        <v>-156232</v>
      </c>
      <c r="E155" s="154">
        <v>11429176</v>
      </c>
      <c r="F155" s="154">
        <v>-9990573</v>
      </c>
      <c r="G155" s="154"/>
    </row>
    <row r="156" spans="1:7">
      <c r="A156" s="151" t="s">
        <v>474</v>
      </c>
      <c r="B156" s="154">
        <v>52469058</v>
      </c>
      <c r="C156" s="154">
        <v>52406134</v>
      </c>
      <c r="D156" s="154">
        <v>62924</v>
      </c>
      <c r="E156" s="154">
        <v>43245717</v>
      </c>
      <c r="F156" s="154">
        <v>9223341</v>
      </c>
      <c r="G156" s="154"/>
    </row>
    <row r="157" spans="1:7">
      <c r="A157" s="151" t="s">
        <v>475</v>
      </c>
      <c r="B157" s="154">
        <v>-1874265</v>
      </c>
      <c r="C157" s="154">
        <v>-1840022</v>
      </c>
      <c r="D157" s="154">
        <v>-34243</v>
      </c>
      <c r="E157" s="154">
        <v>-4521917</v>
      </c>
      <c r="F157" s="154">
        <v>2647652</v>
      </c>
      <c r="G157" s="154"/>
    </row>
    <row r="158" spans="1:7">
      <c r="A158" s="151" t="s">
        <v>476</v>
      </c>
      <c r="B158" s="154">
        <v>-2365249</v>
      </c>
      <c r="C158" s="154">
        <v>-2364833</v>
      </c>
      <c r="D158" s="154">
        <v>-416</v>
      </c>
      <c r="E158" s="154">
        <v>-3728904</v>
      </c>
      <c r="F158" s="154">
        <v>1363655</v>
      </c>
      <c r="G158" s="154"/>
    </row>
    <row r="159" spans="1:7">
      <c r="A159" s="151" t="s">
        <v>477</v>
      </c>
      <c r="B159" s="154">
        <v>-14654873</v>
      </c>
      <c r="C159" s="154">
        <v>-14725058</v>
      </c>
      <c r="D159" s="154">
        <v>70185</v>
      </c>
      <c r="E159" s="154">
        <v>-14715283</v>
      </c>
      <c r="F159" s="154">
        <v>60410</v>
      </c>
      <c r="G159" s="154"/>
    </row>
    <row r="160" spans="1:7">
      <c r="A160" s="151" t="s">
        <v>478</v>
      </c>
      <c r="B160" s="154">
        <v>14261868</v>
      </c>
      <c r="C160" s="154">
        <v>14261603</v>
      </c>
      <c r="D160" s="154">
        <v>265</v>
      </c>
      <c r="E160" s="154">
        <v>12142920</v>
      </c>
      <c r="F160" s="154">
        <v>2118948</v>
      </c>
      <c r="G160" s="154"/>
    </row>
    <row r="161" spans="1:7">
      <c r="A161" s="151" t="s">
        <v>479</v>
      </c>
      <c r="B161" s="154">
        <v>1583456</v>
      </c>
      <c r="C161" s="154">
        <v>1607355</v>
      </c>
      <c r="D161" s="154">
        <v>-23899</v>
      </c>
      <c r="E161" s="154">
        <v>2475356</v>
      </c>
      <c r="F161" s="154">
        <v>-891900</v>
      </c>
      <c r="G161" s="154"/>
    </row>
    <row r="162" spans="1:7">
      <c r="A162" s="151" t="s">
        <v>480</v>
      </c>
      <c r="B162" s="154">
        <v>14889281</v>
      </c>
      <c r="C162" s="154">
        <v>15028258</v>
      </c>
      <c r="D162" s="154">
        <v>-138977</v>
      </c>
      <c r="E162" s="154">
        <v>15469168</v>
      </c>
      <c r="F162" s="154">
        <v>-579887</v>
      </c>
      <c r="G162" s="154"/>
    </row>
    <row r="163" spans="1:7">
      <c r="A163" s="151" t="s">
        <v>481</v>
      </c>
      <c r="B163" s="154">
        <v>-10136609</v>
      </c>
      <c r="C163" s="154">
        <v>-10140444</v>
      </c>
      <c r="D163" s="154">
        <v>3835</v>
      </c>
      <c r="E163" s="154">
        <v>-9707021</v>
      </c>
      <c r="F163" s="154">
        <v>-429588</v>
      </c>
      <c r="G163" s="154"/>
    </row>
    <row r="164" spans="1:7">
      <c r="A164" s="151" t="s">
        <v>482</v>
      </c>
      <c r="B164" s="154">
        <v>9795347</v>
      </c>
      <c r="C164" s="154">
        <v>9788785</v>
      </c>
      <c r="D164" s="154">
        <v>6562</v>
      </c>
      <c r="E164" s="154">
        <v>9601879</v>
      </c>
      <c r="F164" s="154">
        <v>193468</v>
      </c>
      <c r="G164" s="154"/>
    </row>
    <row r="165" spans="1:7">
      <c r="A165" s="151" t="s">
        <v>483</v>
      </c>
      <c r="B165" s="154">
        <v>-329759</v>
      </c>
      <c r="C165" s="154">
        <v>-333334</v>
      </c>
      <c r="D165" s="154">
        <v>3575</v>
      </c>
      <c r="E165" s="154">
        <v>-601293</v>
      </c>
      <c r="F165" s="154">
        <v>271534</v>
      </c>
      <c r="G165" s="154"/>
    </row>
    <row r="166" spans="1:7">
      <c r="A166" s="151" t="s">
        <v>484</v>
      </c>
      <c r="B166" s="154">
        <v>188402896</v>
      </c>
      <c r="C166" s="154">
        <v>188554606</v>
      </c>
      <c r="D166" s="154">
        <v>-151710</v>
      </c>
      <c r="E166" s="154">
        <v>171822798</v>
      </c>
      <c r="F166" s="154">
        <v>16580098</v>
      </c>
      <c r="G166" s="154"/>
    </row>
    <row r="167" spans="1:7">
      <c r="A167" s="151" t="s">
        <v>485</v>
      </c>
      <c r="B167" s="154">
        <v>-5373236</v>
      </c>
      <c r="C167" s="154">
        <v>-5375137</v>
      </c>
      <c r="D167" s="154">
        <v>1901</v>
      </c>
      <c r="E167" s="154">
        <v>-4218143</v>
      </c>
      <c r="F167" s="154">
        <v>-1155093</v>
      </c>
      <c r="G167" s="154"/>
    </row>
    <row r="168" spans="1:7">
      <c r="A168" s="151" t="s">
        <v>486</v>
      </c>
      <c r="B168" s="154">
        <v>-13447667</v>
      </c>
      <c r="C168" s="154">
        <v>-13459580</v>
      </c>
      <c r="D168" s="154">
        <v>11913</v>
      </c>
      <c r="E168" s="154">
        <v>-12710264</v>
      </c>
      <c r="F168" s="154">
        <v>-737403</v>
      </c>
      <c r="G168" s="154"/>
    </row>
    <row r="169" spans="1:7">
      <c r="A169" s="151" t="s">
        <v>487</v>
      </c>
      <c r="B169" s="154">
        <v>-1727335</v>
      </c>
      <c r="C169" s="154">
        <v>-1694822</v>
      </c>
      <c r="D169" s="154">
        <v>-32513</v>
      </c>
      <c r="E169" s="154">
        <v>-1009085</v>
      </c>
      <c r="F169" s="154">
        <v>-718250</v>
      </c>
      <c r="G169" s="154"/>
    </row>
    <row r="170" spans="1:7">
      <c r="A170" s="151" t="s">
        <v>488</v>
      </c>
      <c r="B170" s="154">
        <v>2088724</v>
      </c>
      <c r="C170" s="154">
        <v>2072889</v>
      </c>
      <c r="D170" s="154">
        <v>15835</v>
      </c>
      <c r="E170" s="154">
        <v>-4885377</v>
      </c>
      <c r="F170" s="154">
        <v>6974101</v>
      </c>
      <c r="G170" s="154"/>
    </row>
    <row r="171" spans="1:7">
      <c r="A171" s="151" t="s">
        <v>489</v>
      </c>
      <c r="B171" s="154">
        <v>-8150598</v>
      </c>
      <c r="C171" s="154">
        <v>-8140137</v>
      </c>
      <c r="D171" s="154">
        <v>-10461</v>
      </c>
      <c r="E171" s="154">
        <v>-7695157</v>
      </c>
      <c r="F171" s="154">
        <v>-455441</v>
      </c>
      <c r="G171" s="154"/>
    </row>
    <row r="172" spans="1:7">
      <c r="A172" s="151" t="s">
        <v>490</v>
      </c>
      <c r="B172" s="154">
        <v>-7296628</v>
      </c>
      <c r="C172" s="154">
        <v>-7265568</v>
      </c>
      <c r="D172" s="154">
        <v>-31060</v>
      </c>
      <c r="E172" s="154">
        <v>6519551</v>
      </c>
      <c r="F172" s="154">
        <v>-13816179</v>
      </c>
      <c r="G172" s="154"/>
    </row>
    <row r="173" spans="1:7">
      <c r="A173" s="151" t="s">
        <v>491</v>
      </c>
      <c r="B173" s="154">
        <v>-29877334</v>
      </c>
      <c r="C173" s="154">
        <v>-29696418</v>
      </c>
      <c r="D173" s="154">
        <v>-180916</v>
      </c>
      <c r="E173" s="154">
        <v>-22904274</v>
      </c>
      <c r="F173" s="154">
        <v>-6973060</v>
      </c>
      <c r="G173" s="154"/>
    </row>
    <row r="174" spans="1:7">
      <c r="A174" s="151" t="s">
        <v>492</v>
      </c>
      <c r="B174" s="154">
        <v>13823004</v>
      </c>
      <c r="C174" s="154">
        <v>14024921</v>
      </c>
      <c r="D174" s="154">
        <v>-201917</v>
      </c>
      <c r="E174" s="154">
        <v>24587055</v>
      </c>
      <c r="F174" s="154">
        <v>-10764051</v>
      </c>
      <c r="G174" s="154"/>
    </row>
    <row r="175" spans="1:7">
      <c r="A175" s="151" t="s">
        <v>493</v>
      </c>
      <c r="B175" s="154">
        <v>6942071</v>
      </c>
      <c r="C175" s="154">
        <v>6947302</v>
      </c>
      <c r="D175" s="154">
        <v>-5231</v>
      </c>
      <c r="E175" s="154">
        <v>-2692669</v>
      </c>
      <c r="F175" s="154">
        <v>9634740</v>
      </c>
      <c r="G175" s="154"/>
    </row>
    <row r="176" spans="1:7">
      <c r="A176" s="151" t="s">
        <v>494</v>
      </c>
      <c r="B176" s="154">
        <v>22770899</v>
      </c>
      <c r="C176" s="154">
        <v>22766304</v>
      </c>
      <c r="D176" s="154">
        <v>4595</v>
      </c>
      <c r="E176" s="154">
        <v>24283307</v>
      </c>
      <c r="F176" s="154">
        <v>-1512408</v>
      </c>
      <c r="G176" s="154"/>
    </row>
    <row r="177" spans="1:7">
      <c r="A177" s="151" t="s">
        <v>495</v>
      </c>
      <c r="B177" s="154">
        <v>16164858</v>
      </c>
      <c r="C177" s="154">
        <v>16154672</v>
      </c>
      <c r="D177" s="154">
        <v>10186</v>
      </c>
      <c r="E177" s="154">
        <v>14846388</v>
      </c>
      <c r="F177" s="154">
        <v>1318470</v>
      </c>
      <c r="G177" s="154"/>
    </row>
    <row r="178" spans="1:7">
      <c r="A178" s="151" t="s">
        <v>496</v>
      </c>
      <c r="B178" s="154">
        <v>41603479</v>
      </c>
      <c r="C178" s="154">
        <v>41569266</v>
      </c>
      <c r="D178" s="154">
        <v>34213</v>
      </c>
      <c r="E178" s="154">
        <v>34266033</v>
      </c>
      <c r="F178" s="154">
        <v>7337446</v>
      </c>
      <c r="G178" s="154"/>
    </row>
    <row r="179" spans="1:7">
      <c r="A179" s="151" t="s">
        <v>497</v>
      </c>
      <c r="B179" s="154">
        <v>26782668</v>
      </c>
      <c r="C179" s="154">
        <v>26788682</v>
      </c>
      <c r="D179" s="154">
        <v>-6014</v>
      </c>
      <c r="E179" s="154">
        <v>26271058</v>
      </c>
      <c r="F179" s="154">
        <v>511610</v>
      </c>
      <c r="G179" s="154"/>
    </row>
    <row r="180" spans="1:7">
      <c r="A180" s="151" t="s">
        <v>498</v>
      </c>
      <c r="B180" s="154">
        <v>827808</v>
      </c>
      <c r="C180" s="154">
        <v>830843</v>
      </c>
      <c r="D180" s="154">
        <v>-3035</v>
      </c>
      <c r="E180" s="154">
        <v>1486975</v>
      </c>
      <c r="F180" s="154">
        <v>-659167</v>
      </c>
      <c r="G180" s="154"/>
    </row>
    <row r="181" spans="1:7">
      <c r="A181" s="151" t="s">
        <v>499</v>
      </c>
      <c r="B181" s="154">
        <v>9536453</v>
      </c>
      <c r="C181" s="154">
        <v>9510107</v>
      </c>
      <c r="D181" s="154">
        <v>26346</v>
      </c>
      <c r="E181" s="154">
        <v>12758260</v>
      </c>
      <c r="F181" s="154">
        <v>-3221807</v>
      </c>
      <c r="G181" s="154"/>
    </row>
    <row r="182" spans="1:7">
      <c r="A182" s="151" t="s">
        <v>500</v>
      </c>
      <c r="B182" s="154">
        <v>-1787403</v>
      </c>
      <c r="C182" s="154">
        <v>-1775634</v>
      </c>
      <c r="D182" s="154">
        <v>-11769</v>
      </c>
      <c r="E182" s="154">
        <v>-1620581</v>
      </c>
      <c r="F182" s="154">
        <v>-166822</v>
      </c>
      <c r="G182" s="154"/>
    </row>
    <row r="183" spans="1:7">
      <c r="A183" s="151" t="s">
        <v>501</v>
      </c>
      <c r="B183" s="154">
        <v>-6045516</v>
      </c>
      <c r="C183" s="154">
        <v>-5884972</v>
      </c>
      <c r="D183" s="154">
        <v>-160544</v>
      </c>
      <c r="E183" s="154">
        <v>-4170421</v>
      </c>
      <c r="F183" s="154">
        <v>-1875095</v>
      </c>
      <c r="G183" s="154"/>
    </row>
    <row r="184" spans="1:7">
      <c r="A184" s="151" t="s">
        <v>502</v>
      </c>
      <c r="B184" s="154">
        <v>2391050</v>
      </c>
      <c r="C184" s="154">
        <v>2369023</v>
      </c>
      <c r="D184" s="154">
        <v>22027</v>
      </c>
      <c r="E184" s="154">
        <v>-1802920</v>
      </c>
      <c r="F184" s="154">
        <v>4193970</v>
      </c>
      <c r="G184" s="154"/>
    </row>
    <row r="185" spans="1:7">
      <c r="A185" s="151" t="s">
        <v>503</v>
      </c>
      <c r="B185" s="154">
        <v>55551006</v>
      </c>
      <c r="C185" s="154">
        <v>55495978</v>
      </c>
      <c r="D185" s="154">
        <v>55028</v>
      </c>
      <c r="E185" s="154">
        <v>58929157</v>
      </c>
      <c r="F185" s="154">
        <v>-3378151</v>
      </c>
      <c r="G185" s="154"/>
    </row>
    <row r="186" spans="1:7">
      <c r="A186" s="151" t="s">
        <v>504</v>
      </c>
      <c r="B186" s="154">
        <v>-7640986</v>
      </c>
      <c r="C186" s="154">
        <v>-7645629</v>
      </c>
      <c r="D186" s="154">
        <v>4643</v>
      </c>
      <c r="E186" s="154">
        <v>-9806571</v>
      </c>
      <c r="F186" s="154">
        <v>2165585</v>
      </c>
      <c r="G186" s="154"/>
    </row>
    <row r="187" spans="1:7">
      <c r="A187" s="151" t="s">
        <v>505</v>
      </c>
      <c r="B187" s="154">
        <v>11370056</v>
      </c>
      <c r="C187" s="154">
        <v>11383500</v>
      </c>
      <c r="D187" s="154">
        <v>-13444</v>
      </c>
      <c r="E187" s="154">
        <v>11293333</v>
      </c>
      <c r="F187" s="154">
        <v>76723</v>
      </c>
      <c r="G187" s="154"/>
    </row>
    <row r="188" spans="1:7">
      <c r="A188" s="151" t="s">
        <v>506</v>
      </c>
      <c r="B188" s="154">
        <v>-9139081</v>
      </c>
      <c r="C188" s="154">
        <v>-9140135</v>
      </c>
      <c r="D188" s="154">
        <v>1054</v>
      </c>
      <c r="E188" s="154">
        <v>-7672133</v>
      </c>
      <c r="F188" s="154">
        <v>-1466948</v>
      </c>
      <c r="G188" s="154"/>
    </row>
    <row r="189" spans="1:7">
      <c r="A189" s="151" t="s">
        <v>507</v>
      </c>
      <c r="B189" s="154">
        <v>-3688915</v>
      </c>
      <c r="C189" s="154">
        <v>-3706560</v>
      </c>
      <c r="D189" s="154">
        <v>17645</v>
      </c>
      <c r="E189" s="154">
        <v>-3403007</v>
      </c>
      <c r="F189" s="154">
        <v>-285908</v>
      </c>
      <c r="G189" s="154"/>
    </row>
    <row r="190" spans="1:7">
      <c r="A190" s="151" t="s">
        <v>508</v>
      </c>
      <c r="B190" s="154">
        <v>-977057</v>
      </c>
      <c r="C190" s="154">
        <v>-962177</v>
      </c>
      <c r="D190" s="154">
        <v>-14880</v>
      </c>
      <c r="E190" s="154">
        <v>-2754826</v>
      </c>
      <c r="F190" s="154">
        <v>1777769</v>
      </c>
      <c r="G190" s="154"/>
    </row>
    <row r="191" spans="1:7">
      <c r="A191" s="151" t="s">
        <v>509</v>
      </c>
      <c r="B191" s="154">
        <v>-7440706</v>
      </c>
      <c r="C191" s="154">
        <v>-7458165</v>
      </c>
      <c r="D191" s="154">
        <v>17459</v>
      </c>
      <c r="E191" s="154">
        <v>-587664</v>
      </c>
      <c r="F191" s="154">
        <v>-6853042</v>
      </c>
      <c r="G191" s="154"/>
    </row>
    <row r="192" spans="1:7">
      <c r="A192" s="151" t="s">
        <v>510</v>
      </c>
      <c r="B192" s="154">
        <v>-2451324</v>
      </c>
      <c r="C192" s="154">
        <v>-2396148</v>
      </c>
      <c r="D192" s="154">
        <v>-55176</v>
      </c>
      <c r="E192" s="154">
        <v>188108</v>
      </c>
      <c r="F192" s="154">
        <v>-2639432</v>
      </c>
      <c r="G192" s="154"/>
    </row>
    <row r="193" spans="1:7">
      <c r="A193" s="151" t="s">
        <v>511</v>
      </c>
      <c r="B193" s="154">
        <v>6984262</v>
      </c>
      <c r="C193" s="154">
        <v>6974121</v>
      </c>
      <c r="D193" s="154">
        <v>10141</v>
      </c>
      <c r="E193" s="154">
        <v>-2000821</v>
      </c>
      <c r="F193" s="154">
        <v>8985083</v>
      </c>
      <c r="G193" s="154"/>
    </row>
    <row r="194" spans="1:7">
      <c r="A194" s="151" t="s">
        <v>512</v>
      </c>
      <c r="B194" s="154">
        <v>6628154</v>
      </c>
      <c r="C194" s="154">
        <v>6633911</v>
      </c>
      <c r="D194" s="154">
        <v>-5757</v>
      </c>
      <c r="E194" s="154">
        <v>3944559</v>
      </c>
      <c r="F194" s="154">
        <v>2683595</v>
      </c>
      <c r="G194" s="154"/>
    </row>
    <row r="195" spans="1:7">
      <c r="A195" s="151" t="s">
        <v>513</v>
      </c>
      <c r="B195" s="154">
        <v>24509776</v>
      </c>
      <c r="C195" s="154">
        <v>24783091</v>
      </c>
      <c r="D195" s="154">
        <v>-273315</v>
      </c>
      <c r="E195" s="154">
        <v>4952089</v>
      </c>
      <c r="F195" s="154">
        <v>19557687</v>
      </c>
      <c r="G195" s="154"/>
    </row>
    <row r="196" spans="1:7">
      <c r="A196" s="151" t="s">
        <v>514</v>
      </c>
      <c r="B196" s="154">
        <v>33350579</v>
      </c>
      <c r="C196" s="154">
        <v>33333770</v>
      </c>
      <c r="D196" s="154">
        <v>16809</v>
      </c>
      <c r="E196" s="154">
        <v>30109162</v>
      </c>
      <c r="F196" s="154">
        <v>3241417</v>
      </c>
      <c r="G196" s="154"/>
    </row>
    <row r="197" spans="1:7">
      <c r="A197" s="151" t="s">
        <v>515</v>
      </c>
      <c r="B197" s="154">
        <v>88133279</v>
      </c>
      <c r="C197" s="154">
        <v>88119576</v>
      </c>
      <c r="D197" s="154">
        <v>13703</v>
      </c>
      <c r="E197" s="154">
        <v>87336992</v>
      </c>
      <c r="F197" s="154">
        <v>796287</v>
      </c>
      <c r="G197" s="154"/>
    </row>
    <row r="198" spans="1:7">
      <c r="A198" s="151" t="s">
        <v>516</v>
      </c>
      <c r="B198" s="154">
        <v>21850340</v>
      </c>
      <c r="C198" s="154">
        <v>21835372</v>
      </c>
      <c r="D198" s="154">
        <v>14968</v>
      </c>
      <c r="E198" s="154">
        <v>19287927</v>
      </c>
      <c r="F198" s="154">
        <v>2562413</v>
      </c>
      <c r="G198" s="154"/>
    </row>
    <row r="199" spans="1:7">
      <c r="A199" s="151" t="s">
        <v>517</v>
      </c>
      <c r="B199" s="154">
        <v>13412356</v>
      </c>
      <c r="C199" s="154">
        <v>13502153</v>
      </c>
      <c r="D199" s="154">
        <v>-89797</v>
      </c>
      <c r="E199" s="154">
        <v>3586944</v>
      </c>
      <c r="F199" s="154">
        <v>9825412</v>
      </c>
      <c r="G199" s="154"/>
    </row>
    <row r="200" spans="1:7">
      <c r="A200" s="151" t="s">
        <v>518</v>
      </c>
      <c r="B200" s="154">
        <v>-6680238</v>
      </c>
      <c r="C200" s="154">
        <v>-6646277</v>
      </c>
      <c r="D200" s="154">
        <v>-33961</v>
      </c>
      <c r="E200" s="154">
        <v>-5519637</v>
      </c>
      <c r="F200" s="154">
        <v>-1160601</v>
      </c>
      <c r="G200" s="154"/>
    </row>
    <row r="201" spans="1:7">
      <c r="A201" s="151" t="s">
        <v>519</v>
      </c>
      <c r="B201" s="154">
        <v>66111678</v>
      </c>
      <c r="C201" s="154">
        <v>66132792</v>
      </c>
      <c r="D201" s="154">
        <v>-21114</v>
      </c>
      <c r="E201" s="154">
        <v>54828910</v>
      </c>
      <c r="F201" s="154">
        <v>11282768</v>
      </c>
      <c r="G201" s="154"/>
    </row>
    <row r="202" spans="1:7">
      <c r="A202" s="151" t="s">
        <v>520</v>
      </c>
      <c r="B202" s="154">
        <v>31706733</v>
      </c>
      <c r="C202" s="154">
        <v>31813134</v>
      </c>
      <c r="D202" s="154">
        <v>-106401</v>
      </c>
      <c r="E202" s="154">
        <v>34041840</v>
      </c>
      <c r="F202" s="154">
        <v>-2335107</v>
      </c>
      <c r="G202" s="154"/>
    </row>
    <row r="203" spans="1:7">
      <c r="A203" s="151" t="s">
        <v>521</v>
      </c>
      <c r="B203" s="154">
        <v>9477570</v>
      </c>
      <c r="C203" s="154">
        <v>9478949</v>
      </c>
      <c r="D203" s="154">
        <v>-1379</v>
      </c>
      <c r="E203" s="154">
        <v>7224252</v>
      </c>
      <c r="F203" s="154">
        <v>2253318</v>
      </c>
      <c r="G203" s="154"/>
    </row>
    <row r="204" spans="1:7" ht="27" customHeight="1">
      <c r="A204" s="145" t="s">
        <v>522</v>
      </c>
      <c r="B204" s="154"/>
      <c r="C204" s="154"/>
      <c r="D204" s="154"/>
      <c r="E204" s="154"/>
      <c r="F204" s="154"/>
      <c r="G204" s="154"/>
    </row>
    <row r="205" spans="1:7">
      <c r="A205" s="151" t="s">
        <v>523</v>
      </c>
      <c r="B205" s="154">
        <v>-2900403</v>
      </c>
      <c r="C205" s="154">
        <v>-2906328</v>
      </c>
      <c r="D205" s="154">
        <v>5925</v>
      </c>
      <c r="E205" s="154">
        <v>783922</v>
      </c>
      <c r="F205" s="154">
        <v>-3684325</v>
      </c>
      <c r="G205" s="154"/>
    </row>
    <row r="206" spans="1:7">
      <c r="A206" s="151" t="s">
        <v>524</v>
      </c>
      <c r="B206" s="154">
        <v>-1933161</v>
      </c>
      <c r="C206" s="154">
        <v>-1888481</v>
      </c>
      <c r="D206" s="154">
        <v>-44680</v>
      </c>
      <c r="E206" s="154">
        <v>-4682094</v>
      </c>
      <c r="F206" s="154">
        <v>2748933</v>
      </c>
      <c r="G206" s="154"/>
    </row>
    <row r="207" spans="1:7">
      <c r="A207" s="151" t="s">
        <v>525</v>
      </c>
      <c r="B207" s="154">
        <v>1839506</v>
      </c>
      <c r="C207" s="154">
        <v>-1349664</v>
      </c>
      <c r="D207" s="154">
        <v>3189170</v>
      </c>
      <c r="E207" s="154">
        <v>4861829</v>
      </c>
      <c r="F207" s="154">
        <v>-3022323</v>
      </c>
      <c r="G207" s="154"/>
    </row>
    <row r="208" spans="1:7">
      <c r="A208" s="151" t="s">
        <v>526</v>
      </c>
      <c r="B208" s="154">
        <v>9866812</v>
      </c>
      <c r="C208" s="154">
        <v>9927874</v>
      </c>
      <c r="D208" s="154">
        <v>-61062</v>
      </c>
      <c r="E208" s="154">
        <v>10437424</v>
      </c>
      <c r="F208" s="154">
        <v>-570612</v>
      </c>
      <c r="G208" s="154"/>
    </row>
    <row r="209" spans="1:7">
      <c r="A209" s="151" t="s">
        <v>527</v>
      </c>
      <c r="B209" s="154">
        <v>699819</v>
      </c>
      <c r="C209" s="154">
        <v>681262</v>
      </c>
      <c r="D209" s="154">
        <v>18557</v>
      </c>
      <c r="E209" s="154">
        <v>2355155</v>
      </c>
      <c r="F209" s="154">
        <v>-1655336</v>
      </c>
      <c r="G209" s="154"/>
    </row>
    <row r="210" spans="1:7">
      <c r="A210" s="151" t="s">
        <v>528</v>
      </c>
      <c r="B210" s="154">
        <v>7778841</v>
      </c>
      <c r="C210" s="154">
        <v>7762087</v>
      </c>
      <c r="D210" s="154">
        <v>16754</v>
      </c>
      <c r="E210" s="154">
        <v>2558724</v>
      </c>
      <c r="F210" s="154">
        <v>5220117</v>
      </c>
      <c r="G210" s="154"/>
    </row>
    <row r="211" spans="1:7">
      <c r="A211" s="151" t="s">
        <v>529</v>
      </c>
      <c r="B211" s="154">
        <v>3125340</v>
      </c>
      <c r="C211" s="154">
        <v>3139487</v>
      </c>
      <c r="D211" s="154">
        <v>-14147</v>
      </c>
      <c r="E211" s="154">
        <v>-5568238</v>
      </c>
      <c r="F211" s="154">
        <v>8693578</v>
      </c>
      <c r="G211" s="154"/>
    </row>
    <row r="212" spans="1:7">
      <c r="A212" s="151" t="s">
        <v>530</v>
      </c>
      <c r="B212" s="154">
        <v>-39746296</v>
      </c>
      <c r="C212" s="154">
        <v>-39340835</v>
      </c>
      <c r="D212" s="154">
        <v>-405461</v>
      </c>
      <c r="E212" s="154">
        <v>-53637253</v>
      </c>
      <c r="F212" s="154">
        <v>13890957</v>
      </c>
      <c r="G212" s="154"/>
    </row>
    <row r="213" spans="1:7">
      <c r="A213" s="151" t="s">
        <v>531</v>
      </c>
      <c r="B213" s="154">
        <v>2326174</v>
      </c>
      <c r="C213" s="154">
        <v>2310359</v>
      </c>
      <c r="D213" s="154">
        <v>15815</v>
      </c>
      <c r="E213" s="154">
        <v>-1299141</v>
      </c>
      <c r="F213" s="154">
        <v>3625315</v>
      </c>
      <c r="G213" s="154"/>
    </row>
    <row r="214" spans="1:7">
      <c r="A214" s="151" t="s">
        <v>532</v>
      </c>
      <c r="B214" s="154">
        <v>-6884425</v>
      </c>
      <c r="C214" s="154">
        <v>-6900923</v>
      </c>
      <c r="D214" s="154">
        <v>16498</v>
      </c>
      <c r="E214" s="154">
        <v>-6205418</v>
      </c>
      <c r="F214" s="154">
        <v>-679007</v>
      </c>
      <c r="G214" s="154"/>
    </row>
    <row r="215" spans="1:7">
      <c r="A215" s="151" t="s">
        <v>533</v>
      </c>
      <c r="B215" s="154">
        <v>1586827</v>
      </c>
      <c r="C215" s="154">
        <v>1583063</v>
      </c>
      <c r="D215" s="154">
        <v>3764</v>
      </c>
      <c r="E215" s="154">
        <v>-573844</v>
      </c>
      <c r="F215" s="154">
        <v>2160671</v>
      </c>
      <c r="G215" s="154"/>
    </row>
    <row r="216" spans="1:7">
      <c r="A216" s="151" t="s">
        <v>534</v>
      </c>
      <c r="B216" s="154">
        <v>-6047843</v>
      </c>
      <c r="C216" s="154">
        <v>-6046746</v>
      </c>
      <c r="D216" s="154">
        <v>-1097</v>
      </c>
      <c r="E216" s="154">
        <v>-5334490</v>
      </c>
      <c r="F216" s="154">
        <v>-713353</v>
      </c>
      <c r="G216" s="154"/>
    </row>
    <row r="217" spans="1:7">
      <c r="A217" s="151" t="s">
        <v>535</v>
      </c>
      <c r="B217" s="154">
        <v>10616519</v>
      </c>
      <c r="C217" s="154">
        <v>10687226</v>
      </c>
      <c r="D217" s="154">
        <v>-70707</v>
      </c>
      <c r="E217" s="154">
        <v>13114778</v>
      </c>
      <c r="F217" s="154">
        <v>-2498259</v>
      </c>
      <c r="G217" s="154"/>
    </row>
    <row r="218" spans="1:7">
      <c r="A218" s="151" t="s">
        <v>536</v>
      </c>
      <c r="B218" s="154">
        <v>14879951</v>
      </c>
      <c r="C218" s="154">
        <v>14966943</v>
      </c>
      <c r="D218" s="154">
        <v>-86992</v>
      </c>
      <c r="E218" s="154">
        <v>11874114</v>
      </c>
      <c r="F218" s="154">
        <v>3005837</v>
      </c>
      <c r="G218" s="154"/>
    </row>
    <row r="219" spans="1:7">
      <c r="A219" s="151" t="s">
        <v>537</v>
      </c>
      <c r="B219" s="154">
        <v>20188451</v>
      </c>
      <c r="C219" s="154">
        <v>20270638</v>
      </c>
      <c r="D219" s="154">
        <v>-82187</v>
      </c>
      <c r="E219" s="154">
        <v>18161851</v>
      </c>
      <c r="F219" s="154">
        <v>2026600</v>
      </c>
      <c r="G219" s="154"/>
    </row>
    <row r="220" spans="1:7">
      <c r="A220" s="151" t="s">
        <v>538</v>
      </c>
      <c r="B220" s="154">
        <v>-6499646</v>
      </c>
      <c r="C220" s="154">
        <v>-6465098</v>
      </c>
      <c r="D220" s="154">
        <v>-34548</v>
      </c>
      <c r="E220" s="154">
        <v>-6880371</v>
      </c>
      <c r="F220" s="154">
        <v>380725</v>
      </c>
      <c r="G220" s="154"/>
    </row>
    <row r="221" spans="1:7" ht="27" customHeight="1">
      <c r="A221" s="145" t="s">
        <v>539</v>
      </c>
      <c r="B221" s="154"/>
      <c r="C221" s="154"/>
      <c r="D221" s="154"/>
      <c r="E221" s="154"/>
      <c r="F221" s="154"/>
      <c r="G221" s="154"/>
    </row>
    <row r="222" spans="1:7">
      <c r="A222" s="151" t="s">
        <v>540</v>
      </c>
      <c r="B222" s="154">
        <v>-1521131</v>
      </c>
      <c r="C222" s="154">
        <v>-1467543</v>
      </c>
      <c r="D222" s="154">
        <v>-53588</v>
      </c>
      <c r="E222" s="154">
        <v>5360278</v>
      </c>
      <c r="F222" s="154">
        <v>-6881409</v>
      </c>
      <c r="G222" s="154"/>
    </row>
    <row r="223" spans="1:7">
      <c r="A223" s="151" t="s">
        <v>541</v>
      </c>
      <c r="B223" s="154">
        <v>-144915</v>
      </c>
      <c r="C223" s="154">
        <v>-147912</v>
      </c>
      <c r="D223" s="154">
        <v>2997</v>
      </c>
      <c r="E223" s="154">
        <v>476150</v>
      </c>
      <c r="F223" s="154">
        <v>-621065</v>
      </c>
      <c r="G223" s="154"/>
    </row>
    <row r="224" spans="1:7">
      <c r="A224" s="151" t="s">
        <v>542</v>
      </c>
      <c r="B224" s="154">
        <v>-8861754</v>
      </c>
      <c r="C224" s="154">
        <v>-8806679</v>
      </c>
      <c r="D224" s="154">
        <v>-55075</v>
      </c>
      <c r="E224" s="154">
        <v>-6474388</v>
      </c>
      <c r="F224" s="154">
        <v>-2387366</v>
      </c>
      <c r="G224" s="154"/>
    </row>
    <row r="225" spans="1:7">
      <c r="A225" s="151" t="s">
        <v>543</v>
      </c>
      <c r="B225" s="154">
        <v>-1729153</v>
      </c>
      <c r="C225" s="154">
        <v>-1728954</v>
      </c>
      <c r="D225" s="154">
        <v>-199</v>
      </c>
      <c r="E225" s="154">
        <v>-17755</v>
      </c>
      <c r="F225" s="154">
        <v>-1711398</v>
      </c>
      <c r="G225" s="154"/>
    </row>
    <row r="226" spans="1:7">
      <c r="A226" s="151" t="s">
        <v>544</v>
      </c>
      <c r="B226" s="154">
        <v>-15353563</v>
      </c>
      <c r="C226" s="154">
        <v>-15218584</v>
      </c>
      <c r="D226" s="154">
        <v>-134979</v>
      </c>
      <c r="E226" s="154">
        <v>-17287857</v>
      </c>
      <c r="F226" s="154">
        <v>1934294</v>
      </c>
      <c r="G226" s="154"/>
    </row>
    <row r="227" spans="1:7">
      <c r="A227" s="151" t="s">
        <v>545</v>
      </c>
      <c r="B227" s="154">
        <v>28282795</v>
      </c>
      <c r="C227" s="154">
        <v>28259904</v>
      </c>
      <c r="D227" s="154">
        <v>22891</v>
      </c>
      <c r="E227" s="154">
        <v>23789359</v>
      </c>
      <c r="F227" s="154">
        <v>4493436</v>
      </c>
      <c r="G227" s="154"/>
    </row>
    <row r="228" spans="1:7">
      <c r="A228" s="151" t="s">
        <v>546</v>
      </c>
      <c r="B228" s="154">
        <v>4006184</v>
      </c>
      <c r="C228" s="154">
        <v>4003773</v>
      </c>
      <c r="D228" s="154">
        <v>2411</v>
      </c>
      <c r="E228" s="154">
        <v>6188663</v>
      </c>
      <c r="F228" s="154">
        <v>-2182479</v>
      </c>
      <c r="G228" s="154"/>
    </row>
    <row r="229" spans="1:7">
      <c r="A229" s="151" t="s">
        <v>547</v>
      </c>
      <c r="B229" s="154">
        <v>4307925</v>
      </c>
      <c r="C229" s="154">
        <v>4315619</v>
      </c>
      <c r="D229" s="154">
        <v>-7694</v>
      </c>
      <c r="E229" s="154">
        <v>6430500</v>
      </c>
      <c r="F229" s="154">
        <v>-2122575</v>
      </c>
      <c r="G229" s="154"/>
    </row>
    <row r="230" spans="1:7">
      <c r="A230" s="151" t="s">
        <v>548</v>
      </c>
      <c r="B230" s="154">
        <v>45925526</v>
      </c>
      <c r="C230" s="154">
        <v>46080148</v>
      </c>
      <c r="D230" s="154">
        <v>-154622</v>
      </c>
      <c r="E230" s="154">
        <v>52012292</v>
      </c>
      <c r="F230" s="154">
        <v>-6086766</v>
      </c>
      <c r="G230" s="154"/>
    </row>
    <row r="231" spans="1:7">
      <c r="A231" s="151" t="s">
        <v>549</v>
      </c>
      <c r="B231" s="154">
        <v>-2551607</v>
      </c>
      <c r="C231" s="154">
        <v>-2536637</v>
      </c>
      <c r="D231" s="154">
        <v>-14970</v>
      </c>
      <c r="E231" s="154">
        <v>3451609</v>
      </c>
      <c r="F231" s="154">
        <v>-6003216</v>
      </c>
      <c r="G231" s="154"/>
    </row>
    <row r="232" spans="1:7">
      <c r="A232" s="151" t="s">
        <v>550</v>
      </c>
      <c r="B232" s="154">
        <v>5183572</v>
      </c>
      <c r="C232" s="154">
        <v>5235828</v>
      </c>
      <c r="D232" s="154">
        <v>-52256</v>
      </c>
      <c r="E232" s="154">
        <v>11219452</v>
      </c>
      <c r="F232" s="154">
        <v>-6035880</v>
      </c>
      <c r="G232" s="154"/>
    </row>
    <row r="233" spans="1:7">
      <c r="A233" s="151" t="s">
        <v>551</v>
      </c>
      <c r="B233" s="154">
        <v>133507523</v>
      </c>
      <c r="C233" s="154">
        <v>134365325</v>
      </c>
      <c r="D233" s="154">
        <v>-857802</v>
      </c>
      <c r="E233" s="154">
        <v>154305403</v>
      </c>
      <c r="F233" s="154">
        <v>-20797880</v>
      </c>
      <c r="G233" s="154"/>
    </row>
    <row r="234" spans="1:7" ht="27" customHeight="1">
      <c r="A234" s="145" t="s">
        <v>552</v>
      </c>
      <c r="B234" s="154"/>
      <c r="C234" s="154"/>
      <c r="D234" s="154"/>
      <c r="E234" s="154"/>
      <c r="F234" s="154"/>
      <c r="G234" s="154"/>
    </row>
    <row r="235" spans="1:7">
      <c r="A235" s="151" t="s">
        <v>553</v>
      </c>
      <c r="B235" s="154">
        <v>-5869627</v>
      </c>
      <c r="C235" s="154">
        <v>-5815683</v>
      </c>
      <c r="D235" s="154">
        <v>-53944</v>
      </c>
      <c r="E235" s="154">
        <v>-6755295</v>
      </c>
      <c r="F235" s="154">
        <v>885668</v>
      </c>
      <c r="G235" s="154"/>
    </row>
    <row r="236" spans="1:7">
      <c r="A236" s="151" t="s">
        <v>554</v>
      </c>
      <c r="B236" s="154">
        <v>-5271044</v>
      </c>
      <c r="C236" s="154">
        <v>-5281170</v>
      </c>
      <c r="D236" s="154">
        <v>10126</v>
      </c>
      <c r="E236" s="154">
        <v>-5541902</v>
      </c>
      <c r="F236" s="154">
        <v>270858</v>
      </c>
      <c r="G236" s="154"/>
    </row>
    <row r="237" spans="1:7">
      <c r="A237" s="151" t="s">
        <v>555</v>
      </c>
      <c r="B237" s="154">
        <v>36538167</v>
      </c>
      <c r="C237" s="154">
        <v>36527899</v>
      </c>
      <c r="D237" s="154">
        <v>10268</v>
      </c>
      <c r="E237" s="154">
        <v>36299046</v>
      </c>
      <c r="F237" s="154">
        <v>239121</v>
      </c>
      <c r="G237" s="154"/>
    </row>
    <row r="238" spans="1:7">
      <c r="A238" s="151" t="s">
        <v>556</v>
      </c>
      <c r="B238" s="154">
        <v>37200611</v>
      </c>
      <c r="C238" s="154">
        <v>37284209</v>
      </c>
      <c r="D238" s="154">
        <v>-83598</v>
      </c>
      <c r="E238" s="154">
        <v>32560092</v>
      </c>
      <c r="F238" s="154">
        <v>4640519</v>
      </c>
      <c r="G238" s="154"/>
    </row>
    <row r="239" spans="1:7">
      <c r="A239" s="151" t="s">
        <v>557</v>
      </c>
      <c r="B239" s="154">
        <v>23337283</v>
      </c>
      <c r="C239" s="154">
        <v>23347967</v>
      </c>
      <c r="D239" s="154">
        <v>-10684</v>
      </c>
      <c r="E239" s="154">
        <v>26213856</v>
      </c>
      <c r="F239" s="154">
        <v>-2876573</v>
      </c>
      <c r="G239" s="154"/>
    </row>
    <row r="240" spans="1:7">
      <c r="A240" s="151" t="s">
        <v>558</v>
      </c>
      <c r="B240" s="154">
        <v>-4344936</v>
      </c>
      <c r="C240" s="154">
        <v>-4323260</v>
      </c>
      <c r="D240" s="154">
        <v>-21676</v>
      </c>
      <c r="E240" s="154">
        <v>-4924315</v>
      </c>
      <c r="F240" s="154">
        <v>579379</v>
      </c>
      <c r="G240" s="154"/>
    </row>
    <row r="241" spans="1:7">
      <c r="A241" s="151" t="s">
        <v>559</v>
      </c>
      <c r="B241" s="154">
        <v>10159976</v>
      </c>
      <c r="C241" s="154">
        <v>10299405</v>
      </c>
      <c r="D241" s="154">
        <v>-139429</v>
      </c>
      <c r="E241" s="154">
        <v>6733690</v>
      </c>
      <c r="F241" s="154">
        <v>3426286</v>
      </c>
      <c r="G241" s="154"/>
    </row>
    <row r="242" spans="1:7">
      <c r="A242" s="151" t="s">
        <v>560</v>
      </c>
      <c r="B242" s="154">
        <v>-3359446</v>
      </c>
      <c r="C242" s="154">
        <v>-3365644</v>
      </c>
      <c r="D242" s="154">
        <v>6198</v>
      </c>
      <c r="E242" s="154">
        <v>-6636504</v>
      </c>
      <c r="F242" s="154">
        <v>3277058</v>
      </c>
      <c r="G242" s="154"/>
    </row>
    <row r="243" spans="1:7">
      <c r="A243" s="151" t="s">
        <v>561</v>
      </c>
      <c r="B243" s="154">
        <v>-3358959</v>
      </c>
      <c r="C243" s="154">
        <v>-3367913</v>
      </c>
      <c r="D243" s="154">
        <v>8954</v>
      </c>
      <c r="E243" s="154">
        <v>-4883912</v>
      </c>
      <c r="F243" s="154">
        <v>1524953</v>
      </c>
      <c r="G243" s="154"/>
    </row>
    <row r="244" spans="1:7">
      <c r="A244" s="151" t="s">
        <v>562</v>
      </c>
      <c r="B244" s="154">
        <v>-82021239</v>
      </c>
      <c r="C244" s="154">
        <v>-81439547</v>
      </c>
      <c r="D244" s="154">
        <v>-581692</v>
      </c>
      <c r="E244" s="154">
        <v>-89909888</v>
      </c>
      <c r="F244" s="154">
        <v>7888649</v>
      </c>
      <c r="G244" s="154"/>
    </row>
    <row r="245" spans="1:7" ht="27" customHeight="1">
      <c r="A245" s="145" t="s">
        <v>563</v>
      </c>
      <c r="B245" s="154"/>
      <c r="C245" s="154"/>
      <c r="D245" s="154"/>
      <c r="E245" s="154"/>
      <c r="F245" s="154"/>
      <c r="G245" s="154"/>
    </row>
    <row r="246" spans="1:7">
      <c r="A246" s="151" t="s">
        <v>564</v>
      </c>
      <c r="B246" s="154">
        <v>-13374481</v>
      </c>
      <c r="C246" s="154">
        <v>-13285290</v>
      </c>
      <c r="D246" s="154">
        <v>-89191</v>
      </c>
      <c r="E246" s="154">
        <v>-14880188</v>
      </c>
      <c r="F246" s="154">
        <v>1505707</v>
      </c>
      <c r="G246" s="154"/>
    </row>
    <row r="247" spans="1:7">
      <c r="A247" s="151" t="s">
        <v>565</v>
      </c>
      <c r="B247" s="154">
        <v>95384519</v>
      </c>
      <c r="C247" s="154">
        <v>95600797</v>
      </c>
      <c r="D247" s="154">
        <v>-216278</v>
      </c>
      <c r="E247" s="154">
        <v>94404340</v>
      </c>
      <c r="F247" s="154">
        <v>980179</v>
      </c>
      <c r="G247" s="154"/>
    </row>
    <row r="248" spans="1:7">
      <c r="A248" s="151" t="s">
        <v>566</v>
      </c>
      <c r="B248" s="154">
        <v>20233554</v>
      </c>
      <c r="C248" s="154">
        <v>20184584</v>
      </c>
      <c r="D248" s="154">
        <v>48970</v>
      </c>
      <c r="E248" s="154">
        <v>8373599</v>
      </c>
      <c r="F248" s="154">
        <v>11859955</v>
      </c>
      <c r="G248" s="154"/>
    </row>
    <row r="249" spans="1:7">
      <c r="A249" s="151" t="s">
        <v>567</v>
      </c>
      <c r="B249" s="154">
        <v>4505746</v>
      </c>
      <c r="C249" s="154">
        <v>4554031</v>
      </c>
      <c r="D249" s="154">
        <v>-48285</v>
      </c>
      <c r="E249" s="154">
        <v>4042443</v>
      </c>
      <c r="F249" s="154">
        <v>463303</v>
      </c>
      <c r="G249" s="154"/>
    </row>
    <row r="250" spans="1:7">
      <c r="A250" s="151" t="s">
        <v>568</v>
      </c>
      <c r="B250" s="154">
        <v>18887086</v>
      </c>
      <c r="C250" s="154">
        <v>18971522</v>
      </c>
      <c r="D250" s="154">
        <v>-84436</v>
      </c>
      <c r="E250" s="154">
        <v>25014683</v>
      </c>
      <c r="F250" s="154">
        <v>-6127597</v>
      </c>
      <c r="G250" s="154"/>
    </row>
    <row r="251" spans="1:7">
      <c r="A251" s="151" t="s">
        <v>569</v>
      </c>
      <c r="B251" s="154">
        <v>-27718606</v>
      </c>
      <c r="C251" s="154">
        <v>-27725979</v>
      </c>
      <c r="D251" s="154">
        <v>7373</v>
      </c>
      <c r="E251" s="154">
        <v>-24205054</v>
      </c>
      <c r="F251" s="154">
        <v>-3513552</v>
      </c>
      <c r="G251" s="154"/>
    </row>
    <row r="252" spans="1:7">
      <c r="A252" s="151" t="s">
        <v>570</v>
      </c>
      <c r="B252" s="154">
        <v>3341087</v>
      </c>
      <c r="C252" s="154">
        <v>3307236</v>
      </c>
      <c r="D252" s="154">
        <v>33851</v>
      </c>
      <c r="E252" s="154">
        <v>-4070822</v>
      </c>
      <c r="F252" s="154">
        <v>7411909</v>
      </c>
      <c r="G252" s="154"/>
    </row>
    <row r="253" spans="1:7">
      <c r="A253" s="151" t="s">
        <v>571</v>
      </c>
      <c r="B253" s="154">
        <v>2161322</v>
      </c>
      <c r="C253" s="154">
        <v>2216236</v>
      </c>
      <c r="D253" s="154">
        <v>-54914</v>
      </c>
      <c r="E253" s="154">
        <v>3661309</v>
      </c>
      <c r="F253" s="154">
        <v>-1499987</v>
      </c>
      <c r="G253" s="154"/>
    </row>
    <row r="254" spans="1:7">
      <c r="A254" s="151" t="s">
        <v>572</v>
      </c>
      <c r="B254" s="154">
        <v>26255951</v>
      </c>
      <c r="C254" s="154">
        <v>26376890</v>
      </c>
      <c r="D254" s="154">
        <v>-120939</v>
      </c>
      <c r="E254" s="154">
        <v>27506918</v>
      </c>
      <c r="F254" s="154">
        <v>-1250967</v>
      </c>
      <c r="G254" s="154"/>
    </row>
    <row r="255" spans="1:7">
      <c r="A255" s="151" t="s">
        <v>573</v>
      </c>
      <c r="B255" s="154">
        <v>-2996790</v>
      </c>
      <c r="C255" s="154">
        <v>-2969986</v>
      </c>
      <c r="D255" s="154">
        <v>-26804</v>
      </c>
      <c r="E255" s="154">
        <v>-2672309</v>
      </c>
      <c r="F255" s="154">
        <v>-324481</v>
      </c>
      <c r="G255" s="154"/>
    </row>
    <row r="256" spans="1:7">
      <c r="A256" s="151" t="s">
        <v>574</v>
      </c>
      <c r="B256" s="154">
        <v>2082837</v>
      </c>
      <c r="C256" s="154">
        <v>2142415</v>
      </c>
      <c r="D256" s="154">
        <v>-59578</v>
      </c>
      <c r="E256" s="154">
        <v>3192241</v>
      </c>
      <c r="F256" s="154">
        <v>-1109404</v>
      </c>
      <c r="G256" s="154"/>
    </row>
    <row r="257" spans="1:7">
      <c r="A257" s="151" t="s">
        <v>575</v>
      </c>
      <c r="B257" s="154">
        <v>-12852504</v>
      </c>
      <c r="C257" s="154">
        <v>-12855861</v>
      </c>
      <c r="D257" s="154">
        <v>3357</v>
      </c>
      <c r="E257" s="154">
        <v>-13203026</v>
      </c>
      <c r="F257" s="154">
        <v>350522</v>
      </c>
      <c r="G257" s="154"/>
    </row>
    <row r="258" spans="1:7">
      <c r="A258" s="151" t="s">
        <v>576</v>
      </c>
      <c r="B258" s="154">
        <v>-5957074</v>
      </c>
      <c r="C258" s="154">
        <v>-5960660</v>
      </c>
      <c r="D258" s="154">
        <v>3586</v>
      </c>
      <c r="E258" s="154">
        <v>-5004287</v>
      </c>
      <c r="F258" s="154">
        <v>-952787</v>
      </c>
      <c r="G258" s="154"/>
    </row>
    <row r="259" spans="1:7">
      <c r="A259" s="151" t="s">
        <v>577</v>
      </c>
      <c r="B259" s="154">
        <v>-8308737</v>
      </c>
      <c r="C259" s="154">
        <v>-8293069</v>
      </c>
      <c r="D259" s="154">
        <v>-15668</v>
      </c>
      <c r="E259" s="154">
        <v>-12755238</v>
      </c>
      <c r="F259" s="154">
        <v>4446501</v>
      </c>
      <c r="G259" s="154"/>
    </row>
    <row r="260" spans="1:7">
      <c r="A260" s="151" t="s">
        <v>578</v>
      </c>
      <c r="B260" s="154">
        <v>-13235919</v>
      </c>
      <c r="C260" s="154">
        <v>-13218871</v>
      </c>
      <c r="D260" s="154">
        <v>-17048</v>
      </c>
      <c r="E260" s="154">
        <v>-8769888</v>
      </c>
      <c r="F260" s="154">
        <v>-4466031</v>
      </c>
      <c r="G260" s="154"/>
    </row>
    <row r="261" spans="1:7" ht="27" customHeight="1">
      <c r="A261" s="145" t="s">
        <v>579</v>
      </c>
      <c r="B261" s="154"/>
      <c r="C261" s="154"/>
      <c r="D261" s="154"/>
      <c r="E261" s="154"/>
      <c r="F261" s="154"/>
      <c r="G261" s="154"/>
    </row>
    <row r="262" spans="1:7">
      <c r="A262" s="151" t="s">
        <v>580</v>
      </c>
      <c r="B262" s="154">
        <v>14391717</v>
      </c>
      <c r="C262" s="154">
        <v>14356772</v>
      </c>
      <c r="D262" s="154">
        <v>34945</v>
      </c>
      <c r="E262" s="154">
        <v>17331395</v>
      </c>
      <c r="F262" s="154">
        <v>-2939678</v>
      </c>
      <c r="G262" s="154"/>
    </row>
    <row r="263" spans="1:7">
      <c r="A263" s="151" t="s">
        <v>581</v>
      </c>
      <c r="B263" s="154">
        <v>2638960</v>
      </c>
      <c r="C263" s="154">
        <v>3112354</v>
      </c>
      <c r="D263" s="154">
        <v>-473394</v>
      </c>
      <c r="E263" s="154">
        <v>4217517</v>
      </c>
      <c r="F263" s="154">
        <v>-1578557</v>
      </c>
      <c r="G263" s="154"/>
    </row>
    <row r="264" spans="1:7">
      <c r="A264" s="151" t="s">
        <v>582</v>
      </c>
      <c r="B264" s="154">
        <v>13799725</v>
      </c>
      <c r="C264" s="154">
        <v>13847570</v>
      </c>
      <c r="D264" s="154">
        <v>-47845</v>
      </c>
      <c r="E264" s="154">
        <v>18512945</v>
      </c>
      <c r="F264" s="154">
        <v>-4713220</v>
      </c>
      <c r="G264" s="154"/>
    </row>
    <row r="265" spans="1:7">
      <c r="A265" s="151" t="s">
        <v>583</v>
      </c>
      <c r="B265" s="154">
        <v>81429724</v>
      </c>
      <c r="C265" s="154">
        <v>81679302</v>
      </c>
      <c r="D265" s="154">
        <v>-249578</v>
      </c>
      <c r="E265" s="154">
        <v>81129552</v>
      </c>
      <c r="F265" s="154">
        <v>300172</v>
      </c>
      <c r="G265" s="154"/>
    </row>
    <row r="266" spans="1:7">
      <c r="A266" s="151" t="s">
        <v>584</v>
      </c>
      <c r="B266" s="154">
        <v>14070275</v>
      </c>
      <c r="C266" s="154">
        <v>14189137</v>
      </c>
      <c r="D266" s="154">
        <v>-118862</v>
      </c>
      <c r="E266" s="154">
        <v>14211111</v>
      </c>
      <c r="F266" s="154">
        <v>-140836</v>
      </c>
      <c r="G266" s="154"/>
    </row>
    <row r="267" spans="1:7">
      <c r="A267" s="151" t="s">
        <v>585</v>
      </c>
      <c r="B267" s="154">
        <v>-7533356</v>
      </c>
      <c r="C267" s="154">
        <v>-7507352</v>
      </c>
      <c r="D267" s="154">
        <v>-26004</v>
      </c>
      <c r="E267" s="154">
        <v>-7522252</v>
      </c>
      <c r="F267" s="154">
        <v>-11104</v>
      </c>
      <c r="G267" s="154"/>
    </row>
    <row r="268" spans="1:7">
      <c r="A268" s="151" t="s">
        <v>586</v>
      </c>
      <c r="B268" s="154">
        <v>5284133</v>
      </c>
      <c r="C268" s="154">
        <v>5270248</v>
      </c>
      <c r="D268" s="154">
        <v>13885</v>
      </c>
      <c r="E268" s="154">
        <v>5252739</v>
      </c>
      <c r="F268" s="154">
        <v>31394</v>
      </c>
      <c r="G268" s="154"/>
    </row>
    <row r="269" spans="1:7">
      <c r="A269" s="151" t="s">
        <v>587</v>
      </c>
      <c r="B269" s="154">
        <v>-2047388</v>
      </c>
      <c r="C269" s="154">
        <v>-2047870</v>
      </c>
      <c r="D269" s="154">
        <v>482</v>
      </c>
      <c r="E269" s="154">
        <v>-1187734</v>
      </c>
      <c r="F269" s="154">
        <v>-859654</v>
      </c>
      <c r="G269" s="154"/>
    </row>
    <row r="270" spans="1:7">
      <c r="A270" s="151" t="s">
        <v>588</v>
      </c>
      <c r="B270" s="154">
        <v>-26647334</v>
      </c>
      <c r="C270" s="154">
        <v>-26668770</v>
      </c>
      <c r="D270" s="154">
        <v>21436</v>
      </c>
      <c r="E270" s="154">
        <v>-19747609</v>
      </c>
      <c r="F270" s="154">
        <v>-6899725</v>
      </c>
      <c r="G270" s="154"/>
    </row>
    <row r="271" spans="1:7">
      <c r="A271" s="151" t="s">
        <v>589</v>
      </c>
      <c r="B271" s="154">
        <v>42185426</v>
      </c>
      <c r="C271" s="154">
        <v>42183315</v>
      </c>
      <c r="D271" s="154">
        <v>2111</v>
      </c>
      <c r="E271" s="154">
        <v>44129377</v>
      </c>
      <c r="F271" s="154">
        <v>-1943951</v>
      </c>
      <c r="G271" s="154"/>
    </row>
    <row r="272" spans="1:7" ht="27" customHeight="1">
      <c r="A272" s="145" t="s">
        <v>590</v>
      </c>
      <c r="B272" s="154"/>
      <c r="C272" s="154"/>
      <c r="D272" s="154"/>
      <c r="E272" s="154"/>
      <c r="F272" s="154"/>
      <c r="G272" s="154"/>
    </row>
    <row r="273" spans="1:7">
      <c r="A273" s="151" t="s">
        <v>591</v>
      </c>
      <c r="B273" s="154">
        <v>65137642</v>
      </c>
      <c r="C273" s="154">
        <v>65322100</v>
      </c>
      <c r="D273" s="154">
        <v>-184458</v>
      </c>
      <c r="E273" s="154">
        <v>56368457</v>
      </c>
      <c r="F273" s="154">
        <v>8769185</v>
      </c>
      <c r="G273" s="154"/>
    </row>
    <row r="274" spans="1:7">
      <c r="A274" s="151" t="s">
        <v>592</v>
      </c>
      <c r="B274" s="154">
        <v>34583318</v>
      </c>
      <c r="C274" s="154">
        <v>34714557</v>
      </c>
      <c r="D274" s="154">
        <v>-131239</v>
      </c>
      <c r="E274" s="154">
        <v>35013718</v>
      </c>
      <c r="F274" s="154">
        <v>-430400</v>
      </c>
      <c r="G274" s="154"/>
    </row>
    <row r="275" spans="1:7">
      <c r="A275" s="151" t="s">
        <v>593</v>
      </c>
      <c r="B275" s="154">
        <v>37926984</v>
      </c>
      <c r="C275" s="154">
        <v>37902417</v>
      </c>
      <c r="D275" s="154">
        <v>24567</v>
      </c>
      <c r="E275" s="154">
        <v>34637792</v>
      </c>
      <c r="F275" s="154">
        <v>3289192</v>
      </c>
      <c r="G275" s="154"/>
    </row>
    <row r="276" spans="1:7">
      <c r="A276" s="151" t="s">
        <v>594</v>
      </c>
      <c r="B276" s="154">
        <v>2709030</v>
      </c>
      <c r="C276" s="154">
        <v>3168942</v>
      </c>
      <c r="D276" s="154">
        <v>-459912</v>
      </c>
      <c r="E276" s="154">
        <v>-107413</v>
      </c>
      <c r="F276" s="154">
        <v>2816443</v>
      </c>
      <c r="G276" s="154"/>
    </row>
    <row r="277" spans="1:7">
      <c r="A277" s="151" t="s">
        <v>595</v>
      </c>
      <c r="B277" s="154">
        <v>-10763939</v>
      </c>
      <c r="C277" s="154">
        <v>-10694146</v>
      </c>
      <c r="D277" s="154">
        <v>-69793</v>
      </c>
      <c r="E277" s="154">
        <v>-15038023</v>
      </c>
      <c r="F277" s="154">
        <v>4274084</v>
      </c>
      <c r="G277" s="154"/>
    </row>
    <row r="278" spans="1:7">
      <c r="A278" s="151" t="s">
        <v>596</v>
      </c>
      <c r="B278" s="154">
        <v>2686976</v>
      </c>
      <c r="C278" s="154">
        <v>2679370</v>
      </c>
      <c r="D278" s="154">
        <v>7606</v>
      </c>
      <c r="E278" s="154">
        <v>988367</v>
      </c>
      <c r="F278" s="154">
        <v>1698609</v>
      </c>
      <c r="G278" s="154"/>
    </row>
    <row r="279" spans="1:7">
      <c r="A279" s="151" t="s">
        <v>597</v>
      </c>
      <c r="B279" s="154">
        <v>30116849</v>
      </c>
      <c r="C279" s="154">
        <v>30401605</v>
      </c>
      <c r="D279" s="154">
        <v>-284756</v>
      </c>
      <c r="E279" s="154">
        <v>36243807</v>
      </c>
      <c r="F279" s="154">
        <v>-6126958</v>
      </c>
      <c r="G279" s="154"/>
    </row>
    <row r="280" spans="1:7" ht="27" customHeight="1">
      <c r="A280" s="145" t="s">
        <v>598</v>
      </c>
      <c r="B280" s="154"/>
      <c r="C280" s="154"/>
      <c r="D280" s="154"/>
      <c r="E280" s="154"/>
      <c r="F280" s="154"/>
      <c r="G280" s="154"/>
    </row>
    <row r="281" spans="1:7">
      <c r="A281" s="151" t="s">
        <v>599</v>
      </c>
      <c r="B281" s="154">
        <v>15765124</v>
      </c>
      <c r="C281" s="154">
        <v>15772179</v>
      </c>
      <c r="D281" s="154">
        <v>-7055</v>
      </c>
      <c r="E281" s="154">
        <v>15446512</v>
      </c>
      <c r="F281" s="154">
        <v>318612</v>
      </c>
      <c r="G281" s="154"/>
    </row>
    <row r="282" spans="1:7">
      <c r="A282" s="151" t="s">
        <v>600</v>
      </c>
      <c r="B282" s="154">
        <v>6592792</v>
      </c>
      <c r="C282" s="154">
        <v>6591361</v>
      </c>
      <c r="D282" s="154">
        <v>1431</v>
      </c>
      <c r="E282" s="154">
        <v>8795313</v>
      </c>
      <c r="F282" s="154">
        <v>-2202521</v>
      </c>
      <c r="G282" s="154"/>
    </row>
    <row r="283" spans="1:7">
      <c r="A283" s="151" t="s">
        <v>601</v>
      </c>
      <c r="B283" s="154">
        <v>6082419</v>
      </c>
      <c r="C283" s="154">
        <v>6105625</v>
      </c>
      <c r="D283" s="154">
        <v>-23206</v>
      </c>
      <c r="E283" s="154">
        <v>4111404</v>
      </c>
      <c r="F283" s="154">
        <v>1971015</v>
      </c>
      <c r="G283" s="154"/>
    </row>
    <row r="284" spans="1:7">
      <c r="A284" s="151" t="s">
        <v>602</v>
      </c>
      <c r="B284" s="154">
        <v>22397610</v>
      </c>
      <c r="C284" s="154">
        <v>22425817</v>
      </c>
      <c r="D284" s="154">
        <v>-28207</v>
      </c>
      <c r="E284" s="154">
        <v>24847614</v>
      </c>
      <c r="F284" s="154">
        <v>-2450004</v>
      </c>
      <c r="G284" s="154"/>
    </row>
    <row r="285" spans="1:7">
      <c r="A285" s="151" t="s">
        <v>603</v>
      </c>
      <c r="B285" s="154">
        <v>-21834222</v>
      </c>
      <c r="C285" s="154">
        <v>-21832844</v>
      </c>
      <c r="D285" s="154">
        <v>-1378</v>
      </c>
      <c r="E285" s="154">
        <v>-20737920</v>
      </c>
      <c r="F285" s="154">
        <v>-1096302</v>
      </c>
      <c r="G285" s="154"/>
    </row>
    <row r="286" spans="1:7">
      <c r="A286" s="151" t="s">
        <v>604</v>
      </c>
      <c r="B286" s="154">
        <v>8409527</v>
      </c>
      <c r="C286" s="154">
        <v>8422508</v>
      </c>
      <c r="D286" s="154">
        <v>-12981</v>
      </c>
      <c r="E286" s="154">
        <v>9863315</v>
      </c>
      <c r="F286" s="154">
        <v>-1453788</v>
      </c>
      <c r="G286" s="154"/>
    </row>
    <row r="287" spans="1:7">
      <c r="A287" s="151" t="s">
        <v>605</v>
      </c>
      <c r="B287" s="154">
        <v>-20399261</v>
      </c>
      <c r="C287" s="154">
        <v>-20359738</v>
      </c>
      <c r="D287" s="154">
        <v>-39523</v>
      </c>
      <c r="E287" s="154">
        <v>-19315246</v>
      </c>
      <c r="F287" s="154">
        <v>-1084015</v>
      </c>
      <c r="G287" s="154"/>
    </row>
    <row r="288" spans="1:7">
      <c r="A288" s="151" t="s">
        <v>606</v>
      </c>
      <c r="B288" s="154">
        <v>347336876</v>
      </c>
      <c r="C288" s="154">
        <v>347418022</v>
      </c>
      <c r="D288" s="154">
        <v>-81146</v>
      </c>
      <c r="E288" s="154">
        <v>325741731</v>
      </c>
      <c r="F288" s="154">
        <v>21595145</v>
      </c>
      <c r="G288" s="154"/>
    </row>
    <row r="289" spans="1:7" ht="27" customHeight="1">
      <c r="A289" s="145" t="s">
        <v>607</v>
      </c>
      <c r="B289" s="154"/>
      <c r="C289" s="154"/>
      <c r="D289" s="154"/>
      <c r="E289" s="154"/>
      <c r="F289" s="154"/>
      <c r="G289" s="154"/>
    </row>
    <row r="290" spans="1:7">
      <c r="A290" s="151" t="s">
        <v>608</v>
      </c>
      <c r="B290" s="154">
        <v>-8484561</v>
      </c>
      <c r="C290" s="154">
        <v>-8484131</v>
      </c>
      <c r="D290" s="154">
        <v>-430</v>
      </c>
      <c r="E290" s="154">
        <v>-9396233</v>
      </c>
      <c r="F290" s="154">
        <v>911672</v>
      </c>
      <c r="G290" s="154"/>
    </row>
    <row r="291" spans="1:7">
      <c r="A291" s="151" t="s">
        <v>609</v>
      </c>
      <c r="B291" s="154">
        <v>2310045</v>
      </c>
      <c r="C291" s="154">
        <v>2312852</v>
      </c>
      <c r="D291" s="154">
        <v>-2807</v>
      </c>
      <c r="E291" s="154">
        <v>4932146</v>
      </c>
      <c r="F291" s="154">
        <v>-2622101</v>
      </c>
      <c r="G291" s="154"/>
    </row>
    <row r="292" spans="1:7">
      <c r="A292" s="151" t="s">
        <v>610</v>
      </c>
      <c r="B292" s="154">
        <v>51785143</v>
      </c>
      <c r="C292" s="154">
        <v>51914310</v>
      </c>
      <c r="D292" s="154">
        <v>-129167</v>
      </c>
      <c r="E292" s="154">
        <v>52639375</v>
      </c>
      <c r="F292" s="154">
        <v>-854232</v>
      </c>
      <c r="G292" s="154"/>
    </row>
    <row r="293" spans="1:7">
      <c r="A293" s="151" t="s">
        <v>611</v>
      </c>
      <c r="B293" s="154">
        <v>-9384701</v>
      </c>
      <c r="C293" s="154">
        <v>-9388335</v>
      </c>
      <c r="D293" s="154">
        <v>3634</v>
      </c>
      <c r="E293" s="154">
        <v>-8989093</v>
      </c>
      <c r="F293" s="154">
        <v>-395608</v>
      </c>
      <c r="G293" s="154"/>
    </row>
    <row r="294" spans="1:7">
      <c r="A294" s="151" t="s">
        <v>612</v>
      </c>
      <c r="B294" s="154">
        <v>4516500</v>
      </c>
      <c r="C294" s="154">
        <v>4522445</v>
      </c>
      <c r="D294" s="154">
        <v>-5945</v>
      </c>
      <c r="E294" s="154">
        <v>6397040</v>
      </c>
      <c r="F294" s="154">
        <v>-1880540</v>
      </c>
      <c r="G294" s="154"/>
    </row>
    <row r="295" spans="1:7">
      <c r="A295" s="151" t="s">
        <v>613</v>
      </c>
      <c r="B295" s="154">
        <v>7219411</v>
      </c>
      <c r="C295" s="154">
        <v>7241801</v>
      </c>
      <c r="D295" s="154">
        <v>-22390</v>
      </c>
      <c r="E295" s="154">
        <v>5834306</v>
      </c>
      <c r="F295" s="154">
        <v>1385105</v>
      </c>
      <c r="G295" s="154"/>
    </row>
    <row r="296" spans="1:7">
      <c r="A296" s="151" t="s">
        <v>614</v>
      </c>
      <c r="B296" s="154">
        <v>-6284109</v>
      </c>
      <c r="C296" s="154">
        <v>-6288291</v>
      </c>
      <c r="D296" s="154">
        <v>4182</v>
      </c>
      <c r="E296" s="154">
        <v>-4781231</v>
      </c>
      <c r="F296" s="154">
        <v>-1502878</v>
      </c>
      <c r="G296" s="154"/>
    </row>
    <row r="297" spans="1:7">
      <c r="A297" s="151" t="s">
        <v>615</v>
      </c>
      <c r="B297" s="154">
        <v>198245908</v>
      </c>
      <c r="C297" s="154">
        <v>198865353</v>
      </c>
      <c r="D297" s="154">
        <v>-619445</v>
      </c>
      <c r="E297" s="154">
        <v>199968362</v>
      </c>
      <c r="F297" s="154">
        <v>-1722454</v>
      </c>
      <c r="G297" s="154"/>
    </row>
    <row r="298" spans="1:7">
      <c r="A298" s="151" t="s">
        <v>616</v>
      </c>
      <c r="B298" s="154">
        <v>-4440500</v>
      </c>
      <c r="C298" s="154">
        <v>-4437144</v>
      </c>
      <c r="D298" s="154">
        <v>-3356</v>
      </c>
      <c r="E298" s="154">
        <v>-3937758</v>
      </c>
      <c r="F298" s="154">
        <v>-502742</v>
      </c>
      <c r="G298" s="154"/>
    </row>
    <row r="299" spans="1:7">
      <c r="A299" s="151" t="s">
        <v>617</v>
      </c>
      <c r="B299" s="154">
        <v>196175</v>
      </c>
      <c r="C299" s="154">
        <v>199840</v>
      </c>
      <c r="D299" s="154">
        <v>-3665</v>
      </c>
      <c r="E299" s="154">
        <v>2760098</v>
      </c>
      <c r="F299" s="154">
        <v>-2563923</v>
      </c>
      <c r="G299" s="154"/>
    </row>
    <row r="300" spans="1:7">
      <c r="A300" s="151" t="s">
        <v>618</v>
      </c>
      <c r="B300" s="154">
        <v>137079662</v>
      </c>
      <c r="C300" s="154">
        <v>137005241</v>
      </c>
      <c r="D300" s="154">
        <v>74421</v>
      </c>
      <c r="E300" s="154">
        <v>116479705</v>
      </c>
      <c r="F300" s="154">
        <v>20599957</v>
      </c>
      <c r="G300" s="154"/>
    </row>
    <row r="301" spans="1:7">
      <c r="A301" s="151" t="s">
        <v>619</v>
      </c>
      <c r="B301" s="154">
        <v>17984360</v>
      </c>
      <c r="C301" s="154">
        <v>18038882</v>
      </c>
      <c r="D301" s="154">
        <v>-54522</v>
      </c>
      <c r="E301" s="154">
        <v>23623901</v>
      </c>
      <c r="F301" s="154">
        <v>-5639541</v>
      </c>
      <c r="G301" s="154"/>
    </row>
    <row r="302" spans="1:7">
      <c r="A302" s="151" t="s">
        <v>620</v>
      </c>
      <c r="B302" s="154">
        <v>4460585</v>
      </c>
      <c r="C302" s="154">
        <v>4451395</v>
      </c>
      <c r="D302" s="154">
        <v>9190</v>
      </c>
      <c r="E302" s="154">
        <v>3704652</v>
      </c>
      <c r="F302" s="154">
        <v>755933</v>
      </c>
      <c r="G302" s="154"/>
    </row>
    <row r="303" spans="1:7">
      <c r="A303" s="151" t="s">
        <v>621</v>
      </c>
      <c r="B303" s="154">
        <v>30781786</v>
      </c>
      <c r="C303" s="154">
        <v>30872336</v>
      </c>
      <c r="D303" s="154">
        <v>-90550</v>
      </c>
      <c r="E303" s="154">
        <v>30035930</v>
      </c>
      <c r="F303" s="154">
        <v>745856</v>
      </c>
      <c r="G303" s="154"/>
    </row>
    <row r="304" spans="1:7">
      <c r="A304" s="151" t="s">
        <v>622</v>
      </c>
      <c r="B304" s="154">
        <v>2037121</v>
      </c>
      <c r="C304" s="154">
        <v>2038759</v>
      </c>
      <c r="D304" s="154">
        <v>-1638</v>
      </c>
      <c r="E304" s="154">
        <v>-1192388</v>
      </c>
      <c r="F304" s="154">
        <v>3229509</v>
      </c>
      <c r="G304" s="154"/>
    </row>
    <row r="305" spans="1:7" ht="27" customHeight="1">
      <c r="A305" s="145" t="s">
        <v>623</v>
      </c>
      <c r="B305" s="154"/>
      <c r="C305" s="154"/>
      <c r="D305" s="154"/>
      <c r="E305" s="154"/>
      <c r="F305" s="154"/>
      <c r="G305" s="154"/>
    </row>
    <row r="306" spans="1:7">
      <c r="A306" s="151" t="s">
        <v>624</v>
      </c>
      <c r="B306" s="154">
        <v>-6238238</v>
      </c>
      <c r="C306" s="154">
        <v>-6236441</v>
      </c>
      <c r="D306" s="154">
        <v>-1797</v>
      </c>
      <c r="E306" s="154">
        <v>-5263858</v>
      </c>
      <c r="F306" s="154">
        <v>-974380</v>
      </c>
      <c r="G306" s="154"/>
    </row>
    <row r="307" spans="1:7">
      <c r="A307" s="151" t="s">
        <v>625</v>
      </c>
      <c r="B307" s="154">
        <v>9422623</v>
      </c>
      <c r="C307" s="154">
        <v>9459103</v>
      </c>
      <c r="D307" s="154">
        <v>-36480</v>
      </c>
      <c r="E307" s="154">
        <v>4199371</v>
      </c>
      <c r="F307" s="154">
        <v>5223252</v>
      </c>
      <c r="G307" s="154"/>
    </row>
    <row r="308" spans="1:7">
      <c r="A308" s="151" t="s">
        <v>626</v>
      </c>
      <c r="B308" s="154">
        <v>81969355</v>
      </c>
      <c r="C308" s="154">
        <v>81934813</v>
      </c>
      <c r="D308" s="154">
        <v>34542</v>
      </c>
      <c r="E308" s="154">
        <v>75174139</v>
      </c>
      <c r="F308" s="154">
        <v>6795216</v>
      </c>
      <c r="G308" s="154"/>
    </row>
    <row r="309" spans="1:7">
      <c r="A309" s="151" t="s">
        <v>627</v>
      </c>
      <c r="B309" s="154">
        <v>7135188</v>
      </c>
      <c r="C309" s="154">
        <v>7133714</v>
      </c>
      <c r="D309" s="154">
        <v>1474</v>
      </c>
      <c r="E309" s="154">
        <v>7404774</v>
      </c>
      <c r="F309" s="154">
        <v>-269586</v>
      </c>
      <c r="G309" s="154"/>
    </row>
    <row r="310" spans="1:7">
      <c r="A310" s="151" t="s">
        <v>628</v>
      </c>
      <c r="B310" s="154">
        <v>17591087</v>
      </c>
      <c r="C310" s="154">
        <v>17646419</v>
      </c>
      <c r="D310" s="154">
        <v>-55332</v>
      </c>
      <c r="E310" s="154">
        <v>20481493</v>
      </c>
      <c r="F310" s="154">
        <v>-2890406</v>
      </c>
      <c r="G310" s="154"/>
    </row>
    <row r="311" spans="1:7">
      <c r="A311" s="151" t="s">
        <v>629</v>
      </c>
      <c r="B311" s="154">
        <v>-10291186</v>
      </c>
      <c r="C311" s="154">
        <v>-10292314</v>
      </c>
      <c r="D311" s="154">
        <v>1128</v>
      </c>
      <c r="E311" s="154">
        <v>-8177024</v>
      </c>
      <c r="F311" s="154">
        <v>-2114162</v>
      </c>
      <c r="G311" s="154"/>
    </row>
    <row r="312" spans="1:7">
      <c r="A312" s="151" t="s">
        <v>630</v>
      </c>
      <c r="B312" s="154">
        <v>16094479</v>
      </c>
      <c r="C312" s="154">
        <v>16060815</v>
      </c>
      <c r="D312" s="154">
        <v>33664</v>
      </c>
      <c r="E312" s="154">
        <v>16916684</v>
      </c>
      <c r="F312" s="154">
        <v>-822205</v>
      </c>
      <c r="G312" s="154"/>
    </row>
    <row r="313" spans="1:7">
      <c r="A313" s="151" t="s">
        <v>631</v>
      </c>
      <c r="B313" s="154">
        <v>-4241413</v>
      </c>
      <c r="C313" s="154">
        <v>-4272578</v>
      </c>
      <c r="D313" s="154">
        <v>31165</v>
      </c>
      <c r="E313" s="154">
        <v>5298498</v>
      </c>
      <c r="F313" s="154">
        <v>-9539911</v>
      </c>
      <c r="G313" s="154"/>
    </row>
    <row r="314" spans="1:7">
      <c r="A314" s="151" t="s">
        <v>632</v>
      </c>
      <c r="B314" s="154">
        <v>33510899</v>
      </c>
      <c r="C314" s="154">
        <v>33860098</v>
      </c>
      <c r="D314" s="154">
        <v>-349199</v>
      </c>
      <c r="E314" s="154">
        <v>29320714</v>
      </c>
      <c r="F314" s="154">
        <v>4190185</v>
      </c>
      <c r="G314" s="154"/>
    </row>
    <row r="315" spans="1:7">
      <c r="A315" s="151" t="s">
        <v>633</v>
      </c>
      <c r="B315" s="154">
        <v>3255429</v>
      </c>
      <c r="C315" s="154">
        <v>3282601</v>
      </c>
      <c r="D315" s="154">
        <v>-27172</v>
      </c>
      <c r="E315" s="154">
        <v>5193015</v>
      </c>
      <c r="F315" s="154">
        <v>-1937586</v>
      </c>
      <c r="G315" s="154"/>
    </row>
    <row r="316" spans="1:7">
      <c r="A316" s="151" t="s">
        <v>634</v>
      </c>
      <c r="B316" s="154">
        <v>25262061</v>
      </c>
      <c r="C316" s="154">
        <v>25478783</v>
      </c>
      <c r="D316" s="154">
        <v>-216722</v>
      </c>
      <c r="E316" s="154">
        <v>27556882</v>
      </c>
      <c r="F316" s="154">
        <v>-2294821</v>
      </c>
      <c r="G316" s="154"/>
    </row>
    <row r="317" spans="1:7">
      <c r="A317" s="151" t="s">
        <v>635</v>
      </c>
      <c r="B317" s="154">
        <v>16809898</v>
      </c>
      <c r="C317" s="154">
        <v>16792428</v>
      </c>
      <c r="D317" s="154">
        <v>17470</v>
      </c>
      <c r="E317" s="154">
        <v>15688184</v>
      </c>
      <c r="F317" s="154">
        <v>1121714</v>
      </c>
      <c r="G317" s="154"/>
    </row>
    <row r="318" spans="1:7">
      <c r="A318" s="151" t="s">
        <v>636</v>
      </c>
      <c r="B318" s="154">
        <v>7354777</v>
      </c>
      <c r="C318" s="154">
        <v>7373884</v>
      </c>
      <c r="D318" s="154">
        <v>-19107</v>
      </c>
      <c r="E318" s="154">
        <v>5947722</v>
      </c>
      <c r="F318" s="154">
        <v>1407055</v>
      </c>
      <c r="G318" s="154"/>
    </row>
    <row r="319" spans="1:7" ht="13.5" thickBot="1">
      <c r="A319" s="153" t="s">
        <v>637</v>
      </c>
      <c r="B319" s="156">
        <v>12741748</v>
      </c>
      <c r="C319" s="156">
        <v>12732628</v>
      </c>
      <c r="D319" s="156">
        <v>9120</v>
      </c>
      <c r="E319" s="156">
        <v>16505624</v>
      </c>
      <c r="F319" s="156">
        <v>-3763876</v>
      </c>
      <c r="G319" s="154"/>
    </row>
    <row r="320" spans="1:7">
      <c r="A320" s="151"/>
      <c r="B320" s="154"/>
      <c r="C320" s="154"/>
      <c r="D320" s="155"/>
      <c r="E320" s="154"/>
      <c r="F320" s="154"/>
      <c r="G320" s="154"/>
    </row>
    <row r="321" spans="1:7">
      <c r="A321" s="151"/>
      <c r="B321" s="154"/>
      <c r="C321" s="154"/>
      <c r="D321" s="155"/>
      <c r="E321" s="154"/>
      <c r="F321" s="154"/>
      <c r="G321" s="154"/>
    </row>
    <row r="322" spans="1:7">
      <c r="A322" s="151"/>
      <c r="B322" s="154"/>
      <c r="C322" s="154"/>
      <c r="D322" s="155"/>
      <c r="E322" s="154"/>
      <c r="F322" s="154"/>
      <c r="G322" s="154"/>
    </row>
    <row r="323" spans="1:7">
      <c r="A323" s="151"/>
      <c r="B323" s="154"/>
      <c r="C323" s="154"/>
      <c r="D323" s="155"/>
      <c r="E323" s="154"/>
      <c r="F323" s="154"/>
      <c r="G323" s="154"/>
    </row>
    <row r="324" spans="1:7">
      <c r="A324" s="151"/>
      <c r="B324" s="154"/>
      <c r="C324" s="154"/>
      <c r="D324" s="155"/>
      <c r="E324" s="154"/>
      <c r="F324" s="154"/>
      <c r="G324" s="154"/>
    </row>
    <row r="325" spans="1:7">
      <c r="A325" s="151"/>
      <c r="B325" s="154"/>
      <c r="C325" s="154"/>
      <c r="D325" s="155"/>
      <c r="E325" s="154"/>
      <c r="F325" s="154"/>
      <c r="G325" s="154"/>
    </row>
    <row r="326" spans="1:7">
      <c r="A326" s="151"/>
      <c r="B326" s="154"/>
      <c r="C326" s="154"/>
      <c r="D326" s="155"/>
      <c r="E326" s="154"/>
      <c r="F326" s="154"/>
      <c r="G326" s="154"/>
    </row>
    <row r="327" spans="1:7">
      <c r="A327" s="151"/>
      <c r="B327" s="154"/>
      <c r="C327" s="154"/>
      <c r="D327" s="155"/>
      <c r="E327" s="154"/>
      <c r="F327" s="154"/>
      <c r="G327" s="154"/>
    </row>
    <row r="328" spans="1:7">
      <c r="A328" s="151"/>
      <c r="B328" s="154"/>
      <c r="C328" s="154"/>
      <c r="D328" s="155"/>
      <c r="E328" s="154"/>
      <c r="F328" s="154"/>
      <c r="G328" s="154"/>
    </row>
    <row r="329" spans="1:7">
      <c r="A329" s="151"/>
      <c r="B329" s="154"/>
      <c r="C329" s="154"/>
      <c r="D329" s="155"/>
      <c r="E329" s="154"/>
      <c r="F329" s="154"/>
      <c r="G329" s="154"/>
    </row>
    <row r="330" spans="1:7">
      <c r="A330" s="151"/>
      <c r="B330" s="154"/>
      <c r="C330" s="154"/>
      <c r="D330" s="155"/>
      <c r="E330" s="154"/>
      <c r="F330" s="154"/>
      <c r="G330" s="154"/>
    </row>
    <row r="331" spans="1:7">
      <c r="A331" s="151"/>
      <c r="B331" s="154"/>
      <c r="C331" s="154"/>
      <c r="D331" s="155"/>
      <c r="E331" s="154"/>
      <c r="F331" s="154"/>
      <c r="G331" s="154"/>
    </row>
    <row r="332" spans="1:7">
      <c r="A332" s="151"/>
      <c r="B332" s="154"/>
      <c r="C332" s="154"/>
      <c r="D332" s="155"/>
      <c r="E332" s="154"/>
      <c r="F332" s="154"/>
      <c r="G332" s="154"/>
    </row>
    <row r="333" spans="1:7">
      <c r="A333" s="151"/>
      <c r="B333" s="154"/>
      <c r="C333" s="154"/>
      <c r="D333" s="155"/>
      <c r="E333" s="154"/>
      <c r="F333" s="154"/>
      <c r="G333" s="154"/>
    </row>
    <row r="334" spans="1:7">
      <c r="A334" s="151"/>
      <c r="B334" s="154"/>
      <c r="C334" s="154"/>
      <c r="D334" s="155"/>
      <c r="E334" s="154"/>
      <c r="F334" s="154"/>
      <c r="G334" s="154"/>
    </row>
    <row r="335" spans="1:7">
      <c r="A335" s="151"/>
      <c r="B335" s="154"/>
      <c r="C335" s="154"/>
      <c r="D335" s="155"/>
      <c r="E335" s="154"/>
      <c r="F335" s="154"/>
      <c r="G335" s="154"/>
    </row>
    <row r="336" spans="1:7">
      <c r="A336" s="151"/>
      <c r="B336" s="154"/>
      <c r="C336" s="154"/>
      <c r="D336" s="155"/>
      <c r="E336" s="154"/>
      <c r="F336" s="154"/>
      <c r="G336" s="154"/>
    </row>
    <row r="337" spans="1:7">
      <c r="A337" s="151"/>
      <c r="B337" s="154"/>
      <c r="C337" s="154"/>
      <c r="D337" s="155"/>
      <c r="E337" s="154"/>
      <c r="F337" s="154"/>
      <c r="G337" s="154"/>
    </row>
    <row r="338" spans="1:7">
      <c r="A338" s="151"/>
      <c r="B338" s="154"/>
      <c r="C338" s="154"/>
      <c r="D338" s="155"/>
      <c r="E338" s="154"/>
      <c r="F338" s="154"/>
      <c r="G338" s="154"/>
    </row>
    <row r="339" spans="1:7">
      <c r="A339" s="151"/>
      <c r="B339" s="154"/>
      <c r="C339" s="154"/>
      <c r="D339" s="155"/>
      <c r="E339" s="154"/>
      <c r="F339" s="154"/>
      <c r="G339" s="154"/>
    </row>
    <row r="340" spans="1:7">
      <c r="A340" s="151"/>
      <c r="B340" s="154"/>
      <c r="C340" s="154"/>
      <c r="D340" s="155"/>
      <c r="E340" s="154"/>
      <c r="F340" s="154"/>
      <c r="G340" s="154"/>
    </row>
    <row r="341" spans="1:7">
      <c r="A341" s="151"/>
      <c r="B341" s="154"/>
      <c r="C341" s="154"/>
      <c r="D341" s="155"/>
      <c r="E341" s="154"/>
      <c r="F341" s="154"/>
      <c r="G341" s="154"/>
    </row>
    <row r="342" spans="1:7">
      <c r="A342" s="151"/>
      <c r="B342" s="154"/>
      <c r="C342" s="154"/>
      <c r="D342" s="155"/>
      <c r="E342" s="154"/>
      <c r="F342" s="154"/>
      <c r="G342" s="154"/>
    </row>
    <row r="343" spans="1:7">
      <c r="A343" s="151"/>
      <c r="B343" s="154"/>
      <c r="C343" s="154"/>
      <c r="D343" s="155"/>
      <c r="E343" s="154"/>
      <c r="F343" s="154"/>
      <c r="G343" s="154"/>
    </row>
    <row r="344" spans="1:7">
      <c r="A344" s="151"/>
      <c r="B344" s="154"/>
      <c r="C344" s="154"/>
      <c r="D344" s="155"/>
      <c r="E344" s="154"/>
      <c r="F344" s="154"/>
      <c r="G344" s="154"/>
    </row>
    <row r="345" spans="1:7">
      <c r="A345" s="151"/>
      <c r="B345" s="154"/>
      <c r="C345" s="154"/>
      <c r="D345" s="155"/>
      <c r="E345" s="154"/>
      <c r="F345" s="154"/>
      <c r="G345" s="154"/>
    </row>
    <row r="346" spans="1:7">
      <c r="A346" s="151"/>
      <c r="B346" s="154"/>
      <c r="C346" s="154"/>
      <c r="D346" s="155"/>
      <c r="E346" s="154"/>
      <c r="F346" s="154"/>
      <c r="G346" s="154"/>
    </row>
    <row r="347" spans="1:7">
      <c r="A347" s="151"/>
      <c r="B347" s="154"/>
      <c r="C347" s="154"/>
      <c r="D347" s="155"/>
      <c r="E347" s="154"/>
      <c r="F347" s="154"/>
      <c r="G347" s="154"/>
    </row>
    <row r="348" spans="1:7">
      <c r="A348" s="151"/>
      <c r="B348" s="154"/>
      <c r="C348" s="154"/>
      <c r="D348" s="155"/>
      <c r="E348" s="154"/>
      <c r="F348" s="154"/>
      <c r="G348" s="154"/>
    </row>
    <row r="349" spans="1:7">
      <c r="A349" s="151"/>
      <c r="B349" s="154"/>
      <c r="C349" s="154"/>
      <c r="D349" s="155"/>
      <c r="E349" s="154"/>
      <c r="F349" s="154"/>
      <c r="G349" s="154"/>
    </row>
    <row r="350" spans="1:7">
      <c r="A350" s="151"/>
      <c r="B350" s="154"/>
      <c r="C350" s="154"/>
      <c r="D350" s="155"/>
      <c r="E350" s="154"/>
      <c r="F350" s="154"/>
      <c r="G350" s="154"/>
    </row>
    <row r="351" spans="1:7">
      <c r="A351" s="151"/>
      <c r="B351" s="154"/>
      <c r="C351" s="154"/>
      <c r="D351" s="155"/>
      <c r="E351" s="154"/>
      <c r="F351" s="154"/>
      <c r="G351" s="154"/>
    </row>
    <row r="352" spans="1:7">
      <c r="A352" s="151"/>
      <c r="B352" s="154"/>
      <c r="C352" s="154"/>
      <c r="D352" s="155"/>
      <c r="E352" s="154"/>
      <c r="F352" s="154"/>
      <c r="G352" s="154"/>
    </row>
    <row r="353" spans="1:7">
      <c r="A353" s="151"/>
      <c r="B353" s="154"/>
      <c r="C353" s="154"/>
      <c r="D353" s="155"/>
      <c r="E353" s="154"/>
      <c r="F353" s="154"/>
      <c r="G353" s="154"/>
    </row>
    <row r="354" spans="1:7">
      <c r="A354" s="151"/>
      <c r="B354" s="154"/>
      <c r="C354" s="154"/>
      <c r="D354" s="155"/>
      <c r="E354" s="154"/>
      <c r="F354" s="154"/>
      <c r="G354" s="154"/>
    </row>
    <row r="355" spans="1:7">
      <c r="A355" s="151"/>
      <c r="B355" s="154"/>
      <c r="C355" s="154"/>
      <c r="D355" s="155"/>
      <c r="E355" s="154"/>
      <c r="F355" s="154"/>
      <c r="G355" s="154"/>
    </row>
    <row r="356" spans="1:7">
      <c r="A356" s="151"/>
      <c r="B356" s="154"/>
      <c r="C356" s="154"/>
      <c r="D356" s="155"/>
      <c r="E356" s="154"/>
      <c r="F356" s="154"/>
      <c r="G356" s="154"/>
    </row>
    <row r="357" spans="1:7">
      <c r="A357" s="151"/>
      <c r="B357" s="154"/>
      <c r="C357" s="154"/>
      <c r="D357" s="155"/>
      <c r="E357" s="154"/>
      <c r="F357" s="154"/>
      <c r="G357" s="154"/>
    </row>
    <row r="358" spans="1:7">
      <c r="A358" s="151"/>
      <c r="B358" s="154"/>
      <c r="C358" s="154"/>
      <c r="D358" s="155"/>
      <c r="E358" s="154"/>
      <c r="F358" s="154"/>
      <c r="G358" s="154"/>
    </row>
    <row r="359" spans="1:7">
      <c r="A359" s="151"/>
      <c r="B359" s="154"/>
      <c r="C359" s="154"/>
      <c r="D359" s="155"/>
      <c r="E359" s="154"/>
      <c r="F359" s="154"/>
      <c r="G359" s="154"/>
    </row>
    <row r="360" spans="1:7">
      <c r="A360" s="151"/>
      <c r="B360" s="154"/>
      <c r="C360" s="154"/>
      <c r="D360" s="155"/>
      <c r="E360" s="154"/>
      <c r="F360" s="154"/>
      <c r="G360" s="154"/>
    </row>
    <row r="361" spans="1:7">
      <c r="A361" s="151"/>
      <c r="B361" s="154"/>
      <c r="C361" s="154"/>
      <c r="D361" s="155"/>
      <c r="E361" s="154"/>
      <c r="F361" s="154"/>
      <c r="G361" s="154"/>
    </row>
    <row r="362" spans="1:7">
      <c r="A362" s="151"/>
      <c r="B362" s="154"/>
      <c r="C362" s="154"/>
      <c r="D362" s="155"/>
      <c r="E362" s="154"/>
      <c r="F362" s="154"/>
      <c r="G362" s="154"/>
    </row>
    <row r="363" spans="1:7">
      <c r="A363" s="151"/>
      <c r="B363" s="154"/>
      <c r="C363" s="154"/>
      <c r="D363" s="155"/>
      <c r="E363" s="154"/>
      <c r="F363" s="154"/>
      <c r="G363" s="154"/>
    </row>
    <row r="364" spans="1:7">
      <c r="A364" s="151"/>
      <c r="B364" s="154"/>
      <c r="C364" s="154"/>
      <c r="D364" s="155"/>
      <c r="E364" s="154"/>
      <c r="F364" s="154"/>
      <c r="G364" s="154"/>
    </row>
    <row r="365" spans="1:7">
      <c r="A365" s="151"/>
      <c r="B365" s="154"/>
      <c r="C365" s="154"/>
      <c r="D365" s="155"/>
      <c r="E365" s="154"/>
      <c r="F365" s="154"/>
      <c r="G365" s="154"/>
    </row>
    <row r="366" spans="1:7">
      <c r="A366" s="151"/>
      <c r="B366" s="154"/>
      <c r="C366" s="154"/>
      <c r="D366" s="155"/>
      <c r="E366" s="154"/>
      <c r="F366" s="154"/>
      <c r="G366" s="154"/>
    </row>
    <row r="367" spans="1:7">
      <c r="A367" s="151"/>
      <c r="B367" s="154"/>
      <c r="C367" s="154"/>
      <c r="D367" s="155"/>
      <c r="E367" s="154"/>
      <c r="F367" s="154"/>
      <c r="G367" s="154"/>
    </row>
    <row r="368" spans="1:7">
      <c r="A368" s="151"/>
      <c r="B368" s="154"/>
      <c r="C368" s="154"/>
      <c r="D368" s="155"/>
      <c r="E368" s="154"/>
      <c r="F368" s="154"/>
      <c r="G368" s="154"/>
    </row>
    <row r="369" spans="1:7">
      <c r="A369" s="151"/>
      <c r="B369" s="154"/>
      <c r="C369" s="154"/>
      <c r="D369" s="155"/>
      <c r="E369" s="154"/>
      <c r="F369" s="154"/>
      <c r="G369" s="154"/>
    </row>
    <row r="370" spans="1:7">
      <c r="A370" s="151"/>
      <c r="B370" s="154"/>
      <c r="C370" s="154"/>
      <c r="D370" s="155"/>
      <c r="E370" s="154"/>
      <c r="F370" s="154"/>
      <c r="G370" s="154"/>
    </row>
    <row r="371" spans="1:7">
      <c r="A371" s="151"/>
      <c r="B371" s="154"/>
      <c r="C371" s="154"/>
      <c r="D371" s="155"/>
      <c r="E371" s="154"/>
      <c r="F371" s="154"/>
      <c r="G371" s="154"/>
    </row>
    <row r="372" spans="1:7">
      <c r="A372" s="151"/>
      <c r="B372" s="154"/>
      <c r="C372" s="154"/>
      <c r="D372" s="155"/>
      <c r="E372" s="154"/>
      <c r="F372" s="154"/>
      <c r="G372" s="154"/>
    </row>
    <row r="373" spans="1:7">
      <c r="A373" s="151"/>
      <c r="B373" s="154"/>
      <c r="C373" s="154"/>
      <c r="D373" s="155"/>
      <c r="E373" s="154"/>
      <c r="F373" s="154"/>
      <c r="G373" s="154"/>
    </row>
    <row r="374" spans="1:7">
      <c r="A374" s="151"/>
      <c r="B374" s="154"/>
      <c r="C374" s="154"/>
      <c r="D374" s="155"/>
      <c r="E374" s="154"/>
      <c r="F374" s="154"/>
      <c r="G374" s="154"/>
    </row>
    <row r="375" spans="1:7">
      <c r="A375" s="151"/>
      <c r="B375" s="154"/>
      <c r="C375" s="154"/>
      <c r="D375" s="155"/>
      <c r="E375" s="154"/>
      <c r="F375" s="154"/>
      <c r="G375" s="154"/>
    </row>
    <row r="376" spans="1:7">
      <c r="A376" s="151"/>
      <c r="B376" s="154"/>
      <c r="C376" s="154"/>
      <c r="D376" s="155"/>
      <c r="E376" s="154"/>
      <c r="F376" s="154"/>
      <c r="G376" s="154"/>
    </row>
    <row r="377" spans="1:7">
      <c r="A377" s="151"/>
      <c r="B377" s="154"/>
      <c r="C377" s="154"/>
      <c r="D377" s="155"/>
      <c r="E377" s="154"/>
      <c r="F377" s="154"/>
      <c r="G377" s="154"/>
    </row>
    <row r="378" spans="1:7">
      <c r="A378" s="151"/>
      <c r="B378" s="154"/>
      <c r="C378" s="154"/>
      <c r="D378" s="155"/>
      <c r="E378" s="154"/>
      <c r="F378" s="154"/>
      <c r="G378" s="154"/>
    </row>
    <row r="379" spans="1:7">
      <c r="A379" s="151"/>
      <c r="B379" s="154"/>
      <c r="C379" s="154"/>
      <c r="D379" s="155"/>
      <c r="E379" s="154"/>
      <c r="F379" s="154"/>
      <c r="G379" s="154"/>
    </row>
    <row r="380" spans="1:7">
      <c r="A380" s="151"/>
      <c r="B380" s="154"/>
      <c r="C380" s="154"/>
      <c r="D380" s="155"/>
      <c r="E380" s="154"/>
      <c r="F380" s="154"/>
      <c r="G380" s="154"/>
    </row>
    <row r="381" spans="1:7">
      <c r="A381" s="151"/>
      <c r="B381" s="154"/>
      <c r="C381" s="154"/>
      <c r="D381" s="155"/>
      <c r="E381" s="154"/>
      <c r="F381" s="154"/>
      <c r="G381" s="154"/>
    </row>
    <row r="382" spans="1:7">
      <c r="A382" s="151"/>
      <c r="B382" s="154"/>
      <c r="C382" s="154"/>
      <c r="D382" s="155"/>
      <c r="E382" s="154"/>
      <c r="F382" s="154"/>
      <c r="G382" s="154"/>
    </row>
    <row r="383" spans="1:7">
      <c r="A383" s="151"/>
      <c r="B383" s="154"/>
      <c r="C383" s="154"/>
      <c r="D383" s="155"/>
      <c r="E383" s="154"/>
      <c r="F383" s="154"/>
      <c r="G383" s="154"/>
    </row>
    <row r="384" spans="1:7">
      <c r="A384" s="151"/>
      <c r="B384" s="154"/>
      <c r="C384" s="154"/>
      <c r="D384" s="155"/>
      <c r="E384" s="154"/>
      <c r="F384" s="154"/>
      <c r="G384" s="154"/>
    </row>
    <row r="385" spans="1:7">
      <c r="A385" s="151"/>
      <c r="B385" s="154"/>
      <c r="C385" s="154"/>
      <c r="D385" s="155"/>
      <c r="E385" s="154"/>
      <c r="F385" s="154"/>
      <c r="G385" s="154"/>
    </row>
    <row r="386" spans="1:7">
      <c r="A386" s="151"/>
      <c r="B386" s="154"/>
      <c r="C386" s="154"/>
      <c r="D386" s="155"/>
      <c r="E386" s="154"/>
      <c r="F386" s="154"/>
      <c r="G386" s="154"/>
    </row>
    <row r="387" spans="1:7">
      <c r="A387" s="151"/>
      <c r="B387" s="154"/>
      <c r="C387" s="154"/>
      <c r="D387" s="155"/>
      <c r="E387" s="154"/>
      <c r="F387" s="154"/>
      <c r="G387" s="154"/>
    </row>
    <row r="388" spans="1:7">
      <c r="A388" s="151"/>
      <c r="B388" s="154"/>
      <c r="C388" s="154"/>
      <c r="D388" s="155"/>
      <c r="E388" s="154"/>
      <c r="F388" s="154"/>
      <c r="G388" s="154"/>
    </row>
    <row r="389" spans="1:7">
      <c r="A389" s="151"/>
      <c r="B389" s="154"/>
      <c r="C389" s="154"/>
      <c r="D389" s="155"/>
      <c r="E389" s="154"/>
      <c r="F389" s="154"/>
      <c r="G389" s="154"/>
    </row>
    <row r="390" spans="1:7">
      <c r="A390" s="151"/>
      <c r="B390" s="154"/>
      <c r="C390" s="154"/>
      <c r="D390" s="155"/>
      <c r="E390" s="154"/>
      <c r="F390" s="154"/>
      <c r="G390" s="154"/>
    </row>
    <row r="391" spans="1:7">
      <c r="A391" s="151"/>
      <c r="B391" s="154"/>
      <c r="C391" s="154"/>
      <c r="D391" s="155"/>
      <c r="E391" s="154"/>
      <c r="F391" s="154"/>
      <c r="G391" s="154"/>
    </row>
    <row r="392" spans="1:7">
      <c r="A392" s="151"/>
      <c r="B392" s="154"/>
      <c r="C392" s="154"/>
      <c r="D392" s="155"/>
      <c r="E392" s="154"/>
      <c r="F392" s="154"/>
      <c r="G392" s="154"/>
    </row>
    <row r="393" spans="1:7">
      <c r="A393" s="151"/>
      <c r="B393" s="154"/>
      <c r="C393" s="154"/>
      <c r="D393" s="155"/>
      <c r="E393" s="154"/>
      <c r="F393" s="154"/>
      <c r="G393" s="154"/>
    </row>
    <row r="394" spans="1:7">
      <c r="A394" s="151"/>
      <c r="B394" s="154"/>
      <c r="C394" s="154"/>
      <c r="D394" s="155"/>
      <c r="E394" s="154"/>
      <c r="F394" s="154"/>
      <c r="G394" s="154"/>
    </row>
    <row r="395" spans="1:7">
      <c r="A395" s="151"/>
      <c r="B395" s="154"/>
      <c r="C395" s="154"/>
      <c r="D395" s="155"/>
      <c r="E395" s="154"/>
      <c r="F395" s="154"/>
      <c r="G395" s="154"/>
    </row>
    <row r="396" spans="1:7">
      <c r="A396" s="151"/>
      <c r="B396" s="154"/>
      <c r="C396" s="154"/>
      <c r="D396" s="155"/>
      <c r="E396" s="154"/>
      <c r="F396" s="154"/>
      <c r="G396" s="154"/>
    </row>
    <row r="397" spans="1:7">
      <c r="A397" s="151"/>
      <c r="B397" s="154"/>
      <c r="C397" s="154"/>
      <c r="D397" s="155"/>
      <c r="E397" s="154"/>
      <c r="F397" s="154"/>
      <c r="G397" s="154"/>
    </row>
    <row r="398" spans="1:7">
      <c r="A398" s="151"/>
      <c r="B398" s="154"/>
      <c r="C398" s="154"/>
      <c r="D398" s="155"/>
      <c r="E398" s="154"/>
      <c r="F398" s="154"/>
      <c r="G398" s="154"/>
    </row>
    <row r="399" spans="1:7">
      <c r="A399" s="151"/>
      <c r="B399" s="154"/>
      <c r="C399" s="154"/>
      <c r="D399" s="155"/>
      <c r="E399" s="154"/>
      <c r="F399" s="154"/>
      <c r="G399" s="154"/>
    </row>
    <row r="400" spans="1:7">
      <c r="A400" s="151"/>
      <c r="B400" s="154"/>
      <c r="C400" s="154"/>
      <c r="D400" s="155"/>
      <c r="E400" s="154"/>
      <c r="F400" s="154"/>
      <c r="G400" s="154"/>
    </row>
    <row r="401" spans="1:7">
      <c r="A401" s="151"/>
      <c r="B401" s="154"/>
      <c r="C401" s="154"/>
      <c r="D401" s="155"/>
      <c r="E401" s="154"/>
      <c r="F401" s="154"/>
      <c r="G401" s="154"/>
    </row>
    <row r="402" spans="1:7">
      <c r="A402" s="151"/>
      <c r="B402" s="154"/>
      <c r="C402" s="154"/>
      <c r="D402" s="155"/>
      <c r="E402" s="154"/>
      <c r="F402" s="154"/>
      <c r="G402" s="154"/>
    </row>
    <row r="403" spans="1:7">
      <c r="A403" s="151"/>
      <c r="B403" s="154"/>
      <c r="C403" s="154"/>
      <c r="D403" s="155"/>
      <c r="E403" s="154"/>
      <c r="F403" s="154"/>
      <c r="G403" s="154"/>
    </row>
    <row r="404" spans="1:7">
      <c r="A404" s="151"/>
      <c r="B404" s="154"/>
      <c r="C404" s="154"/>
      <c r="D404" s="155"/>
      <c r="E404" s="154"/>
      <c r="F404" s="154"/>
      <c r="G404" s="154"/>
    </row>
    <row r="405" spans="1:7">
      <c r="A405" s="151"/>
      <c r="B405" s="154"/>
      <c r="C405" s="154"/>
      <c r="D405" s="155"/>
      <c r="E405" s="154"/>
      <c r="F405" s="154"/>
      <c r="G405" s="154"/>
    </row>
    <row r="406" spans="1:7">
      <c r="A406" s="151"/>
      <c r="B406" s="154"/>
      <c r="C406" s="154"/>
      <c r="D406" s="155"/>
      <c r="E406" s="154"/>
      <c r="F406" s="154"/>
      <c r="G406" s="154"/>
    </row>
    <row r="407" spans="1:7">
      <c r="A407" s="151"/>
      <c r="B407" s="154"/>
      <c r="C407" s="154"/>
      <c r="D407" s="155"/>
      <c r="E407" s="154"/>
      <c r="F407" s="154"/>
      <c r="G407" s="154"/>
    </row>
    <row r="408" spans="1:7">
      <c r="A408" s="151"/>
      <c r="B408" s="154"/>
      <c r="C408" s="154"/>
      <c r="D408" s="155"/>
      <c r="E408" s="154"/>
      <c r="F408" s="154"/>
      <c r="G408" s="154"/>
    </row>
    <row r="409" spans="1:7">
      <c r="A409" s="151"/>
      <c r="B409" s="154"/>
      <c r="C409" s="154"/>
      <c r="D409" s="155"/>
      <c r="E409" s="154"/>
      <c r="F409" s="154"/>
      <c r="G409" s="154"/>
    </row>
    <row r="410" spans="1:7">
      <c r="A410" s="151"/>
      <c r="B410" s="154"/>
      <c r="C410" s="154"/>
      <c r="D410" s="155"/>
      <c r="E410" s="154"/>
      <c r="F410" s="154"/>
      <c r="G410" s="154"/>
    </row>
    <row r="411" spans="1:7">
      <c r="A411" s="151"/>
      <c r="B411" s="154"/>
      <c r="C411" s="154"/>
      <c r="D411" s="155"/>
      <c r="E411" s="154"/>
      <c r="F411" s="154"/>
      <c r="G411" s="154"/>
    </row>
    <row r="412" spans="1:7">
      <c r="B412" s="187"/>
      <c r="C412" s="188"/>
      <c r="D412" s="189"/>
      <c r="E412" s="190"/>
      <c r="F412" s="191"/>
    </row>
    <row r="413" spans="1:7">
      <c r="B413" s="187"/>
      <c r="C413" s="188"/>
      <c r="D413" s="189"/>
      <c r="E413" s="190"/>
      <c r="F413" s="191"/>
    </row>
    <row r="414" spans="1:7">
      <c r="B414" s="187"/>
      <c r="C414" s="188"/>
      <c r="D414" s="189"/>
      <c r="E414" s="190"/>
      <c r="F414" s="191"/>
    </row>
    <row r="415" spans="1:7">
      <c r="B415" s="187"/>
      <c r="C415" s="188"/>
      <c r="D415" s="189"/>
      <c r="E415" s="190"/>
      <c r="F415" s="191"/>
    </row>
    <row r="416" spans="1:7">
      <c r="B416" s="187"/>
      <c r="C416" s="188"/>
      <c r="D416" s="189"/>
      <c r="E416" s="190"/>
      <c r="F416" s="191"/>
    </row>
    <row r="417" spans="2:6">
      <c r="B417" s="187"/>
      <c r="C417" s="188"/>
      <c r="D417" s="189"/>
      <c r="E417" s="190"/>
      <c r="F417" s="191"/>
    </row>
    <row r="418" spans="2:6">
      <c r="B418" s="187"/>
      <c r="C418" s="188"/>
      <c r="D418" s="189"/>
      <c r="E418" s="190"/>
      <c r="F418" s="191"/>
    </row>
    <row r="419" spans="2:6">
      <c r="B419" s="187"/>
      <c r="C419" s="188"/>
      <c r="D419" s="189"/>
      <c r="E419" s="190"/>
      <c r="F419" s="191"/>
    </row>
    <row r="420" spans="2:6">
      <c r="B420" s="187"/>
      <c r="C420" s="188"/>
      <c r="D420" s="189"/>
      <c r="E420" s="190"/>
      <c r="F420" s="191"/>
    </row>
    <row r="421" spans="2:6">
      <c r="B421" s="187"/>
      <c r="C421" s="188"/>
      <c r="D421" s="189"/>
      <c r="E421" s="190"/>
      <c r="F421" s="191"/>
    </row>
    <row r="422" spans="2:6">
      <c r="B422" s="187"/>
      <c r="C422" s="188"/>
      <c r="D422" s="189"/>
      <c r="E422" s="190"/>
      <c r="F422" s="191"/>
    </row>
    <row r="423" spans="2:6">
      <c r="B423" s="187"/>
      <c r="C423" s="188"/>
      <c r="D423" s="189"/>
      <c r="E423" s="190"/>
      <c r="F423" s="191"/>
    </row>
    <row r="424" spans="2:6">
      <c r="B424" s="187"/>
      <c r="C424" s="188"/>
      <c r="D424" s="189"/>
      <c r="E424" s="190"/>
      <c r="F424" s="191"/>
    </row>
    <row r="425" spans="2:6">
      <c r="B425" s="187"/>
      <c r="C425" s="188"/>
      <c r="D425" s="189"/>
      <c r="E425" s="190"/>
      <c r="F425" s="191"/>
    </row>
    <row r="426" spans="2:6">
      <c r="B426" s="187"/>
      <c r="C426" s="188"/>
      <c r="D426" s="189"/>
      <c r="E426" s="190"/>
      <c r="F426" s="191"/>
    </row>
    <row r="427" spans="2:6">
      <c r="B427" s="187"/>
      <c r="C427" s="188"/>
      <c r="D427" s="189"/>
      <c r="E427" s="190"/>
      <c r="F427" s="191"/>
    </row>
    <row r="428" spans="2:6">
      <c r="B428" s="187"/>
      <c r="C428" s="188"/>
      <c r="D428" s="189"/>
      <c r="E428" s="190"/>
      <c r="F428" s="191"/>
    </row>
    <row r="429" spans="2:6">
      <c r="B429" s="187"/>
      <c r="C429" s="188"/>
      <c r="D429" s="189"/>
      <c r="E429" s="190"/>
      <c r="F429" s="191"/>
    </row>
    <row r="430" spans="2:6">
      <c r="B430" s="187"/>
      <c r="C430" s="188"/>
      <c r="D430" s="189"/>
      <c r="E430" s="190"/>
      <c r="F430" s="191"/>
    </row>
    <row r="431" spans="2:6">
      <c r="B431" s="187"/>
      <c r="C431" s="188"/>
      <c r="D431" s="189"/>
      <c r="E431" s="190"/>
      <c r="F431" s="191"/>
    </row>
    <row r="432" spans="2:6">
      <c r="B432" s="187"/>
      <c r="C432" s="188"/>
      <c r="D432" s="189"/>
      <c r="E432" s="190"/>
      <c r="F432" s="191"/>
    </row>
    <row r="433" spans="2:6">
      <c r="B433" s="187"/>
      <c r="C433" s="188"/>
      <c r="D433" s="189"/>
      <c r="E433" s="190"/>
      <c r="F433" s="191"/>
    </row>
    <row r="434" spans="2:6">
      <c r="B434" s="187"/>
      <c r="C434" s="188"/>
      <c r="D434" s="189"/>
      <c r="E434" s="190"/>
      <c r="F434" s="191"/>
    </row>
    <row r="435" spans="2:6">
      <c r="B435" s="187"/>
      <c r="C435" s="188"/>
      <c r="D435" s="189"/>
      <c r="E435" s="190"/>
      <c r="F435" s="191"/>
    </row>
    <row r="436" spans="2:6">
      <c r="B436" s="187"/>
      <c r="C436" s="188"/>
      <c r="D436" s="189"/>
      <c r="E436" s="190"/>
      <c r="F436" s="191"/>
    </row>
    <row r="437" spans="2:6">
      <c r="B437" s="187"/>
      <c r="C437" s="188"/>
      <c r="D437" s="189"/>
      <c r="E437" s="190"/>
      <c r="F437" s="191"/>
    </row>
    <row r="438" spans="2:6">
      <c r="B438" s="187"/>
      <c r="C438" s="188"/>
      <c r="D438" s="189"/>
      <c r="E438" s="190"/>
      <c r="F438" s="191"/>
    </row>
    <row r="439" spans="2:6">
      <c r="B439" s="187"/>
      <c r="C439" s="188"/>
      <c r="D439" s="189"/>
      <c r="E439" s="190"/>
      <c r="F439" s="191"/>
    </row>
    <row r="440" spans="2:6">
      <c r="B440" s="187"/>
      <c r="C440" s="188"/>
      <c r="D440" s="189"/>
      <c r="E440" s="190"/>
      <c r="F440" s="191"/>
    </row>
    <row r="441" spans="2:6">
      <c r="B441" s="187"/>
      <c r="C441" s="188"/>
      <c r="D441" s="189"/>
      <c r="E441" s="190"/>
      <c r="F441" s="191"/>
    </row>
    <row r="442" spans="2:6">
      <c r="B442" s="187"/>
      <c r="C442" s="188"/>
      <c r="D442" s="189"/>
      <c r="E442" s="190"/>
      <c r="F442" s="191"/>
    </row>
    <row r="443" spans="2:6">
      <c r="B443" s="187"/>
      <c r="C443" s="188"/>
      <c r="D443" s="189"/>
      <c r="E443" s="190"/>
      <c r="F443" s="191"/>
    </row>
    <row r="444" spans="2:6">
      <c r="B444" s="187"/>
      <c r="C444" s="188"/>
      <c r="D444" s="189"/>
      <c r="E444" s="190"/>
      <c r="F444" s="191"/>
    </row>
    <row r="445" spans="2:6">
      <c r="B445" s="187"/>
      <c r="C445" s="188"/>
      <c r="D445" s="189"/>
      <c r="E445" s="190"/>
      <c r="F445" s="191"/>
    </row>
    <row r="446" spans="2:6">
      <c r="B446" s="187"/>
      <c r="C446" s="188"/>
      <c r="D446" s="189"/>
      <c r="E446" s="190"/>
      <c r="F446" s="191"/>
    </row>
    <row r="447" spans="2:6">
      <c r="B447" s="187"/>
      <c r="C447" s="188"/>
      <c r="D447" s="189"/>
      <c r="E447" s="190"/>
      <c r="F447" s="191"/>
    </row>
    <row r="448" spans="2:6">
      <c r="B448" s="187"/>
      <c r="C448" s="188"/>
      <c r="D448" s="189"/>
      <c r="E448" s="190"/>
      <c r="F448" s="191"/>
    </row>
    <row r="449" spans="2:6">
      <c r="B449" s="187"/>
      <c r="C449" s="188"/>
      <c r="D449" s="189"/>
      <c r="E449" s="190"/>
      <c r="F449" s="191"/>
    </row>
    <row r="450" spans="2:6">
      <c r="B450" s="187"/>
      <c r="C450" s="188"/>
      <c r="D450" s="189"/>
      <c r="E450" s="190"/>
      <c r="F450" s="191"/>
    </row>
    <row r="451" spans="2:6">
      <c r="B451" s="187"/>
      <c r="C451" s="188"/>
      <c r="D451" s="189"/>
      <c r="E451" s="190"/>
      <c r="F451" s="191"/>
    </row>
    <row r="452" spans="2:6">
      <c r="B452" s="187"/>
      <c r="C452" s="188"/>
      <c r="D452" s="189"/>
      <c r="E452" s="190"/>
      <c r="F452" s="191"/>
    </row>
    <row r="453" spans="2:6">
      <c r="B453" s="187"/>
      <c r="C453" s="188"/>
      <c r="D453" s="189"/>
      <c r="E453" s="190"/>
      <c r="F453" s="191"/>
    </row>
    <row r="454" spans="2:6">
      <c r="B454" s="187"/>
      <c r="C454" s="188"/>
      <c r="D454" s="189"/>
      <c r="E454" s="190"/>
      <c r="F454" s="191"/>
    </row>
    <row r="455" spans="2:6">
      <c r="B455" s="187"/>
      <c r="C455" s="188"/>
      <c r="D455" s="189"/>
      <c r="E455" s="190"/>
      <c r="F455" s="191"/>
    </row>
    <row r="456" spans="2:6">
      <c r="B456" s="187"/>
      <c r="C456" s="188"/>
      <c r="D456" s="189"/>
      <c r="E456" s="190"/>
      <c r="F456" s="191"/>
    </row>
    <row r="457" spans="2:6">
      <c r="B457" s="187"/>
      <c r="C457" s="188"/>
      <c r="D457" s="189"/>
      <c r="E457" s="190"/>
      <c r="F457" s="191"/>
    </row>
    <row r="458" spans="2:6">
      <c r="B458" s="187"/>
      <c r="C458" s="188"/>
      <c r="D458" s="189"/>
      <c r="E458" s="190"/>
      <c r="F458" s="191"/>
    </row>
    <row r="459" spans="2:6">
      <c r="B459" s="187"/>
      <c r="C459" s="188"/>
      <c r="D459" s="189"/>
      <c r="E459" s="190"/>
      <c r="F459" s="191"/>
    </row>
    <row r="460" spans="2:6">
      <c r="B460" s="187"/>
      <c r="C460" s="188"/>
      <c r="D460" s="189"/>
      <c r="E460" s="190"/>
      <c r="F460" s="191"/>
    </row>
    <row r="461" spans="2:6">
      <c r="B461" s="187"/>
      <c r="C461" s="188"/>
      <c r="D461" s="189"/>
      <c r="E461" s="190"/>
      <c r="F461" s="191"/>
    </row>
    <row r="462" spans="2:6">
      <c r="B462" s="187"/>
      <c r="C462" s="188"/>
      <c r="D462" s="189"/>
      <c r="E462" s="190"/>
      <c r="F462" s="191"/>
    </row>
    <row r="463" spans="2:6">
      <c r="B463" s="187"/>
      <c r="C463" s="188"/>
      <c r="D463" s="189"/>
      <c r="E463" s="190"/>
      <c r="F463" s="191"/>
    </row>
    <row r="464" spans="2:6">
      <c r="B464" s="187"/>
      <c r="C464" s="188"/>
      <c r="D464" s="189"/>
      <c r="E464" s="190"/>
      <c r="F464" s="191"/>
    </row>
    <row r="465" spans="2:6">
      <c r="B465" s="187"/>
      <c r="C465" s="188"/>
      <c r="D465" s="189"/>
      <c r="E465" s="190"/>
      <c r="F465" s="191"/>
    </row>
    <row r="466" spans="2:6">
      <c r="B466" s="187"/>
      <c r="C466" s="188"/>
      <c r="D466" s="189"/>
      <c r="E466" s="190"/>
      <c r="F466" s="191"/>
    </row>
    <row r="467" spans="2:6">
      <c r="B467" s="187"/>
      <c r="C467" s="188"/>
      <c r="D467" s="189"/>
      <c r="E467" s="190"/>
      <c r="F467" s="191"/>
    </row>
    <row r="468" spans="2:6">
      <c r="B468" s="187"/>
      <c r="C468" s="188"/>
      <c r="D468" s="189"/>
      <c r="E468" s="190"/>
      <c r="F468" s="191"/>
    </row>
    <row r="469" spans="2:6">
      <c r="B469" s="187"/>
      <c r="C469" s="188"/>
      <c r="D469" s="189"/>
      <c r="E469" s="190"/>
      <c r="F469" s="191"/>
    </row>
    <row r="470" spans="2:6">
      <c r="B470" s="187"/>
      <c r="C470" s="188"/>
      <c r="D470" s="189"/>
      <c r="E470" s="190"/>
      <c r="F470" s="191"/>
    </row>
    <row r="471" spans="2:6">
      <c r="B471" s="187"/>
      <c r="C471" s="188"/>
      <c r="D471" s="189"/>
      <c r="E471" s="190"/>
      <c r="F471" s="191"/>
    </row>
    <row r="472" spans="2:6">
      <c r="B472" s="187"/>
      <c r="C472" s="188"/>
      <c r="D472" s="189"/>
      <c r="E472" s="190"/>
      <c r="F472" s="191"/>
    </row>
    <row r="473" spans="2:6">
      <c r="B473" s="187"/>
      <c r="C473" s="188"/>
      <c r="D473" s="189"/>
      <c r="E473" s="190"/>
      <c r="F473" s="191"/>
    </row>
    <row r="474" spans="2:6">
      <c r="B474" s="187"/>
      <c r="C474" s="188"/>
      <c r="D474" s="189"/>
      <c r="E474" s="190"/>
      <c r="F474" s="191"/>
    </row>
    <row r="475" spans="2:6">
      <c r="B475" s="187"/>
      <c r="C475" s="188"/>
      <c r="D475" s="189"/>
      <c r="E475" s="190"/>
      <c r="F475" s="191"/>
    </row>
    <row r="476" spans="2:6">
      <c r="B476" s="187"/>
      <c r="C476" s="188"/>
      <c r="D476" s="189"/>
      <c r="E476" s="190"/>
      <c r="F476" s="191"/>
    </row>
    <row r="477" spans="2:6">
      <c r="B477" s="187"/>
      <c r="C477" s="188"/>
      <c r="D477" s="189"/>
      <c r="E477" s="190"/>
      <c r="F477" s="191"/>
    </row>
    <row r="478" spans="2:6">
      <c r="B478" s="187"/>
      <c r="C478" s="188"/>
      <c r="D478" s="189"/>
      <c r="E478" s="190"/>
      <c r="F478" s="191"/>
    </row>
    <row r="479" spans="2:6">
      <c r="B479" s="187"/>
      <c r="C479" s="188"/>
      <c r="D479" s="189"/>
      <c r="E479" s="190"/>
      <c r="F479" s="191"/>
    </row>
    <row r="480" spans="2:6">
      <c r="B480" s="187"/>
      <c r="C480" s="188"/>
      <c r="D480" s="189"/>
      <c r="E480" s="190"/>
      <c r="F480" s="191"/>
    </row>
    <row r="481" spans="2:6">
      <c r="B481" s="187"/>
      <c r="C481" s="188"/>
      <c r="D481" s="189"/>
      <c r="E481" s="190"/>
      <c r="F481" s="191"/>
    </row>
    <row r="482" spans="2:6">
      <c r="B482" s="187"/>
      <c r="C482" s="188"/>
      <c r="D482" s="189"/>
      <c r="E482" s="190"/>
      <c r="F482" s="191"/>
    </row>
    <row r="483" spans="2:6">
      <c r="B483" s="187"/>
      <c r="C483" s="188"/>
      <c r="D483" s="189"/>
      <c r="E483" s="190"/>
      <c r="F483" s="191"/>
    </row>
    <row r="484" spans="2:6">
      <c r="B484" s="187"/>
      <c r="C484" s="188"/>
      <c r="D484" s="189"/>
      <c r="E484" s="190"/>
      <c r="F484" s="191"/>
    </row>
    <row r="485" spans="2:6">
      <c r="B485" s="187"/>
      <c r="C485" s="188"/>
      <c r="D485" s="189"/>
      <c r="E485" s="190"/>
      <c r="F485" s="191"/>
    </row>
    <row r="486" spans="2:6">
      <c r="B486" s="187"/>
      <c r="C486" s="188"/>
      <c r="D486" s="189"/>
      <c r="E486" s="190"/>
      <c r="F486" s="191"/>
    </row>
    <row r="487" spans="2:6">
      <c r="B487" s="187"/>
      <c r="C487" s="188"/>
      <c r="D487" s="189"/>
      <c r="E487" s="190"/>
      <c r="F487" s="191"/>
    </row>
    <row r="488" spans="2:6">
      <c r="B488" s="187"/>
      <c r="C488" s="188"/>
      <c r="D488" s="189"/>
      <c r="E488" s="190"/>
      <c r="F488" s="191"/>
    </row>
    <row r="489" spans="2:6">
      <c r="B489" s="187"/>
      <c r="C489" s="188"/>
      <c r="D489" s="189"/>
      <c r="E489" s="190"/>
      <c r="F489" s="191"/>
    </row>
    <row r="490" spans="2:6">
      <c r="B490" s="187"/>
      <c r="C490" s="188"/>
      <c r="D490" s="189"/>
      <c r="E490" s="190"/>
      <c r="F490" s="191"/>
    </row>
    <row r="491" spans="2:6">
      <c r="B491" s="187"/>
      <c r="C491" s="188"/>
      <c r="D491" s="189"/>
      <c r="E491" s="190"/>
      <c r="F491" s="191"/>
    </row>
    <row r="492" spans="2:6">
      <c r="B492" s="187"/>
      <c r="C492" s="188"/>
      <c r="D492" s="189"/>
      <c r="E492" s="190"/>
      <c r="F492" s="191"/>
    </row>
    <row r="493" spans="2:6">
      <c r="B493" s="187"/>
      <c r="C493" s="188"/>
      <c r="D493" s="189"/>
      <c r="E493" s="190"/>
      <c r="F493" s="191"/>
    </row>
    <row r="494" spans="2:6">
      <c r="B494" s="187"/>
      <c r="C494" s="188"/>
      <c r="D494" s="189"/>
      <c r="E494" s="190"/>
      <c r="F494" s="191"/>
    </row>
    <row r="495" spans="2:6">
      <c r="B495" s="187"/>
      <c r="C495" s="188"/>
      <c r="D495" s="189"/>
      <c r="E495" s="190"/>
      <c r="F495" s="191"/>
    </row>
    <row r="496" spans="2:6">
      <c r="B496" s="187"/>
      <c r="C496" s="188"/>
      <c r="D496" s="189"/>
      <c r="E496" s="190"/>
      <c r="F496" s="191"/>
    </row>
    <row r="497" spans="2:6">
      <c r="B497" s="187"/>
      <c r="C497" s="188"/>
      <c r="D497" s="189"/>
      <c r="E497" s="190"/>
      <c r="F497" s="191"/>
    </row>
    <row r="498" spans="2:6">
      <c r="B498" s="187"/>
      <c r="C498" s="188"/>
      <c r="D498" s="189"/>
      <c r="E498" s="190"/>
      <c r="F498" s="191"/>
    </row>
    <row r="499" spans="2:6">
      <c r="B499" s="187"/>
      <c r="C499" s="188"/>
      <c r="D499" s="189"/>
      <c r="E499" s="190"/>
      <c r="F499" s="191"/>
    </row>
    <row r="500" spans="2:6">
      <c r="B500" s="187"/>
      <c r="C500" s="188"/>
      <c r="D500" s="189"/>
      <c r="E500" s="190"/>
      <c r="F500" s="191"/>
    </row>
    <row r="501" spans="2:6">
      <c r="B501" s="187"/>
      <c r="C501" s="188"/>
      <c r="D501" s="189"/>
      <c r="E501" s="190"/>
      <c r="F501" s="191"/>
    </row>
    <row r="502" spans="2:6">
      <c r="B502" s="187"/>
      <c r="C502" s="188"/>
      <c r="D502" s="189"/>
      <c r="E502" s="190"/>
      <c r="F502" s="191"/>
    </row>
    <row r="503" spans="2:6">
      <c r="B503" s="187"/>
      <c r="C503" s="188"/>
      <c r="D503" s="189"/>
      <c r="E503" s="190"/>
      <c r="F503" s="191"/>
    </row>
    <row r="504" spans="2:6">
      <c r="B504" s="187"/>
      <c r="C504" s="188"/>
      <c r="D504" s="189"/>
      <c r="E504" s="190"/>
      <c r="F504" s="191"/>
    </row>
    <row r="505" spans="2:6">
      <c r="B505" s="187"/>
      <c r="C505" s="188"/>
      <c r="D505" s="189"/>
      <c r="E505" s="190"/>
      <c r="F505" s="191"/>
    </row>
    <row r="506" spans="2:6">
      <c r="B506" s="187"/>
      <c r="C506" s="188"/>
      <c r="D506" s="189"/>
      <c r="E506" s="190"/>
      <c r="F506" s="191"/>
    </row>
    <row r="507" spans="2:6">
      <c r="B507" s="187"/>
      <c r="C507" s="188"/>
      <c r="D507" s="189"/>
      <c r="E507" s="190"/>
      <c r="F507" s="191"/>
    </row>
    <row r="508" spans="2:6">
      <c r="B508" s="187"/>
      <c r="C508" s="188"/>
      <c r="D508" s="189"/>
      <c r="E508" s="190"/>
      <c r="F508" s="191"/>
    </row>
    <row r="509" spans="2:6">
      <c r="B509" s="187"/>
      <c r="C509" s="188"/>
      <c r="D509" s="189"/>
      <c r="E509" s="190"/>
      <c r="F509" s="191"/>
    </row>
    <row r="510" spans="2:6">
      <c r="B510" s="187"/>
      <c r="C510" s="188"/>
      <c r="D510" s="189"/>
      <c r="E510" s="190"/>
      <c r="F510" s="191"/>
    </row>
    <row r="511" spans="2:6">
      <c r="B511" s="187"/>
      <c r="C511" s="188"/>
      <c r="D511" s="189"/>
      <c r="E511" s="190"/>
      <c r="F511" s="191"/>
    </row>
    <row r="512" spans="2:6">
      <c r="B512" s="187"/>
      <c r="C512" s="188"/>
      <c r="D512" s="189"/>
      <c r="E512" s="190"/>
      <c r="F512" s="191"/>
    </row>
    <row r="513" spans="2:6">
      <c r="B513" s="187"/>
      <c r="C513" s="188"/>
      <c r="D513" s="189"/>
      <c r="E513" s="190"/>
      <c r="F513" s="191"/>
    </row>
    <row r="514" spans="2:6">
      <c r="B514" s="187"/>
      <c r="C514" s="188"/>
      <c r="D514" s="189"/>
      <c r="E514" s="190"/>
      <c r="F514" s="191"/>
    </row>
    <row r="515" spans="2:6">
      <c r="B515" s="187"/>
      <c r="C515" s="188"/>
      <c r="D515" s="189"/>
      <c r="E515" s="190"/>
      <c r="F515" s="191"/>
    </row>
    <row r="516" spans="2:6">
      <c r="B516" s="187"/>
      <c r="C516" s="188"/>
      <c r="D516" s="189"/>
      <c r="E516" s="190"/>
      <c r="F516" s="191"/>
    </row>
    <row r="517" spans="2:6">
      <c r="B517" s="187"/>
      <c r="C517" s="188"/>
      <c r="D517" s="189"/>
      <c r="E517" s="190"/>
      <c r="F517" s="191"/>
    </row>
    <row r="518" spans="2:6">
      <c r="B518" s="187"/>
      <c r="C518" s="188"/>
      <c r="D518" s="189"/>
      <c r="E518" s="190"/>
      <c r="F518" s="191"/>
    </row>
    <row r="519" spans="2:6">
      <c r="B519" s="187"/>
      <c r="C519" s="188"/>
      <c r="D519" s="189"/>
      <c r="E519" s="190"/>
      <c r="F519" s="191"/>
    </row>
    <row r="520" spans="2:6">
      <c r="B520" s="187"/>
      <c r="C520" s="188"/>
      <c r="D520" s="189"/>
      <c r="E520" s="190"/>
      <c r="F520" s="191"/>
    </row>
    <row r="521" spans="2:6">
      <c r="B521" s="187"/>
      <c r="C521" s="188"/>
      <c r="D521" s="189"/>
      <c r="E521" s="190"/>
      <c r="F521" s="191"/>
    </row>
    <row r="522" spans="2:6">
      <c r="B522" s="187"/>
      <c r="C522" s="188"/>
      <c r="D522" s="189"/>
      <c r="E522" s="190"/>
      <c r="F522" s="191"/>
    </row>
    <row r="523" spans="2:6">
      <c r="B523" s="187"/>
      <c r="C523" s="188"/>
      <c r="D523" s="189"/>
      <c r="E523" s="190"/>
      <c r="F523" s="191"/>
    </row>
    <row r="524" spans="2:6">
      <c r="B524" s="187"/>
      <c r="C524" s="188"/>
      <c r="D524" s="189"/>
      <c r="E524" s="190"/>
      <c r="F524" s="191"/>
    </row>
    <row r="525" spans="2:6">
      <c r="B525" s="187"/>
      <c r="C525" s="188"/>
      <c r="D525" s="189"/>
      <c r="E525" s="190"/>
      <c r="F525" s="191"/>
    </row>
    <row r="526" spans="2:6">
      <c r="B526" s="187"/>
      <c r="C526" s="188"/>
      <c r="D526" s="189"/>
      <c r="E526" s="190"/>
      <c r="F526" s="191"/>
    </row>
    <row r="527" spans="2:6">
      <c r="B527" s="187"/>
      <c r="C527" s="188"/>
      <c r="D527" s="189"/>
      <c r="E527" s="190"/>
      <c r="F527" s="191"/>
    </row>
    <row r="528" spans="2:6">
      <c r="B528" s="187"/>
      <c r="C528" s="188"/>
      <c r="D528" s="189"/>
      <c r="E528" s="190"/>
      <c r="F528" s="191"/>
    </row>
    <row r="529" spans="2:6">
      <c r="B529" s="187"/>
      <c r="C529" s="188"/>
      <c r="D529" s="189"/>
      <c r="E529" s="190"/>
      <c r="F529" s="191"/>
    </row>
    <row r="530" spans="2:6">
      <c r="B530" s="187"/>
      <c r="C530" s="188"/>
      <c r="D530" s="189"/>
      <c r="E530" s="190"/>
      <c r="F530" s="191"/>
    </row>
    <row r="531" spans="2:6">
      <c r="B531" s="187"/>
      <c r="C531" s="188"/>
      <c r="D531" s="189"/>
      <c r="E531" s="190"/>
      <c r="F531" s="191"/>
    </row>
    <row r="532" spans="2:6">
      <c r="B532" s="187"/>
      <c r="C532" s="188"/>
      <c r="D532" s="189"/>
      <c r="E532" s="190"/>
      <c r="F532" s="191"/>
    </row>
    <row r="533" spans="2:6">
      <c r="B533" s="187"/>
      <c r="C533" s="188"/>
      <c r="D533" s="189"/>
      <c r="E533" s="190"/>
      <c r="F533" s="191"/>
    </row>
    <row r="534" spans="2:6">
      <c r="B534" s="187"/>
      <c r="C534" s="188"/>
      <c r="D534" s="189"/>
      <c r="E534" s="190"/>
      <c r="F534" s="191"/>
    </row>
    <row r="535" spans="2:6">
      <c r="B535" s="187"/>
      <c r="C535" s="188"/>
      <c r="D535" s="189"/>
      <c r="E535" s="190"/>
      <c r="F535" s="191"/>
    </row>
    <row r="536" spans="2:6">
      <c r="B536" s="187"/>
      <c r="C536" s="188"/>
      <c r="D536" s="189"/>
      <c r="E536" s="190"/>
      <c r="F536" s="191"/>
    </row>
    <row r="537" spans="2:6">
      <c r="B537" s="187"/>
      <c r="C537" s="188"/>
      <c r="D537" s="189"/>
      <c r="E537" s="190"/>
      <c r="F537" s="191"/>
    </row>
    <row r="538" spans="2:6">
      <c r="B538" s="187"/>
      <c r="C538" s="188"/>
      <c r="D538" s="189"/>
      <c r="E538" s="190"/>
      <c r="F538" s="191"/>
    </row>
    <row r="539" spans="2:6">
      <c r="B539" s="187"/>
      <c r="C539" s="188"/>
      <c r="D539" s="189"/>
      <c r="E539" s="190"/>
      <c r="F539" s="191"/>
    </row>
    <row r="540" spans="2:6">
      <c r="B540" s="187"/>
      <c r="C540" s="188"/>
      <c r="D540" s="189"/>
      <c r="E540" s="190"/>
      <c r="F540" s="191"/>
    </row>
    <row r="541" spans="2:6">
      <c r="B541" s="187"/>
      <c r="C541" s="188"/>
      <c r="D541" s="189"/>
      <c r="E541" s="190"/>
      <c r="F541" s="191"/>
    </row>
    <row r="542" spans="2:6">
      <c r="B542" s="187"/>
      <c r="C542" s="188"/>
      <c r="D542" s="189"/>
      <c r="E542" s="190"/>
      <c r="F542" s="191"/>
    </row>
    <row r="543" spans="2:6">
      <c r="B543" s="187"/>
      <c r="C543" s="188"/>
      <c r="D543" s="189"/>
      <c r="E543" s="190"/>
      <c r="F543" s="191"/>
    </row>
    <row r="544" spans="2:6">
      <c r="B544" s="187"/>
      <c r="C544" s="188"/>
      <c r="D544" s="189"/>
      <c r="E544" s="190"/>
      <c r="F544" s="191"/>
    </row>
    <row r="545" spans="2:6">
      <c r="B545" s="187"/>
      <c r="C545" s="188"/>
      <c r="D545" s="189"/>
      <c r="E545" s="190"/>
      <c r="F545" s="191"/>
    </row>
    <row r="546" spans="2:6">
      <c r="B546" s="187"/>
      <c r="C546" s="188"/>
      <c r="D546" s="189"/>
      <c r="E546" s="190"/>
      <c r="F546" s="191"/>
    </row>
    <row r="547" spans="2:6">
      <c r="B547" s="187"/>
      <c r="C547" s="188"/>
      <c r="D547" s="189"/>
      <c r="E547" s="190"/>
      <c r="F547" s="191"/>
    </row>
    <row r="548" spans="2:6">
      <c r="B548" s="187"/>
      <c r="C548" s="188"/>
      <c r="D548" s="189"/>
      <c r="E548" s="190"/>
      <c r="F548" s="191"/>
    </row>
    <row r="549" spans="2:6">
      <c r="B549" s="187"/>
      <c r="C549" s="188"/>
      <c r="D549" s="189"/>
      <c r="E549" s="190"/>
      <c r="F549" s="191"/>
    </row>
    <row r="550" spans="2:6">
      <c r="B550" s="187"/>
      <c r="C550" s="188"/>
      <c r="D550" s="189"/>
      <c r="E550" s="190"/>
      <c r="F550" s="191"/>
    </row>
    <row r="551" spans="2:6">
      <c r="B551" s="187"/>
      <c r="C551" s="188"/>
      <c r="D551" s="189"/>
      <c r="E551" s="190"/>
      <c r="F551" s="191"/>
    </row>
    <row r="552" spans="2:6">
      <c r="B552" s="187"/>
      <c r="C552" s="188"/>
      <c r="D552" s="189"/>
      <c r="E552" s="190"/>
      <c r="F552" s="191"/>
    </row>
    <row r="553" spans="2:6">
      <c r="B553" s="187"/>
      <c r="C553" s="188"/>
      <c r="D553" s="189"/>
      <c r="E553" s="190"/>
      <c r="F553" s="191"/>
    </row>
    <row r="554" spans="2:6">
      <c r="B554" s="187"/>
      <c r="C554" s="188"/>
      <c r="D554" s="189"/>
      <c r="E554" s="190"/>
      <c r="F554" s="191"/>
    </row>
    <row r="555" spans="2:6">
      <c r="B555" s="187"/>
      <c r="C555" s="188"/>
      <c r="D555" s="189"/>
      <c r="E555" s="190"/>
      <c r="F555" s="191"/>
    </row>
    <row r="556" spans="2:6">
      <c r="B556" s="187"/>
      <c r="C556" s="188"/>
      <c r="D556" s="189"/>
      <c r="E556" s="190"/>
      <c r="F556" s="191"/>
    </row>
    <row r="557" spans="2:6">
      <c r="B557" s="187"/>
      <c r="C557" s="188"/>
      <c r="D557" s="189"/>
      <c r="E557" s="190"/>
      <c r="F557" s="191"/>
    </row>
    <row r="558" spans="2:6">
      <c r="B558" s="187"/>
      <c r="C558" s="188"/>
      <c r="D558" s="189"/>
      <c r="E558" s="190"/>
      <c r="F558" s="191"/>
    </row>
    <row r="559" spans="2:6">
      <c r="B559" s="187"/>
      <c r="C559" s="188"/>
      <c r="D559" s="189"/>
      <c r="E559" s="190"/>
      <c r="F559" s="191"/>
    </row>
    <row r="560" spans="2:6">
      <c r="B560" s="187"/>
      <c r="C560" s="188"/>
      <c r="D560" s="189"/>
      <c r="E560" s="190"/>
      <c r="F560" s="191"/>
    </row>
    <row r="561" spans="2:6">
      <c r="B561" s="187"/>
      <c r="C561" s="188"/>
      <c r="D561" s="189"/>
      <c r="E561" s="190"/>
      <c r="F561" s="191"/>
    </row>
    <row r="562" spans="2:6">
      <c r="B562" s="187"/>
      <c r="C562" s="188"/>
      <c r="D562" s="189"/>
      <c r="E562" s="190"/>
      <c r="F562" s="191"/>
    </row>
    <row r="563" spans="2:6">
      <c r="B563" s="187"/>
      <c r="C563" s="188"/>
      <c r="D563" s="189"/>
      <c r="E563" s="190"/>
      <c r="F563" s="191"/>
    </row>
    <row r="564" spans="2:6">
      <c r="B564" s="187"/>
      <c r="C564" s="188"/>
      <c r="D564" s="189"/>
      <c r="E564" s="190"/>
      <c r="F564" s="191"/>
    </row>
    <row r="565" spans="2:6">
      <c r="B565" s="187"/>
      <c r="C565" s="188"/>
      <c r="D565" s="189"/>
      <c r="E565" s="190"/>
      <c r="F565" s="191"/>
    </row>
    <row r="566" spans="2:6">
      <c r="B566" s="187"/>
      <c r="C566" s="188"/>
      <c r="D566" s="189"/>
      <c r="E566" s="190"/>
      <c r="F566" s="191"/>
    </row>
    <row r="567" spans="2:6">
      <c r="B567" s="187"/>
      <c r="C567" s="188"/>
      <c r="D567" s="189"/>
      <c r="E567" s="190"/>
      <c r="F567" s="191"/>
    </row>
    <row r="568" spans="2:6">
      <c r="B568" s="187"/>
      <c r="C568" s="188"/>
      <c r="D568" s="189"/>
      <c r="E568" s="190"/>
      <c r="F568" s="191"/>
    </row>
    <row r="569" spans="2:6">
      <c r="B569" s="187"/>
      <c r="C569" s="188"/>
      <c r="D569" s="189"/>
      <c r="E569" s="190"/>
      <c r="F569" s="191"/>
    </row>
    <row r="570" spans="2:6">
      <c r="B570" s="187"/>
      <c r="C570" s="188"/>
      <c r="D570" s="189"/>
      <c r="E570" s="190"/>
      <c r="F570" s="191"/>
    </row>
    <row r="571" spans="2:6">
      <c r="B571" s="187"/>
      <c r="C571" s="188"/>
      <c r="D571" s="189"/>
      <c r="E571" s="190"/>
      <c r="F571" s="191"/>
    </row>
    <row r="572" spans="2:6">
      <c r="B572" s="187"/>
      <c r="C572" s="188"/>
      <c r="D572" s="189"/>
      <c r="E572" s="190"/>
      <c r="F572" s="191"/>
    </row>
    <row r="573" spans="2:6">
      <c r="B573" s="187"/>
      <c r="C573" s="188"/>
      <c r="D573" s="189"/>
      <c r="E573" s="190"/>
      <c r="F573" s="191"/>
    </row>
    <row r="574" spans="2:6">
      <c r="B574" s="187"/>
      <c r="C574" s="188"/>
      <c r="D574" s="189"/>
      <c r="E574" s="190"/>
      <c r="F574" s="191"/>
    </row>
    <row r="575" spans="2:6">
      <c r="B575" s="187"/>
      <c r="C575" s="188"/>
      <c r="D575" s="189"/>
      <c r="E575" s="190"/>
      <c r="F575" s="191"/>
    </row>
    <row r="576" spans="2:6">
      <c r="B576" s="187"/>
      <c r="C576" s="188"/>
      <c r="D576" s="189"/>
      <c r="E576" s="190"/>
      <c r="F576" s="191"/>
    </row>
    <row r="577" spans="2:6">
      <c r="B577" s="187"/>
      <c r="C577" s="188"/>
      <c r="D577" s="189"/>
      <c r="E577" s="190"/>
      <c r="F577" s="191"/>
    </row>
    <row r="578" spans="2:6">
      <c r="B578" s="187"/>
      <c r="C578" s="188"/>
      <c r="D578" s="189"/>
      <c r="E578" s="190"/>
      <c r="F578" s="191"/>
    </row>
    <row r="579" spans="2:6">
      <c r="B579" s="187"/>
      <c r="C579" s="188"/>
      <c r="D579" s="189"/>
      <c r="E579" s="190"/>
      <c r="F579" s="191"/>
    </row>
    <row r="580" spans="2:6">
      <c r="B580" s="187"/>
      <c r="C580" s="188"/>
      <c r="D580" s="189"/>
      <c r="E580" s="190"/>
      <c r="F580" s="191"/>
    </row>
    <row r="581" spans="2:6">
      <c r="B581" s="187"/>
      <c r="C581" s="188"/>
      <c r="D581" s="189"/>
      <c r="E581" s="190"/>
      <c r="F581" s="191"/>
    </row>
    <row r="582" spans="2:6">
      <c r="B582" s="187"/>
      <c r="C582" s="188"/>
      <c r="D582" s="189"/>
      <c r="E582" s="190"/>
      <c r="F582" s="191"/>
    </row>
    <row r="583" spans="2:6">
      <c r="B583" s="187"/>
      <c r="C583" s="188"/>
      <c r="D583" s="189"/>
      <c r="E583" s="190"/>
      <c r="F583" s="191"/>
    </row>
    <row r="584" spans="2:6">
      <c r="B584" s="187"/>
      <c r="C584" s="188"/>
      <c r="D584" s="189"/>
      <c r="E584" s="190"/>
      <c r="F584" s="191"/>
    </row>
    <row r="585" spans="2:6">
      <c r="B585" s="187"/>
      <c r="C585" s="188"/>
      <c r="D585" s="189"/>
      <c r="E585" s="190"/>
      <c r="F585" s="191"/>
    </row>
    <row r="586" spans="2:6">
      <c r="B586" s="187"/>
      <c r="C586" s="188"/>
      <c r="D586" s="189"/>
      <c r="E586" s="190"/>
      <c r="F586" s="191"/>
    </row>
    <row r="587" spans="2:6">
      <c r="B587" s="187"/>
      <c r="C587" s="188"/>
      <c r="D587" s="189"/>
      <c r="E587" s="190"/>
      <c r="F587" s="191"/>
    </row>
    <row r="588" spans="2:6">
      <c r="B588" s="187"/>
      <c r="C588" s="188"/>
      <c r="D588" s="189"/>
      <c r="E588" s="190"/>
      <c r="F588" s="191"/>
    </row>
    <row r="589" spans="2:6">
      <c r="B589" s="187"/>
      <c r="C589" s="188"/>
      <c r="D589" s="189"/>
      <c r="E589" s="190"/>
      <c r="F589" s="191"/>
    </row>
    <row r="590" spans="2:6">
      <c r="B590" s="187"/>
      <c r="C590" s="188"/>
      <c r="D590" s="189"/>
      <c r="E590" s="190"/>
      <c r="F590" s="191"/>
    </row>
    <row r="591" spans="2:6">
      <c r="B591" s="187"/>
      <c r="C591" s="188"/>
      <c r="D591" s="189"/>
      <c r="E591" s="190"/>
      <c r="F591" s="191"/>
    </row>
    <row r="592" spans="2:6">
      <c r="B592" s="187"/>
      <c r="C592" s="188"/>
      <c r="D592" s="189"/>
      <c r="E592" s="190"/>
      <c r="F592" s="191"/>
    </row>
    <row r="593" spans="2:6">
      <c r="B593" s="187"/>
      <c r="C593" s="188"/>
      <c r="D593" s="189"/>
      <c r="E593" s="190"/>
      <c r="F593" s="191"/>
    </row>
    <row r="594" spans="2:6">
      <c r="B594" s="187"/>
      <c r="C594" s="188"/>
      <c r="D594" s="189"/>
      <c r="E594" s="190"/>
      <c r="F594" s="191"/>
    </row>
    <row r="595" spans="2:6">
      <c r="B595" s="187"/>
      <c r="C595" s="188"/>
      <c r="D595" s="189"/>
      <c r="E595" s="190"/>
      <c r="F595" s="191"/>
    </row>
    <row r="596" spans="2:6">
      <c r="B596" s="187"/>
      <c r="C596" s="188"/>
      <c r="D596" s="189"/>
      <c r="E596" s="190"/>
      <c r="F596" s="191"/>
    </row>
    <row r="597" spans="2:6">
      <c r="B597" s="187"/>
      <c r="C597" s="188"/>
      <c r="D597" s="189"/>
      <c r="E597" s="190"/>
      <c r="F597" s="191"/>
    </row>
    <row r="598" spans="2:6">
      <c r="B598" s="187"/>
      <c r="C598" s="188"/>
      <c r="D598" s="189"/>
      <c r="E598" s="190"/>
      <c r="F598" s="191"/>
    </row>
    <row r="599" spans="2:6">
      <c r="B599" s="187"/>
      <c r="C599" s="188"/>
      <c r="D599" s="189"/>
      <c r="E599" s="190"/>
      <c r="F599" s="191"/>
    </row>
    <row r="600" spans="2:6">
      <c r="B600" s="187"/>
      <c r="C600" s="188"/>
      <c r="D600" s="189"/>
      <c r="E600" s="190"/>
      <c r="F600" s="191"/>
    </row>
    <row r="601" spans="2:6">
      <c r="B601" s="187"/>
      <c r="C601" s="188"/>
      <c r="D601" s="189"/>
      <c r="E601" s="190"/>
      <c r="F601" s="191"/>
    </row>
    <row r="602" spans="2:6">
      <c r="B602" s="187"/>
      <c r="C602" s="188"/>
      <c r="D602" s="189"/>
      <c r="E602" s="190"/>
      <c r="F602" s="191"/>
    </row>
    <row r="603" spans="2:6">
      <c r="B603" s="187"/>
      <c r="C603" s="188"/>
      <c r="D603" s="189"/>
      <c r="E603" s="190"/>
      <c r="F603" s="191"/>
    </row>
    <row r="604" spans="2:6">
      <c r="B604" s="187"/>
      <c r="C604" s="188"/>
      <c r="D604" s="189"/>
      <c r="E604" s="190"/>
      <c r="F604" s="191"/>
    </row>
    <row r="605" spans="2:6">
      <c r="B605" s="187"/>
      <c r="C605" s="188"/>
      <c r="D605" s="189"/>
      <c r="E605" s="190"/>
      <c r="F605" s="191"/>
    </row>
    <row r="606" spans="2:6">
      <c r="B606" s="187"/>
      <c r="C606" s="188"/>
      <c r="D606" s="189"/>
      <c r="E606" s="190"/>
      <c r="F606" s="191"/>
    </row>
    <row r="607" spans="2:6">
      <c r="B607" s="187"/>
      <c r="C607" s="188"/>
      <c r="D607" s="189"/>
      <c r="E607" s="190"/>
      <c r="F607" s="191"/>
    </row>
    <row r="608" spans="2:6">
      <c r="B608" s="187"/>
      <c r="C608" s="188"/>
      <c r="D608" s="189"/>
      <c r="E608" s="190"/>
      <c r="F608" s="191"/>
    </row>
    <row r="609" spans="2:6">
      <c r="B609" s="187"/>
      <c r="C609" s="188"/>
      <c r="D609" s="189"/>
      <c r="E609" s="190"/>
      <c r="F609" s="191"/>
    </row>
    <row r="610" spans="2:6">
      <c r="B610" s="187"/>
      <c r="C610" s="188"/>
      <c r="D610" s="189"/>
      <c r="E610" s="190"/>
      <c r="F610" s="191"/>
    </row>
    <row r="611" spans="2:6">
      <c r="B611" s="187"/>
      <c r="C611" s="188"/>
      <c r="D611" s="189"/>
      <c r="E611" s="190"/>
      <c r="F611" s="191"/>
    </row>
    <row r="612" spans="2:6">
      <c r="B612" s="187"/>
      <c r="C612" s="188"/>
      <c r="D612" s="189"/>
      <c r="E612" s="190"/>
      <c r="F612" s="191"/>
    </row>
    <row r="613" spans="2:6">
      <c r="B613" s="187"/>
      <c r="C613" s="188"/>
      <c r="D613" s="189"/>
      <c r="E613" s="190"/>
      <c r="F613" s="191"/>
    </row>
    <row r="614" spans="2:6">
      <c r="B614" s="187"/>
      <c r="C614" s="188"/>
      <c r="D614" s="189"/>
      <c r="E614" s="190"/>
      <c r="F614" s="191"/>
    </row>
    <row r="615" spans="2:6">
      <c r="B615" s="187"/>
      <c r="C615" s="188"/>
      <c r="D615" s="189"/>
      <c r="E615" s="190"/>
      <c r="F615" s="19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Data</vt:lpstr>
      <vt:lpstr>Tabell 7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2016-09-20T10:51:38Z</cp:lastPrinted>
  <dcterms:created xsi:type="dcterms:W3CDTF">2014-08-21T11:16:13Z</dcterms:created>
  <dcterms:modified xsi:type="dcterms:W3CDTF">2020-02-26T10:01:28Z</dcterms:modified>
</cp:coreProperties>
</file>