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7.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11.xml" ContentType="application/vnd.openxmlformats-officedocument.drawing+xml"/>
  <Override PartName="/xl/embeddings/oleObject22.bin" ContentType="application/vnd.openxmlformats-officedocument.oleObject"/>
  <Override PartName="/xl/drawings/drawing12.xml" ContentType="application/vnd.openxmlformats-officedocument.drawing+xml"/>
  <Override PartName="/xl/embeddings/oleObject2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Prod\Webpub\tk1001\2019\2019-04-16\Tabeller_och_diagram\"/>
    </mc:Choice>
  </mc:AlternateContent>
  <bookViews>
    <workbookView xWindow="0" yWindow="0" windowWidth="23520" windowHeight="8730" tabRatio="823" activeTab="11"/>
  </bookViews>
  <sheets>
    <sheet name="Körsträckor 2017" sheetId="64" r:id="rId1"/>
    <sheet name="Mer om statistiken" sheetId="66" r:id="rId2"/>
    <sheet name="Innehåll_Content" sheetId="65" r:id="rId3"/>
    <sheet name="PB Tab 1-2" sheetId="7" r:id="rId4"/>
    <sheet name="PB Tab 3-4" sheetId="57" r:id="rId5"/>
    <sheet name="PB Tab 5" sheetId="9" r:id="rId6"/>
    <sheet name="LB Tab 1" sheetId="16" r:id="rId7"/>
    <sheet name="LB Tab 2-3" sheetId="17" r:id="rId8"/>
    <sheet name="LB Tab 4-5" sheetId="61" r:id="rId9"/>
    <sheet name="BU Tab 1-2" sheetId="23" r:id="rId10"/>
    <sheet name="BU Tab 3-4" sheetId="24" r:id="rId11"/>
    <sheet name="MC Tab 1-3" sheetId="58" r:id="rId12"/>
    <sheet name="MC Tab 4" sheetId="62" r:id="rId13"/>
    <sheet name="RS Tab 1" sheetId="42" r:id="rId14"/>
  </sheets>
  <definedNames>
    <definedName name="_Toc72296252" localSheetId="3">'PB Tab 1-2'!#REF!</definedName>
    <definedName name="_Toc72296257" localSheetId="4">'PB Tab 3-4'!#REF!</definedName>
    <definedName name="_Toc72296257" localSheetId="5">'PB Tab 5'!#REF!</definedName>
    <definedName name="_Toc72296258" localSheetId="11">'MC Tab 1-3'!#REF!</definedName>
    <definedName name="_Toc72296259" localSheetId="9">'BU Tab 1-2'!$B$2</definedName>
    <definedName name="_Toc72296260" localSheetId="10">'BU Tab 1-2'!#REF!</definedName>
    <definedName name="_Toc72296263" localSheetId="6">'LB Tab 1'!$B$2</definedName>
    <definedName name="_Toc72296266" localSheetId="7">'LB Tab 2-3'!#REF!</definedName>
    <definedName name="_Toc72296266" localSheetId="8">'LB Tab 4-5'!#REF!</definedName>
    <definedName name="_xlnm.Print_Area" localSheetId="8">'LB Tab 4-5'!$A$1:$D$39</definedName>
  </definedNames>
  <calcPr calcId="162913"/>
</workbook>
</file>

<file path=xl/calcChain.xml><?xml version="1.0" encoding="utf-8"?>
<calcChain xmlns="http://schemas.openxmlformats.org/spreadsheetml/2006/main">
  <c r="P30" i="58" l="1"/>
  <c r="E30" i="58" l="1"/>
  <c r="H30" i="58"/>
  <c r="L30" i="58"/>
  <c r="B30" i="58"/>
  <c r="D43" i="23" l="1"/>
  <c r="D44" i="23"/>
  <c r="D45" i="23"/>
  <c r="D46" i="23"/>
  <c r="D47" i="23"/>
  <c r="D42" i="23"/>
  <c r="H43" i="23"/>
  <c r="H44" i="23"/>
  <c r="H45" i="23"/>
  <c r="H46" i="23"/>
  <c r="H47" i="23"/>
  <c r="H42" i="23"/>
  <c r="L43" i="23"/>
  <c r="L44" i="23"/>
  <c r="L45" i="23"/>
  <c r="L46" i="23"/>
  <c r="L47" i="23"/>
  <c r="L42" i="23"/>
  <c r="K49" i="23"/>
  <c r="J49" i="23"/>
  <c r="L49" i="23" s="1"/>
  <c r="G49" i="23"/>
  <c r="F49" i="23"/>
  <c r="H49" i="23" s="1"/>
  <c r="C49" i="23"/>
  <c r="B49" i="23"/>
  <c r="D49" i="23" s="1"/>
  <c r="C27" i="23" l="1"/>
  <c r="B27" i="23"/>
  <c r="B56" i="17" l="1"/>
  <c r="D56" i="17" s="1"/>
  <c r="C56" i="17"/>
  <c r="D34" i="17"/>
  <c r="D35" i="17"/>
  <c r="D36" i="17"/>
  <c r="D37" i="17"/>
  <c r="D38" i="17"/>
  <c r="D39" i="17"/>
  <c r="D40" i="17"/>
  <c r="D41" i="17"/>
  <c r="D42" i="17"/>
  <c r="D43" i="17"/>
  <c r="D44" i="17"/>
  <c r="D45" i="17"/>
  <c r="D46" i="17"/>
  <c r="D47" i="17"/>
  <c r="D48" i="17"/>
  <c r="D49" i="17"/>
  <c r="D50" i="17"/>
  <c r="D51" i="17"/>
  <c r="D52" i="17"/>
  <c r="D53" i="17"/>
  <c r="D54" i="17"/>
  <c r="D55" i="17"/>
  <c r="D33" i="17"/>
  <c r="B23" i="17"/>
  <c r="C23" i="17"/>
  <c r="B29" i="16"/>
  <c r="C29" i="16"/>
  <c r="D29" i="16"/>
  <c r="F29" i="16"/>
  <c r="G29" i="16"/>
  <c r="H29" i="16"/>
  <c r="B51" i="57"/>
  <c r="C51" i="57"/>
  <c r="E51" i="57"/>
  <c r="F51" i="57"/>
  <c r="I35" i="7" l="1"/>
  <c r="I36" i="7"/>
  <c r="I37" i="7"/>
  <c r="I38" i="7"/>
  <c r="I39" i="7"/>
  <c r="I40" i="7"/>
  <c r="I41" i="7"/>
  <c r="I34" i="7"/>
  <c r="F39" i="7"/>
  <c r="C39" i="7"/>
  <c r="J10" i="7"/>
  <c r="J11" i="7"/>
  <c r="J12" i="7"/>
  <c r="J13" i="7"/>
  <c r="J14" i="7"/>
  <c r="J15" i="7"/>
  <c r="J16" i="7"/>
  <c r="J17" i="7"/>
  <c r="J18" i="7"/>
  <c r="J19" i="7"/>
  <c r="J20" i="7"/>
  <c r="J21" i="7"/>
  <c r="J22" i="7"/>
  <c r="J23" i="7"/>
  <c r="J9" i="7"/>
  <c r="I10" i="7"/>
  <c r="I11" i="7"/>
  <c r="I12" i="7"/>
  <c r="I13" i="7"/>
  <c r="I14" i="7"/>
  <c r="I15" i="7"/>
  <c r="I16" i="7"/>
  <c r="I17" i="7"/>
  <c r="I18" i="7"/>
  <c r="I19" i="7"/>
  <c r="I20" i="7"/>
  <c r="I21" i="7"/>
  <c r="I22" i="7"/>
  <c r="I23" i="7"/>
  <c r="I9" i="7"/>
  <c r="H10" i="7"/>
  <c r="H11" i="7"/>
  <c r="H12" i="7"/>
  <c r="H13" i="7"/>
  <c r="H14" i="7"/>
  <c r="H15" i="7"/>
  <c r="H16" i="7"/>
  <c r="H17" i="7"/>
  <c r="H18" i="7"/>
  <c r="H19" i="7"/>
  <c r="H20" i="7"/>
  <c r="H21" i="7"/>
  <c r="H9" i="7"/>
  <c r="B23" i="7"/>
  <c r="C23" i="7"/>
  <c r="E23" i="7"/>
  <c r="F23" i="7"/>
  <c r="H23" i="7" l="1"/>
  <c r="F15" i="24"/>
  <c r="F11" i="24" l="1"/>
  <c r="J10" i="16" l="1"/>
  <c r="J11" i="16"/>
  <c r="J12" i="16"/>
  <c r="J13" i="16"/>
  <c r="J14" i="16"/>
  <c r="J15" i="16"/>
  <c r="J16" i="16"/>
  <c r="J17" i="16"/>
  <c r="J18" i="16"/>
  <c r="J19" i="16"/>
  <c r="J20" i="16"/>
  <c r="J21" i="16"/>
  <c r="J22" i="16"/>
  <c r="J23" i="16"/>
  <c r="J24" i="16"/>
  <c r="J25" i="16"/>
  <c r="J26" i="16"/>
  <c r="J27" i="16"/>
  <c r="J28" i="16"/>
  <c r="H43" i="57" l="1"/>
  <c r="J10" i="57" l="1"/>
  <c r="J11" i="57"/>
  <c r="J12" i="57"/>
  <c r="J13" i="57"/>
  <c r="J14" i="57"/>
  <c r="J15" i="57"/>
  <c r="J16" i="57"/>
  <c r="J17" i="57"/>
  <c r="J18" i="57"/>
  <c r="J19" i="57"/>
  <c r="J20" i="57"/>
  <c r="J21" i="57"/>
  <c r="J22" i="57"/>
  <c r="J23" i="57"/>
  <c r="J24" i="57"/>
  <c r="J25" i="57"/>
  <c r="J26" i="57"/>
  <c r="J27" i="57"/>
  <c r="J28" i="57"/>
  <c r="J29" i="57"/>
  <c r="I10" i="57"/>
  <c r="I11" i="57"/>
  <c r="I12" i="57"/>
  <c r="I13" i="57"/>
  <c r="I14" i="57"/>
  <c r="I15" i="57"/>
  <c r="I16" i="57"/>
  <c r="I17" i="57"/>
  <c r="I18" i="57"/>
  <c r="I19" i="57"/>
  <c r="I20" i="57"/>
  <c r="I21" i="57"/>
  <c r="I22" i="57"/>
  <c r="I23" i="57"/>
  <c r="I24" i="57"/>
  <c r="I25" i="57"/>
  <c r="I26" i="57"/>
  <c r="I27" i="57"/>
  <c r="I28" i="57"/>
  <c r="I29" i="57"/>
  <c r="H10" i="57"/>
  <c r="H11" i="57"/>
  <c r="H12" i="57"/>
  <c r="H13" i="57"/>
  <c r="H14" i="57"/>
  <c r="H15" i="57"/>
  <c r="H16" i="57"/>
  <c r="H17" i="57"/>
  <c r="H18" i="57"/>
  <c r="H19" i="57"/>
  <c r="H20" i="57"/>
  <c r="H21" i="57"/>
  <c r="H22" i="57"/>
  <c r="H23" i="57"/>
  <c r="H24" i="57"/>
  <c r="H25" i="57"/>
  <c r="H26" i="57"/>
  <c r="H27" i="57"/>
  <c r="H28" i="57"/>
  <c r="H29" i="57"/>
  <c r="J44" i="57" l="1"/>
  <c r="J45" i="57"/>
  <c r="J46" i="57"/>
  <c r="J47" i="57"/>
  <c r="J48" i="57"/>
  <c r="J49" i="57"/>
  <c r="J50" i="57"/>
  <c r="J43" i="57"/>
  <c r="J9" i="57" l="1"/>
  <c r="F9" i="24" l="1"/>
  <c r="F10" i="24"/>
  <c r="F12" i="24"/>
  <c r="F13" i="24"/>
  <c r="F14" i="24"/>
  <c r="F16" i="24"/>
  <c r="C17" i="24"/>
  <c r="D17" i="24"/>
  <c r="D8" i="23"/>
  <c r="D9" i="23"/>
  <c r="D10" i="23"/>
  <c r="D11" i="23"/>
  <c r="D12" i="23"/>
  <c r="D13" i="23"/>
  <c r="D14" i="23"/>
  <c r="D15" i="23"/>
  <c r="D16" i="23"/>
  <c r="D17" i="23"/>
  <c r="D18" i="23"/>
  <c r="D19" i="23"/>
  <c r="D20" i="23"/>
  <c r="D21" i="23"/>
  <c r="D22" i="23"/>
  <c r="D23" i="23"/>
  <c r="D24" i="23"/>
  <c r="D25" i="23"/>
  <c r="D26" i="23"/>
  <c r="D27" i="23"/>
  <c r="D7" i="61"/>
  <c r="D8" i="61"/>
  <c r="D9" i="61"/>
  <c r="D10" i="61"/>
  <c r="D11" i="61"/>
  <c r="D12" i="61"/>
  <c r="D13" i="61"/>
  <c r="D14" i="61"/>
  <c r="D15" i="61"/>
  <c r="B16" i="61"/>
  <c r="C16" i="61"/>
  <c r="D7" i="17"/>
  <c r="D8" i="17"/>
  <c r="D9" i="17"/>
  <c r="D10" i="17"/>
  <c r="D11" i="17"/>
  <c r="D12" i="17"/>
  <c r="D13" i="17"/>
  <c r="D14" i="17"/>
  <c r="D15" i="17"/>
  <c r="D16" i="17"/>
  <c r="D17" i="17"/>
  <c r="D18" i="17"/>
  <c r="D19" i="17"/>
  <c r="D20" i="17"/>
  <c r="D21" i="17"/>
  <c r="D22" i="17"/>
  <c r="J9" i="16"/>
  <c r="K9" i="16"/>
  <c r="L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H9" i="57"/>
  <c r="I9" i="57"/>
  <c r="B30" i="57"/>
  <c r="C30" i="57"/>
  <c r="E30" i="57"/>
  <c r="F30" i="57"/>
  <c r="I43" i="57"/>
  <c r="H44" i="57"/>
  <c r="I44" i="57"/>
  <c r="H45" i="57"/>
  <c r="I45" i="57"/>
  <c r="H46" i="57"/>
  <c r="I46" i="57"/>
  <c r="H47" i="57"/>
  <c r="I47" i="57"/>
  <c r="H48" i="57"/>
  <c r="I48" i="57"/>
  <c r="H49" i="57"/>
  <c r="I49" i="57"/>
  <c r="H50" i="57"/>
  <c r="I50" i="57"/>
  <c r="J51" i="57" l="1"/>
  <c r="I30" i="57"/>
  <c r="J30" i="57"/>
  <c r="F17" i="24"/>
  <c r="D16" i="61"/>
  <c r="D23" i="17"/>
  <c r="K29" i="16"/>
  <c r="J29" i="16"/>
  <c r="L29" i="16"/>
  <c r="I51" i="57"/>
  <c r="H51" i="57"/>
  <c r="H30" i="57"/>
</calcChain>
</file>

<file path=xl/sharedStrings.xml><?xml version="1.0" encoding="utf-8"?>
<sst xmlns="http://schemas.openxmlformats.org/spreadsheetml/2006/main" count="497" uniqueCount="294">
  <si>
    <t>År</t>
  </si>
  <si>
    <t>Totalt</t>
  </si>
  <si>
    <t>år</t>
  </si>
  <si>
    <t>Kvinnor</t>
  </si>
  <si>
    <t>Män</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</si>
  <si>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</si>
  <si>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</si>
  <si>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</si>
  <si>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</si>
  <si>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</si>
  <si>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</si>
  <si>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</si>
  <si>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</si>
  <si>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</si>
  <si>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</si>
  <si>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</si>
  <si>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</si>
  <si>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</si>
  <si>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</si>
  <si>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</si>
  <si>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</si>
  <si>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</si>
  <si>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</si>
  <si>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</si>
  <si>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</si>
  <si>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</si>
  <si>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</si>
  <si>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</si>
  <si>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</si>
  <si>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</si>
  <si>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</si>
  <si>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</si>
  <si>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</si>
  <si>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</si>
  <si>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</si>
  <si>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</si>
  <si>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</si>
  <si>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</si>
  <si>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</si>
  <si>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</si>
  <si>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</si>
  <si>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</si>
  <si>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</si>
  <si>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</si>
  <si>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</si>
  <si>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</si>
  <si>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</si>
  <si>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</si>
  <si>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</si>
  <si>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</si>
  <si>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</si>
  <si>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</si>
  <si>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</si>
  <si>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</si>
  <si>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</si>
  <si>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</si>
  <si>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</si>
  <si>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</si>
  <si>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</si>
  <si>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</si>
  <si>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</si>
  <si>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</si>
  <si>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</si>
  <si>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</si>
  <si>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</si>
  <si>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</si>
  <si>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</si>
  <si>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</si>
  <si>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</si>
  <si>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</si>
  <si>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</si>
  <si>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</si>
  <si>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</si>
  <si>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 xml:space="preserve">         0 –   1 600</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</si>
  <si>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</si>
  <si>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</si>
  <si>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</si>
  <si>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</si>
  <si>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</si>
  <si>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</si>
  <si>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</si>
  <si>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</si>
  <si>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</si>
  <si>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</si>
  <si>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</si>
  <si>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</si>
  <si>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</si>
  <si>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 xml:space="preserve"> Totalt</t>
  </si>
  <si>
    <t>tillverknings-</t>
  </si>
  <si>
    <t>Medelkör-</t>
  </si>
  <si>
    <t>sträcka i mil</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</si>
  <si>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</si>
  <si>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</si>
  <si>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</si>
  <si>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</si>
  <si>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</si>
  <si>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</si>
  <si>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</si>
  <si>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</si>
  <si>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</si>
  <si>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</si>
  <si>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</si>
  <si>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</si>
  <si>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</si>
  <si>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</si>
  <si>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</si>
  <si>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</si>
  <si>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</si>
  <si>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</si>
  <si>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</si>
  <si>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</si>
  <si>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</si>
  <si>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</si>
  <si>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</si>
  <si>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</si>
  <si>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</si>
  <si>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</si>
  <si>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</si>
  <si>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</si>
  <si>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</si>
  <si>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</si>
  <si>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Anmärkning:</t>
  </si>
  <si>
    <t xml:space="preserve">Fysiska </t>
  </si>
  <si>
    <t>Fysiska</t>
  </si>
  <si>
    <t xml:space="preserve">Juridiska </t>
  </si>
  <si>
    <t xml:space="preserve">   därav leasade bilar</t>
  </si>
  <si>
    <t xml:space="preserve"> Totalt antal </t>
  </si>
  <si>
    <t>körda mil</t>
  </si>
  <si>
    <t xml:space="preserve">Medelkörsträcka </t>
  </si>
  <si>
    <t xml:space="preserve">1 001   - </t>
  </si>
  <si>
    <t xml:space="preserve">              taxi</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</si>
  <si>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</si>
  <si>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</si>
  <si>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</si>
  <si>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</si>
  <si>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</si>
  <si>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</si>
  <si>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</si>
  <si>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</si>
  <si>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</si>
  <si>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</si>
  <si>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</si>
  <si>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</si>
  <si>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</si>
  <si>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</si>
  <si>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Totalvikt i kg</t>
  </si>
  <si>
    <t xml:space="preserve"> Juridiska </t>
  </si>
  <si>
    <t xml:space="preserve"> Antal bussar</t>
  </si>
  <si>
    <t xml:space="preserve"> Medelkörsträcka i mil</t>
  </si>
  <si>
    <t>Kontaktperson:</t>
  </si>
  <si>
    <t>Lastbilar</t>
  </si>
  <si>
    <t>Regional statistik</t>
  </si>
  <si>
    <t>1) Personbilar som varit i trafik någon gång under året.</t>
  </si>
  <si>
    <t>Innehåll/Content</t>
  </si>
  <si>
    <t>Anette Myhr</t>
  </si>
  <si>
    <t>tel: 010-414 42 17, e-post: anette.myhr@trafa.se</t>
  </si>
  <si>
    <t>SCB (producent)</t>
  </si>
  <si>
    <t>Elhybrider</t>
  </si>
  <si>
    <t>Laddhybrider</t>
  </si>
  <si>
    <t>Etanol/etanol flexifuel - de fordon som har etanol eller E85 som första eller andra bränsle</t>
  </si>
  <si>
    <t>Dragfordon</t>
  </si>
  <si>
    <t>El - eldrivna fordon som endast har el som drivmedel</t>
  </si>
  <si>
    <t>Tina Svahn</t>
  </si>
  <si>
    <t>Tabell PB1</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</si>
  <si>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</si>
  <si>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</si>
  <si>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</si>
  <si>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</si>
  <si>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</si>
  <si>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</si>
  <si>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</si>
  <si>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</si>
  <si>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</si>
  <si>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</si>
  <si>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</si>
  <si>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</si>
  <si>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</si>
  <si>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</si>
  <si>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</si>
  <si>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</si>
  <si>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</si>
  <si>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</si>
  <si>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</si>
  <si>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</si>
  <si>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</si>
  <si>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Diesel - dieseldrivna fordon som har diesel, biodiesel eller dessa i kombination med varandra</t>
  </si>
  <si>
    <t>Gas/ gas bi-fuel - de fordon som har naturgas, biogas eller metangas som första eller andra drivmedel</t>
  </si>
  <si>
    <t>Gas/gas bi-fuel</t>
  </si>
  <si>
    <t>Etanol/ etanol flexi fuel</t>
  </si>
  <si>
    <t>Gas/ gas bi-fuel</t>
  </si>
  <si>
    <t>Biodiesel - de fordon som har biodiesel som första eller andra drivmedel</t>
  </si>
  <si>
    <t>Biodiesel</t>
  </si>
  <si>
    <t>Etanol/ etanol flexifuel</t>
  </si>
  <si>
    <t>tel: 010-479 66 26, e-post: tina.svahn@scb.se</t>
  </si>
  <si>
    <t>1) Lastbilar som varit i trafik någon gång under året.</t>
  </si>
  <si>
    <t>1) Bussar som varit i trafik någon gång under året.</t>
  </si>
  <si>
    <t xml:space="preserve">             -    125</t>
  </si>
  <si>
    <r>
      <t>Körsträckor och antal personbilar</t>
    </r>
    <r>
      <rPr>
        <b/>
        <vertAlign val="superscript"/>
        <sz val="9"/>
        <rFont val="Arial"/>
        <family val="2"/>
      </rPr>
      <t>1)</t>
    </r>
    <r>
      <rPr>
        <b/>
        <sz val="9"/>
        <rFont val="Arial"/>
        <family val="2"/>
      </rPr>
      <t xml:space="preserve"> efter tjänstevikt och ägare år 2017</t>
    </r>
  </si>
  <si>
    <t>10 kilometres driven and number of passenger cars, by kerb weight and owner year 2017</t>
  </si>
  <si>
    <r>
      <t>Körsträckor och antal personbilar</t>
    </r>
    <r>
      <rPr>
        <b/>
        <vertAlign val="superscript"/>
        <sz val="9"/>
        <rFont val="Arial"/>
        <family val="2"/>
      </rPr>
      <t xml:space="preserve">1) </t>
    </r>
    <r>
      <rPr>
        <b/>
        <sz val="9"/>
        <rFont val="Arial"/>
        <family val="2"/>
      </rPr>
      <t>efter ägare år 2017</t>
    </r>
  </si>
  <si>
    <t>10 kilometres driven and number of passenger cars by owner year 2017</t>
  </si>
  <si>
    <r>
      <t>Körsträckor och antal personbilar</t>
    </r>
    <r>
      <rPr>
        <b/>
        <vertAlign val="superscript"/>
        <sz val="9"/>
        <rFont val="Arial"/>
        <family val="2"/>
      </rPr>
      <t>1)</t>
    </r>
    <r>
      <rPr>
        <b/>
        <sz val="9"/>
        <rFont val="Arial"/>
        <family val="2"/>
      </rPr>
      <t xml:space="preserve"> efter årsmodell/tillverkningsår och ägare år 2017</t>
    </r>
  </si>
  <si>
    <t>10 kilometres driven and number of passenger cars by year of model/construction and by owner, year 2017</t>
  </si>
  <si>
    <r>
      <t>Körsträckor och antal personbilar</t>
    </r>
    <r>
      <rPr>
        <b/>
        <vertAlign val="superscript"/>
        <sz val="9"/>
        <rFont val="Arial"/>
        <family val="2"/>
      </rPr>
      <t>1)</t>
    </r>
    <r>
      <rPr>
        <b/>
        <sz val="9"/>
        <rFont val="Arial"/>
        <family val="2"/>
      </rPr>
      <t xml:space="preserve"> efter drivmedel och ägare år 2017</t>
    </r>
  </si>
  <si>
    <t>10 kilometres driven and number of passenger cars by fuel and owner year 2017</t>
  </si>
  <si>
    <r>
      <t>Genomsnittlig körsträcka i mil fördelat på ägarkategori, årsvis 2007</t>
    </r>
    <r>
      <rPr>
        <b/>
        <sz val="9"/>
        <rFont val="Calibri"/>
        <family val="2"/>
      </rPr>
      <t>–</t>
    </r>
    <r>
      <rPr>
        <b/>
        <sz val="9"/>
        <rFont val="Arial"/>
        <family val="2"/>
      </rPr>
      <t>2017</t>
    </r>
  </si>
  <si>
    <r>
      <t>Average kilometres driven in 10 kilometers by owner, by year 2007</t>
    </r>
    <r>
      <rPr>
        <i/>
        <sz val="9"/>
        <rFont val="Calibri"/>
        <family val="2"/>
      </rPr>
      <t>–</t>
    </r>
    <r>
      <rPr>
        <i/>
        <sz val="9"/>
        <rFont val="Arial"/>
        <family val="2"/>
      </rPr>
      <t>2017</t>
    </r>
  </si>
  <si>
    <r>
      <t>Körsträckor och antal lastbilar</t>
    </r>
    <r>
      <rPr>
        <b/>
        <vertAlign val="superscript"/>
        <sz val="9"/>
        <rFont val="Arial"/>
        <family val="2"/>
      </rPr>
      <t>1)</t>
    </r>
    <r>
      <rPr>
        <b/>
        <sz val="9"/>
        <rFont val="Arial"/>
        <family val="2"/>
      </rPr>
      <t xml:space="preserve"> efter årsmodell/tillverkningsår och totalvikt år 2017</t>
    </r>
  </si>
  <si>
    <t>10 kilometres driven and number of lorries by year of model/construction and permissible maximum weight year 2017</t>
  </si>
  <si>
    <r>
      <t>Körsträckor och antal lastbilar</t>
    </r>
    <r>
      <rPr>
        <b/>
        <vertAlign val="superscript"/>
        <sz val="9"/>
        <rFont val="Arial"/>
        <family val="2"/>
      </rPr>
      <t>1)</t>
    </r>
    <r>
      <rPr>
        <b/>
        <sz val="9"/>
        <rFont val="Arial"/>
        <family val="2"/>
      </rPr>
      <t xml:space="preserve"> efter totalvikt år 2017</t>
    </r>
  </si>
  <si>
    <t>10 kilometres driven and number of lorries by permissible maximum weight year 2017</t>
  </si>
  <si>
    <r>
      <t>Körsträckor och antal lastbilar</t>
    </r>
    <r>
      <rPr>
        <b/>
        <vertAlign val="superscript"/>
        <sz val="9"/>
        <rFont val="Arial"/>
        <family val="2"/>
      </rPr>
      <t>1)</t>
    </r>
    <r>
      <rPr>
        <b/>
        <sz val="9"/>
        <rFont val="Arial"/>
        <family val="2"/>
      </rPr>
      <t xml:space="preserve"> efter maximilastvikt år 2017</t>
    </r>
  </si>
  <si>
    <t>10 kilometres driven and number of lorries by load capacity year 2017</t>
  </si>
  <si>
    <r>
      <t>Körsträckor och antal lastbilar</t>
    </r>
    <r>
      <rPr>
        <b/>
        <vertAlign val="superscript"/>
        <sz val="9"/>
        <rFont val="Arial"/>
        <family val="2"/>
      </rPr>
      <t>1)</t>
    </r>
    <r>
      <rPr>
        <b/>
        <sz val="9"/>
        <rFont val="Arial"/>
        <family val="2"/>
      </rPr>
      <t xml:space="preserve"> efter karosseri år 2017</t>
    </r>
  </si>
  <si>
    <t>10 kilometres driven and number of lorries by type of body year 2017</t>
  </si>
  <si>
    <t>Average kilometers driven in 10 kilometers by light and heavy lorry, by year 2007–2017</t>
  </si>
  <si>
    <t>Genomsnittlig körsträcka i mil fördelat på lätt och tung lastbil årsvis 2007–2017</t>
  </si>
  <si>
    <t>Körsträckor 2017</t>
  </si>
  <si>
    <t>Vehicle kilometers 2017</t>
  </si>
  <si>
    <r>
      <t xml:space="preserve">Publiceringsdatum: </t>
    </r>
    <r>
      <rPr>
        <sz val="10"/>
        <rFont val="Arial"/>
        <family val="2"/>
      </rPr>
      <t>2018-04-19</t>
    </r>
  </si>
  <si>
    <r>
      <t>Körsträckor och antal bussar</t>
    </r>
    <r>
      <rPr>
        <b/>
        <vertAlign val="superscript"/>
        <sz val="9"/>
        <rFont val="Arial"/>
        <family val="2"/>
      </rPr>
      <t>1)</t>
    </r>
    <r>
      <rPr>
        <b/>
        <sz val="9"/>
        <rFont val="Arial"/>
        <family val="2"/>
      </rPr>
      <t xml:space="preserve"> efter årsmodell/tillverkningsår år 2017</t>
    </r>
  </si>
  <si>
    <t>10 kilometres driven and number of buses by year of model/construction year 2017</t>
  </si>
  <si>
    <r>
      <t>Körsträckor och antal bussar</t>
    </r>
    <r>
      <rPr>
        <b/>
        <vertAlign val="superscript"/>
        <sz val="9"/>
        <rFont val="Arial"/>
        <family val="2"/>
      </rPr>
      <t>1)</t>
    </r>
    <r>
      <rPr>
        <b/>
        <sz val="9"/>
        <rFont val="Arial"/>
        <family val="2"/>
      </rPr>
      <t xml:space="preserve"> efter drivmedel  år 2017</t>
    </r>
  </si>
  <si>
    <t>10 kilometres driven and number of buses by fuel year 2017</t>
  </si>
  <si>
    <t>Genomsnittlig körsträcka i mil fördelat på ägarkategori, årsvis 2007–2017</t>
  </si>
  <si>
    <t>Average 10 kilometers driven by owner, by year 2007–2017</t>
  </si>
  <si>
    <t>Genomsnittlig körsträcka i mil efter län och fordonsslag år 2017</t>
  </si>
  <si>
    <t>Average 10 kilometers driven by different kind of vehicles, by county, regarding year 2017</t>
  </si>
  <si>
    <t>Körsträckor och antal personbilar efter tjänstevikt och ägare år 2017</t>
  </si>
  <si>
    <t>Körsträckor och antal personbilar efter ägare år 2017</t>
  </si>
  <si>
    <t>Körsträckor och antal personbilar efter årsmodell/tillverkningsår och ägare år 2017</t>
  </si>
  <si>
    <t>Körsträckor och antal personbilar efter drivmedel och ägare år 2017</t>
  </si>
  <si>
    <t>Genomsnittlig körsträcka i mil fördelat på ägare, årsvis 2007–2017</t>
  </si>
  <si>
    <t>Körsträckor och antal lastbilar efter årsmodell/tillverkningsår och totalvikt år 2017</t>
  </si>
  <si>
    <t>Körsträckor och antal lastbilar efter totalvikt år 2017</t>
  </si>
  <si>
    <t>Körsträckor och antal lastbilar efter maxlastvikt år 2017</t>
  </si>
  <si>
    <t>Körsträckor och antal lastbilar efter karosseri år 2017</t>
  </si>
  <si>
    <t>Genomsnittlig körsträcka i mil fördelat på lätt och tung lastbil, årsvis 2007–2017</t>
  </si>
  <si>
    <t>Körsträckor och antal bussar efter årsmodell/tillverkningsår år 2017</t>
  </si>
  <si>
    <t>Genomsnittlig körsträcka i mil fördelat ägare, årsvis 2007–2017</t>
  </si>
  <si>
    <t>Bensin - bensindrivna fordon som endast har bensin som bränsle</t>
  </si>
  <si>
    <t>Elhybrid - de fordon som har el i kombination med annat bränsle tex bensin eller diesel. Elhybrid kan även urskiljas med hjälp av utsläppsklass och eller elfordon med märkningen el / elhybrid.</t>
  </si>
  <si>
    <t>Laddhybrid - fordon som är laddningsbara via eluttag och som har en kombination med annat bränsle tex bensin eller diesel. Laddhybrid kan urskiljas med hjälp av utsläppsklass och eller elfordon med märkningen laddhybrid.</t>
  </si>
  <si>
    <t>Diesel - dieseldrivna fordon som endast har diesel som bränsle</t>
  </si>
  <si>
    <t>Bussar i trafik efter bussklass, årsvis 2015–2017</t>
  </si>
  <si>
    <t>Buses in use according to busclass, by year 2015–2017</t>
  </si>
  <si>
    <r>
      <t>Bussklass</t>
    </r>
    <r>
      <rPr>
        <vertAlign val="superscript"/>
        <sz val="8"/>
        <rFont val="Arial"/>
        <family val="2"/>
      </rPr>
      <t>1)</t>
    </r>
  </si>
  <si>
    <t>A</t>
  </si>
  <si>
    <t>B</t>
  </si>
  <si>
    <t>I</t>
  </si>
  <si>
    <t>II</t>
  </si>
  <si>
    <t>III</t>
  </si>
  <si>
    <t>1) Bussklasser enligt direktiv 2001/85/EG bilaga II</t>
  </si>
  <si>
    <t xml:space="preserve"> År 2015</t>
  </si>
  <si>
    <t>År 2016</t>
  </si>
  <si>
    <t>År 2017</t>
  </si>
  <si>
    <t>1) Bussar som varit i trafik någon gång under året,</t>
  </si>
  <si>
    <t xml:space="preserve">                                                          Statistik 2018:10</t>
  </si>
  <si>
    <t>Körsträckor och antal bussar efter bussklass år 2017</t>
  </si>
  <si>
    <r>
      <t xml:space="preserve">Enskild näringsidkare </t>
    </r>
    <r>
      <rPr>
        <sz val="11"/>
        <color rgb="FF000000"/>
        <rFont val="Calibri"/>
        <family val="2"/>
      </rPr>
      <t>(berör tabell PB2)</t>
    </r>
  </si>
  <si>
    <t xml:space="preserve">En enskild näringsidkare är en person som själv driver och ansvarar för ett företag.  </t>
  </si>
  <si>
    <t xml:space="preserve">Enligt bolagsverket är en enskild näringsidkare inte en juridisk person. </t>
  </si>
  <si>
    <t xml:space="preserve">I fordonsregistret redovisas alla bolagsformer under juridisk person. </t>
  </si>
  <si>
    <r>
      <t>Karosseri</t>
    </r>
    <r>
      <rPr>
        <sz val="11"/>
        <color rgb="FF000000"/>
        <rFont val="Calibri"/>
        <family val="2"/>
      </rPr>
      <t xml:space="preserve"> (berör tabell LB4) </t>
    </r>
  </si>
  <si>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</si>
  <si>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</si>
  <si>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</si>
  <si>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</si>
  <si>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</si>
  <si>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</si>
  <si>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</si>
  <si>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</si>
  <si>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</si>
  <si>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</si>
  <si>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</si>
  <si>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r>
      <t>Körsträckor och antal motorcyklar</t>
    </r>
    <r>
      <rPr>
        <b/>
        <vertAlign val="superscript"/>
        <sz val="9"/>
        <rFont val="Arial"/>
        <family val="2"/>
      </rPr>
      <t>1)</t>
    </r>
    <r>
      <rPr>
        <b/>
        <sz val="9"/>
        <rFont val="Arial"/>
        <family val="2"/>
      </rPr>
      <t xml:space="preserve"> efter årsmodell/tillverkningsår och ägare år 2017</t>
    </r>
  </si>
  <si>
    <t>Number of motorcycles and average 10 kilometres driven by year of model/construction and owner year 2017</t>
  </si>
  <si>
    <r>
      <t>Körsträckor och antal motorcyklar</t>
    </r>
    <r>
      <rPr>
        <b/>
        <vertAlign val="superscript"/>
        <sz val="9"/>
        <rFont val="Arial"/>
        <family val="2"/>
      </rPr>
      <t>1)</t>
    </r>
    <r>
      <rPr>
        <b/>
        <sz val="9"/>
        <rFont val="Arial"/>
        <family val="2"/>
      </rPr>
      <t xml:space="preserve"> efter cylindervolym och ägare år 2017</t>
    </r>
  </si>
  <si>
    <t>10 kilometres driven and number of motorcycles by cylinder volume and owner year 2017</t>
  </si>
  <si>
    <t>-1999</t>
  </si>
  <si>
    <t>10 Kilometres driven and number of motorcycles by owner year 2017</t>
  </si>
  <si>
    <r>
      <t>Körsträckor och antal motorcyklar</t>
    </r>
    <r>
      <rPr>
        <b/>
        <vertAlign val="superscript"/>
        <sz val="9"/>
        <rFont val="Arial"/>
        <family val="2"/>
      </rPr>
      <t>1)</t>
    </r>
    <r>
      <rPr>
        <b/>
        <sz val="9"/>
        <rFont val="Arial"/>
        <family val="2"/>
      </rPr>
      <t xml:space="preserve"> efter ägare år 2017</t>
    </r>
  </si>
  <si>
    <t>Average 10 kilometers driven by motorcycles by owner year 2007–2017</t>
  </si>
  <si>
    <r>
      <t xml:space="preserve">Uppdaterad: </t>
    </r>
    <r>
      <rPr>
        <sz val="10"/>
        <rFont val="Arial"/>
        <family val="2"/>
      </rPr>
      <t>2018-09-24</t>
    </r>
  </si>
  <si>
    <t>Uppgifter för MC 2017</t>
  </si>
  <si>
    <t>1) Motorcyklar som varit i trafik någon gång under året.</t>
  </si>
  <si>
    <t>Körsträckor och antal motorcyklar efter årsmodell/tillverkningsår och ägare år 2017</t>
  </si>
  <si>
    <t>Körsträckor och antal motorcyklar efter cylindervolym och ägare år 2017</t>
  </si>
  <si>
    <t>Körsträckor och antal motorcyklar efter ägare år 2017</t>
  </si>
  <si>
    <t>Genomsnittlig körsträcka i mil fördelat på ägarkategori, årsvis 2006–2017</t>
  </si>
  <si>
    <t>Körsträckor och antal bussar efter drivmedel år 2017</t>
  </si>
  <si>
    <t>Tabell MC2, medelkörsträcka</t>
  </si>
  <si>
    <r>
      <t xml:space="preserve">Reviderad: </t>
    </r>
    <r>
      <rPr>
        <sz val="10"/>
        <rFont val="Arial"/>
        <family val="2"/>
      </rPr>
      <t>2019-04-16</t>
    </r>
  </si>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</sst>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k_r_-;\-* #,##0.00\ _k_r_-;_-* &quot;-&quot;??\ _k_r_-;_-@_-"/>
    <numFmt numFmtId="164" formatCode="0.0"/>
    <numFmt numFmtId="165" formatCode="0.000"/>
    <numFmt numFmtId="166" formatCode="0.0%"/>
    <numFmt numFmtId="167" formatCode="#,###,##0"/>
    <numFmt numFmtId="168" formatCode="_-* #,##0\ _k_r_-;\-* #,##0\ _k_r_-;_-* &quot;-&quot;??\ _k_r_-;_-@_-"/>
  </numFmts>
  <fonts count="39" x14ac:knownFonts="1">
    <font>
      <sz val="10"/>
      <name val="Arial"/>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sz val="8"/>
      <color indexed="10"/>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sz val="8"/>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u/>
      <sz val="9"/>
      <color theme="10"/>
      <name val="Arial"/>
      <family val="2"/>
    </font>
    <font>
      <sz val="8"/>
      <color rgb="FFFF0000"/>
      <name val="Arial"/>
      <family val="2"/>
    </font>
    <font>
      <b/>
      <sz val="9"/>
      <name val="Calibri"/>
      <family val="2"/>
    </font>
    <font>
      <i/>
      <sz val="9"/>
      <name val="Arial"/>
      <family val="2"/>
    </font>
    <font>
      <i/>
      <sz val="9"/>
      <name val="Calibri"/>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8"/>
      <color theme="1"/>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2">
    <xf numFmtId="0" fontId="0" fillId="0" borderId="0"/>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 fillId="0" borderId="0"/>
    <xf numFmtId="0" fontId="1" fillId="0" borderId="0" applyNumberFormat="0"/>
    <xf numFmtId="0" fontId="3" fillId="0" borderId="0"/>
    <xf numFmtId="9" fontId="1" fillId="0" borderId="0" applyFont="0" applyFill="0" applyBorder="0" applyAlignment="0" applyProtection="0"/>
    <xf numFmtId="167" fontId="4" fillId="2" borderId="0" applyNumberFormat="0" applyBorder="0">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11">
    <xf numFmtId="0" fontId="0" fillId="0" borderId="0" xfId="0"/>
    <xf numFmtId="0" fontId="5" fillId="0" borderId="0" xfId="0" applyFont="1"/>
    <xf numFmtId="0" fontId="8" fillId="0" borderId="0" xfId="0" applyFont="1"/>
    <xf numFmtId="0" fontId="8" fillId="0" borderId="0" xfId="0" applyFont="1" applyBorder="1"/>
    <xf numFmtId="0" fontId="7" fillId="0" borderId="0" xfId="0" applyFont="1"/>
    <xf numFmtId="0" fontId="6" fillId="0" borderId="0" xfId="0" applyFont="1"/>
    <xf numFmtId="0" fontId="8" fillId="0" borderId="0" xfId="0" applyFont="1" applyFill="1" applyBorder="1" applyAlignment="1">
      <alignment horizontal="left" wrapText="1"/>
    </xf>
    <xf numFmtId="0" fontId="8" fillId="0" borderId="0" xfId="0" applyFont="1" applyAlignment="1">
      <alignment horizontal="left"/>
    </xf>
    <xf numFmtId="0" fontId="8" fillId="0" borderId="0" xfId="0" applyFont="1" applyAlignment="1">
      <alignment horizontal="right"/>
    </xf>
    <xf numFmtId="0" fontId="8" fillId="0" borderId="0" xfId="0" applyFont="1" applyFill="1" applyBorder="1" applyAlignment="1">
      <alignment horizontal="left"/>
    </xf>
    <xf numFmtId="0" fontId="8" fillId="0" borderId="0" xfId="0" applyFont="1" applyFill="1" applyBorder="1" applyAlignment="1">
      <alignment horizontal="right"/>
    </xf>
    <xf numFmtId="0" fontId="8" fillId="0" borderId="1" xfId="0" applyFont="1" applyFill="1" applyBorder="1" applyAlignment="1">
      <alignment horizontal="left"/>
    </xf>
    <xf numFmtId="3" fontId="8" fillId="0" borderId="0" xfId="0" applyNumberFormat="1" applyFont="1" applyFill="1"/>
    <xf numFmtId="0" fontId="8" fillId="0" borderId="2" xfId="0" applyFont="1" applyFill="1" applyBorder="1" applyAlignment="1">
      <alignment wrapText="1"/>
    </xf>
    <xf numFmtId="0" fontId="9" fillId="0" borderId="0" xfId="0" applyFont="1" applyAlignment="1">
      <alignment vertical="center"/>
    </xf>
    <xf numFmtId="1" fontId="8" fillId="0" borderId="0" xfId="0" applyNumberFormat="1" applyFont="1" applyBorder="1"/>
    <xf numFmtId="0" fontId="8" fillId="0" borderId="2" xfId="0" applyFont="1" applyFill="1" applyBorder="1"/>
    <xf numFmtId="0" fontId="10" fillId="0" borderId="0" xfId="0" applyFont="1" applyFill="1" applyBorder="1"/>
    <xf numFmtId="0" fontId="8" fillId="0" borderId="0" xfId="0" applyFont="1" applyFill="1" applyAlignment="1">
      <alignment horizontal="left"/>
    </xf>
    <xf numFmtId="0" fontId="8" fillId="0" borderId="0" xfId="0" applyFont="1" applyFill="1" applyAlignment="1">
      <alignment horizontal="right"/>
    </xf>
    <xf numFmtId="0" fontId="8" fillId="0" borderId="0" xfId="0" applyFont="1" applyFill="1"/>
    <xf numFmtId="0" fontId="8" fillId="0" borderId="0" xfId="0" applyFont="1" applyFill="1" applyBorder="1"/>
    <xf numFmtId="3" fontId="9" fillId="0" borderId="0" xfId="0" applyNumberFormat="1" applyFont="1" applyFill="1" applyBorder="1"/>
    <xf numFmtId="0" fontId="9" fillId="0" borderId="0" xfId="0" applyFont="1" applyFill="1" applyBorder="1"/>
    <xf numFmtId="0" fontId="9" fillId="0" borderId="0" xfId="0" applyFont="1" applyFill="1"/>
    <xf numFmtId="0" fontId="8" fillId="0" borderId="2" xfId="0" applyFont="1" applyFill="1" applyBorder="1" applyAlignment="1">
      <alignment horizontal="right" wrapText="1"/>
    </xf>
    <xf numFmtId="0" fontId="8" fillId="0" borderId="3" xfId="0" applyFont="1" applyFill="1" applyBorder="1" applyAlignment="1">
      <alignment horizontal="left"/>
    </xf>
    <xf numFmtId="0" fontId="10" fillId="0" borderId="0" xfId="0" applyFont="1" applyFill="1" applyBorder="1" applyAlignment="1">
      <alignment horizontal="right"/>
    </xf>
    <xf numFmtId="1" fontId="8" fillId="0" borderId="0" xfId="0" applyNumberFormat="1" applyFont="1"/>
    <xf numFmtId="3" fontId="8" fillId="0" borderId="0" xfId="0" applyNumberFormat="1" applyFont="1" applyFill="1" applyBorder="1" applyAlignment="1"/>
    <xf numFmtId="3" fontId="8" fillId="0" borderId="4" xfId="0" applyNumberFormat="1" applyFont="1" applyFill="1" applyBorder="1" applyAlignment="1">
      <alignment horizontal="right"/>
    </xf>
    <xf numFmtId="3" fontId="8"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7" fillId="0" borderId="0" xfId="0" applyFont="1" applyFill="1"/>
    <xf numFmtId="0" fontId="3" fillId="0" borderId="0" xfId="0" applyFont="1" applyFill="1" applyBorder="1" applyAlignment="1">
      <alignment horizontal="left"/>
    </xf>
    <xf numFmtId="0" fontId="3" fillId="0" borderId="2" xfId="0" applyFont="1" applyFill="1" applyBorder="1" applyAlignment="1">
      <alignment horizontal="right" wrapText="1"/>
    </xf>
    <xf numFmtId="3" fontId="3" fillId="0" borderId="1" xfId="0" applyNumberFormat="1" applyFont="1" applyFill="1" applyBorder="1" applyAlignment="1">
      <alignment horizontal="right"/>
    </xf>
    <xf numFmtId="0" fontId="8" fillId="0" borderId="0" xfId="0" applyFont="1" applyFill="1" applyBorder="1" applyAlignment="1">
      <alignment horizontal="right" wrapText="1"/>
    </xf>
    <xf numFmtId="3" fontId="8" fillId="0" borderId="0" xfId="0" applyNumberFormat="1" applyFont="1" applyFill="1" applyBorder="1"/>
    <xf numFmtId="3" fontId="3" fillId="0" borderId="0" xfId="0" applyNumberFormat="1" applyFont="1" applyFill="1" applyBorder="1" applyAlignment="1">
      <alignment horizontal="right"/>
    </xf>
    <xf numFmtId="0" fontId="3" fillId="0" borderId="0" xfId="0" applyFont="1" applyFill="1" applyAlignment="1">
      <alignment horizontal="left"/>
    </xf>
    <xf numFmtId="0" fontId="3" fillId="0" borderId="0" xfId="0" applyFont="1" applyBorder="1" applyAlignment="1">
      <alignment horizontal="left"/>
    </xf>
    <xf numFmtId="3" fontId="17" fillId="0" borderId="0" xfId="0" applyNumberFormat="1" applyFont="1" applyFill="1" applyBorder="1" applyAlignment="1"/>
    <xf numFmtId="0" fontId="9" fillId="0" borderId="0" xfId="0" applyFont="1" applyFill="1" applyBorder="1" applyAlignment="1">
      <alignment horizontal="right"/>
    </xf>
    <xf numFmtId="0" fontId="9" fillId="0" borderId="0" xfId="0" applyFont="1" applyFill="1" applyAlignment="1">
      <alignment horizontal="right"/>
    </xf>
    <xf numFmtId="0" fontId="3" fillId="0" borderId="0" xfId="0" applyFont="1" applyFill="1" applyBorder="1" applyAlignment="1">
      <alignment horizontal="right"/>
    </xf>
    <xf numFmtId="0" fontId="3" fillId="0" borderId="0" xfId="0" applyFont="1" applyFill="1" applyAlignment="1">
      <alignment horizontal="right"/>
    </xf>
    <xf numFmtId="3" fontId="8" fillId="0" borderId="0" xfId="0" applyNumberFormat="1" applyFont="1" applyFill="1" applyAlignment="1">
      <alignment horizontal="right"/>
    </xf>
    <xf numFmtId="0" fontId="3" fillId="0" borderId="0" xfId="0" applyFont="1" applyFill="1" applyBorder="1" applyAlignment="1">
      <alignment horizontal="right" wrapText="1"/>
    </xf>
    <xf numFmtId="0" fontId="8" fillId="0" borderId="1" xfId="0" applyFont="1" applyFill="1" applyBorder="1"/>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left"/>
    </xf>
    <xf numFmtId="0" fontId="9" fillId="0" borderId="0" xfId="0" applyFont="1" applyFill="1" applyBorder="1" applyAlignment="1">
      <alignment horizontal="left"/>
    </xf>
    <xf numFmtId="0" fontId="3" fillId="0" borderId="0" xfId="0" applyFont="1" applyFill="1" applyBorder="1"/>
    <xf numFmtId="0" fontId="1" fillId="0" borderId="0" xfId="0" applyFont="1"/>
    <xf numFmtId="3" fontId="3" fillId="0" borderId="1" xfId="0" applyNumberFormat="1" applyFont="1" applyFill="1" applyBorder="1"/>
    <xf numFmtId="3" fontId="3" fillId="0" borderId="5" xfId="0" applyNumberFormat="1" applyFont="1" applyFill="1" applyBorder="1"/>
    <xf numFmtId="3" fontId="3" fillId="0" borderId="5" xfId="0" applyNumberFormat="1" applyFont="1" applyFill="1" applyBorder="1" applyAlignment="1">
      <alignment horizontal="right"/>
    </xf>
    <xf numFmtId="3" fontId="9" fillId="0" borderId="4" xfId="0" applyNumberFormat="1" applyFont="1" applyFill="1" applyBorder="1" applyAlignment="1">
      <alignment horizontal="right"/>
    </xf>
    <xf numFmtId="3" fontId="9" fillId="0" borderId="4" xfId="0" applyNumberFormat="1" applyFont="1" applyFill="1" applyBorder="1"/>
    <xf numFmtId="0" fontId="3" fillId="0" borderId="2" xfId="0" applyFont="1" applyFill="1" applyBorder="1"/>
    <xf numFmtId="0" fontId="9" fillId="0" borderId="2" xfId="0" applyFont="1" applyFill="1" applyBorder="1"/>
    <xf numFmtId="0" fontId="3" fillId="0" borderId="2" xfId="0" applyFont="1" applyFill="1" applyBorder="1" applyAlignment="1">
      <alignment horizontal="right"/>
    </xf>
    <xf numFmtId="3" fontId="15" fillId="0" borderId="0" xfId="0" applyNumberFormat="1" applyFont="1" applyFill="1" applyBorder="1" applyAlignment="1">
      <alignment horizontal="right" wrapText="1"/>
    </xf>
    <xf numFmtId="0" fontId="10" fillId="0" borderId="2" xfId="0" applyFont="1" applyFill="1" applyBorder="1" applyAlignment="1">
      <alignment horizontal="right" wrapText="1"/>
    </xf>
    <xf numFmtId="0" fontId="3" fillId="0" borderId="0" xfId="0" applyFont="1" applyFill="1"/>
    <xf numFmtId="0" fontId="0" fillId="0" borderId="0" xfId="0" applyFill="1"/>
    <xf numFmtId="3" fontId="15" fillId="0" borderId="1" xfId="0" applyNumberFormat="1" applyFont="1" applyFill="1" applyBorder="1" applyAlignment="1">
      <alignment horizontal="right" wrapText="1"/>
    </xf>
    <xf numFmtId="3" fontId="15" fillId="0" borderId="0" xfId="0" applyNumberFormat="1" applyFont="1" applyFill="1" applyBorder="1" applyAlignment="1">
      <alignment horizontal="right"/>
    </xf>
    <xf numFmtId="3" fontId="3" fillId="0" borderId="1" xfId="0" applyNumberFormat="1" applyFont="1" applyFill="1" applyBorder="1" applyAlignment="1">
      <alignment horizontal="right" wrapText="1"/>
    </xf>
    <xf numFmtId="0" fontId="8" fillId="0" borderId="8" xfId="0" applyFont="1" applyFill="1" applyBorder="1" applyAlignment="1">
      <alignment horizontal="right" wrapText="1"/>
    </xf>
    <xf numFmtId="0" fontId="16" fillId="0" borderId="0" xfId="0" applyFont="1" applyFill="1" applyAlignment="1">
      <alignment horizontal="left"/>
    </xf>
    <xf numFmtId="0" fontId="3" fillId="0" borderId="0" xfId="0" applyFont="1" applyFill="1" applyBorder="1" applyAlignment="1">
      <alignment horizontal="left" wrapText="1"/>
    </xf>
    <xf numFmtId="0" fontId="6" fillId="0" borderId="0" xfId="0" applyFont="1" applyAlignment="1">
      <alignment vertical="center"/>
    </xf>
    <xf numFmtId="0" fontId="24" fillId="0" borderId="0" xfId="2" applyFont="1" applyAlignment="1" applyProtection="1"/>
    <xf numFmtId="3" fontId="3" fillId="0" borderId="0" xfId="0" applyNumberFormat="1" applyFont="1" applyFill="1" applyBorder="1" applyAlignment="1">
      <alignment horizontal="right" wrapText="1"/>
    </xf>
    <xf numFmtId="3" fontId="3" fillId="0" borderId="0" xfId="0" applyNumberFormat="1" applyFont="1" applyFill="1"/>
    <xf numFmtId="3" fontId="3" fillId="0" borderId="0" xfId="0" applyNumberFormat="1" applyFont="1" applyFill="1" applyBorder="1" applyAlignment="1"/>
    <xf numFmtId="0" fontId="20" fillId="0" borderId="0" xfId="0" applyFont="1"/>
    <xf numFmtId="0" fontId="21" fillId="0" borderId="0" xfId="0" applyFont="1"/>
    <xf numFmtId="0" fontId="22" fillId="0" borderId="0" xfId="0" applyFont="1"/>
    <xf numFmtId="0" fontId="10" fillId="0" borderId="2" xfId="0" applyFont="1" applyFill="1" applyBorder="1" applyAlignment="1">
      <alignment horizontal="right"/>
    </xf>
    <xf numFmtId="0" fontId="8" fillId="0" borderId="8" xfId="0" applyFont="1" applyFill="1" applyBorder="1" applyAlignment="1">
      <alignment horizontal="left" wrapText="1"/>
    </xf>
    <xf numFmtId="0" fontId="3" fillId="0" borderId="8" xfId="0" applyFont="1" applyFill="1" applyBorder="1" applyAlignment="1">
      <alignment horizontal="left"/>
    </xf>
    <xf numFmtId="0" fontId="8" fillId="0" borderId="7" xfId="0" applyFont="1" applyFill="1" applyBorder="1"/>
    <xf numFmtId="0" fontId="6" fillId="0" borderId="0" xfId="0" applyFont="1" applyFill="1" applyAlignment="1">
      <alignment horizontal="left"/>
    </xf>
    <xf numFmtId="0" fontId="10" fillId="0" borderId="0" xfId="0" applyFont="1" applyFill="1" applyAlignment="1">
      <alignment horizontal="left"/>
    </xf>
    <xf numFmtId="0" fontId="8" fillId="0" borderId="2" xfId="0" applyFont="1" applyFill="1" applyBorder="1" applyAlignment="1">
      <alignment horizontal="right"/>
    </xf>
    <xf numFmtId="0" fontId="8" fillId="0" borderId="4" xfId="0" applyFont="1" applyFill="1" applyBorder="1" applyAlignment="1">
      <alignment horizontal="left"/>
    </xf>
    <xf numFmtId="0" fontId="6" fillId="0" borderId="0" xfId="0" applyFont="1" applyFill="1"/>
    <xf numFmtId="0" fontId="8" fillId="0" borderId="0" xfId="0" applyFont="1" applyFill="1" applyBorder="1" applyAlignment="1"/>
    <xf numFmtId="0" fontId="6" fillId="0" borderId="0" xfId="0" applyFont="1" applyFill="1" applyBorder="1"/>
    <xf numFmtId="0" fontId="8" fillId="0" borderId="1" xfId="0" applyFont="1" applyFill="1" applyBorder="1" applyAlignment="1">
      <alignment horizontal="right"/>
    </xf>
    <xf numFmtId="0" fontId="8" fillId="0" borderId="0" xfId="0" applyFont="1" applyFill="1" applyAlignment="1">
      <alignment wrapText="1"/>
    </xf>
    <xf numFmtId="0" fontId="8" fillId="0" borderId="0" xfId="0" applyFont="1" applyFill="1" applyBorder="1" applyAlignment="1">
      <alignment wrapText="1"/>
    </xf>
    <xf numFmtId="0" fontId="10" fillId="0" borderId="0" xfId="0" applyFont="1" applyFill="1" applyBorder="1" applyAlignment="1">
      <alignment wrapText="1"/>
    </xf>
    <xf numFmtId="0" fontId="3" fillId="0" borderId="1" xfId="0" applyFont="1" applyFill="1" applyBorder="1" applyAlignment="1">
      <alignment horizontal="left"/>
    </xf>
    <xf numFmtId="0" fontId="8" fillId="0" borderId="5" xfId="0" applyFont="1" applyFill="1" applyBorder="1"/>
    <xf numFmtId="3" fontId="8" fillId="0" borderId="5" xfId="0" applyNumberFormat="1" applyFont="1" applyFill="1" applyBorder="1" applyAlignment="1">
      <alignment horizontal="right"/>
    </xf>
    <xf numFmtId="0" fontId="3" fillId="0" borderId="0" xfId="0" applyFont="1" applyFill="1" applyBorder="1" applyAlignment="1">
      <alignment wrapText="1"/>
    </xf>
    <xf numFmtId="0" fontId="3" fillId="0" borderId="0" xfId="0" applyFont="1" applyFill="1" applyAlignment="1">
      <alignment wrapText="1"/>
    </xf>
    <xf numFmtId="0" fontId="10" fillId="0" borderId="0" xfId="0" applyFont="1" applyFill="1"/>
    <xf numFmtId="3" fontId="3" fillId="0" borderId="0" xfId="0" applyNumberFormat="1" applyFont="1" applyFill="1" applyBorder="1"/>
    <xf numFmtId="0" fontId="10" fillId="0" borderId="0" xfId="0" applyFont="1" applyFill="1" applyBorder="1" applyAlignment="1"/>
    <xf numFmtId="0" fontId="9" fillId="0" borderId="4" xfId="0" applyFont="1" applyFill="1" applyBorder="1" applyAlignment="1">
      <alignment horizontal="left"/>
    </xf>
    <xf numFmtId="3" fontId="9" fillId="0" borderId="0" xfId="0" applyNumberFormat="1" applyFont="1" applyFill="1" applyAlignment="1">
      <alignment horizontal="right"/>
    </xf>
    <xf numFmtId="0" fontId="3" fillId="0" borderId="1" xfId="0" applyFont="1" applyFill="1" applyBorder="1" applyAlignment="1"/>
    <xf numFmtId="0" fontId="9" fillId="0" borderId="0" xfId="0" applyFont="1" applyFill="1" applyAlignment="1">
      <alignment horizontal="left"/>
    </xf>
    <xf numFmtId="0" fontId="16" fillId="0" borderId="0" xfId="0" applyFont="1" applyFill="1"/>
    <xf numFmtId="0" fontId="8" fillId="0" borderId="2" xfId="0" applyFont="1" applyFill="1" applyBorder="1" applyAlignment="1">
      <alignment horizontal="right" vertical="top" wrapText="1"/>
    </xf>
    <xf numFmtId="3" fontId="15" fillId="0" borderId="0" xfId="0" applyNumberFormat="1" applyFont="1" applyFill="1" applyAlignment="1">
      <alignment horizontal="right"/>
    </xf>
    <xf numFmtId="0" fontId="9" fillId="0" borderId="0" xfId="0" applyFont="1" applyFill="1" applyAlignment="1">
      <alignment vertical="center"/>
    </xf>
    <xf numFmtId="166" fontId="8" fillId="0" borderId="0" xfId="6" applyNumberFormat="1" applyFont="1" applyFill="1"/>
    <xf numFmtId="0" fontId="8" fillId="0" borderId="8" xfId="0" applyFont="1" applyFill="1" applyBorder="1" applyAlignment="1">
      <alignment wrapText="1"/>
    </xf>
    <xf numFmtId="0" fontId="8" fillId="0" borderId="8" xfId="0" applyFont="1" applyFill="1" applyBorder="1" applyAlignment="1">
      <alignment horizontal="right"/>
    </xf>
    <xf numFmtId="3" fontId="8" fillId="0" borderId="0" xfId="0" applyNumberFormat="1" applyFont="1" applyFill="1" applyBorder="1" applyAlignment="1">
      <alignment wrapText="1"/>
    </xf>
    <xf numFmtId="3" fontId="3" fillId="0" borderId="0" xfId="0" applyNumberFormat="1" applyFont="1" applyFill="1" applyBorder="1" applyAlignment="1">
      <alignment wrapText="1"/>
    </xf>
    <xf numFmtId="3" fontId="8" fillId="0" borderId="0" xfId="0" applyNumberFormat="1" applyFont="1" applyFill="1" applyBorder="1" applyAlignment="1">
      <alignment horizontal="right" wrapText="1"/>
    </xf>
    <xf numFmtId="3" fontId="8" fillId="0" borderId="0" xfId="0" applyNumberFormat="1" applyFont="1" applyFill="1" applyAlignment="1">
      <alignment horizontal="right" wrapText="1"/>
    </xf>
    <xf numFmtId="3" fontId="8" fillId="0" borderId="0" xfId="0" applyNumberFormat="1" applyFont="1" applyFill="1" applyAlignment="1">
      <alignment wrapText="1"/>
    </xf>
    <xf numFmtId="0" fontId="8" fillId="0" borderId="6" xfId="0" applyFont="1" applyFill="1" applyBorder="1" applyAlignment="1">
      <alignment horizontal="left"/>
    </xf>
    <xf numFmtId="3" fontId="15" fillId="0" borderId="6" xfId="0" applyNumberFormat="1" applyFont="1" applyFill="1" applyBorder="1" applyAlignment="1">
      <alignment horizontal="right" vertical="top"/>
    </xf>
    <xf numFmtId="3" fontId="8" fillId="0" borderId="6" xfId="0" applyNumberFormat="1" applyFont="1" applyFill="1" applyBorder="1" applyAlignment="1">
      <alignment horizontal="right"/>
    </xf>
    <xf numFmtId="3" fontId="3" fillId="0" borderId="6" xfId="0" applyNumberFormat="1" applyFont="1" applyFill="1" applyBorder="1" applyAlignment="1">
      <alignment horizontal="right"/>
    </xf>
    <xf numFmtId="3" fontId="15" fillId="0" borderId="1" xfId="0" applyNumberFormat="1" applyFont="1" applyFill="1" applyBorder="1" applyAlignment="1">
      <alignment horizontal="right" vertical="top"/>
    </xf>
    <xf numFmtId="3" fontId="11" fillId="0" borderId="4" xfId="0" applyNumberFormat="1" applyFont="1" applyFill="1" applyBorder="1" applyAlignment="1">
      <alignment horizontal="right" vertical="center"/>
    </xf>
    <xf numFmtId="3" fontId="15" fillId="0" borderId="4" xfId="0" applyNumberFormat="1" applyFont="1" applyFill="1" applyBorder="1" applyAlignment="1">
      <alignment horizontal="right" vertical="top"/>
    </xf>
    <xf numFmtId="3"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xf numFmtId="0" fontId="1" fillId="0" borderId="0" xfId="0" applyFont="1" applyFill="1"/>
    <xf numFmtId="0" fontId="8" fillId="0" borderId="8" xfId="0" applyFont="1" applyFill="1" applyBorder="1" applyAlignment="1">
      <alignment horizontal="left"/>
    </xf>
    <xf numFmtId="3" fontId="8" fillId="0" borderId="2" xfId="0" applyNumberFormat="1" applyFont="1" applyFill="1" applyBorder="1" applyAlignment="1">
      <alignment horizontal="right"/>
    </xf>
    <xf numFmtId="0" fontId="8" fillId="0" borderId="3" xfId="0" applyFont="1" applyFill="1" applyBorder="1" applyAlignment="1">
      <alignment horizontal="right"/>
    </xf>
    <xf numFmtId="165" fontId="8" fillId="0" borderId="0" xfId="0" applyNumberFormat="1" applyFont="1" applyFill="1" applyBorder="1" applyAlignment="1">
      <alignment horizontal="right"/>
    </xf>
    <xf numFmtId="3" fontId="9" fillId="0" borderId="0" xfId="0" applyNumberFormat="1" applyFont="1" applyFill="1"/>
    <xf numFmtId="0" fontId="13" fillId="0" borderId="0" xfId="0" applyFont="1" applyFill="1"/>
    <xf numFmtId="0" fontId="8" fillId="0" borderId="5" xfId="0" quotePrefix="1" applyFont="1" applyFill="1" applyBorder="1" applyAlignment="1">
      <alignment horizontal="left"/>
    </xf>
    <xf numFmtId="0" fontId="9" fillId="0" borderId="4" xfId="0" applyFont="1" applyFill="1" applyBorder="1"/>
    <xf numFmtId="0" fontId="9" fillId="0" borderId="2" xfId="0" applyFont="1" applyFill="1" applyBorder="1" applyAlignment="1">
      <alignment horizontal="left"/>
    </xf>
    <xf numFmtId="0" fontId="9" fillId="0" borderId="0" xfId="0" applyFont="1" applyFill="1" applyAlignment="1"/>
    <xf numFmtId="0" fontId="3" fillId="0" borderId="7" xfId="0" applyFont="1" applyFill="1" applyBorder="1" applyAlignment="1">
      <alignment horizontal="left"/>
    </xf>
    <xf numFmtId="0" fontId="13" fillId="0" borderId="0" xfId="0" applyFont="1" applyFill="1" applyAlignment="1"/>
    <xf numFmtId="0" fontId="3" fillId="0" borderId="1" xfId="0" quotePrefix="1" applyFont="1" applyFill="1" applyBorder="1" applyAlignment="1">
      <alignment horizontal="left"/>
    </xf>
    <xf numFmtId="3" fontId="9" fillId="0" borderId="4" xfId="0" applyNumberFormat="1" applyFont="1" applyFill="1" applyBorder="1" applyAlignment="1"/>
    <xf numFmtId="3" fontId="9" fillId="0" borderId="0" xfId="0" applyNumberFormat="1" applyFont="1" applyFill="1" applyBorder="1" applyAlignment="1"/>
    <xf numFmtId="0" fontId="3" fillId="0" borderId="3" xfId="0" applyFont="1" applyFill="1" applyBorder="1" applyAlignment="1">
      <alignment horizontal="right"/>
    </xf>
    <xf numFmtId="0" fontId="3" fillId="0" borderId="4" xfId="0" applyFont="1" applyFill="1" applyBorder="1" applyAlignment="1">
      <alignment horizontal="left"/>
    </xf>
    <xf numFmtId="3" fontId="11" fillId="0" borderId="2" xfId="0" applyNumberFormat="1" applyFont="1" applyFill="1" applyBorder="1" applyAlignment="1">
      <alignment horizontal="right"/>
    </xf>
    <xf numFmtId="10" fontId="8" fillId="0" borderId="0" xfId="6" applyNumberFormat="1" applyFont="1" applyFill="1"/>
    <xf numFmtId="0" fontId="10" fillId="0" borderId="0" xfId="0" applyFont="1" applyFill="1" applyBorder="1" applyAlignment="1">
      <alignment horizontal="left"/>
    </xf>
    <xf numFmtId="1" fontId="8" fillId="0" borderId="0" xfId="0" applyNumberFormat="1" applyFont="1" applyFill="1"/>
    <xf numFmtId="1" fontId="8" fillId="0" borderId="0" xfId="0" applyNumberFormat="1" applyFont="1" applyFill="1" applyBorder="1"/>
    <xf numFmtId="0" fontId="9" fillId="0" borderId="2" xfId="0" applyFont="1" applyFill="1" applyBorder="1" applyAlignment="1">
      <alignment horizontal="right"/>
    </xf>
    <xf numFmtId="0" fontId="3" fillId="0" borderId="0" xfId="0" applyFont="1" applyFill="1" applyBorder="1" applyAlignment="1"/>
    <xf numFmtId="0" fontId="3" fillId="0" borderId="3" xfId="0" applyFont="1" applyFill="1" applyBorder="1" applyAlignment="1">
      <alignment wrapText="1"/>
    </xf>
    <xf numFmtId="0" fontId="3" fillId="0" borderId="2" xfId="0" applyFont="1" applyFill="1" applyBorder="1" applyAlignment="1">
      <alignment horizontal="right" vertical="top" wrapText="1"/>
    </xf>
    <xf numFmtId="3" fontId="3" fillId="0" borderId="0" xfId="0" applyNumberFormat="1" applyFont="1" applyFill="1" applyAlignment="1">
      <alignment horizontal="right"/>
    </xf>
    <xf numFmtId="3" fontId="3" fillId="0" borderId="3" xfId="0" applyNumberFormat="1" applyFont="1" applyFill="1" applyBorder="1" applyAlignment="1">
      <alignment horizontal="right"/>
    </xf>
    <xf numFmtId="1" fontId="3" fillId="0" borderId="0" xfId="0" applyNumberFormat="1" applyFont="1" applyFill="1" applyAlignment="1">
      <alignment horizontal="right"/>
    </xf>
    <xf numFmtId="3" fontId="3" fillId="0" borderId="6" xfId="0" applyNumberFormat="1" applyFont="1" applyFill="1" applyBorder="1" applyAlignment="1">
      <alignment horizontal="left"/>
    </xf>
    <xf numFmtId="0" fontId="3" fillId="0" borderId="0" xfId="0" applyFont="1" applyFill="1" applyBorder="1" applyAlignment="1">
      <alignment vertical="center"/>
    </xf>
    <xf numFmtId="3" fontId="3" fillId="0" borderId="0" xfId="0" applyNumberFormat="1" applyFont="1" applyFill="1" applyAlignment="1">
      <alignment wrapText="1"/>
    </xf>
    <xf numFmtId="0" fontId="3" fillId="0" borderId="0" xfId="0" applyFont="1" applyFill="1" applyAlignment="1">
      <alignment horizontal="right" wrapText="1"/>
    </xf>
    <xf numFmtId="3" fontId="3" fillId="0" borderId="0" xfId="0" applyNumberFormat="1" applyFont="1" applyFill="1" applyAlignment="1">
      <alignment horizontal="right" wrapText="1"/>
    </xf>
    <xf numFmtId="3" fontId="3" fillId="0" borderId="0" xfId="0" applyNumberFormat="1" applyFont="1" applyFill="1" applyBorder="1" applyAlignment="1">
      <alignment vertical="center"/>
    </xf>
    <xf numFmtId="3" fontId="0" fillId="0" borderId="0" xfId="0" applyNumberFormat="1" applyFill="1"/>
    <xf numFmtId="0" fontId="3" fillId="0" borderId="8" xfId="0" applyFont="1" applyFill="1" applyBorder="1" applyAlignment="1">
      <alignment horizontal="right"/>
    </xf>
    <xf numFmtId="3" fontId="15" fillId="0" borderId="0" xfId="0" applyNumberFormat="1" applyFont="1" applyFill="1" applyAlignment="1">
      <alignment horizontal="right" wrapText="1"/>
    </xf>
    <xf numFmtId="1" fontId="0" fillId="0" borderId="0" xfId="0" applyNumberFormat="1" applyFill="1"/>
    <xf numFmtId="3" fontId="3" fillId="0" borderId="0" xfId="0" applyNumberFormat="1" applyFont="1" applyFill="1" applyAlignment="1">
      <alignment horizontal="center"/>
    </xf>
    <xf numFmtId="3" fontId="8" fillId="0" borderId="5" xfId="5" applyNumberFormat="1" applyFont="1" applyFill="1" applyBorder="1"/>
    <xf numFmtId="3" fontId="8" fillId="0" borderId="1" xfId="5" applyNumberFormat="1" applyFont="1" applyFill="1" applyBorder="1"/>
    <xf numFmtId="3" fontId="8" fillId="0" borderId="1" xfId="5" applyNumberFormat="1" applyFont="1" applyFill="1" applyBorder="1" applyAlignment="1">
      <alignment wrapText="1"/>
    </xf>
    <xf numFmtId="0" fontId="16" fillId="0" borderId="0" xfId="0" applyFont="1" applyFill="1" applyBorder="1"/>
    <xf numFmtId="0" fontId="9" fillId="0" borderId="0" xfId="0" applyFont="1" applyFill="1" applyBorder="1" applyAlignment="1">
      <alignment vertical="center"/>
    </xf>
    <xf numFmtId="0" fontId="8" fillId="0" borderId="0" xfId="0" applyFont="1" applyFill="1" applyBorder="1" applyAlignment="1">
      <alignment horizontal="right" vertical="top" wrapText="1"/>
    </xf>
    <xf numFmtId="0" fontId="3" fillId="0" borderId="0" xfId="0" applyFont="1" applyFill="1" applyBorder="1" applyAlignment="1">
      <alignment horizontal="right" vertical="top" wrapText="1"/>
    </xf>
    <xf numFmtId="0" fontId="3" fillId="0" borderId="5" xfId="0" applyFont="1" applyFill="1" applyBorder="1"/>
    <xf numFmtId="3" fontId="3" fillId="0" borderId="5" xfId="0" applyNumberFormat="1" applyFont="1" applyFill="1" applyBorder="1" applyAlignment="1">
      <alignment horizontal="right" wrapText="1"/>
    </xf>
    <xf numFmtId="3" fontId="3" fillId="0" borderId="6" xfId="0" applyNumberFormat="1" applyFont="1" applyFill="1" applyBorder="1" applyAlignment="1">
      <alignment horizontal="right" wrapText="1"/>
    </xf>
    <xf numFmtId="0" fontId="3" fillId="0" borderId="1" xfId="0" applyFont="1" applyFill="1" applyBorder="1"/>
    <xf numFmtId="0" fontId="3" fillId="0" borderId="1" xfId="0" applyFont="1" applyFill="1" applyBorder="1" applyAlignment="1">
      <alignment wrapText="1"/>
    </xf>
    <xf numFmtId="0" fontId="17" fillId="0" borderId="1" xfId="0" applyFont="1" applyFill="1" applyBorder="1"/>
    <xf numFmtId="3" fontId="3" fillId="0" borderId="1" xfId="0" applyNumberFormat="1" applyFont="1" applyFill="1" applyBorder="1" applyAlignment="1">
      <alignment horizontal="left" wrapText="1"/>
    </xf>
    <xf numFmtId="3" fontId="17" fillId="0" borderId="0" xfId="0" applyNumberFormat="1" applyFont="1" applyFill="1" applyBorder="1" applyAlignment="1">
      <alignment horizontal="right" wrapText="1"/>
    </xf>
    <xf numFmtId="3" fontId="15" fillId="0" borderId="1" xfId="0" applyNumberFormat="1" applyFont="1" applyFill="1" applyBorder="1" applyAlignment="1">
      <alignment horizontal="left" wrapText="1"/>
    </xf>
    <xf numFmtId="3" fontId="3" fillId="0" borderId="0" xfId="0" applyNumberFormat="1" applyFont="1" applyFill="1" applyBorder="1" applyAlignment="1">
      <alignment horizontal="left" wrapText="1"/>
    </xf>
    <xf numFmtId="3" fontId="15" fillId="0" borderId="7" xfId="0" applyNumberFormat="1" applyFont="1" applyFill="1" applyBorder="1" applyAlignment="1">
      <alignment horizontal="left" wrapText="1"/>
    </xf>
    <xf numFmtId="3" fontId="15" fillId="0" borderId="7" xfId="0" applyNumberFormat="1" applyFont="1" applyFill="1" applyBorder="1" applyAlignment="1">
      <alignment horizontal="right" wrapText="1"/>
    </xf>
    <xf numFmtId="0" fontId="17" fillId="0" borderId="4" xfId="0" applyFont="1" applyFill="1" applyBorder="1"/>
    <xf numFmtId="3" fontId="3" fillId="0" borderId="4" xfId="0" applyNumberFormat="1" applyFont="1" applyFill="1" applyBorder="1" applyAlignment="1">
      <alignment horizontal="left" wrapText="1"/>
    </xf>
    <xf numFmtId="3" fontId="3" fillId="0" borderId="4" xfId="0" applyNumberFormat="1" applyFont="1" applyFill="1" applyBorder="1" applyAlignment="1">
      <alignment horizontal="right" wrapText="1"/>
    </xf>
    <xf numFmtId="0" fontId="10" fillId="0" borderId="0" xfId="0" applyFont="1" applyFill="1" applyBorder="1" applyAlignment="1">
      <alignment horizontal="left" wrapText="1"/>
    </xf>
    <xf numFmtId="0" fontId="10" fillId="0" borderId="0" xfId="0" applyFont="1" applyFill="1" applyBorder="1" applyAlignment="1">
      <alignment horizontal="right" wrapText="1"/>
    </xf>
    <xf numFmtId="168" fontId="8" fillId="0" borderId="0" xfId="0" applyNumberFormat="1" applyFont="1" applyFill="1"/>
    <xf numFmtId="3" fontId="11" fillId="0" borderId="4" xfId="0" applyNumberFormat="1" applyFont="1" applyFill="1" applyBorder="1" applyAlignment="1">
      <alignment horizontal="right"/>
    </xf>
    <xf numFmtId="0" fontId="15" fillId="0" borderId="0" xfId="0" applyFont="1" applyFill="1" applyAlignment="1">
      <alignment horizontal="right"/>
    </xf>
    <xf numFmtId="0" fontId="3" fillId="0" borderId="4" xfId="0" applyFont="1" applyFill="1" applyBorder="1"/>
    <xf numFmtId="168" fontId="8" fillId="0" borderId="0" xfId="8" applyNumberFormat="1" applyFont="1" applyFill="1" applyAlignment="1">
      <alignment horizontal="left"/>
    </xf>
    <xf numFmtId="168" fontId="8" fillId="0" borderId="0" xfId="8" applyNumberFormat="1" applyFont="1" applyFill="1"/>
    <xf numFmtId="1" fontId="15" fillId="0" borderId="0" xfId="0" applyNumberFormat="1" applyFont="1" applyFill="1" applyBorder="1" applyAlignment="1">
      <alignment horizontal="right"/>
    </xf>
    <xf numFmtId="1" fontId="15" fillId="0" borderId="0" xfId="0" applyNumberFormat="1" applyFont="1" applyFill="1" applyBorder="1" applyAlignment="1">
      <alignment horizontal="right" vertical="center"/>
    </xf>
    <xf numFmtId="3" fontId="3" fillId="0" borderId="2" xfId="0" applyNumberFormat="1" applyFont="1" applyFill="1" applyBorder="1" applyAlignment="1">
      <alignment horizontal="center"/>
    </xf>
    <xf numFmtId="3" fontId="15" fillId="0" borderId="1" xfId="0" applyNumberFormat="1" applyFont="1" applyFill="1" applyBorder="1" applyAlignment="1">
      <alignment horizontal="center" wrapText="1"/>
    </xf>
    <xf numFmtId="0" fontId="3" fillId="0" borderId="0" xfId="0" quotePrefix="1" applyFont="1" applyFill="1" applyBorder="1" applyAlignment="1">
      <alignment horizontal="right" wrapText="1"/>
    </xf>
    <xf numFmtId="3" fontId="15" fillId="0" borderId="7" xfId="0" applyNumberFormat="1" applyFont="1" applyFill="1" applyBorder="1" applyAlignment="1">
      <alignment horizontal="center" wrapText="1"/>
    </xf>
    <xf numFmtId="3" fontId="3" fillId="0" borderId="4" xfId="0" applyNumberFormat="1" applyFont="1" applyFill="1" applyBorder="1" applyAlignment="1">
      <alignment horizontal="center" wrapText="1"/>
    </xf>
    <xf numFmtId="3" fontId="15" fillId="0" borderId="0" xfId="0" applyNumberFormat="1" applyFont="1" applyFill="1" applyAlignment="1">
      <alignment horizontal="center" wrapText="1"/>
    </xf>
    <xf numFmtId="3" fontId="15" fillId="0" borderId="0" xfId="0" applyNumberFormat="1" applyFont="1" applyFill="1" applyBorder="1" applyAlignment="1">
      <alignment horizontal="center" wrapText="1"/>
    </xf>
    <xf numFmtId="0" fontId="9" fillId="0" borderId="0" xfId="0" applyFont="1" applyFill="1" applyAlignment="1">
      <alignment horizontal="center"/>
    </xf>
    <xf numFmtId="3" fontId="11" fillId="0" borderId="0" xfId="0" applyNumberFormat="1" applyFont="1" applyFill="1" applyBorder="1" applyAlignment="1">
      <alignment horizontal="right"/>
    </xf>
    <xf numFmtId="164" fontId="15" fillId="0" borderId="0" xfId="0" applyNumberFormat="1" applyFont="1" applyFill="1" applyBorder="1" applyAlignment="1">
      <alignment horizontal="right"/>
    </xf>
    <xf numFmtId="3" fontId="11" fillId="0" borderId="0" xfId="0" applyNumberFormat="1" applyFont="1" applyFill="1" applyAlignment="1">
      <alignment horizontal="right"/>
    </xf>
    <xf numFmtId="9" fontId="8" fillId="0" borderId="0" xfId="6" applyFont="1" applyFill="1"/>
    <xf numFmtId="0" fontId="15" fillId="0" borderId="0" xfId="0" applyFont="1" applyFill="1" applyBorder="1" applyAlignment="1">
      <alignment horizontal="right"/>
    </xf>
    <xf numFmtId="3" fontId="9" fillId="0" borderId="0" xfId="0" applyNumberFormat="1" applyFont="1" applyFill="1" applyBorder="1" applyAlignment="1">
      <alignment vertical="center"/>
    </xf>
    <xf numFmtId="166" fontId="9" fillId="0" borderId="0" xfId="6" applyNumberFormat="1" applyFont="1" applyFill="1"/>
    <xf numFmtId="3" fontId="15" fillId="0" borderId="0" xfId="0" applyNumberFormat="1" applyFont="1" applyFill="1" applyBorder="1" applyAlignment="1"/>
    <xf numFmtId="1" fontId="9" fillId="0" borderId="0" xfId="0" applyNumberFormat="1" applyFont="1" applyFill="1" applyBorder="1" applyAlignment="1"/>
    <xf numFmtId="165" fontId="10" fillId="0" borderId="0" xfId="0" applyNumberFormat="1" applyFont="1" applyFill="1" applyBorder="1" applyAlignment="1">
      <alignment horizontal="right"/>
    </xf>
    <xf numFmtId="3" fontId="9" fillId="0" borderId="4" xfId="0" applyNumberFormat="1" applyFont="1" applyFill="1" applyBorder="1" applyAlignment="1">
      <alignment horizontal="right" wrapText="1"/>
    </xf>
    <xf numFmtId="3" fontId="9" fillId="0" borderId="0" xfId="0" applyNumberFormat="1" applyFont="1" applyFill="1" applyAlignment="1">
      <alignment horizontal="center"/>
    </xf>
    <xf numFmtId="3" fontId="8" fillId="0" borderId="1" xfId="8" applyNumberFormat="1" applyFont="1" applyFill="1" applyBorder="1"/>
    <xf numFmtId="0" fontId="3" fillId="0" borderId="3" xfId="0" applyFont="1" applyFill="1" applyBorder="1"/>
    <xf numFmtId="0" fontId="24" fillId="0" borderId="0" xfId="2" applyFont="1" applyFill="1" applyAlignment="1" applyProtection="1"/>
    <xf numFmtId="3" fontId="3" fillId="0" borderId="1" xfId="8" applyNumberFormat="1" applyFont="1" applyFill="1" applyBorder="1" applyAlignment="1">
      <alignment horizontal="right"/>
    </xf>
    <xf numFmtId="1" fontId="3" fillId="0" borderId="0" xfId="0" applyNumberFormat="1" applyFont="1" applyFill="1" applyBorder="1" applyAlignment="1">
      <alignment horizontal="right"/>
    </xf>
    <xf numFmtId="1" fontId="8" fillId="0" borderId="0" xfId="0" applyNumberFormat="1" applyFont="1" applyFill="1" applyBorder="1" applyAlignment="1">
      <alignment horizontal="right"/>
    </xf>
    <xf numFmtId="168" fontId="0" fillId="0" borderId="0" xfId="8" applyNumberFormat="1" applyFont="1"/>
    <xf numFmtId="3" fontId="15" fillId="0" borderId="6" xfId="0" applyNumberFormat="1" applyFont="1" applyFill="1" applyBorder="1" applyAlignment="1">
      <alignment horizontal="right"/>
    </xf>
    <xf numFmtId="3" fontId="15" fillId="0" borderId="4" xfId="0" applyNumberFormat="1" applyFont="1" applyFill="1" applyBorder="1" applyAlignment="1">
      <alignment horizontal="right"/>
    </xf>
    <xf numFmtId="0" fontId="0" fillId="4" borderId="0" xfId="0" applyFill="1"/>
    <xf numFmtId="0" fontId="25" fillId="0" borderId="0" xfId="0" applyFont="1" applyFill="1" applyBorder="1"/>
    <xf numFmtId="0" fontId="25" fillId="0" borderId="0" xfId="0" applyFont="1" applyFill="1"/>
    <xf numFmtId="0" fontId="25" fillId="0" borderId="8" xfId="0" applyFont="1" applyFill="1" applyBorder="1" applyAlignment="1">
      <alignment wrapText="1"/>
    </xf>
    <xf numFmtId="0" fontId="25" fillId="0" borderId="0" xfId="0" applyFont="1" applyFill="1" applyBorder="1" applyAlignment="1">
      <alignment wrapText="1"/>
    </xf>
    <xf numFmtId="0" fontId="25" fillId="0" borderId="2" xfId="0" applyFont="1" applyFill="1" applyBorder="1" applyAlignment="1">
      <alignment horizontal="right"/>
    </xf>
    <xf numFmtId="10" fontId="15" fillId="0" borderId="0" xfId="6" applyNumberFormat="1" applyFont="1" applyFill="1" applyBorder="1" applyAlignment="1">
      <alignment horizontal="right" wrapText="1"/>
    </xf>
    <xf numFmtId="0" fontId="27" fillId="0" borderId="0" xfId="0" applyFont="1" applyFill="1"/>
    <xf numFmtId="0" fontId="27" fillId="0" borderId="0" xfId="0" applyFont="1" applyFill="1" applyBorder="1"/>
    <xf numFmtId="0" fontId="27" fillId="0" borderId="0" xfId="0" applyFont="1" applyFill="1" applyAlignment="1"/>
    <xf numFmtId="0" fontId="29" fillId="0" borderId="0" xfId="0" applyFont="1"/>
    <xf numFmtId="1" fontId="3" fillId="0" borderId="0" xfId="6" applyNumberFormat="1" applyFont="1" applyFill="1" applyBorder="1"/>
    <xf numFmtId="0" fontId="8" fillId="0" borderId="0" xfId="0" applyFont="1" applyFill="1" applyAlignment="1">
      <alignment horizontal="right" wrapText="1"/>
    </xf>
    <xf numFmtId="1" fontId="8" fillId="0" borderId="0" xfId="0" applyNumberFormat="1" applyFont="1" applyFill="1" applyAlignment="1">
      <alignment horizontal="right" wrapText="1"/>
    </xf>
    <xf numFmtId="0" fontId="8" fillId="0" borderId="0" xfId="0" applyFont="1" applyFill="1" applyBorder="1" applyAlignment="1">
      <alignment horizontal="right" vertical="center"/>
    </xf>
    <xf numFmtId="3" fontId="9" fillId="0" borderId="0" xfId="6" applyNumberFormat="1" applyFont="1" applyFill="1" applyBorder="1" applyAlignment="1">
      <alignment vertical="center"/>
    </xf>
    <xf numFmtId="0" fontId="1" fillId="4" borderId="0" xfId="0" applyFont="1" applyFill="1" applyAlignment="1">
      <alignment horizontal="left"/>
    </xf>
    <xf numFmtId="0" fontId="7" fillId="4" borderId="0" xfId="0" applyFont="1" applyFill="1"/>
    <xf numFmtId="0" fontId="30" fillId="0" borderId="0" xfId="0" applyFont="1"/>
    <xf numFmtId="3" fontId="0" fillId="0" borderId="0" xfId="0" applyNumberFormat="1"/>
    <xf numFmtId="1" fontId="3" fillId="0" borderId="4" xfId="0" applyNumberFormat="1" applyFont="1" applyFill="1" applyBorder="1" applyAlignment="1">
      <alignment horizontal="left" wrapText="1"/>
    </xf>
    <xf numFmtId="3" fontId="3" fillId="0" borderId="1" xfId="3" applyNumberFormat="1" applyFont="1" applyFill="1" applyBorder="1" applyAlignment="1">
      <alignment horizontal="right"/>
    </xf>
    <xf numFmtId="0" fontId="3" fillId="0" borderId="7" xfId="3" applyFont="1" applyFill="1" applyBorder="1" applyAlignment="1">
      <alignment horizontal="left"/>
    </xf>
    <xf numFmtId="3" fontId="9" fillId="0" borderId="2" xfId="3" applyNumberFormat="1" applyFont="1" applyFill="1" applyBorder="1" applyAlignment="1">
      <alignment horizontal="right"/>
    </xf>
    <xf numFmtId="3" fontId="15" fillId="0" borderId="1" xfId="3" applyNumberFormat="1" applyFont="1" applyFill="1" applyBorder="1" applyAlignment="1">
      <alignment horizontal="right" vertical="top"/>
    </xf>
    <xf numFmtId="3" fontId="3" fillId="0" borderId="2" xfId="3" applyNumberFormat="1" applyFont="1" applyFill="1" applyBorder="1" applyAlignment="1">
      <alignment horizontal="right"/>
    </xf>
    <xf numFmtId="0" fontId="9" fillId="0" borderId="4" xfId="3" applyFont="1" applyFill="1" applyBorder="1"/>
    <xf numFmtId="0" fontId="3" fillId="0" borderId="1" xfId="3" applyFont="1" applyFill="1" applyBorder="1" applyAlignment="1">
      <alignment horizontal="left"/>
    </xf>
    <xf numFmtId="3" fontId="15" fillId="0" borderId="1" xfId="3" applyNumberFormat="1" applyFont="1" applyFill="1" applyBorder="1" applyAlignment="1">
      <alignment horizontal="right" wrapText="1"/>
    </xf>
    <xf numFmtId="0" fontId="3" fillId="0" borderId="1" xfId="3" applyFont="1" applyFill="1" applyBorder="1" applyAlignment="1">
      <alignment horizontal="right"/>
    </xf>
    <xf numFmtId="0" fontId="3" fillId="0" borderId="0" xfId="0" applyFont="1" applyAlignment="1">
      <alignment horizontal="left"/>
    </xf>
    <xf numFmtId="0" fontId="23" fillId="0" borderId="0" xfId="2" applyAlignment="1" applyProtection="1"/>
    <xf numFmtId="0" fontId="3" fillId="0" borderId="7" xfId="3" quotePrefix="1" applyFont="1" applyFill="1" applyBorder="1" applyAlignment="1">
      <alignment horizontal="left"/>
    </xf>
    <xf numFmtId="1" fontId="0" fillId="0" borderId="0" xfId="0" applyNumberFormat="1"/>
    <xf numFmtId="0" fontId="3" fillId="0" borderId="2" xfId="0" applyFont="1" applyFill="1" applyBorder="1" applyAlignment="1">
      <alignment horizontal="left"/>
    </xf>
    <xf numFmtId="0" fontId="0" fillId="0" borderId="0" xfId="0" applyFill="1" applyAlignment="1">
      <alignment horizontal="right"/>
    </xf>
    <xf numFmtId="0" fontId="3" fillId="0" borderId="4" xfId="3" applyFont="1" applyFill="1" applyBorder="1" applyAlignment="1">
      <alignment horizontal="left"/>
    </xf>
    <xf numFmtId="3" fontId="15" fillId="0" borderId="4" xfId="3" applyNumberFormat="1" applyFont="1" applyFill="1" applyBorder="1" applyAlignment="1">
      <alignment horizontal="right" wrapText="1"/>
    </xf>
    <xf numFmtId="0" fontId="3" fillId="0" borderId="4" xfId="3" applyFont="1" applyFill="1" applyBorder="1" applyAlignment="1">
      <alignment horizontal="right"/>
    </xf>
    <xf numFmtId="3" fontId="9" fillId="4" borderId="4" xfId="8" applyNumberFormat="1" applyFont="1" applyFill="1" applyBorder="1"/>
    <xf numFmtId="0" fontId="3" fillId="0" borderId="0" xfId="0" applyFont="1" applyAlignment="1">
      <alignment vertical="center"/>
    </xf>
    <xf numFmtId="0" fontId="3" fillId="5" borderId="0" xfId="0" applyFont="1" applyFill="1" applyAlignment="1">
      <alignment vertical="center"/>
    </xf>
    <xf numFmtId="0" fontId="31" fillId="0" borderId="0" xfId="0" applyFont="1" applyFill="1" applyAlignment="1">
      <alignment horizontal="left"/>
    </xf>
    <xf numFmtId="0" fontId="7" fillId="0" borderId="0" xfId="0" applyFont="1" applyFill="1" applyAlignment="1">
      <alignment horizontal="left"/>
    </xf>
    <xf numFmtId="0" fontId="3" fillId="0" borderId="0" xfId="0" applyFont="1" applyFill="1" applyAlignment="1">
      <alignment horizontal="left" wrapText="1"/>
    </xf>
    <xf numFmtId="3" fontId="9" fillId="0" borderId="2" xfId="0" applyNumberFormat="1" applyFont="1" applyFill="1" applyBorder="1" applyAlignment="1">
      <alignment horizontal="right" wrapText="1"/>
    </xf>
    <xf numFmtId="0" fontId="32" fillId="0" borderId="0" xfId="0" applyFont="1" applyAlignment="1">
      <alignment vertical="center"/>
    </xf>
    <xf numFmtId="0" fontId="8" fillId="0" borderId="2" xfId="0" applyFont="1" applyFill="1" applyBorder="1" applyAlignment="1">
      <alignment horizontal="left"/>
    </xf>
    <xf numFmtId="0" fontId="3" fillId="0" borderId="8" xfId="0" applyFont="1" applyFill="1" applyBorder="1" applyAlignment="1">
      <alignment horizontal="center" wrapText="1"/>
    </xf>
    <xf numFmtId="0" fontId="3" fillId="0" borderId="0" xfId="0" applyFont="1" applyFill="1" applyBorder="1" applyAlignment="1">
      <alignment horizontal="center"/>
    </xf>
    <xf numFmtId="0" fontId="3" fillId="0" borderId="8" xfId="0" applyFont="1" applyFill="1" applyBorder="1" applyAlignment="1">
      <alignment wrapText="1"/>
    </xf>
    <xf numFmtId="0" fontId="0" fillId="0" borderId="9" xfId="0" applyBorder="1"/>
    <xf numFmtId="0" fontId="33" fillId="0" borderId="10" xfId="0" applyFont="1" applyBorder="1" applyAlignment="1">
      <alignment wrapText="1"/>
    </xf>
    <xf numFmtId="0" fontId="34" fillId="0" borderId="10" xfId="0" applyFont="1" applyBorder="1" applyAlignment="1">
      <alignment wrapText="1"/>
    </xf>
    <xf numFmtId="0" fontId="35" fillId="0" borderId="10" xfId="0" applyFont="1" applyBorder="1"/>
    <xf numFmtId="0" fontId="0" fillId="0" borderId="11" xfId="0" applyBorder="1"/>
    <xf numFmtId="3" fontId="15" fillId="0" borderId="4" xfId="3" applyNumberFormat="1" applyFont="1" applyFill="1" applyBorder="1" applyAlignment="1">
      <alignment horizontal="left" wrapText="1"/>
    </xf>
    <xf numFmtId="0" fontId="3" fillId="0" borderId="2" xfId="0" applyFont="1" applyFill="1" applyBorder="1" applyAlignment="1">
      <alignment horizontal="left" wrapText="1"/>
    </xf>
    <xf numFmtId="3" fontId="15" fillId="0" borderId="1" xfId="3" applyNumberFormat="1" applyFont="1" applyFill="1" applyBorder="1" applyAlignment="1">
      <alignment horizontal="left" wrapText="1"/>
    </xf>
    <xf numFmtId="0" fontId="0" fillId="0" borderId="0" xfId="0"/>
    <xf numFmtId="0" fontId="5" fillId="0" borderId="0" xfId="0" applyFont="1"/>
    <xf numFmtId="0" fontId="7" fillId="0" borderId="0" xfId="0" applyFont="1" applyFill="1"/>
    <xf numFmtId="0" fontId="24" fillId="0" borderId="0" xfId="2" applyFont="1" applyFill="1" applyAlignment="1" applyProtection="1"/>
    <xf numFmtId="0" fontId="29" fillId="0" borderId="0" xfId="0" applyFont="1"/>
    <xf numFmtId="0" fontId="0" fillId="0" borderId="0" xfId="0" applyAlignment="1">
      <alignment horizontal="right"/>
    </xf>
    <xf numFmtId="0" fontId="3" fillId="0" borderId="0" xfId="0" applyFont="1" applyFill="1" applyBorder="1" applyAlignment="1">
      <alignment horizontal="right" vertical="center"/>
    </xf>
    <xf numFmtId="3" fontId="36" fillId="0" borderId="1" xfId="3" applyNumberFormat="1" applyFont="1" applyBorder="1" applyAlignment="1">
      <alignment horizontal="right"/>
    </xf>
    <xf numFmtId="3" fontId="9" fillId="0" borderId="2" xfId="3" applyNumberFormat="1" applyFont="1" applyBorder="1" applyAlignment="1">
      <alignment horizontal="right"/>
    </xf>
    <xf numFmtId="0" fontId="19" fillId="3" borderId="0" xfId="0" applyFont="1" applyFill="1" applyAlignment="1">
      <alignment vertical="center"/>
    </xf>
    <xf numFmtId="0" fontId="0" fillId="0" borderId="0" xfId="0" applyAlignment="1"/>
    <xf numFmtId="0" fontId="8" fillId="0" borderId="3" xfId="0" applyFont="1" applyFill="1" applyBorder="1" applyAlignment="1">
      <alignment horizontal="center"/>
    </xf>
    <xf numFmtId="0" fontId="3" fillId="0" borderId="3" xfId="0" applyFont="1" applyFill="1" applyBorder="1" applyAlignment="1">
      <alignment horizontal="center"/>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 xfId="0" applyFont="1" applyFill="1" applyBorder="1" applyAlignment="1">
      <alignment horizontal="center"/>
    </xf>
    <xf numFmtId="0" fontId="3" fillId="0" borderId="8" xfId="0" applyFont="1" applyFill="1" applyBorder="1" applyAlignment="1">
      <alignment horizontal="center"/>
    </xf>
    <xf numFmtId="0" fontId="37" fillId="0" borderId="0" xfId="0" applyFont="1"/>
    <xf numFmtId="3" fontId="38" fillId="0" borderId="1" xfId="3" applyNumberFormat="1" applyFont="1" applyBorder="1" applyAlignment="1">
      <alignment horizontal="left"/>
    </xf>
  </cellXfs>
  <cellStyles count="12">
    <cellStyle name="Följde hyperlänken" xfId="1"/>
    <cellStyle name="Hyperlänk" xfId="2" builtinId="8"/>
    <cellStyle name="Normal" xfId="0" builtinId="0"/>
    <cellStyle name="Normal 2" xfId="3"/>
    <cellStyle name="Normal 3" xfId="4"/>
    <cellStyle name="Normal_Blad1" xfId="5"/>
    <cellStyle name="Procent" xfId="6" builtinId="5"/>
    <cellStyle name="Total intermediaire" xfId="7"/>
    <cellStyle name="Tusental" xfId="8" builtinId="3"/>
    <cellStyle name="Tusental 2" xfId="9"/>
    <cellStyle name="Tusental 2 2" xfId="11"/>
    <cellStyle name="Tusental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45" name="Bild 2" hidden="1">
              <a:extLst>
                <a:ext uri="{63B3BB69-23CF-44E3-9099-C40C66FF867C}">
                  <a14:compatExt spid="_x0000_s573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46" name="Bild 1" hidden="1">
              <a:extLst>
                <a:ext uri="{63B3BB69-23CF-44E3-9099-C40C66FF867C}">
                  <a14:compatExt spid="_x0000_s5734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47" name="Object 3" hidden="1">
              <a:extLst>
                <a:ext uri="{63B3BB69-23CF-44E3-9099-C40C66FF867C}">
                  <a14:compatExt spid="_x0000_s5734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55" name="Bild 2" hidden="1">
              <a:extLst>
                <a:ext uri="{63B3BB69-23CF-44E3-9099-C40C66FF867C}">
                  <a14:compatExt spid="_x0000_s573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56" name="Bild 1" hidden="1">
              <a:extLst>
                <a:ext uri="{63B3BB69-23CF-44E3-9099-C40C66FF867C}">
                  <a14:compatExt spid="_x0000_s5735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57" name="Object 13" hidden="1">
              <a:extLst>
                <a:ext uri="{63B3BB69-23CF-44E3-9099-C40C66FF867C}">
                  <a14:compatExt spid="_x0000_s573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1</xdr:col>
          <xdr:colOff>228600</xdr:colOff>
          <xdr:row>23</xdr:row>
          <xdr:rowOff>57150</xdr:rowOff>
        </xdr:to>
        <xdr:sp macro="" textlink="">
          <xdr:nvSpPr>
            <xdr:cNvPr id="96260" name="Object 4" hidden="1">
              <a:extLst>
                <a:ext uri="{63B3BB69-23CF-44E3-9099-C40C66FF867C}">
                  <a14:compatExt spid="_x0000_s9626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1</xdr:col>
          <xdr:colOff>142875</xdr:colOff>
          <xdr:row>43</xdr:row>
          <xdr:rowOff>133350</xdr:rowOff>
        </xdr:to>
        <xdr:sp macro="" textlink="">
          <xdr:nvSpPr>
            <xdr:cNvPr id="7171" name="Bild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66675</xdr:rowOff>
        </xdr:from>
        <xdr:to>
          <xdr:col>1</xdr:col>
          <xdr:colOff>390525</xdr:colOff>
          <xdr:row>32</xdr:row>
          <xdr:rowOff>142875</xdr:rowOff>
        </xdr:to>
        <xdr:sp macro="" textlink="">
          <xdr:nvSpPr>
            <xdr:cNvPr id="56322" name="Object 2" hidden="1">
              <a:extLst>
                <a:ext uri="{63B3BB69-23CF-44E3-9099-C40C66FF867C}">
                  <a14:compatExt spid="_x0000_s5632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1</xdr:col>
          <xdr:colOff>342900</xdr:colOff>
          <xdr:row>62</xdr:row>
          <xdr:rowOff>76200</xdr:rowOff>
        </xdr:to>
        <xdr:sp macro="" textlink="">
          <xdr:nvSpPr>
            <xdr:cNvPr id="56333" name="Object 13" hidden="1">
              <a:extLst>
                <a:ext uri="{63B3BB69-23CF-44E3-9099-C40C66FF867C}">
                  <a14:compatExt spid="_x0000_s563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19</xdr:row>
          <xdr:rowOff>66675</xdr:rowOff>
        </xdr:from>
        <xdr:to>
          <xdr:col>1</xdr:col>
          <xdr:colOff>219075</xdr:colOff>
          <xdr:row>20</xdr:row>
          <xdr:rowOff>142875</xdr:rowOff>
        </xdr:to>
        <xdr:sp macro="" textlink="">
          <xdr:nvSpPr>
            <xdr:cNvPr id="9222" name="Object 6" hidden="1">
              <a:extLst>
                <a:ext uri="{63B3BB69-23CF-44E3-9099-C40C66FF867C}">
                  <a14:compatExt spid="_x0000_s922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30</xdr:row>
          <xdr:rowOff>114300</xdr:rowOff>
        </xdr:from>
        <xdr:to>
          <xdr:col>1</xdr:col>
          <xdr:colOff>419100</xdr:colOff>
          <xdr:row>32</xdr:row>
          <xdr:rowOff>28575</xdr:rowOff>
        </xdr:to>
        <xdr:sp macro="" textlink="">
          <xdr:nvSpPr>
            <xdr:cNvPr id="16385" name="Bild 1" hidden="1">
              <a:extLst>
                <a:ext uri="{63B3BB69-23CF-44E3-9099-C40C66FF867C}">
                  <a14:compatExt spid="_x0000_s163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57</xdr:row>
          <xdr:rowOff>47625</xdr:rowOff>
        </xdr:from>
        <xdr:to>
          <xdr:col>1</xdr:col>
          <xdr:colOff>200025</xdr:colOff>
          <xdr:row>58</xdr:row>
          <xdr:rowOff>123825</xdr:rowOff>
        </xdr:to>
        <xdr:sp macro="" textlink="">
          <xdr:nvSpPr>
            <xdr:cNvPr id="17411" name="Object 3" hidden="1">
              <a:extLst>
                <a:ext uri="{63B3BB69-23CF-44E3-9099-C40C66FF867C}">
                  <a14:compatExt spid="_x0000_s1741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18</xdr:row>
          <xdr:rowOff>47625</xdr:rowOff>
        </xdr:from>
        <xdr:to>
          <xdr:col>0</xdr:col>
          <xdr:colOff>1171575</xdr:colOff>
          <xdr:row>19</xdr:row>
          <xdr:rowOff>123825</xdr:rowOff>
        </xdr:to>
        <xdr:sp macro="" textlink="">
          <xdr:nvSpPr>
            <xdr:cNvPr id="95234" name="Bild 1" hidden="1">
              <a:extLst>
                <a:ext uri="{63B3BB69-23CF-44E3-9099-C40C66FF867C}">
                  <a14:compatExt spid="_x0000_s952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47625</xdr:rowOff>
        </xdr:from>
        <xdr:to>
          <xdr:col>0</xdr:col>
          <xdr:colOff>1190625</xdr:colOff>
          <xdr:row>40</xdr:row>
          <xdr:rowOff>123825</xdr:rowOff>
        </xdr:to>
        <xdr:sp macro="" textlink="">
          <xdr:nvSpPr>
            <xdr:cNvPr id="95236" name="Object 4" hidden="1">
              <a:extLst>
                <a:ext uri="{63B3BB69-23CF-44E3-9099-C40C66FF867C}">
                  <a14:compatExt spid="_x0000_s9523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133350</xdr:rowOff>
        </xdr:to>
        <xdr:sp macro="" textlink="">
          <xdr:nvSpPr>
            <xdr:cNvPr id="23555" name="Bild 1" hidden="1">
              <a:extLst>
                <a:ext uri="{63B3BB69-23CF-44E3-9099-C40C66FF867C}">
                  <a14:compatExt spid="_x0000_s235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51</xdr:row>
      <xdr:rowOff>0</xdr:rowOff>
    </xdr:from>
    <xdr:to>
      <xdr:col>0</xdr:col>
      <xdr:colOff>1137014</xdr:colOff>
      <xdr:row>52</xdr:row>
      <xdr:rowOff>3417</xdr:rowOff>
    </xdr:to>
    <xdr:pic>
      <xdr:nvPicPr>
        <xdr:cNvPr id="4" name="Bildobjekt 3">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81800"/>
          <a:ext cx="1137014" cy="165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45</xdr:row>
          <xdr:rowOff>104775</xdr:rowOff>
        </xdr:from>
        <xdr:to>
          <xdr:col>1</xdr:col>
          <xdr:colOff>276225</xdr:colOff>
          <xdr:row>47</xdr:row>
          <xdr:rowOff>57150</xdr:rowOff>
        </xdr:to>
        <xdr:sp macro="" textlink="">
          <xdr:nvSpPr>
            <xdr:cNvPr id="24582" name="Object 6" hidden="1">
              <a:extLst>
                <a:ext uri="{63B3BB69-23CF-44E3-9099-C40C66FF867C}">
                  <a14:compatExt spid="_x0000_s245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95250</xdr:rowOff>
        </xdr:from>
        <xdr:to>
          <xdr:col>1</xdr:col>
          <xdr:colOff>57150</xdr:colOff>
          <xdr:row>26</xdr:row>
          <xdr:rowOff>333375</xdr:rowOff>
        </xdr:to>
        <xdr:sp macro="" textlink="">
          <xdr:nvSpPr>
            <xdr:cNvPr id="24583" name="Bild 1" hidden="1">
              <a:extLst>
                <a:ext uri="{63B3BB69-23CF-44E3-9099-C40C66FF867C}">
                  <a14:compatExt spid="_x0000_s2458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5.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oleObject" Target="../embeddings/oleObject19.bin"/><Relationship Id="rId3" Type="http://schemas.openxmlformats.org/officeDocument/2006/relationships/vmlDrawing" Target="../drawings/vmlDrawing9.vml"/><Relationship Id="rId7" Type="http://schemas.openxmlformats.org/officeDocument/2006/relationships/image" Target="../media/image3.emf"/><Relationship Id="rId12" Type="http://schemas.openxmlformats.org/officeDocument/2006/relationships/oleObject" Target="../embeddings/oleObject18.bin"/><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oleObject" Target="../embeddings/oleObject14.bin"/><Relationship Id="rId11" Type="http://schemas.openxmlformats.org/officeDocument/2006/relationships/oleObject" Target="../embeddings/Microsoft_Word_97-2003-dokument.doc"/><Relationship Id="rId5" Type="http://schemas.openxmlformats.org/officeDocument/2006/relationships/image" Target="../media/image6.emf"/><Relationship Id="rId15" Type="http://schemas.openxmlformats.org/officeDocument/2006/relationships/oleObject" Target="../embeddings/oleObject21.bin"/><Relationship Id="rId10" Type="http://schemas.openxmlformats.org/officeDocument/2006/relationships/oleObject" Target="../embeddings/oleObject17.bin"/><Relationship Id="rId4" Type="http://schemas.openxmlformats.org/officeDocument/2006/relationships/oleObject" Target="../embeddings/oleObject13.bin"/><Relationship Id="rId9" Type="http://schemas.openxmlformats.org/officeDocument/2006/relationships/oleObject" Target="../embeddings/oleObject16.bin"/><Relationship Id="rId14" Type="http://schemas.openxmlformats.org/officeDocument/2006/relationships/oleObject" Target="../embeddings/oleObject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2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oleObject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7.bin"/><Relationship Id="rId5" Type="http://schemas.openxmlformats.org/officeDocument/2006/relationships/image" Target="../media/image3.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9.bin"/><Relationship Id="rId5" Type="http://schemas.openxmlformats.org/officeDocument/2006/relationships/image" Target="../media/image3.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25"/>
  <sheetViews>
    <sheetView showGridLines="0" workbookViewId="0">
      <selection activeCell="I11" sqref="I11"/>
    </sheetView>
  </sheetViews>
  <sheetFormatPr defaultColWidth="9.140625" defaultRowHeight="12" x14ac:dyDescent="0.2"/>
  <cols>
    <col min="1" max="1" width="9.140625" style="4"/>
    <col min="2" max="2" width="12.85546875" style="4" customWidth="1"/>
    <col min="3" max="16384" width="9.140625" style="4"/>
  </cols>
  <sheetData>
    <row r="1" spans="1:12" customFormat="1" ht="32.25" customHeight="1" x14ac:dyDescent="0.2">
      <c r="A1" s="301" t="s">
        <v>257</v>
      </c>
      <c r="B1" s="302"/>
      <c r="C1" s="302"/>
      <c r="D1" s="302"/>
      <c r="E1" s="302"/>
      <c r="F1" s="302"/>
      <c r="G1" s="302"/>
      <c r="H1" s="302"/>
      <c r="I1" s="302"/>
      <c r="J1" s="302"/>
      <c r="K1" s="302"/>
      <c r="L1" s="302"/>
    </row>
    <row r="2" spans="1:12" customFormat="1" ht="12.75" x14ac:dyDescent="0.2"/>
    <row r="3" spans="1:12" customFormat="1" ht="12.75" x14ac:dyDescent="0.2"/>
    <row r="4" spans="1:12" customFormat="1" ht="12.75" x14ac:dyDescent="0.2"/>
    <row r="5" spans="1:12" customFormat="1" ht="12.75" x14ac:dyDescent="0.2"/>
    <row r="6" spans="1:12" customFormat="1" ht="12.75" x14ac:dyDescent="0.2"/>
    <row r="7" spans="1:12" customFormat="1" ht="12.75" x14ac:dyDescent="0.2"/>
    <row r="8" spans="1:12" customFormat="1" ht="12.75" x14ac:dyDescent="0.2"/>
    <row r="9" spans="1:12" customFormat="1" ht="12.75" x14ac:dyDescent="0.2"/>
    <row r="10" spans="1:12" customFormat="1" ht="12.75" x14ac:dyDescent="0.2"/>
    <row r="11" spans="1:12" customFormat="1" ht="65.25" customHeight="1" x14ac:dyDescent="0.35">
      <c r="B11" s="78" t="s">
        <v>217</v>
      </c>
    </row>
    <row r="12" spans="1:12" customFormat="1" ht="18.75" x14ac:dyDescent="0.3">
      <c r="B12" s="79" t="s">
        <v>218</v>
      </c>
    </row>
    <row r="13" spans="1:12" customFormat="1" ht="18.75" x14ac:dyDescent="0.3">
      <c r="B13" s="79"/>
    </row>
    <row r="14" spans="1:12" customFormat="1" ht="12.75" x14ac:dyDescent="0.2">
      <c r="B14" s="1" t="s">
        <v>219</v>
      </c>
      <c r="F14" s="243"/>
    </row>
    <row r="15" spans="1:12" customFormat="1" ht="12.75" x14ac:dyDescent="0.2">
      <c r="B15" s="293" t="s">
        <v>283</v>
      </c>
      <c r="C15" s="292"/>
      <c r="D15" s="292"/>
      <c r="E15" s="296" t="s">
        <v>284</v>
      </c>
      <c r="F15" s="243"/>
    </row>
    <row r="16" spans="1:12" s="292" customFormat="1" ht="12.75" x14ac:dyDescent="0.2">
      <c r="B16" s="293" t="s">
        <v>292</v>
      </c>
      <c r="E16" s="296" t="s">
        <v>291</v>
      </c>
      <c r="F16" s="296"/>
    </row>
    <row r="17" spans="2:2" customFormat="1" ht="18.75" x14ac:dyDescent="0.3">
      <c r="B17" s="79"/>
    </row>
    <row r="18" spans="2:2" customFormat="1" ht="12.75" x14ac:dyDescent="0.2">
      <c r="B18" s="1" t="s">
        <v>149</v>
      </c>
    </row>
    <row r="19" spans="2:2" customFormat="1" ht="12.75" x14ac:dyDescent="0.2">
      <c r="B19" s="54" t="s">
        <v>154</v>
      </c>
    </row>
    <row r="20" spans="2:2" customFormat="1" ht="12.75" x14ac:dyDescent="0.2">
      <c r="B20" s="54" t="s">
        <v>155</v>
      </c>
    </row>
    <row r="21" spans="2:2" customFormat="1" ht="18.75" x14ac:dyDescent="0.3">
      <c r="B21" s="80"/>
    </row>
    <row r="22" spans="2:2" customFormat="1" ht="12.75" x14ac:dyDescent="0.2"/>
    <row r="23" spans="2:2" customFormat="1" ht="12.75" x14ac:dyDescent="0.2">
      <c r="B23" s="1" t="s">
        <v>156</v>
      </c>
    </row>
    <row r="24" spans="2:2" customFormat="1" ht="12.75" x14ac:dyDescent="0.2">
      <c r="B24" t="s">
        <v>162</v>
      </c>
    </row>
    <row r="25" spans="2:2" customFormat="1" ht="12.75" x14ac:dyDescent="0.2">
      <c r="B25" s="54" t="s">
        <v>193</v>
      </c>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3">
    <pageSetUpPr fitToPage="1"/>
  </sheetPr>
  <dimension ref="A1:L52"/>
  <sheetViews>
    <sheetView showGridLines="0" zoomScaleNormal="100" workbookViewId="0"/>
  </sheetViews>
  <sheetFormatPr defaultColWidth="9.140625" defaultRowHeight="12.75" customHeight="1" x14ac:dyDescent="0.2"/>
  <cols>
    <col min="1" max="1" width="18.5703125" style="7" customWidth="1"/>
    <col min="2" max="2" width="15.5703125" style="2" customWidth="1"/>
    <col min="3" max="3" width="13.42578125" style="2" customWidth="1"/>
    <col min="4" max="4" width="18" style="2" customWidth="1"/>
    <col min="5" max="5" width="4.7109375" style="3" customWidth="1"/>
    <col min="6" max="6" width="15.42578125" style="2" bestFit="1" customWidth="1"/>
    <col min="7" max="7" width="11.5703125" style="2" customWidth="1"/>
    <col min="8" max="8" width="15.28515625" style="2" bestFit="1" customWidth="1"/>
    <col min="9" max="9" width="3.5703125" style="2" customWidth="1"/>
    <col min="10" max="10" width="13.5703125" style="2" customWidth="1"/>
    <col min="11" max="11" width="12" style="2" customWidth="1"/>
    <col min="12" max="12" width="15.28515625" style="2" bestFit="1" customWidth="1"/>
    <col min="13" max="16384" width="9.140625" style="2"/>
  </cols>
  <sheetData>
    <row r="1" spans="1:9" ht="12.75" customHeight="1" x14ac:dyDescent="0.2">
      <c r="A1" s="18"/>
      <c r="B1" s="20"/>
      <c r="C1" s="20"/>
      <c r="D1" s="20"/>
      <c r="E1" s="21"/>
      <c r="F1" s="20"/>
      <c r="G1" s="3"/>
      <c r="H1" s="3"/>
      <c r="I1" s="3"/>
    </row>
    <row r="2" spans="1:9" ht="12.75" customHeight="1" x14ac:dyDescent="0.2">
      <c r="A2" s="108" t="s">
        <v>173</v>
      </c>
      <c r="B2" s="24"/>
      <c r="C2" s="24"/>
      <c r="D2" s="20"/>
      <c r="E2" s="21"/>
      <c r="F2" s="20"/>
      <c r="G2" s="63"/>
      <c r="H2" s="63"/>
      <c r="I2" s="63"/>
    </row>
    <row r="3" spans="1:9" ht="12.75" customHeight="1" x14ac:dyDescent="0.2">
      <c r="A3" s="89" t="s">
        <v>220</v>
      </c>
      <c r="B3" s="24"/>
      <c r="C3" s="24"/>
      <c r="D3" s="20"/>
      <c r="E3" s="21"/>
      <c r="F3" s="20"/>
      <c r="G3" s="63"/>
      <c r="H3" s="63"/>
      <c r="I3" s="63"/>
    </row>
    <row r="4" spans="1:9" ht="12.75" customHeight="1" x14ac:dyDescent="0.2">
      <c r="A4" s="240" t="s">
        <v>221</v>
      </c>
      <c r="B4" s="24"/>
      <c r="C4" s="24"/>
      <c r="D4" s="20"/>
      <c r="E4" s="21"/>
      <c r="F4" s="20"/>
      <c r="G4" s="63"/>
      <c r="H4" s="63"/>
      <c r="I4" s="63"/>
    </row>
    <row r="5" spans="1:9" ht="12.75" customHeight="1" x14ac:dyDescent="0.2">
      <c r="A5" s="16"/>
      <c r="B5" s="61"/>
      <c r="C5" s="61"/>
      <c r="D5" s="16"/>
      <c r="E5" s="21"/>
      <c r="F5" s="20"/>
      <c r="G5" s="63"/>
      <c r="H5" s="63"/>
      <c r="I5" s="63"/>
    </row>
    <row r="6" spans="1:9" ht="12.75" customHeight="1" x14ac:dyDescent="0.2">
      <c r="A6" s="21" t="s">
        <v>21</v>
      </c>
      <c r="B6" s="10" t="s">
        <v>126</v>
      </c>
      <c r="C6" s="10" t="s">
        <v>81</v>
      </c>
      <c r="D6" s="10" t="s">
        <v>128</v>
      </c>
      <c r="E6" s="21"/>
      <c r="F6" s="20"/>
      <c r="G6" s="63"/>
      <c r="H6" s="63"/>
      <c r="I6" s="63"/>
    </row>
    <row r="7" spans="1:9" ht="12.75" customHeight="1" x14ac:dyDescent="0.2">
      <c r="A7" s="16" t="s">
        <v>82</v>
      </c>
      <c r="B7" s="87" t="s">
        <v>127</v>
      </c>
      <c r="C7" s="87"/>
      <c r="D7" s="87" t="s">
        <v>25</v>
      </c>
      <c r="E7" s="21"/>
      <c r="F7" s="20"/>
      <c r="G7" s="63"/>
      <c r="H7" s="63"/>
      <c r="I7" s="63"/>
    </row>
    <row r="8" spans="1:9" ht="12.75" customHeight="1" x14ac:dyDescent="0.2">
      <c r="A8" s="11">
        <v>-1999</v>
      </c>
      <c r="B8" s="36">
        <v>503290.6</v>
      </c>
      <c r="C8" s="36">
        <v>491</v>
      </c>
      <c r="D8" s="36">
        <f>B8/C8</f>
        <v>1025.0317718940937</v>
      </c>
      <c r="E8" s="202"/>
      <c r="F8" s="3"/>
    </row>
    <row r="9" spans="1:9" ht="12.75" customHeight="1" x14ac:dyDescent="0.2">
      <c r="A9" s="11">
        <v>2000</v>
      </c>
      <c r="B9" s="36">
        <v>154392.29999999999</v>
      </c>
      <c r="C9" s="36">
        <v>86</v>
      </c>
      <c r="D9" s="36">
        <f t="shared" ref="D9:D27" si="0">B9/C9</f>
        <v>1795.2593023255813</v>
      </c>
      <c r="E9" s="202"/>
      <c r="F9" s="3"/>
    </row>
    <row r="10" spans="1:9" ht="12.75" customHeight="1" x14ac:dyDescent="0.2">
      <c r="A10" s="11">
        <v>2001</v>
      </c>
      <c r="B10" s="36">
        <v>203654.6</v>
      </c>
      <c r="C10" s="36">
        <v>108</v>
      </c>
      <c r="D10" s="36">
        <f t="shared" si="0"/>
        <v>1885.6907407407407</v>
      </c>
      <c r="E10" s="202"/>
      <c r="F10" s="3"/>
    </row>
    <row r="11" spans="1:9" ht="12.75" customHeight="1" x14ac:dyDescent="0.2">
      <c r="A11" s="11">
        <v>2002</v>
      </c>
      <c r="B11" s="36">
        <v>469281.3</v>
      </c>
      <c r="C11" s="36">
        <v>193</v>
      </c>
      <c r="D11" s="36">
        <f t="shared" si="0"/>
        <v>2431.5093264248703</v>
      </c>
      <c r="E11" s="202"/>
      <c r="F11" s="3"/>
    </row>
    <row r="12" spans="1:9" ht="12.75" customHeight="1" x14ac:dyDescent="0.2">
      <c r="A12" s="11">
        <v>2003</v>
      </c>
      <c r="B12" s="36">
        <v>1095211.2</v>
      </c>
      <c r="C12" s="36">
        <v>373</v>
      </c>
      <c r="D12" s="36">
        <f t="shared" si="0"/>
        <v>2936.2230563002681</v>
      </c>
      <c r="E12" s="202"/>
      <c r="F12" s="3"/>
    </row>
    <row r="13" spans="1:9" ht="12.75" customHeight="1" x14ac:dyDescent="0.2">
      <c r="A13" s="11">
        <v>2004</v>
      </c>
      <c r="B13" s="36">
        <v>1010117.5</v>
      </c>
      <c r="C13" s="36">
        <v>346</v>
      </c>
      <c r="D13" s="36">
        <f t="shared" si="0"/>
        <v>2919.4147398843929</v>
      </c>
      <c r="E13" s="202"/>
      <c r="F13" s="3"/>
    </row>
    <row r="14" spans="1:9" ht="12.75" customHeight="1" x14ac:dyDescent="0.2">
      <c r="A14" s="11">
        <v>2005</v>
      </c>
      <c r="B14" s="36">
        <v>3647569.8</v>
      </c>
      <c r="C14" s="36">
        <v>718</v>
      </c>
      <c r="D14" s="36">
        <f t="shared" si="0"/>
        <v>5080.1807799442895</v>
      </c>
      <c r="E14" s="202"/>
      <c r="F14" s="3"/>
    </row>
    <row r="15" spans="1:9" ht="12.75" customHeight="1" x14ac:dyDescent="0.2">
      <c r="A15" s="11">
        <v>2006</v>
      </c>
      <c r="B15" s="36">
        <v>3113354.6</v>
      </c>
      <c r="C15" s="36">
        <v>753</v>
      </c>
      <c r="D15" s="36">
        <f t="shared" si="0"/>
        <v>4134.6010624169985</v>
      </c>
      <c r="E15" s="202"/>
      <c r="F15" s="3"/>
    </row>
    <row r="16" spans="1:9" ht="12.75" customHeight="1" x14ac:dyDescent="0.2">
      <c r="A16" s="11">
        <v>2007</v>
      </c>
      <c r="B16" s="36">
        <v>3096647.1</v>
      </c>
      <c r="C16" s="36">
        <v>718</v>
      </c>
      <c r="D16" s="36">
        <f t="shared" si="0"/>
        <v>4312.8789693593317</v>
      </c>
      <c r="E16" s="202"/>
      <c r="F16" s="3"/>
    </row>
    <row r="17" spans="1:12" ht="12.75" customHeight="1" x14ac:dyDescent="0.2">
      <c r="A17" s="11">
        <v>2008</v>
      </c>
      <c r="B17" s="36">
        <v>3667568.2</v>
      </c>
      <c r="C17" s="36">
        <v>878</v>
      </c>
      <c r="D17" s="36">
        <f t="shared" si="0"/>
        <v>4177.1847380410027</v>
      </c>
      <c r="E17" s="202"/>
    </row>
    <row r="18" spans="1:12" ht="12.75" customHeight="1" x14ac:dyDescent="0.2">
      <c r="A18" s="11">
        <v>2009</v>
      </c>
      <c r="B18" s="36">
        <v>6362330.9000000004</v>
      </c>
      <c r="C18" s="36">
        <v>1129</v>
      </c>
      <c r="D18" s="36">
        <f t="shared" si="0"/>
        <v>5635.3683790965461</v>
      </c>
      <c r="E18" s="202"/>
    </row>
    <row r="19" spans="1:12" ht="12.75" customHeight="1" x14ac:dyDescent="0.2">
      <c r="A19" s="11">
        <v>2010</v>
      </c>
      <c r="B19" s="36">
        <v>11152393.699999999</v>
      </c>
      <c r="C19" s="36">
        <v>1637</v>
      </c>
      <c r="D19" s="36">
        <f t="shared" si="0"/>
        <v>6812.7023213194861</v>
      </c>
      <c r="F19" s="28"/>
    </row>
    <row r="20" spans="1:12" ht="12.75" customHeight="1" x14ac:dyDescent="0.2">
      <c r="A20" s="11">
        <v>2011</v>
      </c>
      <c r="B20" s="36">
        <v>11350396.5</v>
      </c>
      <c r="C20" s="36">
        <v>1625</v>
      </c>
      <c r="D20" s="36">
        <f t="shared" si="0"/>
        <v>6984.8593846153844</v>
      </c>
      <c r="F20" s="28"/>
    </row>
    <row r="21" spans="1:12" ht="12.75" customHeight="1" x14ac:dyDescent="0.2">
      <c r="A21" s="11">
        <v>2012</v>
      </c>
      <c r="B21" s="36">
        <v>11531371.5</v>
      </c>
      <c r="C21" s="36">
        <v>1646</v>
      </c>
      <c r="D21" s="36">
        <f t="shared" si="0"/>
        <v>7005.6934993924669</v>
      </c>
      <c r="F21" s="28"/>
    </row>
    <row r="22" spans="1:12" ht="12.75" customHeight="1" x14ac:dyDescent="0.2">
      <c r="A22" s="11">
        <v>2013</v>
      </c>
      <c r="B22" s="36">
        <v>9444317.8000000007</v>
      </c>
      <c r="C22" s="36">
        <v>1328</v>
      </c>
      <c r="D22" s="36">
        <f t="shared" si="0"/>
        <v>7111.6850903614468</v>
      </c>
      <c r="F22" s="28"/>
    </row>
    <row r="23" spans="1:12" ht="12.75" customHeight="1" x14ac:dyDescent="0.2">
      <c r="A23" s="11">
        <v>2014</v>
      </c>
      <c r="B23" s="36">
        <v>8704121.0999999996</v>
      </c>
      <c r="C23" s="36">
        <v>1312</v>
      </c>
      <c r="D23" s="36">
        <f t="shared" si="0"/>
        <v>6634.2386432926824</v>
      </c>
      <c r="F23" s="28"/>
    </row>
    <row r="24" spans="1:12" ht="12.75" customHeight="1" x14ac:dyDescent="0.2">
      <c r="A24" s="11">
        <v>2015</v>
      </c>
      <c r="B24" s="36">
        <v>10925110.199999999</v>
      </c>
      <c r="C24" s="36">
        <v>1450</v>
      </c>
      <c r="D24" s="36">
        <f t="shared" si="0"/>
        <v>7534.5587586206893</v>
      </c>
      <c r="F24" s="28"/>
    </row>
    <row r="25" spans="1:12" ht="12.75" customHeight="1" x14ac:dyDescent="0.2">
      <c r="A25" s="11">
        <v>2016</v>
      </c>
      <c r="B25" s="36">
        <v>10250802.5</v>
      </c>
      <c r="C25" s="36">
        <v>1393</v>
      </c>
      <c r="D25" s="36">
        <f t="shared" si="0"/>
        <v>7358.7957645369706</v>
      </c>
      <c r="F25" s="28"/>
    </row>
    <row r="26" spans="1:12" ht="12.75" customHeight="1" x14ac:dyDescent="0.2">
      <c r="A26" s="7">
        <v>2017</v>
      </c>
      <c r="B26" s="36">
        <v>2781661.4</v>
      </c>
      <c r="C26" s="36">
        <v>1153</v>
      </c>
      <c r="D26" s="36">
        <f t="shared" si="0"/>
        <v>2412.5424111014745</v>
      </c>
      <c r="F26" s="28"/>
    </row>
    <row r="27" spans="1:12" s="14" customFormat="1" ht="12.75" customHeight="1" x14ac:dyDescent="0.2">
      <c r="A27" s="104" t="s">
        <v>12</v>
      </c>
      <c r="B27" s="58">
        <f>SUM(B8:B26)</f>
        <v>99463592.799999997</v>
      </c>
      <c r="C27" s="58">
        <f>SUM(C8:C26)</f>
        <v>17337</v>
      </c>
      <c r="D27" s="58">
        <f t="shared" si="0"/>
        <v>5737.0705889138835</v>
      </c>
      <c r="E27" s="203"/>
    </row>
    <row r="28" spans="1:12" ht="12.75" customHeight="1" x14ac:dyDescent="0.2">
      <c r="A28" s="263" t="s">
        <v>256</v>
      </c>
    </row>
    <row r="29" spans="1:12" ht="12.75" customHeight="1" x14ac:dyDescent="0.2">
      <c r="B29" s="28"/>
      <c r="C29" s="28"/>
      <c r="D29" s="28"/>
      <c r="E29" s="15"/>
    </row>
    <row r="31" spans="1:12" ht="12.75" customHeight="1" x14ac:dyDescent="0.2">
      <c r="C31" s="8"/>
    </row>
    <row r="32" spans="1:12" s="21" customFormat="1" ht="12.75" customHeight="1" x14ac:dyDescent="0.2">
      <c r="A32" s="20"/>
      <c r="B32" s="107"/>
      <c r="C32" s="107"/>
      <c r="D32" s="110"/>
      <c r="E32" s="110"/>
      <c r="F32" s="110"/>
      <c r="I32"/>
      <c r="J32"/>
      <c r="K32"/>
      <c r="L32"/>
    </row>
    <row r="34" spans="1:12" ht="12.75" customHeight="1" x14ac:dyDescent="0.2">
      <c r="A34" s="71" t="s">
        <v>174</v>
      </c>
      <c r="B34" s="107"/>
      <c r="C34" s="107"/>
      <c r="D34" s="107"/>
      <c r="E34" s="107"/>
    </row>
    <row r="35" spans="1:12" ht="12.75" customHeight="1" x14ac:dyDescent="0.2">
      <c r="A35" s="85" t="s">
        <v>244</v>
      </c>
      <c r="B35" s="275"/>
      <c r="C35" s="275"/>
      <c r="D35" s="275"/>
      <c r="E35" s="275"/>
    </row>
    <row r="36" spans="1:12" ht="12.75" customHeight="1" x14ac:dyDescent="0.2">
      <c r="A36" s="276" t="s">
        <v>245</v>
      </c>
      <c r="B36" s="40"/>
      <c r="C36" s="40"/>
      <c r="D36" s="40"/>
      <c r="E36" s="40"/>
    </row>
    <row r="37" spans="1:12" ht="12.75" customHeight="1" x14ac:dyDescent="0.2">
      <c r="A37" s="267"/>
      <c r="B37" s="34"/>
      <c r="C37" s="34"/>
      <c r="D37" s="34"/>
      <c r="E37" s="34"/>
      <c r="F37"/>
    </row>
    <row r="38" spans="1:12" ht="12.75" customHeight="1" x14ac:dyDescent="0.2">
      <c r="A38" s="277"/>
      <c r="B38" s="306"/>
      <c r="C38" s="306"/>
      <c r="D38" s="306"/>
      <c r="E38" s="281"/>
      <c r="F38" s="283"/>
      <c r="G38" s="283"/>
      <c r="H38" s="283"/>
      <c r="I38" s="283"/>
      <c r="J38" s="306"/>
      <c r="K38" s="306"/>
      <c r="L38" s="306"/>
    </row>
    <row r="39" spans="1:12" ht="12.75" customHeight="1" x14ac:dyDescent="0.2">
      <c r="A39" s="40"/>
      <c r="B39" s="307" t="s">
        <v>253</v>
      </c>
      <c r="C39" s="307"/>
      <c r="D39" s="307"/>
      <c r="E39" s="282"/>
      <c r="F39" s="307" t="s">
        <v>254</v>
      </c>
      <c r="G39" s="307"/>
      <c r="H39" s="307"/>
      <c r="I39" s="155"/>
      <c r="J39" s="307" t="s">
        <v>255</v>
      </c>
      <c r="K39" s="307"/>
      <c r="L39" s="307"/>
    </row>
    <row r="40" spans="1:12" ht="12.75" customHeight="1" x14ac:dyDescent="0.2">
      <c r="A40" s="267" t="s">
        <v>246</v>
      </c>
      <c r="B40" s="280" t="s">
        <v>14</v>
      </c>
      <c r="C40" s="87" t="s">
        <v>81</v>
      </c>
      <c r="D40" s="87" t="s">
        <v>16</v>
      </c>
      <c r="E40" s="87"/>
      <c r="F40" s="87" t="s">
        <v>14</v>
      </c>
      <c r="G40" s="87" t="s">
        <v>81</v>
      </c>
      <c r="H40" s="87" t="s">
        <v>16</v>
      </c>
      <c r="I40" s="87"/>
      <c r="J40" s="62" t="s">
        <v>14</v>
      </c>
      <c r="K40" s="87" t="s">
        <v>81</v>
      </c>
      <c r="L40" s="87" t="s">
        <v>16</v>
      </c>
    </row>
    <row r="41" spans="1:12" ht="12.75" customHeight="1" x14ac:dyDescent="0.2">
      <c r="A41" s="51"/>
      <c r="B41" s="36"/>
      <c r="C41" s="36"/>
      <c r="D41" s="36"/>
      <c r="E41" s="36"/>
      <c r="F41" s="36"/>
      <c r="G41" s="36"/>
      <c r="H41" s="36"/>
      <c r="I41" s="36"/>
      <c r="J41" s="36"/>
      <c r="K41" s="36"/>
      <c r="L41" s="36"/>
    </row>
    <row r="42" spans="1:12" ht="12.75" customHeight="1" x14ac:dyDescent="0.2">
      <c r="A42" s="51" t="s">
        <v>247</v>
      </c>
      <c r="B42" s="36">
        <v>459904.1</v>
      </c>
      <c r="C42" s="36">
        <v>146</v>
      </c>
      <c r="D42" s="36">
        <f>B42/C42</f>
        <v>3150.0280821917809</v>
      </c>
      <c r="E42" s="36"/>
      <c r="F42" s="36">
        <v>544328.30000000005</v>
      </c>
      <c r="G42" s="36">
        <v>166</v>
      </c>
      <c r="H42" s="36">
        <f t="shared" ref="H42:H47" si="1">F42/G42</f>
        <v>3279.0861445783135</v>
      </c>
      <c r="I42" s="36"/>
      <c r="J42" s="36">
        <v>531763</v>
      </c>
      <c r="K42" s="36">
        <v>177</v>
      </c>
      <c r="L42" s="36">
        <f>J42/K42</f>
        <v>3004.3107344632767</v>
      </c>
    </row>
    <row r="43" spans="1:12" ht="12.75" customHeight="1" x14ac:dyDescent="0.2">
      <c r="A43" s="51" t="s">
        <v>248</v>
      </c>
      <c r="B43" s="36">
        <v>6140406.5</v>
      </c>
      <c r="C43" s="36">
        <v>1933</v>
      </c>
      <c r="D43" s="36">
        <f t="shared" ref="D43:D49" si="2">B43/C43</f>
        <v>3176.6200206932231</v>
      </c>
      <c r="E43" s="36"/>
      <c r="F43" s="36">
        <v>6201757.2000000002</v>
      </c>
      <c r="G43" s="36">
        <v>2112</v>
      </c>
      <c r="H43" s="36">
        <f t="shared" si="1"/>
        <v>2936.4380681818184</v>
      </c>
      <c r="I43" s="36"/>
      <c r="J43" s="36">
        <v>6768527.0999999996</v>
      </c>
      <c r="K43" s="36">
        <v>2252</v>
      </c>
      <c r="L43" s="36">
        <f t="shared" ref="L43:L49" si="3">J43/K43</f>
        <v>3005.5626554174064</v>
      </c>
    </row>
    <row r="44" spans="1:12" ht="12.75" customHeight="1" x14ac:dyDescent="0.2">
      <c r="A44" s="51" t="s">
        <v>249</v>
      </c>
      <c r="B44" s="36">
        <v>26172689.600000001</v>
      </c>
      <c r="C44" s="36">
        <v>3995</v>
      </c>
      <c r="D44" s="36">
        <f t="shared" si="2"/>
        <v>6551.3616020025038</v>
      </c>
      <c r="E44" s="36"/>
      <c r="F44" s="36">
        <v>26902291.300000001</v>
      </c>
      <c r="G44" s="36">
        <v>4252</v>
      </c>
      <c r="H44" s="36">
        <f t="shared" si="1"/>
        <v>6326.9734948259647</v>
      </c>
      <c r="I44" s="36"/>
      <c r="J44" s="36">
        <v>27466737.699999999</v>
      </c>
      <c r="K44" s="36">
        <v>4382</v>
      </c>
      <c r="L44" s="36">
        <f t="shared" si="3"/>
        <v>6268.0825422181651</v>
      </c>
    </row>
    <row r="45" spans="1:12" ht="12.75" customHeight="1" x14ac:dyDescent="0.2">
      <c r="A45" s="51" t="s">
        <v>250</v>
      </c>
      <c r="B45" s="36">
        <v>35843110.899999999</v>
      </c>
      <c r="C45" s="36">
        <v>4840</v>
      </c>
      <c r="D45" s="36">
        <f t="shared" si="2"/>
        <v>7405.6014256198341</v>
      </c>
      <c r="E45" s="36"/>
      <c r="F45" s="36">
        <v>38871161.899999999</v>
      </c>
      <c r="G45" s="36">
        <v>5361</v>
      </c>
      <c r="H45" s="36">
        <f t="shared" si="1"/>
        <v>7250.7296959522473</v>
      </c>
      <c r="I45" s="36"/>
      <c r="J45" s="36">
        <v>40641484.399999999</v>
      </c>
      <c r="K45" s="36">
        <v>5645</v>
      </c>
      <c r="L45" s="36">
        <f t="shared" si="3"/>
        <v>7199.5543666961912</v>
      </c>
    </row>
    <row r="46" spans="1:12" ht="12.75" customHeight="1" x14ac:dyDescent="0.2">
      <c r="A46" s="51" t="s">
        <v>251</v>
      </c>
      <c r="B46" s="36">
        <v>15169622</v>
      </c>
      <c r="C46" s="36">
        <v>2461</v>
      </c>
      <c r="D46" s="36">
        <f t="shared" si="2"/>
        <v>6164.0073140999593</v>
      </c>
      <c r="E46" s="36"/>
      <c r="F46" s="36">
        <v>16124480.300000001</v>
      </c>
      <c r="G46" s="36">
        <v>2753</v>
      </c>
      <c r="H46" s="36">
        <f t="shared" si="1"/>
        <v>5857.0578641482025</v>
      </c>
      <c r="I46" s="36"/>
      <c r="J46" s="36">
        <v>16034762.300000001</v>
      </c>
      <c r="K46" s="36">
        <v>2748</v>
      </c>
      <c r="L46" s="36">
        <f t="shared" si="3"/>
        <v>5835.06633915575</v>
      </c>
    </row>
    <row r="47" spans="1:12" ht="12.75" customHeight="1" x14ac:dyDescent="0.2">
      <c r="A47" s="51" t="s">
        <v>8</v>
      </c>
      <c r="B47" s="36">
        <v>13713278.4</v>
      </c>
      <c r="C47" s="36">
        <v>4038</v>
      </c>
      <c r="D47" s="36">
        <f t="shared" si="2"/>
        <v>3396.0570579494802</v>
      </c>
      <c r="E47" s="36"/>
      <c r="F47" s="36">
        <v>9559618.0999999996</v>
      </c>
      <c r="G47" s="36">
        <v>2596</v>
      </c>
      <c r="H47" s="36">
        <f t="shared" si="1"/>
        <v>3682.4414869029274</v>
      </c>
      <c r="I47" s="36"/>
      <c r="J47" s="36">
        <v>8020318.2999999998</v>
      </c>
      <c r="K47" s="36">
        <v>2133</v>
      </c>
      <c r="L47" s="36">
        <f t="shared" si="3"/>
        <v>3760.1117205813407</v>
      </c>
    </row>
    <row r="48" spans="1:12" ht="12.75" customHeight="1" x14ac:dyDescent="0.2">
      <c r="A48" s="51"/>
      <c r="B48" s="36"/>
      <c r="C48" s="36"/>
      <c r="D48" s="36"/>
      <c r="E48" s="36"/>
      <c r="F48" s="36"/>
      <c r="G48" s="36"/>
      <c r="H48" s="36"/>
      <c r="I48" s="36"/>
      <c r="J48" s="36"/>
      <c r="K48" s="36"/>
      <c r="L48" s="36"/>
    </row>
    <row r="49" spans="1:12" ht="12.75" customHeight="1" x14ac:dyDescent="0.2">
      <c r="A49" s="140" t="s">
        <v>1</v>
      </c>
      <c r="B49" s="278">
        <f>SUM(B41:B48)</f>
        <v>97499011.5</v>
      </c>
      <c r="C49" s="278">
        <f t="shared" ref="C49" si="4">SUM(C41:C48)</f>
        <v>17413</v>
      </c>
      <c r="D49" s="278">
        <f t="shared" si="2"/>
        <v>5599.2081490840174</v>
      </c>
      <c r="E49" s="278"/>
      <c r="F49" s="278">
        <f>SUM(F41:F48)</f>
        <v>98203637.099999979</v>
      </c>
      <c r="G49" s="278">
        <f t="shared" ref="G49" si="5">SUM(G41:G48)</f>
        <v>17240</v>
      </c>
      <c r="H49" s="278">
        <f>F49/G49</f>
        <v>5696.2666531322493</v>
      </c>
      <c r="I49" s="278"/>
      <c r="J49" s="278">
        <f>SUM(J41:J48)</f>
        <v>99463592.799999982</v>
      </c>
      <c r="K49" s="278">
        <f t="shared" ref="K49" si="6">SUM(K41:K48)</f>
        <v>17337</v>
      </c>
      <c r="L49" s="278">
        <f t="shared" si="3"/>
        <v>5737.0705889138826</v>
      </c>
    </row>
    <row r="50" spans="1:12" ht="12.75" customHeight="1" x14ac:dyDescent="0.2">
      <c r="A50" s="279" t="s">
        <v>252</v>
      </c>
      <c r="B50" s="65"/>
      <c r="C50" s="65"/>
      <c r="D50" s="65"/>
      <c r="E50"/>
    </row>
    <row r="51" spans="1:12" ht="12.75" customHeight="1" x14ac:dyDescent="0.2">
      <c r="A51" s="40"/>
      <c r="B51" s="65"/>
      <c r="C51" s="65"/>
      <c r="D51" s="65"/>
      <c r="E51" s="65"/>
    </row>
    <row r="52" spans="1:12" ht="12.75" customHeight="1" x14ac:dyDescent="0.2">
      <c r="A52" s="40"/>
      <c r="B52" s="65"/>
      <c r="C52" s="65"/>
      <c r="D52" s="65"/>
      <c r="E52" s="65"/>
    </row>
  </sheetData>
  <mergeCells count="5">
    <mergeCell ref="B38:D38"/>
    <mergeCell ref="J38:L38"/>
    <mergeCell ref="B39:D39"/>
    <mergeCell ref="F39:H39"/>
    <mergeCell ref="J39:L39"/>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133350</xdr:rowOff>
              </to>
            </anchor>
          </objectPr>
        </oleObject>
      </mc:Choice>
      <mc:Fallback>
        <oleObject progId="Paint.Picture" shapeId="2355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4">
    <pageSetUpPr fitToPage="1"/>
  </sheetPr>
  <dimension ref="A1:IF58"/>
  <sheetViews>
    <sheetView showGridLines="0" zoomScaleNormal="100" workbookViewId="0">
      <selection activeCell="A18" sqref="A18"/>
    </sheetView>
  </sheetViews>
  <sheetFormatPr defaultColWidth="9.140625" defaultRowHeight="12.75" customHeight="1" x14ac:dyDescent="0.2"/>
  <cols>
    <col min="1" max="1" width="16.5703125" style="20" customWidth="1"/>
    <col min="2" max="2" width="8.28515625" style="18" customWidth="1"/>
    <col min="3" max="3" width="15.28515625" style="18" customWidth="1"/>
    <col min="4" max="4" width="16.5703125" style="20" customWidth="1"/>
    <col min="5" max="5" width="1.42578125" style="20" customWidth="1"/>
    <col min="6" max="6" width="15.85546875" style="20" customWidth="1"/>
    <col min="7" max="7" width="10.28515625" style="20" customWidth="1"/>
    <col min="8" max="8" width="12.85546875" style="21" customWidth="1"/>
    <col min="9" max="9" width="19" style="21" customWidth="1"/>
    <col min="10" max="10" width="10.42578125" style="21" customWidth="1"/>
    <col min="11" max="11" width="15.28515625" style="19" customWidth="1"/>
    <col min="12" max="12" width="9.85546875" style="10" bestFit="1" customWidth="1"/>
    <col min="13" max="14" width="9.140625" style="10"/>
    <col min="15" max="16384" width="9.140625" style="21"/>
  </cols>
  <sheetData>
    <row r="1" spans="1:240" ht="12.75" customHeight="1" x14ac:dyDescent="0.2">
      <c r="K1"/>
      <c r="L1"/>
      <c r="M1"/>
      <c r="N1"/>
      <c r="O1"/>
      <c r="P1"/>
    </row>
    <row r="2" spans="1:240" s="23" customFormat="1" ht="12.75" customHeight="1" x14ac:dyDescent="0.2">
      <c r="A2" s="108" t="s">
        <v>175</v>
      </c>
      <c r="B2" s="107"/>
      <c r="C2" s="107"/>
      <c r="D2" s="24"/>
      <c r="E2" s="24"/>
      <c r="F2" s="24"/>
      <c r="G2" s="44"/>
      <c r="K2"/>
      <c r="L2"/>
      <c r="M2"/>
      <c r="N2"/>
      <c r="O2"/>
      <c r="P2"/>
    </row>
    <row r="3" spans="1:240" s="23" customFormat="1" ht="12.75" customHeight="1" x14ac:dyDescent="0.2">
      <c r="A3" s="89" t="s">
        <v>222</v>
      </c>
      <c r="B3" s="24"/>
      <c r="C3" s="24"/>
      <c r="D3" s="24"/>
      <c r="E3" s="24"/>
      <c r="F3" s="24"/>
      <c r="G3" s="24"/>
      <c r="K3"/>
      <c r="L3"/>
      <c r="M3"/>
      <c r="N3"/>
      <c r="O3"/>
      <c r="P3"/>
    </row>
    <row r="4" spans="1:240" s="23" customFormat="1" ht="12.75" customHeight="1" x14ac:dyDescent="0.2">
      <c r="A4" s="241" t="s">
        <v>223</v>
      </c>
      <c r="K4"/>
      <c r="L4"/>
      <c r="M4"/>
      <c r="N4"/>
      <c r="O4"/>
      <c r="P4"/>
    </row>
    <row r="5" spans="1:240" s="23" customFormat="1" ht="12.75" customHeight="1" x14ac:dyDescent="0.2">
      <c r="A5" s="60"/>
      <c r="B5" s="61"/>
      <c r="C5" s="61"/>
      <c r="D5" s="61"/>
      <c r="E5" s="61"/>
      <c r="F5" s="61"/>
      <c r="K5"/>
      <c r="L5"/>
      <c r="M5"/>
      <c r="N5"/>
      <c r="O5"/>
      <c r="P5"/>
      <c r="Q5"/>
    </row>
    <row r="6" spans="1:240" s="23" customFormat="1" ht="12.75" customHeight="1" x14ac:dyDescent="0.2">
      <c r="A6" s="24"/>
      <c r="C6" s="34" t="s">
        <v>71</v>
      </c>
      <c r="D6" s="45" t="s">
        <v>147</v>
      </c>
      <c r="E6" s="147"/>
      <c r="F6" s="53" t="s">
        <v>148</v>
      </c>
      <c r="G6" s="45"/>
      <c r="H6" s="45"/>
      <c r="I6" s="34"/>
      <c r="K6"/>
      <c r="L6"/>
      <c r="M6"/>
      <c r="N6"/>
      <c r="O6"/>
      <c r="P6"/>
      <c r="Q6"/>
    </row>
    <row r="7" spans="1:240" s="53" customFormat="1" ht="12.75" customHeight="1" x14ac:dyDescent="0.2">
      <c r="A7" s="40"/>
      <c r="C7" s="236"/>
      <c r="D7" s="236"/>
      <c r="E7" s="237"/>
      <c r="F7" s="236"/>
      <c r="H7" s="102"/>
      <c r="I7" s="66"/>
      <c r="J7" s="66"/>
      <c r="K7"/>
      <c r="L7"/>
      <c r="M7"/>
      <c r="N7"/>
      <c r="O7"/>
      <c r="P7"/>
      <c r="Q7"/>
    </row>
    <row r="8" spans="1:240" s="53" customFormat="1" ht="12.75" customHeight="1" x14ac:dyDescent="0.2">
      <c r="A8" s="60" t="s">
        <v>24</v>
      </c>
      <c r="B8" s="60"/>
      <c r="C8" s="238"/>
      <c r="D8" s="238"/>
      <c r="E8" s="238"/>
      <c r="F8" s="238"/>
      <c r="H8"/>
      <c r="I8"/>
      <c r="J8"/>
      <c r="K8"/>
      <c r="L8"/>
      <c r="M8"/>
      <c r="N8"/>
      <c r="O8"/>
      <c r="P8"/>
      <c r="Q8"/>
    </row>
    <row r="9" spans="1:240" s="53" customFormat="1" ht="12.75" customHeight="1" x14ac:dyDescent="0.2">
      <c r="A9" s="179" t="s">
        <v>9</v>
      </c>
      <c r="B9" s="182"/>
      <c r="C9" s="55">
        <v>45967.5</v>
      </c>
      <c r="D9" s="55">
        <v>49</v>
      </c>
      <c r="E9" s="56"/>
      <c r="F9" s="55">
        <f>C9/D9</f>
        <v>938.11224489795916</v>
      </c>
      <c r="G9" s="102"/>
      <c r="H9"/>
      <c r="K9"/>
      <c r="L9"/>
      <c r="M9"/>
      <c r="N9"/>
      <c r="O9"/>
      <c r="P9"/>
      <c r="Q9"/>
    </row>
    <row r="10" spans="1:240" s="53" customFormat="1" ht="12.75" customHeight="1" x14ac:dyDescent="0.2">
      <c r="A10" s="182" t="s">
        <v>10</v>
      </c>
      <c r="B10" s="182"/>
      <c r="C10" s="55">
        <v>67250144.200000003</v>
      </c>
      <c r="D10" s="55">
        <v>12776</v>
      </c>
      <c r="E10" s="55"/>
      <c r="F10" s="55">
        <f t="shared" ref="F10:F17" si="0">C10/D10</f>
        <v>5263.7871164683784</v>
      </c>
      <c r="G10" s="39"/>
      <c r="H10"/>
      <c r="K10"/>
      <c r="L10"/>
      <c r="M10"/>
      <c r="N10"/>
      <c r="O10"/>
      <c r="P10"/>
      <c r="Q10"/>
    </row>
    <row r="11" spans="1:240" s="53" customFormat="1" ht="12.75" customHeight="1" x14ac:dyDescent="0.2">
      <c r="A11" s="72" t="s">
        <v>191</v>
      </c>
      <c r="B11" s="182"/>
      <c r="C11" s="55">
        <v>11477908.9</v>
      </c>
      <c r="D11" s="55">
        <v>1294</v>
      </c>
      <c r="E11" s="55"/>
      <c r="F11" s="55">
        <f t="shared" si="0"/>
        <v>8870.0996136012363</v>
      </c>
      <c r="G11" s="39"/>
      <c r="H11"/>
      <c r="K11"/>
      <c r="L11"/>
      <c r="M11"/>
      <c r="N11"/>
      <c r="O11"/>
      <c r="P11"/>
      <c r="Q11"/>
    </row>
    <row r="12" spans="1:240" s="53" customFormat="1" x14ac:dyDescent="0.2">
      <c r="A12" s="182" t="s">
        <v>7</v>
      </c>
      <c r="B12" s="182"/>
      <c r="C12" s="55">
        <v>217459.9</v>
      </c>
      <c r="D12" s="55">
        <v>55</v>
      </c>
      <c r="E12" s="55"/>
      <c r="F12" s="55">
        <f t="shared" si="0"/>
        <v>3953.8163636363633</v>
      </c>
      <c r="G12" s="39"/>
      <c r="H12"/>
      <c r="K12"/>
      <c r="L12"/>
      <c r="M12"/>
      <c r="N12"/>
      <c r="O12"/>
      <c r="P12"/>
      <c r="Q12"/>
    </row>
    <row r="13" spans="1:240" s="53" customFormat="1" x14ac:dyDescent="0.2">
      <c r="A13" s="182" t="s">
        <v>157</v>
      </c>
      <c r="B13" s="182"/>
      <c r="C13" s="55">
        <v>533838.4</v>
      </c>
      <c r="D13" s="55">
        <v>106</v>
      </c>
      <c r="E13" s="55"/>
      <c r="F13" s="55">
        <f t="shared" si="0"/>
        <v>5036.2113207547172</v>
      </c>
      <c r="G13" s="39"/>
      <c r="H13"/>
      <c r="K13"/>
      <c r="L13"/>
      <c r="M13"/>
      <c r="N13"/>
      <c r="O13"/>
      <c r="P13"/>
      <c r="Q13"/>
    </row>
    <row r="14" spans="1:240" s="53" customFormat="1" ht="15" customHeight="1" x14ac:dyDescent="0.2">
      <c r="A14" s="183" t="s">
        <v>192</v>
      </c>
      <c r="B14" s="182"/>
      <c r="C14" s="55">
        <v>1971492.7</v>
      </c>
      <c r="D14" s="55">
        <v>327</v>
      </c>
      <c r="E14" s="55"/>
      <c r="F14" s="55">
        <f t="shared" si="0"/>
        <v>6029.0296636085623</v>
      </c>
      <c r="G14" s="39"/>
      <c r="H14"/>
      <c r="K14"/>
      <c r="L14"/>
      <c r="M14"/>
      <c r="N14"/>
      <c r="O14"/>
      <c r="P14"/>
      <c r="Q14"/>
    </row>
    <row r="15" spans="1:240" s="53" customFormat="1" ht="14.25" customHeight="1" x14ac:dyDescent="0.2">
      <c r="A15" s="183" t="s">
        <v>187</v>
      </c>
      <c r="B15" s="182"/>
      <c r="C15" s="55">
        <v>17826051.699999999</v>
      </c>
      <c r="D15" s="55">
        <v>2700</v>
      </c>
      <c r="E15" s="55"/>
      <c r="F15" s="55">
        <f t="shared" si="0"/>
        <v>6602.2413703703705</v>
      </c>
      <c r="G15" s="39"/>
      <c r="H15"/>
      <c r="K15"/>
      <c r="L15"/>
      <c r="M15"/>
      <c r="N15"/>
      <c r="O15"/>
      <c r="P15"/>
      <c r="Q15"/>
    </row>
    <row r="16" spans="1:240" s="53" customFormat="1" ht="12.75" customHeight="1" x14ac:dyDescent="0.2">
      <c r="A16" s="182" t="s">
        <v>69</v>
      </c>
      <c r="B16" s="182"/>
      <c r="C16" s="55">
        <v>140729.5</v>
      </c>
      <c r="D16" s="55">
        <v>30</v>
      </c>
      <c r="E16" s="55"/>
      <c r="F16" s="55">
        <f t="shared" si="0"/>
        <v>4690.9833333333336</v>
      </c>
      <c r="G16" s="45"/>
      <c r="H16"/>
      <c r="I16" s="52"/>
      <c r="J16" s="52"/>
      <c r="K16"/>
      <c r="L16"/>
      <c r="M16"/>
      <c r="N16"/>
      <c r="O16"/>
      <c r="P16"/>
      <c r="Q16"/>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row>
    <row r="17" spans="1:16" s="53" customFormat="1" ht="12.75" customHeight="1" x14ac:dyDescent="0.2">
      <c r="A17" s="104" t="s">
        <v>1</v>
      </c>
      <c r="B17" s="199"/>
      <c r="C17" s="58">
        <f>SUM(C9:C16)</f>
        <v>99463592.800000027</v>
      </c>
      <c r="D17" s="58">
        <f>SUM(D9:D16)</f>
        <v>17337</v>
      </c>
      <c r="E17" s="58"/>
      <c r="F17" s="58">
        <f t="shared" si="0"/>
        <v>5737.0705889138853</v>
      </c>
      <c r="G17"/>
      <c r="H17"/>
    </row>
    <row r="18" spans="1:16" s="53" customFormat="1" ht="12.75" customHeight="1" x14ac:dyDescent="0.2">
      <c r="A18" s="65" t="s">
        <v>195</v>
      </c>
      <c r="B18" s="110"/>
      <c r="C18" s="110"/>
      <c r="D18" s="198"/>
      <c r="E18" s="198"/>
      <c r="F18" s="198"/>
      <c r="G18"/>
      <c r="H18"/>
    </row>
    <row r="19" spans="1:16" s="53" customFormat="1" ht="12.75" customHeight="1" x14ac:dyDescent="0.2">
      <c r="A19" s="101" t="s">
        <v>121</v>
      </c>
      <c r="B19" s="110"/>
      <c r="C19" s="110"/>
      <c r="D19" s="110"/>
      <c r="E19" s="110"/>
      <c r="F19" s="110"/>
      <c r="G19" s="65"/>
      <c r="I19"/>
      <c r="J19"/>
      <c r="K19"/>
    </row>
    <row r="20" spans="1:16" s="53" customFormat="1" ht="12.75" customHeight="1" x14ac:dyDescent="0.2">
      <c r="A20" s="34" t="s">
        <v>240</v>
      </c>
      <c r="B20" s="110"/>
      <c r="C20" s="110"/>
      <c r="D20" s="110"/>
      <c r="E20" s="110"/>
      <c r="F20" s="110"/>
      <c r="G20" s="65"/>
      <c r="I20"/>
      <c r="J20"/>
      <c r="K20"/>
    </row>
    <row r="21" spans="1:16" s="53" customFormat="1" ht="12.75" customHeight="1" x14ac:dyDescent="0.2">
      <c r="A21" s="34" t="s">
        <v>243</v>
      </c>
      <c r="B21" s="110"/>
      <c r="C21" s="110"/>
      <c r="D21" s="110"/>
      <c r="E21" s="110"/>
      <c r="F21" s="110"/>
      <c r="G21" s="65"/>
      <c r="I21"/>
      <c r="J21"/>
      <c r="K21"/>
    </row>
    <row r="22" spans="1:16" s="53" customFormat="1" ht="12.75" customHeight="1" x14ac:dyDescent="0.2">
      <c r="A22" s="155" t="s">
        <v>190</v>
      </c>
      <c r="B22" s="110"/>
      <c r="C22" s="110"/>
      <c r="D22" s="110"/>
      <c r="E22" s="110"/>
      <c r="F22" s="110"/>
      <c r="G22" s="65"/>
      <c r="J22" s="41"/>
      <c r="K22"/>
      <c r="L22"/>
      <c r="M22"/>
      <c r="N22"/>
      <c r="O22"/>
      <c r="P22"/>
    </row>
    <row r="23" spans="1:16" s="53" customFormat="1" ht="12.75" customHeight="1" x14ac:dyDescent="0.2">
      <c r="A23" s="34" t="s">
        <v>161</v>
      </c>
      <c r="B23" s="110"/>
      <c r="C23" s="110"/>
      <c r="D23" s="110"/>
      <c r="E23" s="110"/>
      <c r="F23" s="110"/>
      <c r="G23" s="65"/>
      <c r="J23" s="41"/>
      <c r="K23"/>
      <c r="L23"/>
      <c r="M23"/>
      <c r="N23"/>
      <c r="O23"/>
      <c r="P23"/>
    </row>
    <row r="24" spans="1:16" s="53" customFormat="1" ht="12.75" customHeight="1" x14ac:dyDescent="0.2">
      <c r="A24" s="273" t="s">
        <v>241</v>
      </c>
      <c r="B24" s="110"/>
      <c r="C24" s="110"/>
      <c r="D24" s="110"/>
      <c r="E24" s="110"/>
      <c r="F24" s="110"/>
      <c r="G24" s="65"/>
      <c r="J24" s="41"/>
      <c r="K24"/>
      <c r="L24"/>
      <c r="M24"/>
      <c r="N24"/>
      <c r="O24"/>
      <c r="P24"/>
    </row>
    <row r="25" spans="1:16" s="53" customFormat="1" ht="12.75" customHeight="1" x14ac:dyDescent="0.2">
      <c r="A25" s="41" t="s">
        <v>159</v>
      </c>
      <c r="B25" s="110"/>
      <c r="C25" s="110"/>
      <c r="D25" s="110"/>
      <c r="E25" s="110"/>
      <c r="F25" s="110"/>
      <c r="G25" s="65"/>
      <c r="J25" s="41"/>
      <c r="K25"/>
      <c r="L25"/>
      <c r="M25"/>
      <c r="N25"/>
      <c r="O25"/>
      <c r="P25"/>
    </row>
    <row r="26" spans="1:16" s="53" customFormat="1" ht="12.75" customHeight="1" x14ac:dyDescent="0.2">
      <c r="A26" s="41" t="s">
        <v>186</v>
      </c>
      <c r="B26" s="110"/>
      <c r="C26" s="110"/>
      <c r="D26" s="110"/>
      <c r="E26" s="110"/>
      <c r="F26" s="110"/>
      <c r="G26" s="65"/>
      <c r="J26" s="41"/>
      <c r="K26"/>
      <c r="L26"/>
      <c r="M26"/>
      <c r="N26"/>
      <c r="O26"/>
      <c r="P26"/>
    </row>
    <row r="27" spans="1:16" ht="30.75" customHeight="1" x14ac:dyDescent="0.2">
      <c r="A27" s="65"/>
      <c r="B27" s="40"/>
      <c r="C27" s="40"/>
      <c r="D27" s="76"/>
      <c r="E27" s="76"/>
      <c r="F27" s="65"/>
    </row>
    <row r="28" spans="1:16" s="53" customFormat="1" ht="12.75" customHeight="1" x14ac:dyDescent="0.2">
      <c r="A28" s="20"/>
      <c r="B28" s="18"/>
      <c r="C28" s="18"/>
      <c r="D28" s="20"/>
      <c r="E28" s="20"/>
      <c r="F28" s="20"/>
      <c r="K28" s="45"/>
      <c r="L28" s="45"/>
      <c r="M28" s="45"/>
      <c r="N28" s="45"/>
    </row>
    <row r="29" spans="1:16" s="53" customFormat="1" ht="12.75" customHeight="1" x14ac:dyDescent="0.2">
      <c r="A29" s="108" t="s">
        <v>183</v>
      </c>
      <c r="B29" s="24"/>
      <c r="C29" s="24"/>
      <c r="D29" s="46"/>
      <c r="K29" s="45"/>
      <c r="L29" s="45"/>
      <c r="M29" s="45"/>
      <c r="N29" s="45"/>
    </row>
    <row r="30" spans="1:16" s="53" customFormat="1" ht="12.75" customHeight="1" x14ac:dyDescent="0.2">
      <c r="A30" s="89" t="s">
        <v>224</v>
      </c>
      <c r="B30" s="24"/>
      <c r="C30" s="24"/>
      <c r="D30" s="46"/>
      <c r="K30" s="45"/>
      <c r="L30" s="45"/>
      <c r="M30" s="45"/>
      <c r="N30" s="45"/>
    </row>
    <row r="31" spans="1:16" s="53" customFormat="1" ht="12.75" customHeight="1" x14ac:dyDescent="0.2">
      <c r="A31" s="240" t="s">
        <v>225</v>
      </c>
      <c r="B31" s="24"/>
      <c r="C31" s="24"/>
      <c r="D31" s="46"/>
      <c r="K31" s="45"/>
      <c r="L31" s="45"/>
      <c r="M31" s="45"/>
      <c r="N31" s="45"/>
    </row>
    <row r="32" spans="1:16" s="53" customFormat="1" ht="12.75" customHeight="1" x14ac:dyDescent="0.2">
      <c r="A32" s="60"/>
      <c r="B32" s="61"/>
      <c r="C32" s="61"/>
      <c r="D32" s="62"/>
      <c r="G32" s="72"/>
      <c r="H32" s="34"/>
      <c r="K32" s="45"/>
      <c r="L32" s="45"/>
      <c r="M32" s="45"/>
      <c r="N32" s="45"/>
    </row>
    <row r="33" spans="1:14" s="17" customFormat="1" ht="12.75" customHeight="1" x14ac:dyDescent="0.2">
      <c r="B33" s="63" t="s">
        <v>124</v>
      </c>
      <c r="C33" s="63" t="s">
        <v>123</v>
      </c>
      <c r="D33" s="48" t="s">
        <v>1</v>
      </c>
      <c r="E33" s="72"/>
      <c r="F33" s="194"/>
      <c r="G33" s="48"/>
      <c r="H33" s="48"/>
      <c r="K33" s="27"/>
      <c r="L33" s="27"/>
      <c r="M33" s="27"/>
      <c r="N33" s="27"/>
    </row>
    <row r="34" spans="1:14" s="53" customFormat="1" ht="12.75" customHeight="1" x14ac:dyDescent="0.2">
      <c r="A34" s="60" t="s">
        <v>0</v>
      </c>
      <c r="B34" s="35" t="s">
        <v>93</v>
      </c>
      <c r="C34" s="35" t="s">
        <v>93</v>
      </c>
      <c r="D34" s="64"/>
      <c r="E34" s="48"/>
      <c r="F34" s="195"/>
      <c r="G34" s="68"/>
      <c r="H34" s="68"/>
      <c r="I34" s="68"/>
      <c r="J34" s="68"/>
      <c r="K34" s="68"/>
      <c r="L34" s="68"/>
      <c r="M34" s="45"/>
      <c r="N34" s="45"/>
    </row>
    <row r="35" spans="1:14" s="53" customFormat="1" ht="12.75" customHeight="1" x14ac:dyDescent="0.2">
      <c r="A35" s="96">
        <v>2007</v>
      </c>
      <c r="B35" s="67">
        <v>5607.2341957120607</v>
      </c>
      <c r="C35" s="67">
        <v>1128.5064981949458</v>
      </c>
      <c r="D35" s="67">
        <v>5534.1498026509571</v>
      </c>
      <c r="E35" s="63"/>
      <c r="F35"/>
      <c r="G35"/>
      <c r="H35"/>
      <c r="I35"/>
      <c r="J35"/>
      <c r="K35"/>
      <c r="L35"/>
      <c r="M35"/>
      <c r="N35" s="45"/>
    </row>
    <row r="36" spans="1:14" s="53" customFormat="1" ht="12.75" customHeight="1" x14ac:dyDescent="0.2">
      <c r="A36" s="96">
        <v>2008</v>
      </c>
      <c r="B36" s="67">
        <v>5719.0888017917141</v>
      </c>
      <c r="C36" s="67">
        <v>1370.4510548523208</v>
      </c>
      <c r="D36" s="67">
        <v>5655.9027833977079</v>
      </c>
      <c r="E36" s="63"/>
      <c r="F36"/>
      <c r="G36"/>
      <c r="H36"/>
      <c r="I36"/>
      <c r="J36"/>
      <c r="K36"/>
      <c r="L36"/>
      <c r="M36"/>
      <c r="N36" s="45"/>
    </row>
    <row r="37" spans="1:14" s="53" customFormat="1" ht="12.75" customHeight="1" x14ac:dyDescent="0.2">
      <c r="A37" s="96">
        <v>2009</v>
      </c>
      <c r="B37" s="67">
        <v>5729.8986581788677</v>
      </c>
      <c r="C37" s="67">
        <v>1064.8039130434781</v>
      </c>
      <c r="D37" s="67">
        <v>5663.8818125884454</v>
      </c>
      <c r="E37" s="63"/>
      <c r="F37"/>
      <c r="G37"/>
      <c r="H37"/>
      <c r="I37"/>
      <c r="J37"/>
      <c r="K37"/>
      <c r="L37"/>
      <c r="M37"/>
      <c r="N37" s="45"/>
    </row>
    <row r="38" spans="1:14" s="53" customFormat="1" ht="12.75" customHeight="1" x14ac:dyDescent="0.2">
      <c r="A38" s="96">
        <v>2010</v>
      </c>
      <c r="B38" s="67">
        <v>5600.8725876140179</v>
      </c>
      <c r="C38" s="67">
        <v>1128.2056910569104</v>
      </c>
      <c r="D38" s="67">
        <v>5535.8059964518034</v>
      </c>
      <c r="E38" s="63"/>
      <c r="F38"/>
      <c r="G38"/>
      <c r="H38"/>
      <c r="I38"/>
      <c r="J38"/>
      <c r="K38"/>
      <c r="L38"/>
      <c r="M38"/>
      <c r="N38" s="45"/>
    </row>
    <row r="39" spans="1:14" s="53" customFormat="1" ht="12.75" customHeight="1" x14ac:dyDescent="0.2">
      <c r="A39" s="96">
        <v>2011</v>
      </c>
      <c r="B39" s="69">
        <v>5709</v>
      </c>
      <c r="C39" s="69">
        <v>1016.1767567567568</v>
      </c>
      <c r="D39" s="69">
        <v>5658</v>
      </c>
      <c r="E39" s="63"/>
      <c r="F39"/>
      <c r="G39"/>
      <c r="H39"/>
      <c r="I39"/>
      <c r="J39"/>
      <c r="K39"/>
      <c r="L39"/>
      <c r="M39"/>
      <c r="N39" s="45"/>
    </row>
    <row r="40" spans="1:14" s="53" customFormat="1" ht="12.75" customHeight="1" x14ac:dyDescent="0.2">
      <c r="A40" s="96">
        <v>2012</v>
      </c>
      <c r="B40" s="67">
        <v>5429</v>
      </c>
      <c r="C40" s="67">
        <v>1018</v>
      </c>
      <c r="D40" s="67">
        <v>5377</v>
      </c>
      <c r="E40" s="63"/>
      <c r="F40"/>
      <c r="G40"/>
      <c r="H40"/>
      <c r="I40"/>
      <c r="J40"/>
      <c r="K40"/>
      <c r="L40"/>
      <c r="M40"/>
      <c r="N40" s="45"/>
    </row>
    <row r="41" spans="1:14" s="53" customFormat="1" ht="12.75" customHeight="1" x14ac:dyDescent="0.2">
      <c r="A41" s="96">
        <v>2013</v>
      </c>
      <c r="B41" s="67">
        <v>5517</v>
      </c>
      <c r="C41" s="67">
        <v>1061</v>
      </c>
      <c r="D41" s="67">
        <v>5475</v>
      </c>
      <c r="E41" s="63"/>
      <c r="F41"/>
      <c r="G41"/>
      <c r="H41"/>
      <c r="I41"/>
      <c r="J41"/>
      <c r="K41"/>
      <c r="L41"/>
      <c r="M41"/>
      <c r="N41" s="45"/>
    </row>
    <row r="42" spans="1:14" s="53" customFormat="1" ht="12.75" customHeight="1" x14ac:dyDescent="0.2">
      <c r="A42" s="96">
        <v>2014</v>
      </c>
      <c r="B42" s="67">
        <v>5651</v>
      </c>
      <c r="C42" s="67">
        <v>955</v>
      </c>
      <c r="D42" s="67">
        <v>5604</v>
      </c>
      <c r="E42" s="63"/>
      <c r="F42"/>
      <c r="G42"/>
      <c r="H42"/>
      <c r="I42"/>
      <c r="J42"/>
      <c r="K42"/>
      <c r="L42"/>
      <c r="M42"/>
      <c r="N42" s="45"/>
    </row>
    <row r="43" spans="1:14" s="53" customFormat="1" ht="12.75" customHeight="1" x14ac:dyDescent="0.2">
      <c r="A43" s="96">
        <v>2015</v>
      </c>
      <c r="B43" s="67">
        <v>5643.4022380703891</v>
      </c>
      <c r="C43" s="67">
        <v>1007.5487951807229</v>
      </c>
      <c r="D43" s="67">
        <v>5599.2081490840174</v>
      </c>
      <c r="E43" s="63"/>
      <c r="F43"/>
      <c r="G43"/>
      <c r="H43"/>
      <c r="I43"/>
      <c r="J43"/>
      <c r="K43"/>
      <c r="L43"/>
      <c r="M43"/>
      <c r="N43" s="45"/>
    </row>
    <row r="44" spans="1:14" s="53" customFormat="1" ht="12.75" customHeight="1" x14ac:dyDescent="0.2">
      <c r="A44" s="96">
        <v>2016</v>
      </c>
      <c r="B44" s="67">
        <v>5739.4379990633415</v>
      </c>
      <c r="C44" s="67">
        <v>1028.8430379746835</v>
      </c>
      <c r="D44" s="67">
        <v>5696</v>
      </c>
      <c r="E44" s="63"/>
      <c r="F44"/>
      <c r="G44"/>
      <c r="H44"/>
      <c r="I44"/>
      <c r="J44"/>
      <c r="K44"/>
      <c r="L44"/>
      <c r="M44"/>
      <c r="N44" s="45"/>
    </row>
    <row r="45" spans="1:14" s="53" customFormat="1" ht="12.75" customHeight="1" x14ac:dyDescent="0.2">
      <c r="A45" s="253">
        <v>2017</v>
      </c>
      <c r="B45" s="193">
        <v>5778.5368969330148</v>
      </c>
      <c r="C45" s="193">
        <v>1110.3461038961038</v>
      </c>
      <c r="D45" s="193">
        <v>5737.0705889138835</v>
      </c>
      <c r="E45" s="63"/>
      <c r="F45"/>
      <c r="G45"/>
      <c r="H45"/>
      <c r="I45"/>
      <c r="J45"/>
      <c r="K45"/>
      <c r="L45"/>
      <c r="M45"/>
      <c r="N45" s="45"/>
    </row>
    <row r="46" spans="1:14" s="53" customFormat="1" ht="12.75" customHeight="1" x14ac:dyDescent="0.2">
      <c r="A46" s="65"/>
      <c r="B46" s="76"/>
      <c r="C46" s="169"/>
      <c r="D46" s="158"/>
      <c r="E46" s="68"/>
      <c r="F46"/>
      <c r="G46"/>
      <c r="H46"/>
      <c r="I46"/>
      <c r="J46"/>
      <c r="K46"/>
      <c r="L46"/>
      <c r="M46"/>
      <c r="N46" s="228"/>
    </row>
    <row r="47" spans="1:14" ht="12.75" customHeight="1" x14ac:dyDescent="0.2">
      <c r="A47" s="65"/>
      <c r="B47" s="40"/>
      <c r="C47" s="40"/>
      <c r="D47" s="65"/>
      <c r="E47" s="65"/>
      <c r="F47"/>
      <c r="G47"/>
      <c r="H47"/>
      <c r="I47"/>
      <c r="J47"/>
      <c r="K47"/>
      <c r="L47"/>
      <c r="M47"/>
      <c r="N47" s="229"/>
    </row>
    <row r="48" spans="1:14" ht="12.75" customHeight="1" x14ac:dyDescent="0.2">
      <c r="D48" s="196"/>
      <c r="F48"/>
      <c r="G48"/>
      <c r="H48"/>
      <c r="I48"/>
      <c r="J48"/>
      <c r="K48"/>
      <c r="L48"/>
      <c r="M48"/>
      <c r="N48" s="229"/>
    </row>
    <row r="49" spans="2:14" s="21" customFormat="1" ht="12.75" customHeight="1" x14ac:dyDescent="0.2">
      <c r="B49" s="18"/>
      <c r="C49" s="18"/>
      <c r="D49" s="20"/>
      <c r="E49" s="20"/>
      <c r="F49"/>
      <c r="G49"/>
      <c r="H49"/>
      <c r="I49"/>
      <c r="J49"/>
      <c r="K49"/>
      <c r="L49"/>
      <c r="M49"/>
      <c r="N49" s="229"/>
    </row>
    <row r="50" spans="2:14" s="21" customFormat="1" ht="12.75" customHeight="1" x14ac:dyDescent="0.2">
      <c r="B50" s="200"/>
      <c r="C50" s="200"/>
      <c r="D50" s="201"/>
      <c r="E50" s="201"/>
      <c r="F50"/>
      <c r="G50"/>
      <c r="H50"/>
      <c r="I50"/>
      <c r="J50"/>
      <c r="K50"/>
      <c r="L50"/>
      <c r="M50"/>
      <c r="N50" s="229"/>
    </row>
    <row r="51" spans="2:14" s="21" customFormat="1" ht="12.75" customHeight="1" x14ac:dyDescent="0.2">
      <c r="B51" s="200"/>
      <c r="C51" s="200"/>
      <c r="D51" s="20"/>
      <c r="E51" s="20"/>
      <c r="F51"/>
      <c r="G51"/>
      <c r="H51"/>
      <c r="I51"/>
      <c r="J51"/>
      <c r="K51"/>
      <c r="L51"/>
      <c r="M51"/>
      <c r="N51" s="229"/>
    </row>
    <row r="52" spans="2:14" s="21" customFormat="1" ht="12.75" customHeight="1" x14ac:dyDescent="0.2">
      <c r="B52" s="200"/>
      <c r="C52" s="200"/>
      <c r="D52" s="201"/>
      <c r="E52" s="201"/>
      <c r="F52"/>
      <c r="G52"/>
      <c r="H52"/>
      <c r="I52"/>
      <c r="J52"/>
      <c r="K52"/>
      <c r="L52"/>
      <c r="M52"/>
      <c r="N52" s="229"/>
    </row>
    <row r="53" spans="2:14" s="21" customFormat="1" ht="12.75" customHeight="1" x14ac:dyDescent="0.2">
      <c r="B53" s="200"/>
      <c r="C53" s="200"/>
      <c r="D53" s="201"/>
      <c r="E53" s="201"/>
      <c r="F53"/>
      <c r="G53"/>
      <c r="H53"/>
      <c r="I53"/>
      <c r="J53"/>
      <c r="K53"/>
      <c r="L53"/>
      <c r="M53"/>
      <c r="N53" s="229"/>
    </row>
    <row r="54" spans="2:14" s="21" customFormat="1" ht="12.75" customHeight="1" x14ac:dyDescent="0.2">
      <c r="B54" s="200"/>
      <c r="C54" s="200"/>
      <c r="D54" s="201"/>
      <c r="E54" s="201"/>
      <c r="F54"/>
      <c r="G54"/>
      <c r="H54"/>
      <c r="I54"/>
      <c r="J54"/>
      <c r="K54"/>
      <c r="L54"/>
      <c r="M54"/>
      <c r="N54" s="10"/>
    </row>
    <row r="55" spans="2:14" s="21" customFormat="1" ht="12.75" customHeight="1" x14ac:dyDescent="0.2">
      <c r="B55" s="200"/>
      <c r="C55" s="200"/>
      <c r="D55" s="201"/>
      <c r="E55" s="201"/>
      <c r="F55"/>
      <c r="G55"/>
      <c r="H55"/>
      <c r="I55"/>
      <c r="J55"/>
      <c r="K55"/>
      <c r="L55"/>
      <c r="M55"/>
      <c r="N55" s="10"/>
    </row>
    <row r="56" spans="2:14" s="21" customFormat="1" ht="12.75" customHeight="1" x14ac:dyDescent="0.2">
      <c r="B56" s="200"/>
      <c r="C56" s="200"/>
      <c r="D56" s="201"/>
      <c r="E56" s="201"/>
      <c r="F56" s="201"/>
      <c r="G56" s="20"/>
      <c r="I56" s="153"/>
      <c r="J56" s="153"/>
      <c r="K56" s="229"/>
      <c r="L56" s="229"/>
      <c r="M56" s="229"/>
      <c r="N56" s="10"/>
    </row>
    <row r="57" spans="2:14" s="21" customFormat="1" ht="12.75" customHeight="1" x14ac:dyDescent="0.2">
      <c r="B57" s="200"/>
      <c r="C57" s="200"/>
      <c r="D57" s="201"/>
      <c r="E57" s="201"/>
      <c r="F57" s="201"/>
      <c r="G57" s="20"/>
      <c r="K57" s="19"/>
      <c r="L57" s="10"/>
      <c r="M57" s="10"/>
      <c r="N57" s="10"/>
    </row>
    <row r="58" spans="2:14" s="21" customFormat="1" ht="12.75" customHeight="1" x14ac:dyDescent="0.2">
      <c r="B58" s="200"/>
      <c r="C58" s="200"/>
      <c r="D58" s="201"/>
      <c r="E58" s="201"/>
      <c r="F58" s="201"/>
      <c r="G58" s="20"/>
      <c r="K58" s="19"/>
      <c r="L58" s="10"/>
      <c r="M58" s="10"/>
      <c r="N58" s="10"/>
    </row>
  </sheetData>
  <phoneticPr fontId="3"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4582" r:id="rId4">
          <objectPr defaultSize="0" autoLine="0" autoPict="0" r:id="rId5">
            <anchor moveWithCells="1">
              <from>
                <xdr:col>0</xdr:col>
                <xdr:colOff>57150</xdr:colOff>
                <xdr:row>45</xdr:row>
                <xdr:rowOff>104775</xdr:rowOff>
              </from>
              <to>
                <xdr:col>1</xdr:col>
                <xdr:colOff>276225</xdr:colOff>
                <xdr:row>47</xdr:row>
                <xdr:rowOff>57150</xdr:rowOff>
              </to>
            </anchor>
          </objectPr>
        </oleObject>
      </mc:Choice>
      <mc:Fallback>
        <oleObject progId="Paint.Picture" shapeId="24582" r:id="rId4"/>
      </mc:Fallback>
    </mc:AlternateContent>
    <mc:AlternateContent xmlns:mc="http://schemas.openxmlformats.org/markup-compatibility/2006">
      <mc:Choice Requires="x14">
        <oleObject progId="Paint.Picture" shapeId="24583" r:id="rId6">
          <objectPr defaultSize="0" autoLine="0" autoPict="0" r:id="rId7">
            <anchor moveWithCells="1">
              <from>
                <xdr:col>0</xdr:col>
                <xdr:colOff>19050</xdr:colOff>
                <xdr:row>26</xdr:row>
                <xdr:rowOff>95250</xdr:rowOff>
              </from>
              <to>
                <xdr:col>1</xdr:col>
                <xdr:colOff>57150</xdr:colOff>
                <xdr:row>26</xdr:row>
                <xdr:rowOff>333375</xdr:rowOff>
              </to>
            </anchor>
          </objectPr>
        </oleObject>
      </mc:Choice>
      <mc:Fallback>
        <oleObject progId="Paint.Picture" shapeId="24583"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7">
    <pageSetUpPr fitToPage="1"/>
  </sheetPr>
  <dimension ref="A1:AP75"/>
  <sheetViews>
    <sheetView showGridLines="0" tabSelected="1" topLeftCell="A13" zoomScaleNormal="100" workbookViewId="0">
      <selection activeCell="X42" sqref="X42"/>
    </sheetView>
  </sheetViews>
  <sheetFormatPr defaultColWidth="9.140625" defaultRowHeight="12.75" customHeight="1" x14ac:dyDescent="0.2"/>
  <cols>
    <col min="1" max="1" width="13" style="65" customWidth="1"/>
    <col min="2" max="2" width="9.7109375" style="46" customWidth="1"/>
    <col min="3" max="3" width="9.5703125" style="46" customWidth="1"/>
    <col min="4" max="4" width="2.5703125" style="46" customWidth="1"/>
    <col min="5" max="5" width="10.28515625" style="46" customWidth="1"/>
    <col min="6" max="6" width="9.140625" style="46"/>
    <col min="7" max="7" width="2.7109375" style="46" customWidth="1"/>
    <col min="8" max="8" width="7.7109375" style="46" customWidth="1"/>
    <col min="9" max="9" width="1.7109375" style="46" customWidth="1"/>
    <col min="10" max="10" width="9.5703125" style="46" customWidth="1"/>
    <col min="11" max="11" width="2.7109375" style="46" customWidth="1"/>
    <col min="12" max="12" width="9.140625" style="46" customWidth="1"/>
    <col min="13" max="13" width="3.140625" style="46" customWidth="1"/>
    <col min="14" max="14" width="8.140625" style="46" customWidth="1"/>
    <col min="15" max="15" width="5" style="46" customWidth="1"/>
    <col min="16" max="16" width="9.42578125" style="46" customWidth="1"/>
    <col min="17" max="17" width="3.85546875" style="46" customWidth="1"/>
    <col min="18" max="18" width="6.85546875" style="46" bestFit="1" customWidth="1"/>
    <col min="19" max="19" width="6.42578125" style="297" bestFit="1" customWidth="1"/>
    <col min="20" max="20" width="1.5703125" style="297" customWidth="1"/>
    <col min="21" max="21" width="6.85546875" style="297" bestFit="1" customWidth="1"/>
    <col min="22" max="22" width="6.42578125" style="297" bestFit="1" customWidth="1"/>
    <col min="23" max="23" width="4.28515625" style="297" bestFit="1" customWidth="1"/>
    <col min="24" max="24" width="9.28515625" bestFit="1" customWidth="1"/>
    <col min="25" max="25" width="10.5703125" bestFit="1" customWidth="1"/>
    <col min="26" max="26" width="9.28515625" bestFit="1" customWidth="1"/>
    <col min="27" max="27" width="9.5703125" bestFit="1" customWidth="1"/>
    <col min="28" max="28" width="9.28515625" bestFit="1" customWidth="1"/>
    <col min="29" max="29" width="10.5703125" bestFit="1" customWidth="1"/>
    <col min="30" max="30" width="9.28515625" bestFit="1" customWidth="1"/>
    <col min="31" max="31" width="10.5703125" bestFit="1" customWidth="1"/>
    <col min="32" max="42" width="8.7109375" customWidth="1"/>
    <col min="43" max="16384" width="9.140625" style="65"/>
  </cols>
  <sheetData>
    <row r="1" spans="1:42" ht="12.75" customHeight="1" x14ac:dyDescent="0.2">
      <c r="Q1" s="44"/>
    </row>
    <row r="2" spans="1:42" ht="12.75" customHeight="1" x14ac:dyDescent="0.2">
      <c r="A2" s="71" t="s">
        <v>83</v>
      </c>
      <c r="B2" s="107"/>
      <c r="C2" s="107"/>
      <c r="D2" s="107"/>
      <c r="E2" s="40"/>
      <c r="F2" s="40"/>
      <c r="G2" s="40"/>
      <c r="H2" s="40"/>
      <c r="I2" s="40"/>
      <c r="J2" s="40"/>
      <c r="K2" s="40"/>
      <c r="L2" s="40"/>
      <c r="M2" s="40"/>
      <c r="N2" s="40"/>
    </row>
    <row r="3" spans="1:42" ht="12.75" customHeight="1" x14ac:dyDescent="0.2">
      <c r="A3" s="85" t="s">
        <v>275</v>
      </c>
      <c r="B3" s="107"/>
      <c r="C3" s="107"/>
      <c r="D3" s="107"/>
      <c r="E3" s="40"/>
      <c r="F3" s="40"/>
      <c r="G3" s="40"/>
      <c r="H3" s="40"/>
      <c r="I3" s="40"/>
      <c r="J3" s="40"/>
      <c r="K3" s="40"/>
      <c r="L3" s="40"/>
      <c r="M3" s="40"/>
      <c r="N3" s="40"/>
    </row>
    <row r="4" spans="1:42" ht="12.75" customHeight="1" x14ac:dyDescent="0.2">
      <c r="A4" s="240" t="s">
        <v>276</v>
      </c>
      <c r="B4" s="107"/>
      <c r="C4" s="107"/>
      <c r="D4" s="107"/>
      <c r="E4" s="40"/>
      <c r="F4" s="40"/>
      <c r="G4" s="40"/>
      <c r="H4" s="40"/>
      <c r="I4" s="40"/>
      <c r="J4" s="40"/>
      <c r="K4" s="40"/>
      <c r="L4" s="40"/>
      <c r="M4" s="40"/>
      <c r="N4" s="40"/>
    </row>
    <row r="5" spans="1:42" ht="12.75" customHeight="1" x14ac:dyDescent="0.2">
      <c r="A5" s="267"/>
      <c r="B5" s="140"/>
      <c r="C5" s="140"/>
      <c r="D5" s="140"/>
      <c r="E5" s="267"/>
      <c r="F5" s="267"/>
      <c r="G5" s="267"/>
      <c r="H5" s="267"/>
      <c r="I5" s="267"/>
      <c r="J5" s="267"/>
      <c r="K5" s="267"/>
      <c r="L5" s="267"/>
      <c r="M5" s="267"/>
      <c r="N5" s="267"/>
      <c r="O5" s="62"/>
      <c r="P5" s="62"/>
      <c r="Q5" s="62"/>
    </row>
    <row r="6" spans="1:42" s="53" customFormat="1" ht="12.75" customHeight="1" x14ac:dyDescent="0.2">
      <c r="B6" s="304" t="s">
        <v>6</v>
      </c>
      <c r="C6" s="304"/>
      <c r="D6" s="39"/>
      <c r="E6" s="304" t="s">
        <v>5</v>
      </c>
      <c r="F6" s="304"/>
      <c r="G6" s="304"/>
      <c r="H6" s="304"/>
      <c r="I6" s="304"/>
      <c r="J6" s="304"/>
      <c r="K6" s="304"/>
      <c r="L6" s="304"/>
      <c r="M6" s="304"/>
      <c r="N6" s="304"/>
      <c r="O6" s="45"/>
      <c r="P6" s="147" t="s">
        <v>87</v>
      </c>
      <c r="Q6" s="147"/>
      <c r="R6" s="45"/>
      <c r="S6" s="297"/>
      <c r="T6" s="297"/>
      <c r="U6" s="297"/>
      <c r="V6" s="297"/>
      <c r="W6" s="297"/>
      <c r="X6"/>
      <c r="Y6"/>
      <c r="Z6"/>
      <c r="AA6"/>
      <c r="AB6"/>
      <c r="AC6"/>
      <c r="AD6"/>
      <c r="AE6"/>
      <c r="AF6"/>
      <c r="AG6"/>
      <c r="AH6"/>
      <c r="AI6"/>
      <c r="AJ6"/>
      <c r="AK6"/>
      <c r="AL6"/>
      <c r="AM6"/>
      <c r="AN6"/>
      <c r="AO6"/>
      <c r="AP6"/>
    </row>
    <row r="7" spans="1:42" s="17" customFormat="1" ht="12.75" customHeight="1" x14ac:dyDescent="0.2">
      <c r="A7" s="34" t="s">
        <v>21</v>
      </c>
      <c r="H7" s="304" t="s">
        <v>3</v>
      </c>
      <c r="I7" s="304"/>
      <c r="J7" s="304"/>
      <c r="K7" s="34"/>
      <c r="L7" s="304" t="s">
        <v>4</v>
      </c>
      <c r="M7" s="304"/>
      <c r="N7" s="304"/>
      <c r="O7" s="45"/>
      <c r="P7" s="27"/>
      <c r="Q7" s="27"/>
      <c r="R7" s="27"/>
      <c r="S7" s="297"/>
      <c r="T7" s="297"/>
      <c r="U7" s="297"/>
      <c r="V7" s="297"/>
      <c r="W7" s="297"/>
      <c r="X7"/>
      <c r="Y7"/>
      <c r="Z7"/>
      <c r="AA7"/>
      <c r="AB7"/>
      <c r="AC7"/>
      <c r="AD7"/>
      <c r="AE7"/>
      <c r="AF7"/>
      <c r="AG7"/>
      <c r="AH7"/>
      <c r="AI7"/>
      <c r="AJ7"/>
      <c r="AK7"/>
      <c r="AL7"/>
      <c r="AM7"/>
      <c r="AN7"/>
      <c r="AO7"/>
      <c r="AP7"/>
    </row>
    <row r="8" spans="1:42" s="53" customFormat="1" ht="12.75" customHeight="1" x14ac:dyDescent="0.2">
      <c r="A8" s="34" t="s">
        <v>88</v>
      </c>
      <c r="B8" s="45" t="s">
        <v>22</v>
      </c>
      <c r="C8" s="45" t="s">
        <v>89</v>
      </c>
      <c r="D8" s="45"/>
      <c r="E8" s="45" t="s">
        <v>22</v>
      </c>
      <c r="F8" s="45" t="s">
        <v>89</v>
      </c>
      <c r="G8" s="45"/>
      <c r="H8" s="45" t="s">
        <v>22</v>
      </c>
      <c r="I8" s="45"/>
      <c r="J8" s="45" t="s">
        <v>89</v>
      </c>
      <c r="K8" s="45"/>
      <c r="L8" s="45" t="s">
        <v>22</v>
      </c>
      <c r="M8" s="45"/>
      <c r="N8" s="45" t="s">
        <v>89</v>
      </c>
      <c r="O8" s="45"/>
      <c r="P8" s="45" t="s">
        <v>22</v>
      </c>
      <c r="Q8" s="45" t="s">
        <v>89</v>
      </c>
      <c r="R8" s="45"/>
      <c r="S8" s="297"/>
      <c r="T8" s="297"/>
      <c r="U8" s="297"/>
      <c r="V8" s="297"/>
      <c r="W8" s="297"/>
      <c r="X8"/>
      <c r="Y8"/>
      <c r="Z8"/>
      <c r="AA8"/>
      <c r="AB8"/>
      <c r="AC8"/>
      <c r="AD8"/>
      <c r="AE8"/>
      <c r="AF8"/>
      <c r="AG8"/>
      <c r="AH8"/>
      <c r="AI8"/>
      <c r="AJ8"/>
      <c r="AK8"/>
      <c r="AL8"/>
      <c r="AM8"/>
      <c r="AN8"/>
      <c r="AO8"/>
      <c r="AP8"/>
    </row>
    <row r="9" spans="1:42" customFormat="1" ht="12.75" customHeight="1" x14ac:dyDescent="0.2">
      <c r="A9" s="267" t="s">
        <v>2</v>
      </c>
      <c r="B9" s="62"/>
      <c r="C9" s="62" t="s">
        <v>90</v>
      </c>
      <c r="D9" s="62"/>
      <c r="E9" s="62"/>
      <c r="F9" s="62" t="s">
        <v>90</v>
      </c>
      <c r="G9" s="62"/>
      <c r="H9" s="62"/>
      <c r="I9" s="62"/>
      <c r="J9" s="62" t="s">
        <v>90</v>
      </c>
      <c r="K9" s="62"/>
      <c r="L9" s="62"/>
      <c r="M9" s="62"/>
      <c r="N9" s="62" t="s">
        <v>90</v>
      </c>
      <c r="O9" s="62"/>
      <c r="P9" s="62"/>
      <c r="Q9" s="62" t="s">
        <v>90</v>
      </c>
      <c r="R9" s="45"/>
      <c r="S9" s="297"/>
      <c r="T9" s="297"/>
      <c r="U9" s="297"/>
      <c r="V9" s="297"/>
      <c r="W9" s="297"/>
    </row>
    <row r="10" spans="1:42" customFormat="1" ht="12.75" customHeight="1" x14ac:dyDescent="0.2">
      <c r="A10" s="144" t="s">
        <v>279</v>
      </c>
      <c r="B10" s="36">
        <v>26585</v>
      </c>
      <c r="C10" s="36">
        <v>100.13473</v>
      </c>
      <c r="D10" s="36"/>
      <c r="E10" s="36">
        <v>112282</v>
      </c>
      <c r="F10" s="36">
        <v>104.606526</v>
      </c>
      <c r="G10" s="36"/>
      <c r="H10" s="36">
        <v>11045</v>
      </c>
      <c r="I10" s="36"/>
      <c r="J10" s="36">
        <v>92.304191000000003</v>
      </c>
      <c r="K10" s="36"/>
      <c r="L10" s="36">
        <v>101237</v>
      </c>
      <c r="M10" s="36"/>
      <c r="N10" s="36">
        <v>105.948716</v>
      </c>
      <c r="O10" s="36"/>
      <c r="P10" s="36">
        <v>138867</v>
      </c>
      <c r="Q10" s="36">
        <v>103.75043599999999</v>
      </c>
      <c r="R10" s="46"/>
      <c r="S10" s="297"/>
      <c r="T10" s="297"/>
      <c r="U10" s="297"/>
      <c r="V10" s="297"/>
      <c r="W10" s="297"/>
    </row>
    <row r="11" spans="1:42" customFormat="1" ht="12.75" customHeight="1" x14ac:dyDescent="0.2">
      <c r="A11" s="96">
        <v>2000</v>
      </c>
      <c r="B11" s="36">
        <v>2318</v>
      </c>
      <c r="C11" s="36">
        <v>136.612942</v>
      </c>
      <c r="D11" s="36"/>
      <c r="E11" s="36">
        <v>11499</v>
      </c>
      <c r="F11" s="36">
        <v>142.35287400000001</v>
      </c>
      <c r="G11" s="36"/>
      <c r="H11" s="36">
        <v>1383</v>
      </c>
      <c r="I11" s="36"/>
      <c r="J11" s="36">
        <v>121.535719</v>
      </c>
      <c r="K11" s="36"/>
      <c r="L11" s="36">
        <v>10116</v>
      </c>
      <c r="M11" s="36"/>
      <c r="N11" s="36">
        <v>145.19887299999999</v>
      </c>
      <c r="O11" s="36"/>
      <c r="P11" s="36">
        <v>13817</v>
      </c>
      <c r="Q11" s="36">
        <v>141.38991799999999</v>
      </c>
      <c r="R11" s="46"/>
      <c r="S11" s="297"/>
      <c r="T11" s="297"/>
      <c r="U11" s="297"/>
      <c r="V11" s="297"/>
      <c r="W11" s="297"/>
    </row>
    <row r="12" spans="1:42" customFormat="1" ht="12.75" customHeight="1" x14ac:dyDescent="0.2">
      <c r="A12" s="96">
        <v>2001</v>
      </c>
      <c r="B12" s="36">
        <v>2219</v>
      </c>
      <c r="C12" s="36">
        <v>140.75966600000001</v>
      </c>
      <c r="D12" s="36"/>
      <c r="E12" s="36">
        <v>11251</v>
      </c>
      <c r="F12" s="36">
        <v>150.537116</v>
      </c>
      <c r="G12" s="36"/>
      <c r="H12" s="36">
        <v>1316</v>
      </c>
      <c r="I12" s="36"/>
      <c r="J12" s="36">
        <v>129.15106299999999</v>
      </c>
      <c r="K12" s="36"/>
      <c r="L12" s="36">
        <v>9935</v>
      </c>
      <c r="M12" s="36"/>
      <c r="N12" s="36">
        <v>153.369934</v>
      </c>
      <c r="O12" s="36"/>
      <c r="P12" s="36">
        <v>13470</v>
      </c>
      <c r="Q12" s="36">
        <v>148.92641399999999</v>
      </c>
      <c r="R12" s="45"/>
      <c r="S12" s="297"/>
      <c r="T12" s="297"/>
      <c r="U12" s="297"/>
      <c r="V12" s="297"/>
      <c r="W12" s="297"/>
    </row>
    <row r="13" spans="1:42" customFormat="1" ht="12.75" customHeight="1" x14ac:dyDescent="0.2">
      <c r="A13" s="96">
        <v>2002</v>
      </c>
      <c r="B13" s="36">
        <v>2117</v>
      </c>
      <c r="C13" s="36">
        <v>147.07425599999999</v>
      </c>
      <c r="D13" s="36"/>
      <c r="E13" s="36">
        <v>10522</v>
      </c>
      <c r="F13" s="36">
        <v>156.28849</v>
      </c>
      <c r="G13" s="36"/>
      <c r="H13" s="36">
        <v>1145</v>
      </c>
      <c r="I13" s="36"/>
      <c r="J13" s="36">
        <v>135.43737899999999</v>
      </c>
      <c r="K13" s="36"/>
      <c r="L13" s="36">
        <v>9377</v>
      </c>
      <c r="M13" s="36"/>
      <c r="N13" s="36">
        <v>158.834563</v>
      </c>
      <c r="O13" s="36"/>
      <c r="P13" s="36">
        <v>12639</v>
      </c>
      <c r="Q13" s="36">
        <v>154.74512999999999</v>
      </c>
      <c r="R13" s="46"/>
      <c r="S13" s="297"/>
      <c r="T13" s="297"/>
      <c r="U13" s="297"/>
      <c r="V13" s="297"/>
      <c r="W13" s="297"/>
    </row>
    <row r="14" spans="1:42" customFormat="1" ht="12.75" customHeight="1" x14ac:dyDescent="0.2">
      <c r="A14" s="96">
        <v>2003</v>
      </c>
      <c r="B14" s="36">
        <v>2206</v>
      </c>
      <c r="C14" s="36">
        <v>149.09437800000001</v>
      </c>
      <c r="D14" s="36"/>
      <c r="E14" s="36">
        <v>10602</v>
      </c>
      <c r="F14" s="36">
        <v>159.45779999999999</v>
      </c>
      <c r="G14" s="36"/>
      <c r="H14" s="36">
        <v>1079</v>
      </c>
      <c r="I14" s="36"/>
      <c r="J14" s="36">
        <v>134.502038</v>
      </c>
      <c r="K14" s="36"/>
      <c r="L14" s="36">
        <v>9523</v>
      </c>
      <c r="M14" s="36"/>
      <c r="N14" s="36">
        <v>162.285403</v>
      </c>
      <c r="O14" s="36"/>
      <c r="P14" s="36">
        <v>12808</v>
      </c>
      <c r="Q14" s="36">
        <v>157.672845</v>
      </c>
      <c r="R14" s="46"/>
      <c r="S14" s="297"/>
      <c r="T14" s="297"/>
      <c r="U14" s="297"/>
      <c r="V14" s="297"/>
      <c r="W14" s="297"/>
    </row>
    <row r="15" spans="1:42" customFormat="1" ht="12.75" customHeight="1" x14ac:dyDescent="0.2">
      <c r="A15" s="96">
        <v>2004</v>
      </c>
      <c r="B15" s="36">
        <v>2154</v>
      </c>
      <c r="C15" s="36">
        <v>145.01109500000001</v>
      </c>
      <c r="D15" s="36"/>
      <c r="E15" s="36">
        <v>10439</v>
      </c>
      <c r="F15" s="36">
        <v>158.95419999999999</v>
      </c>
      <c r="G15" s="36"/>
      <c r="H15" s="36">
        <v>1095</v>
      </c>
      <c r="I15" s="36"/>
      <c r="J15" s="36">
        <v>135.02009100000001</v>
      </c>
      <c r="K15" s="36"/>
      <c r="L15" s="36">
        <v>9344</v>
      </c>
      <c r="M15" s="36"/>
      <c r="N15" s="36">
        <v>161.75897900000001</v>
      </c>
      <c r="O15" s="36"/>
      <c r="P15" s="36">
        <v>12593</v>
      </c>
      <c r="Q15" s="36">
        <v>156.56926799999999</v>
      </c>
      <c r="R15" s="46"/>
      <c r="S15" s="297"/>
      <c r="T15" s="297"/>
      <c r="U15" s="297"/>
      <c r="V15" s="297"/>
      <c r="W15" s="297"/>
    </row>
    <row r="16" spans="1:42" customFormat="1" ht="12.75" customHeight="1" x14ac:dyDescent="0.2">
      <c r="A16" s="96">
        <v>2005</v>
      </c>
      <c r="B16" s="36">
        <v>2160</v>
      </c>
      <c r="C16" s="36">
        <v>150.13624999999999</v>
      </c>
      <c r="D16" s="36"/>
      <c r="E16" s="36">
        <v>10291</v>
      </c>
      <c r="F16" s="36">
        <v>166.06666000000001</v>
      </c>
      <c r="G16" s="36"/>
      <c r="H16" s="36">
        <v>1048</v>
      </c>
      <c r="I16" s="36"/>
      <c r="J16" s="36">
        <v>148.22003799999999</v>
      </c>
      <c r="K16" s="36"/>
      <c r="L16" s="36">
        <v>9243</v>
      </c>
      <c r="M16" s="36"/>
      <c r="N16" s="36">
        <v>168.09016500000001</v>
      </c>
      <c r="O16" s="36"/>
      <c r="P16" s="36">
        <v>12451</v>
      </c>
      <c r="Q16" s="36">
        <v>163.30305100000001</v>
      </c>
      <c r="R16" s="46"/>
      <c r="S16" s="297"/>
      <c r="T16" s="297"/>
      <c r="U16" s="297"/>
      <c r="V16" s="297"/>
      <c r="W16" s="297"/>
    </row>
    <row r="17" spans="1:42" customFormat="1" ht="12.75" customHeight="1" x14ac:dyDescent="0.2">
      <c r="A17" s="96">
        <v>2006</v>
      </c>
      <c r="B17" s="36">
        <v>2424</v>
      </c>
      <c r="C17" s="36">
        <v>150.63436400000001</v>
      </c>
      <c r="D17" s="36"/>
      <c r="E17" s="36">
        <v>11151</v>
      </c>
      <c r="F17" s="36">
        <v>171.41232099999999</v>
      </c>
      <c r="G17" s="36"/>
      <c r="H17" s="36">
        <v>1165</v>
      </c>
      <c r="I17" s="36"/>
      <c r="J17" s="36">
        <v>152.387553</v>
      </c>
      <c r="K17" s="36"/>
      <c r="L17" s="36">
        <v>9986</v>
      </c>
      <c r="M17" s="36"/>
      <c r="N17" s="36">
        <v>173.63181399999999</v>
      </c>
      <c r="O17" s="36"/>
      <c r="P17" s="36">
        <v>13575</v>
      </c>
      <c r="Q17" s="36">
        <v>167.702136</v>
      </c>
      <c r="R17" s="46"/>
      <c r="S17" s="297"/>
      <c r="T17" s="297"/>
      <c r="U17" s="297"/>
      <c r="V17" s="297"/>
      <c r="W17" s="297"/>
    </row>
    <row r="18" spans="1:42" customFormat="1" ht="12.75" customHeight="1" x14ac:dyDescent="0.2">
      <c r="A18" s="96">
        <v>2007</v>
      </c>
      <c r="B18" s="36">
        <v>3039</v>
      </c>
      <c r="C18" s="36">
        <v>166.16143400000001</v>
      </c>
      <c r="D18" s="36"/>
      <c r="E18" s="36">
        <v>13809</v>
      </c>
      <c r="F18" s="36">
        <v>177.46588399999999</v>
      </c>
      <c r="G18" s="36"/>
      <c r="H18" s="36">
        <v>1314</v>
      </c>
      <c r="I18" s="36"/>
      <c r="J18" s="36">
        <v>159.57983200000001</v>
      </c>
      <c r="K18" s="36"/>
      <c r="L18" s="36">
        <v>12495</v>
      </c>
      <c r="M18" s="36"/>
      <c r="N18" s="36">
        <v>179.34681800000001</v>
      </c>
      <c r="O18" s="36"/>
      <c r="P18" s="36">
        <v>16848</v>
      </c>
      <c r="Q18" s="36">
        <v>175.426816</v>
      </c>
      <c r="R18" s="46"/>
      <c r="S18" s="297"/>
      <c r="T18" s="297"/>
      <c r="U18" s="297"/>
      <c r="V18" s="297"/>
      <c r="W18" s="297"/>
    </row>
    <row r="19" spans="1:42" customFormat="1" ht="12.75" customHeight="1" x14ac:dyDescent="0.2">
      <c r="A19" s="96">
        <v>2008</v>
      </c>
      <c r="B19" s="36">
        <v>2959</v>
      </c>
      <c r="C19" s="36">
        <v>172.07475400000001</v>
      </c>
      <c r="D19" s="36"/>
      <c r="E19" s="36">
        <v>12292</v>
      </c>
      <c r="F19" s="36">
        <v>188.48904899999999</v>
      </c>
      <c r="G19" s="36"/>
      <c r="H19" s="36">
        <v>1266</v>
      </c>
      <c r="I19" s="36"/>
      <c r="J19" s="36">
        <v>175.027804</v>
      </c>
      <c r="K19" s="36"/>
      <c r="L19" s="36">
        <v>11026</v>
      </c>
      <c r="M19" s="36"/>
      <c r="N19" s="36">
        <v>190.03466299999999</v>
      </c>
      <c r="O19" s="36"/>
      <c r="P19" s="36">
        <v>15251</v>
      </c>
      <c r="Q19" s="36">
        <v>185.30434700000001</v>
      </c>
      <c r="R19" s="46"/>
      <c r="S19" s="297"/>
      <c r="T19" s="297"/>
      <c r="U19" s="297"/>
      <c r="V19" s="297"/>
      <c r="W19" s="297"/>
    </row>
    <row r="20" spans="1:42" customFormat="1" ht="12.75" customHeight="1" x14ac:dyDescent="0.2">
      <c r="A20" s="96">
        <v>2009</v>
      </c>
      <c r="B20" s="36">
        <v>1909</v>
      </c>
      <c r="C20" s="36">
        <v>186.56741700000001</v>
      </c>
      <c r="D20" s="36"/>
      <c r="E20" s="36">
        <v>8009</v>
      </c>
      <c r="F20" s="36">
        <v>200.82204999999999</v>
      </c>
      <c r="G20" s="36"/>
      <c r="H20" s="36">
        <v>829</v>
      </c>
      <c r="I20" s="36"/>
      <c r="J20" s="36">
        <v>187.989867</v>
      </c>
      <c r="K20" s="36"/>
      <c r="L20" s="36">
        <v>7180</v>
      </c>
      <c r="M20" s="36"/>
      <c r="N20" s="36">
        <v>202.30364900000001</v>
      </c>
      <c r="O20" s="36"/>
      <c r="P20" s="36">
        <v>9918</v>
      </c>
      <c r="Q20" s="36">
        <v>198.07834199999999</v>
      </c>
      <c r="R20" s="46"/>
      <c r="S20" s="297"/>
      <c r="T20" s="297"/>
      <c r="U20" s="297"/>
      <c r="V20" s="297"/>
      <c r="W20" s="297"/>
    </row>
    <row r="21" spans="1:42" customFormat="1" ht="12.75" customHeight="1" x14ac:dyDescent="0.2">
      <c r="A21" s="96">
        <v>2010</v>
      </c>
      <c r="B21" s="36">
        <v>1990</v>
      </c>
      <c r="C21" s="36">
        <v>184.508994</v>
      </c>
      <c r="D21" s="36"/>
      <c r="E21" s="36">
        <v>7167</v>
      </c>
      <c r="F21" s="36">
        <v>206.33908099999999</v>
      </c>
      <c r="G21" s="36"/>
      <c r="H21" s="36">
        <v>796</v>
      </c>
      <c r="I21" s="36"/>
      <c r="J21" s="36">
        <v>183.146356</v>
      </c>
      <c r="K21" s="36"/>
      <c r="L21" s="36">
        <v>6371</v>
      </c>
      <c r="M21" s="36"/>
      <c r="N21" s="36">
        <v>209.236807</v>
      </c>
      <c r="O21" s="36"/>
      <c r="P21" s="36">
        <v>9157</v>
      </c>
      <c r="Q21" s="36">
        <v>201.594965</v>
      </c>
      <c r="R21" s="46"/>
      <c r="S21" s="297"/>
      <c r="T21" s="297"/>
      <c r="U21" s="297"/>
      <c r="V21" s="297"/>
      <c r="W21" s="297"/>
    </row>
    <row r="22" spans="1:42" customFormat="1" ht="12.75" customHeight="1" x14ac:dyDescent="0.2">
      <c r="A22" s="96">
        <v>2011</v>
      </c>
      <c r="B22" s="36">
        <v>2564</v>
      </c>
      <c r="C22" s="36">
        <v>201.389196</v>
      </c>
      <c r="D22" s="36"/>
      <c r="E22" s="36">
        <v>8396</v>
      </c>
      <c r="F22" s="36">
        <v>229.074952</v>
      </c>
      <c r="G22" s="36"/>
      <c r="H22" s="36">
        <v>850</v>
      </c>
      <c r="I22" s="36"/>
      <c r="J22" s="36">
        <v>215.014352</v>
      </c>
      <c r="K22" s="36"/>
      <c r="L22" s="36">
        <v>7546</v>
      </c>
      <c r="M22" s="36"/>
      <c r="N22" s="36">
        <v>230.658772</v>
      </c>
      <c r="O22" s="36"/>
      <c r="P22" s="36">
        <v>10960</v>
      </c>
      <c r="Q22" s="36">
        <v>222.59810200000001</v>
      </c>
      <c r="R22" s="46"/>
      <c r="S22" s="297"/>
      <c r="T22" s="297"/>
      <c r="U22" s="297"/>
      <c r="V22" s="297"/>
      <c r="W22" s="297"/>
    </row>
    <row r="23" spans="1:42" customFormat="1" ht="12.75" customHeight="1" x14ac:dyDescent="0.2">
      <c r="A23" s="96">
        <v>2012</v>
      </c>
      <c r="B23" s="36">
        <v>2327</v>
      </c>
      <c r="C23" s="36">
        <v>253.44005100000001</v>
      </c>
      <c r="D23" s="36"/>
      <c r="E23" s="36">
        <v>8110</v>
      </c>
      <c r="F23" s="36">
        <v>273.14377300000001</v>
      </c>
      <c r="G23" s="36"/>
      <c r="H23" s="36">
        <v>806</v>
      </c>
      <c r="I23" s="36"/>
      <c r="J23" s="36">
        <v>280.00148799999999</v>
      </c>
      <c r="K23" s="36"/>
      <c r="L23" s="36">
        <v>7304</v>
      </c>
      <c r="M23" s="36"/>
      <c r="N23" s="36">
        <v>272.38702000000001</v>
      </c>
      <c r="O23" s="36"/>
      <c r="P23" s="36">
        <v>10437</v>
      </c>
      <c r="Q23" s="36">
        <v>268.75069400000001</v>
      </c>
      <c r="R23" s="46"/>
      <c r="S23" s="297"/>
      <c r="T23" s="297"/>
      <c r="U23" s="297"/>
      <c r="V23" s="297"/>
      <c r="W23" s="297"/>
    </row>
    <row r="24" spans="1:42" customFormat="1" ht="12.75" customHeight="1" x14ac:dyDescent="0.2">
      <c r="A24" s="96">
        <v>2013</v>
      </c>
      <c r="B24" s="36">
        <v>2387</v>
      </c>
      <c r="C24" s="36">
        <v>442.43389100000002</v>
      </c>
      <c r="D24" s="36"/>
      <c r="E24" s="36">
        <v>8117</v>
      </c>
      <c r="F24" s="36">
        <v>452.15667100000002</v>
      </c>
      <c r="G24" s="36"/>
      <c r="H24" s="36">
        <v>837</v>
      </c>
      <c r="I24" s="36"/>
      <c r="J24" s="36">
        <v>442.71971300000001</v>
      </c>
      <c r="K24" s="36"/>
      <c r="L24" s="36">
        <v>7280</v>
      </c>
      <c r="M24" s="36"/>
      <c r="N24" s="36">
        <v>453.24166200000002</v>
      </c>
      <c r="O24" s="36"/>
      <c r="P24" s="36">
        <v>10504</v>
      </c>
      <c r="Q24" s="36">
        <v>449.94720100000001</v>
      </c>
      <c r="R24" s="46"/>
      <c r="S24" s="297"/>
      <c r="T24" s="297"/>
      <c r="U24" s="297"/>
      <c r="V24" s="297"/>
      <c r="W24" s="297"/>
    </row>
    <row r="25" spans="1:42" customFormat="1" ht="12.75" customHeight="1" x14ac:dyDescent="0.2">
      <c r="A25" s="96">
        <v>2014</v>
      </c>
      <c r="B25" s="36">
        <v>2337</v>
      </c>
      <c r="C25" s="36">
        <v>452.69204100000002</v>
      </c>
      <c r="D25" s="36"/>
      <c r="E25" s="36">
        <v>8360</v>
      </c>
      <c r="F25" s="36">
        <v>462.44090899999998</v>
      </c>
      <c r="G25" s="36"/>
      <c r="H25" s="36">
        <v>761</v>
      </c>
      <c r="I25" s="36"/>
      <c r="J25" s="36">
        <v>447.594875</v>
      </c>
      <c r="K25" s="36"/>
      <c r="L25" s="36">
        <v>7599</v>
      </c>
      <c r="M25" s="36"/>
      <c r="N25" s="36">
        <v>463.927661</v>
      </c>
      <c r="O25" s="36"/>
      <c r="P25" s="36">
        <v>10697</v>
      </c>
      <c r="Q25" s="36">
        <v>460.31104900000003</v>
      </c>
      <c r="R25" s="46"/>
      <c r="S25" s="297"/>
      <c r="T25" s="297"/>
      <c r="U25" s="297"/>
      <c r="V25" s="297"/>
      <c r="W25" s="297"/>
    </row>
    <row r="26" spans="1:42" customFormat="1" ht="12.75" customHeight="1" x14ac:dyDescent="0.2">
      <c r="A26" s="96">
        <v>2015</v>
      </c>
      <c r="B26" s="36">
        <v>3147</v>
      </c>
      <c r="C26" s="36">
        <v>449.67044800000002</v>
      </c>
      <c r="D26" s="36"/>
      <c r="E26" s="36">
        <v>10535</v>
      </c>
      <c r="F26" s="36">
        <v>460.01581299999998</v>
      </c>
      <c r="G26" s="36"/>
      <c r="H26" s="36">
        <v>1055</v>
      </c>
      <c r="I26" s="36"/>
      <c r="J26" s="36">
        <v>451.25355400000001</v>
      </c>
      <c r="K26" s="36"/>
      <c r="L26" s="36">
        <v>9480</v>
      </c>
      <c r="M26" s="36"/>
      <c r="N26" s="36">
        <v>460.99093800000003</v>
      </c>
      <c r="O26" s="36"/>
      <c r="P26" s="36">
        <v>13682</v>
      </c>
      <c r="Q26" s="36">
        <v>457.63627300000002</v>
      </c>
      <c r="R26" s="46"/>
      <c r="S26" s="297"/>
      <c r="T26" s="297"/>
      <c r="U26" s="297"/>
      <c r="V26" s="297"/>
      <c r="W26" s="297"/>
    </row>
    <row r="27" spans="1:42" customFormat="1" ht="12.75" customHeight="1" x14ac:dyDescent="0.2">
      <c r="A27" s="96">
        <v>2016</v>
      </c>
      <c r="B27" s="36">
        <v>3565</v>
      </c>
      <c r="C27" s="36">
        <v>432.77671800000002</v>
      </c>
      <c r="D27" s="36"/>
      <c r="E27" s="36">
        <v>9956</v>
      </c>
      <c r="F27" s="36">
        <v>431.97486900000001</v>
      </c>
      <c r="G27" s="36"/>
      <c r="H27" s="36">
        <v>886</v>
      </c>
      <c r="I27" s="36"/>
      <c r="J27" s="36">
        <v>417.47483</v>
      </c>
      <c r="K27" s="36"/>
      <c r="L27" s="36">
        <v>9070</v>
      </c>
      <c r="M27" s="36"/>
      <c r="N27" s="36">
        <v>433.3913</v>
      </c>
      <c r="O27" s="36"/>
      <c r="P27" s="36">
        <v>13521</v>
      </c>
      <c r="Q27" s="36">
        <v>432.18628699999999</v>
      </c>
      <c r="R27" s="46"/>
      <c r="S27" s="297"/>
      <c r="T27" s="297"/>
      <c r="U27" s="297"/>
      <c r="V27" s="297"/>
      <c r="W27" s="297"/>
    </row>
    <row r="28" spans="1:42" customFormat="1" ht="12.75" customHeight="1" x14ac:dyDescent="0.2">
      <c r="A28" s="96">
        <v>2017</v>
      </c>
      <c r="B28" s="36">
        <v>1682</v>
      </c>
      <c r="C28" s="36">
        <v>252.77354299999999</v>
      </c>
      <c r="D28" s="36"/>
      <c r="E28" s="36">
        <v>4349</v>
      </c>
      <c r="F28" s="36">
        <v>260.61926799999998</v>
      </c>
      <c r="G28" s="36"/>
      <c r="H28" s="36">
        <v>352</v>
      </c>
      <c r="I28" s="36"/>
      <c r="J28" s="36">
        <v>254.39829499999999</v>
      </c>
      <c r="K28" s="36"/>
      <c r="L28" s="36">
        <v>3997</v>
      </c>
      <c r="M28" s="36"/>
      <c r="N28" s="36">
        <v>261.167125</v>
      </c>
      <c r="O28" s="36"/>
      <c r="P28" s="36">
        <v>6031</v>
      </c>
      <c r="Q28" s="36">
        <v>258.43115499999999</v>
      </c>
      <c r="R28" s="44"/>
      <c r="S28" s="297"/>
      <c r="T28" s="297"/>
      <c r="U28" s="297"/>
      <c r="V28" s="297"/>
      <c r="W28" s="297"/>
    </row>
    <row r="29" spans="1:42" customFormat="1" ht="12.75" customHeight="1" x14ac:dyDescent="0.2">
      <c r="A29" s="96">
        <v>2018</v>
      </c>
      <c r="B29" s="46">
        <v>2</v>
      </c>
      <c r="C29" s="160">
        <v>0</v>
      </c>
      <c r="D29" s="46"/>
      <c r="E29" s="46">
        <v>3</v>
      </c>
      <c r="F29" s="160">
        <v>13</v>
      </c>
      <c r="G29" s="46"/>
      <c r="H29" s="46">
        <v>0</v>
      </c>
      <c r="I29" s="46"/>
      <c r="J29" s="46">
        <v>0</v>
      </c>
      <c r="K29" s="46"/>
      <c r="L29" s="46">
        <v>3</v>
      </c>
      <c r="M29" s="46"/>
      <c r="N29" s="160">
        <v>13</v>
      </c>
      <c r="O29" s="46"/>
      <c r="P29" s="46">
        <v>5</v>
      </c>
      <c r="Q29" s="160">
        <v>8</v>
      </c>
      <c r="R29" s="46"/>
      <c r="S29" s="297"/>
      <c r="T29" s="297"/>
      <c r="U29" s="297"/>
      <c r="V29" s="297"/>
      <c r="W29" s="297"/>
    </row>
    <row r="30" spans="1:42" customFormat="1" ht="12.75" customHeight="1" x14ac:dyDescent="0.2">
      <c r="A30" s="104" t="s">
        <v>1</v>
      </c>
      <c r="B30" s="145">
        <f>SUM(B10:B29)</f>
        <v>70091</v>
      </c>
      <c r="C30" s="145">
        <v>189</v>
      </c>
      <c r="D30" s="145"/>
      <c r="E30" s="145">
        <f t="shared" ref="E30:P30" si="0">SUM(E10:E29)</f>
        <v>287140</v>
      </c>
      <c r="F30" s="145">
        <v>186</v>
      </c>
      <c r="G30" s="145"/>
      <c r="H30" s="145">
        <f t="shared" si="0"/>
        <v>29028</v>
      </c>
      <c r="I30" s="145"/>
      <c r="J30" s="145">
        <v>170</v>
      </c>
      <c r="K30" s="145"/>
      <c r="L30" s="145">
        <f t="shared" si="0"/>
        <v>258112</v>
      </c>
      <c r="M30" s="145"/>
      <c r="N30" s="145">
        <v>188.19039874163153</v>
      </c>
      <c r="O30" s="58"/>
      <c r="P30" s="58">
        <f t="shared" si="0"/>
        <v>357231</v>
      </c>
      <c r="Q30" s="58">
        <v>186.92265452886227</v>
      </c>
      <c r="R30" s="46"/>
      <c r="S30" s="297"/>
      <c r="T30" s="297"/>
      <c r="U30" s="297"/>
      <c r="V30" s="297"/>
      <c r="W30" s="297"/>
    </row>
    <row r="31" spans="1:42" ht="12.75" customHeight="1" x14ac:dyDescent="0.2">
      <c r="A31" s="40" t="s">
        <v>285</v>
      </c>
      <c r="B31" s="40"/>
      <c r="C31" s="40"/>
      <c r="D31" s="40"/>
      <c r="E31" s="40"/>
      <c r="F31" s="40"/>
      <c r="G31" s="40"/>
      <c r="H31" s="40"/>
      <c r="I31" s="40"/>
      <c r="J31" s="40"/>
      <c r="K31" s="40"/>
      <c r="L31" s="65"/>
      <c r="M31" s="65"/>
      <c r="N31" s="65"/>
    </row>
    <row r="32" spans="1:42" s="141" customFormat="1" ht="12.75" customHeight="1" x14ac:dyDescent="0.2">
      <c r="A32" s="86"/>
      <c r="B32" s="40"/>
      <c r="C32" s="40"/>
      <c r="D32" s="40"/>
      <c r="E32" s="40"/>
      <c r="F32" s="40"/>
      <c r="G32" s="40"/>
      <c r="H32" s="40"/>
      <c r="I32" s="40"/>
      <c r="J32" s="40"/>
      <c r="K32" s="40"/>
      <c r="L32" s="65"/>
      <c r="M32" s="65"/>
      <c r="N32" s="65"/>
      <c r="O32" s="46"/>
      <c r="P32" s="46"/>
      <c r="Q32" s="46"/>
      <c r="R32" s="44"/>
      <c r="S32" s="297"/>
      <c r="T32" s="297"/>
      <c r="U32" s="297"/>
      <c r="V32" s="297"/>
      <c r="W32" s="297"/>
      <c r="X32"/>
      <c r="Y32"/>
      <c r="Z32"/>
      <c r="AA32"/>
      <c r="AB32"/>
      <c r="AC32"/>
      <c r="AD32"/>
      <c r="AE32"/>
      <c r="AF32"/>
      <c r="AG32"/>
      <c r="AH32"/>
      <c r="AI32"/>
      <c r="AJ32"/>
      <c r="AK32"/>
      <c r="AL32"/>
      <c r="AM32"/>
      <c r="AN32"/>
      <c r="AO32"/>
      <c r="AP32"/>
    </row>
    <row r="34" spans="1:42" ht="12.75" customHeight="1" x14ac:dyDescent="0.2">
      <c r="B34" s="158"/>
      <c r="E34" s="158"/>
      <c r="H34" s="158"/>
      <c r="I34" s="158"/>
      <c r="L34" s="158"/>
      <c r="M34"/>
      <c r="N34"/>
      <c r="O34"/>
      <c r="P34"/>
      <c r="Q34"/>
      <c r="R34"/>
      <c r="S34"/>
      <c r="T34"/>
      <c r="U34"/>
      <c r="V34"/>
      <c r="W34"/>
      <c r="AD34" s="65"/>
      <c r="AE34" s="65"/>
      <c r="AF34" s="65"/>
      <c r="AG34" s="65"/>
      <c r="AH34" s="65"/>
      <c r="AI34" s="65"/>
      <c r="AJ34" s="65"/>
      <c r="AK34" s="65"/>
      <c r="AL34" s="65"/>
      <c r="AM34" s="65"/>
      <c r="AN34" s="65"/>
      <c r="AO34" s="65"/>
      <c r="AP34" s="65"/>
    </row>
    <row r="35" spans="1:42" ht="12.75" customHeight="1" x14ac:dyDescent="0.2">
      <c r="A35" s="108" t="s">
        <v>84</v>
      </c>
      <c r="B35" s="44"/>
      <c r="C35" s="44"/>
      <c r="D35" s="44"/>
      <c r="E35" s="44"/>
      <c r="M35"/>
      <c r="N35"/>
      <c r="O35"/>
      <c r="P35"/>
      <c r="Q35"/>
      <c r="R35"/>
      <c r="S35"/>
      <c r="T35"/>
      <c r="U35"/>
      <c r="V35"/>
      <c r="W35"/>
      <c r="AD35" s="65"/>
      <c r="AE35" s="65"/>
      <c r="AF35" s="65"/>
      <c r="AG35" s="65"/>
      <c r="AH35" s="65"/>
      <c r="AI35" s="65"/>
      <c r="AJ35" s="65"/>
      <c r="AK35" s="65"/>
      <c r="AL35" s="65"/>
      <c r="AM35" s="65"/>
      <c r="AN35" s="65"/>
      <c r="AO35" s="65"/>
      <c r="AP35" s="65"/>
    </row>
    <row r="36" spans="1:42" ht="12.75" customHeight="1" x14ac:dyDescent="0.2">
      <c r="A36" s="89" t="s">
        <v>277</v>
      </c>
      <c r="B36" s="44"/>
      <c r="C36" s="44"/>
      <c r="D36" s="44"/>
      <c r="E36" s="44"/>
      <c r="M36"/>
      <c r="N36"/>
      <c r="O36"/>
      <c r="P36"/>
      <c r="Q36"/>
      <c r="R36"/>
      <c r="S36"/>
      <c r="T36"/>
      <c r="U36"/>
      <c r="V36"/>
      <c r="W36"/>
      <c r="AD36" s="65"/>
      <c r="AE36" s="65"/>
      <c r="AF36" s="65"/>
      <c r="AG36" s="65"/>
      <c r="AH36" s="65"/>
      <c r="AI36" s="65"/>
      <c r="AJ36" s="65"/>
      <c r="AK36" s="65"/>
      <c r="AL36" s="65"/>
      <c r="AM36" s="65"/>
      <c r="AN36" s="65"/>
      <c r="AO36" s="65"/>
      <c r="AP36" s="65"/>
    </row>
    <row r="37" spans="1:42" ht="12.75" customHeight="1" x14ac:dyDescent="0.2">
      <c r="A37" s="240" t="s">
        <v>278</v>
      </c>
      <c r="B37" s="44"/>
      <c r="C37" s="44"/>
      <c r="D37" s="44"/>
      <c r="E37" s="44"/>
      <c r="M37"/>
      <c r="N37"/>
      <c r="O37"/>
      <c r="P37"/>
      <c r="Q37"/>
      <c r="R37"/>
      <c r="S37"/>
      <c r="T37"/>
      <c r="U37"/>
      <c r="V37"/>
      <c r="W37"/>
      <c r="AD37" s="65"/>
      <c r="AE37" s="65"/>
      <c r="AF37" s="65"/>
      <c r="AG37" s="65"/>
      <c r="AH37" s="65"/>
      <c r="AI37" s="65"/>
      <c r="AJ37" s="65"/>
      <c r="AK37" s="65"/>
      <c r="AL37" s="65"/>
      <c r="AM37" s="65"/>
      <c r="AN37" s="65"/>
      <c r="AO37" s="65"/>
      <c r="AP37" s="65"/>
    </row>
    <row r="38" spans="1:42" ht="12.75" customHeight="1" x14ac:dyDescent="0.2">
      <c r="A38" s="60"/>
      <c r="B38" s="154"/>
      <c r="C38" s="154"/>
      <c r="D38" s="154"/>
      <c r="E38" s="62"/>
      <c r="F38" s="62"/>
      <c r="G38" s="62"/>
      <c r="H38" s="62"/>
      <c r="I38" s="62"/>
      <c r="J38" s="62"/>
      <c r="K38" s="62"/>
      <c r="L38" s="65"/>
      <c r="M38"/>
      <c r="N38"/>
      <c r="O38"/>
      <c r="P38"/>
      <c r="Q38"/>
      <c r="R38"/>
      <c r="S38"/>
      <c r="T38"/>
      <c r="U38"/>
      <c r="V38"/>
      <c r="W38"/>
      <c r="AD38" s="65"/>
      <c r="AE38" s="65"/>
      <c r="AF38" s="65"/>
      <c r="AG38" s="65"/>
      <c r="AH38" s="65"/>
      <c r="AI38" s="65"/>
      <c r="AJ38" s="65"/>
      <c r="AK38" s="65"/>
      <c r="AL38" s="65"/>
      <c r="AM38" s="65"/>
      <c r="AN38" s="65"/>
      <c r="AO38" s="65"/>
      <c r="AP38" s="65"/>
    </row>
    <row r="39" spans="1:42" ht="12.75" customHeight="1" x14ac:dyDescent="0.2">
      <c r="A39" s="53" t="s">
        <v>85</v>
      </c>
      <c r="B39" s="304" t="s">
        <v>71</v>
      </c>
      <c r="C39" s="304"/>
      <c r="D39" s="72"/>
      <c r="E39" s="304" t="s">
        <v>144</v>
      </c>
      <c r="F39" s="304"/>
      <c r="G39" s="155"/>
      <c r="H39" s="304" t="s">
        <v>16</v>
      </c>
      <c r="I39" s="304"/>
      <c r="J39" s="304"/>
      <c r="K39" s="304"/>
      <c r="L39" s="304"/>
      <c r="M39"/>
      <c r="N39"/>
      <c r="O39"/>
      <c r="P39"/>
      <c r="Q39"/>
      <c r="R39"/>
      <c r="S39"/>
      <c r="T39"/>
      <c r="U39"/>
      <c r="V39"/>
      <c r="W39"/>
      <c r="AD39" s="65"/>
      <c r="AE39" s="65"/>
      <c r="AF39" s="65"/>
      <c r="AG39" s="65"/>
      <c r="AH39" s="65"/>
      <c r="AI39" s="65"/>
      <c r="AJ39" s="65"/>
      <c r="AK39" s="65"/>
      <c r="AL39" s="65"/>
      <c r="AM39" s="65"/>
      <c r="AN39" s="65"/>
      <c r="AO39" s="65"/>
      <c r="AP39" s="65"/>
    </row>
    <row r="40" spans="1:42" s="53" customFormat="1" ht="12.75" customHeight="1" x14ac:dyDescent="0.2">
      <c r="B40" s="45" t="s">
        <v>124</v>
      </c>
      <c r="C40" s="45" t="s">
        <v>122</v>
      </c>
      <c r="D40" s="45"/>
      <c r="E40" s="45" t="s">
        <v>124</v>
      </c>
      <c r="F40" s="45" t="s">
        <v>122</v>
      </c>
      <c r="G40" s="45"/>
      <c r="H40" s="46" t="s">
        <v>124</v>
      </c>
      <c r="I40" s="46"/>
      <c r="J40" s="46" t="s">
        <v>122</v>
      </c>
      <c r="M40"/>
      <c r="N40"/>
      <c r="O40"/>
      <c r="P40"/>
      <c r="Q40"/>
      <c r="R40"/>
      <c r="S40"/>
      <c r="T40"/>
      <c r="U40"/>
      <c r="V40"/>
      <c r="W40"/>
      <c r="X40"/>
      <c r="Y40"/>
      <c r="Z40"/>
      <c r="AA40"/>
      <c r="AB40"/>
      <c r="AC40"/>
    </row>
    <row r="41" spans="1:42" s="45" customFormat="1" ht="12.75" customHeight="1" x14ac:dyDescent="0.2">
      <c r="A41" s="81"/>
      <c r="B41" s="35" t="s">
        <v>93</v>
      </c>
      <c r="C41" s="35" t="s">
        <v>93</v>
      </c>
      <c r="D41" s="35"/>
      <c r="E41" s="35" t="s">
        <v>93</v>
      </c>
      <c r="F41" s="35" t="s">
        <v>93</v>
      </c>
      <c r="G41" s="35"/>
      <c r="H41" s="35" t="s">
        <v>93</v>
      </c>
      <c r="I41" s="35"/>
      <c r="J41" s="35" t="s">
        <v>93</v>
      </c>
      <c r="K41" s="157"/>
      <c r="L41" s="157" t="s">
        <v>1</v>
      </c>
      <c r="M41"/>
      <c r="N41"/>
      <c r="O41"/>
      <c r="P41"/>
      <c r="Q41"/>
      <c r="R41"/>
      <c r="S41"/>
      <c r="T41"/>
      <c r="U41"/>
      <c r="V41"/>
      <c r="W41"/>
      <c r="X41"/>
      <c r="Y41"/>
      <c r="Z41"/>
      <c r="AA41"/>
      <c r="AB41"/>
      <c r="AC41"/>
    </row>
    <row r="42" spans="1:42" s="45" customFormat="1" ht="12.75" customHeight="1" x14ac:dyDescent="0.2">
      <c r="A42" s="265" t="s">
        <v>196</v>
      </c>
      <c r="B42" s="257">
        <v>513597.8</v>
      </c>
      <c r="C42" s="254">
        <v>2062902.7</v>
      </c>
      <c r="D42" s="254"/>
      <c r="E42" s="254">
        <v>3899</v>
      </c>
      <c r="F42" s="254">
        <v>16371</v>
      </c>
      <c r="G42" s="254"/>
      <c r="H42" s="299">
        <v>131.72551936393899</v>
      </c>
      <c r="I42" s="310" t="s">
        <v>293</v>
      </c>
      <c r="J42" s="299">
        <v>126.0095718037994</v>
      </c>
      <c r="K42" s="310" t="s">
        <v>293</v>
      </c>
      <c r="L42" s="299">
        <v>127.1090527873705</v>
      </c>
      <c r="M42" s="309" t="s">
        <v>293</v>
      </c>
      <c r="N42"/>
      <c r="O42"/>
      <c r="P42"/>
      <c r="Q42"/>
      <c r="R42"/>
      <c r="S42"/>
      <c r="T42"/>
      <c r="U42"/>
      <c r="V42"/>
      <c r="W42"/>
      <c r="X42"/>
      <c r="Y42"/>
      <c r="Z42"/>
      <c r="AA42"/>
      <c r="AB42"/>
      <c r="AC42"/>
    </row>
    <row r="43" spans="1:42" s="53" customFormat="1" ht="12.75" customHeight="1" x14ac:dyDescent="0.2">
      <c r="A43" s="255" t="s">
        <v>91</v>
      </c>
      <c r="B43" s="257">
        <v>3351167.7</v>
      </c>
      <c r="C43" s="254">
        <v>10839716.1</v>
      </c>
      <c r="D43" s="254"/>
      <c r="E43" s="254">
        <v>20559</v>
      </c>
      <c r="F43" s="254">
        <v>72785</v>
      </c>
      <c r="G43" s="254"/>
      <c r="H43" s="299">
        <v>163.00246607325261</v>
      </c>
      <c r="I43" s="310" t="s">
        <v>293</v>
      </c>
      <c r="J43" s="299">
        <v>148.9278848663873</v>
      </c>
      <c r="K43" s="310" t="s">
        <v>293</v>
      </c>
      <c r="L43" s="299">
        <v>152.02780896468977</v>
      </c>
      <c r="M43" s="309" t="s">
        <v>293</v>
      </c>
      <c r="N43"/>
      <c r="O43"/>
      <c r="P43"/>
      <c r="Q43"/>
      <c r="R43"/>
      <c r="S43"/>
      <c r="T43"/>
      <c r="U43"/>
      <c r="V43"/>
      <c r="W43"/>
      <c r="X43"/>
      <c r="Y43"/>
      <c r="Z43"/>
      <c r="AA43"/>
      <c r="AB43"/>
      <c r="AC43"/>
    </row>
    <row r="44" spans="1:42" ht="12.75" customHeight="1" x14ac:dyDescent="0.2">
      <c r="A44" s="255" t="s">
        <v>92</v>
      </c>
      <c r="B44" s="257">
        <v>4563777.4000000004</v>
      </c>
      <c r="C44" s="254">
        <v>19447857.899999999</v>
      </c>
      <c r="D44" s="254"/>
      <c r="E44" s="254">
        <v>23887</v>
      </c>
      <c r="F44" s="254">
        <v>104253</v>
      </c>
      <c r="G44" s="254"/>
      <c r="H44" s="299">
        <v>191.05695147988448</v>
      </c>
      <c r="I44" s="310" t="s">
        <v>293</v>
      </c>
      <c r="J44" s="299">
        <v>186.54482748697879</v>
      </c>
      <c r="K44" s="310" t="s">
        <v>293</v>
      </c>
      <c r="L44" s="299">
        <v>187.38594740127982</v>
      </c>
      <c r="M44" s="309" t="s">
        <v>293</v>
      </c>
      <c r="N44"/>
      <c r="O44"/>
      <c r="P44"/>
      <c r="Q44"/>
      <c r="R44"/>
      <c r="S44"/>
      <c r="T44"/>
      <c r="U44"/>
      <c r="V44"/>
      <c r="W44"/>
      <c r="AD44" s="65"/>
      <c r="AE44" s="65"/>
      <c r="AF44" s="65"/>
      <c r="AG44" s="65"/>
      <c r="AH44" s="65"/>
      <c r="AI44" s="65"/>
      <c r="AJ44" s="65"/>
      <c r="AK44" s="65"/>
      <c r="AL44" s="65"/>
      <c r="AM44" s="65"/>
      <c r="AN44" s="65"/>
      <c r="AO44" s="65"/>
      <c r="AP44" s="65"/>
    </row>
    <row r="45" spans="1:42" ht="12.75" customHeight="1" x14ac:dyDescent="0.2">
      <c r="A45" s="255" t="s">
        <v>129</v>
      </c>
      <c r="B45" s="257">
        <v>4471088.9000000004</v>
      </c>
      <c r="C45" s="254">
        <v>20854614.199999999</v>
      </c>
      <c r="D45" s="254"/>
      <c r="E45" s="254">
        <v>20399</v>
      </c>
      <c r="F45" s="254">
        <v>92089</v>
      </c>
      <c r="G45" s="254"/>
      <c r="H45" s="299">
        <v>219.18176871415267</v>
      </c>
      <c r="I45" s="310" t="s">
        <v>293</v>
      </c>
      <c r="J45" s="299">
        <v>226.46151223273137</v>
      </c>
      <c r="K45" s="310" t="s">
        <v>293</v>
      </c>
      <c r="L45" s="299">
        <v>225.14137596899226</v>
      </c>
      <c r="M45" s="309" t="s">
        <v>293</v>
      </c>
      <c r="N45"/>
      <c r="O45"/>
      <c r="P45"/>
      <c r="Q45"/>
      <c r="R45"/>
      <c r="S45"/>
      <c r="T45"/>
      <c r="U45"/>
      <c r="V45"/>
      <c r="W45"/>
      <c r="AD45" s="65"/>
      <c r="AE45" s="65"/>
      <c r="AF45" s="65"/>
      <c r="AG45" s="65"/>
      <c r="AH45" s="65"/>
      <c r="AI45" s="65"/>
      <c r="AJ45" s="65"/>
      <c r="AK45" s="65"/>
      <c r="AL45" s="65"/>
      <c r="AM45" s="65"/>
      <c r="AN45" s="65"/>
      <c r="AO45" s="65"/>
      <c r="AP45" s="65"/>
    </row>
    <row r="46" spans="1:42" s="53" customFormat="1" ht="12.75" customHeight="1" x14ac:dyDescent="0.2">
      <c r="A46" s="255" t="s">
        <v>8</v>
      </c>
      <c r="B46" s="257">
        <v>374247.6</v>
      </c>
      <c r="C46" s="254">
        <v>295596.5</v>
      </c>
      <c r="D46" s="254"/>
      <c r="E46" s="254">
        <v>1347</v>
      </c>
      <c r="F46" s="254">
        <v>1642</v>
      </c>
      <c r="G46" s="254"/>
      <c r="H46" s="299">
        <v>277.83786191536745</v>
      </c>
      <c r="I46" s="310" t="s">
        <v>293</v>
      </c>
      <c r="J46" s="299">
        <v>180.02222898903776</v>
      </c>
      <c r="K46" s="310" t="s">
        <v>293</v>
      </c>
      <c r="L46" s="299">
        <v>224.10307795249247</v>
      </c>
      <c r="M46" s="309" t="s">
        <v>293</v>
      </c>
      <c r="N46"/>
      <c r="O46"/>
      <c r="P46"/>
      <c r="Q46"/>
      <c r="R46"/>
      <c r="S46"/>
      <c r="T46"/>
      <c r="U46"/>
      <c r="V46"/>
      <c r="W46"/>
      <c r="X46"/>
      <c r="Y46"/>
      <c r="Z46"/>
      <c r="AA46"/>
      <c r="AB46"/>
      <c r="AC46"/>
    </row>
    <row r="47" spans="1:42" ht="12.75" customHeight="1" x14ac:dyDescent="0.2">
      <c r="A47" s="259" t="s">
        <v>1</v>
      </c>
      <c r="B47" s="256">
        <v>13273879.4</v>
      </c>
      <c r="C47" s="256">
        <v>53500687.399999991</v>
      </c>
      <c r="D47" s="256"/>
      <c r="E47" s="256">
        <v>70091</v>
      </c>
      <c r="F47" s="256">
        <v>287140</v>
      </c>
      <c r="G47" s="258"/>
      <c r="H47" s="300">
        <v>189.38065372159051</v>
      </c>
      <c r="I47" s="300"/>
      <c r="J47" s="300">
        <v>186.32265584732184</v>
      </c>
      <c r="K47" s="300"/>
      <c r="L47" s="300">
        <v>186.92265452886224</v>
      </c>
      <c r="M47"/>
      <c r="N47"/>
      <c r="O47"/>
      <c r="P47"/>
      <c r="Q47"/>
      <c r="R47"/>
      <c r="S47"/>
      <c r="T47"/>
      <c r="U47"/>
      <c r="V47"/>
      <c r="W47"/>
      <c r="AD47" s="65"/>
      <c r="AE47" s="65"/>
      <c r="AF47" s="65"/>
      <c r="AG47" s="65"/>
      <c r="AH47" s="65"/>
      <c r="AI47" s="65"/>
      <c r="AJ47" s="65"/>
      <c r="AK47" s="65"/>
      <c r="AL47" s="65"/>
      <c r="AM47" s="65"/>
      <c r="AN47" s="65"/>
      <c r="AO47" s="65"/>
      <c r="AP47" s="65"/>
    </row>
    <row r="48" spans="1:42" ht="12.75" customHeight="1" x14ac:dyDescent="0.2">
      <c r="A48" s="40" t="s">
        <v>285</v>
      </c>
      <c r="E48" s="158"/>
      <c r="M48"/>
      <c r="N48"/>
      <c r="O48"/>
      <c r="P48"/>
      <c r="Q48"/>
      <c r="R48"/>
      <c r="S48"/>
      <c r="T48"/>
      <c r="U48"/>
      <c r="V48"/>
      <c r="W48"/>
      <c r="AD48" s="65"/>
      <c r="AE48" s="65"/>
      <c r="AF48" s="65"/>
      <c r="AG48" s="65"/>
      <c r="AH48" s="65"/>
      <c r="AI48" s="65"/>
      <c r="AJ48" s="65"/>
      <c r="AK48" s="65"/>
      <c r="AL48" s="65"/>
      <c r="AM48" s="65"/>
      <c r="AN48" s="65"/>
      <c r="AO48" s="65"/>
      <c r="AP48" s="65"/>
    </row>
    <row r="49" spans="1:42" ht="12.75" customHeight="1" x14ac:dyDescent="0.2">
      <c r="A49" s="40"/>
      <c r="E49" s="158"/>
      <c r="M49"/>
      <c r="N49"/>
      <c r="O49"/>
      <c r="P49"/>
      <c r="Q49"/>
      <c r="R49"/>
      <c r="S49"/>
      <c r="T49"/>
      <c r="U49"/>
      <c r="V49"/>
      <c r="W49"/>
      <c r="AD49" s="65"/>
      <c r="AE49" s="65"/>
      <c r="AF49" s="65"/>
      <c r="AG49" s="65"/>
      <c r="AH49" s="65"/>
      <c r="AI49" s="65"/>
      <c r="AJ49" s="65"/>
      <c r="AK49" s="65"/>
      <c r="AL49" s="65"/>
      <c r="AM49" s="65"/>
      <c r="AN49" s="65"/>
      <c r="AO49" s="65"/>
      <c r="AP49" s="65"/>
    </row>
    <row r="50" spans="1:42" ht="12.75" customHeight="1" x14ac:dyDescent="0.2">
      <c r="B50" s="158"/>
      <c r="C50" s="158"/>
      <c r="E50" s="158"/>
      <c r="F50" s="158"/>
      <c r="H50" s="158"/>
      <c r="I50" s="158"/>
      <c r="J50" s="158"/>
      <c r="K50" s="158"/>
      <c r="M50"/>
      <c r="N50"/>
      <c r="O50"/>
      <c r="P50"/>
      <c r="Q50"/>
      <c r="R50"/>
      <c r="S50"/>
      <c r="T50"/>
      <c r="U50"/>
      <c r="V50"/>
      <c r="W50"/>
      <c r="AD50" s="65"/>
      <c r="AE50" s="65"/>
      <c r="AF50" s="65"/>
      <c r="AG50" s="65"/>
      <c r="AH50" s="65"/>
      <c r="AI50" s="65"/>
      <c r="AJ50" s="65"/>
      <c r="AK50" s="65"/>
      <c r="AL50" s="65"/>
      <c r="AM50" s="65"/>
      <c r="AN50" s="65"/>
      <c r="AO50" s="65"/>
      <c r="AP50" s="65"/>
    </row>
    <row r="51" spans="1:42" ht="12.75" customHeight="1" x14ac:dyDescent="0.2">
      <c r="M51"/>
      <c r="N51"/>
      <c r="O51"/>
      <c r="P51"/>
      <c r="Q51"/>
      <c r="R51"/>
      <c r="S51"/>
      <c r="T51"/>
      <c r="U51"/>
      <c r="V51"/>
      <c r="W51"/>
      <c r="AD51" s="65"/>
      <c r="AE51" s="65"/>
      <c r="AF51" s="65"/>
      <c r="AG51" s="65"/>
      <c r="AH51" s="65"/>
      <c r="AI51" s="65"/>
      <c r="AJ51" s="65"/>
      <c r="AK51" s="65"/>
      <c r="AL51" s="65"/>
      <c r="AM51" s="65"/>
      <c r="AN51" s="65"/>
      <c r="AO51" s="65"/>
      <c r="AP51" s="65"/>
    </row>
    <row r="52" spans="1:42" ht="12.75" customHeight="1" x14ac:dyDescent="0.2">
      <c r="A52" s="108" t="s">
        <v>86</v>
      </c>
      <c r="B52" s="24"/>
      <c r="C52" s="24"/>
      <c r="D52" s="24"/>
      <c r="E52" s="65"/>
      <c r="F52" s="65"/>
      <c r="G52" s="65"/>
      <c r="H52" s="65"/>
      <c r="I52" s="65"/>
      <c r="J52" s="65"/>
      <c r="K52" s="53"/>
      <c r="L52" s="65"/>
      <c r="M52"/>
      <c r="N52"/>
      <c r="O52"/>
      <c r="P52"/>
      <c r="Q52"/>
      <c r="R52"/>
      <c r="S52"/>
      <c r="T52"/>
      <c r="U52"/>
      <c r="V52"/>
      <c r="W52"/>
      <c r="AD52" s="65"/>
      <c r="AE52" s="65"/>
      <c r="AF52" s="65"/>
      <c r="AG52" s="65"/>
      <c r="AH52" s="65"/>
      <c r="AI52" s="65"/>
      <c r="AJ52" s="65"/>
      <c r="AK52" s="65"/>
      <c r="AL52" s="65"/>
      <c r="AM52" s="65"/>
      <c r="AN52" s="65"/>
      <c r="AO52" s="65"/>
      <c r="AP52" s="65"/>
    </row>
    <row r="53" spans="1:42" ht="12.75" customHeight="1" x14ac:dyDescent="0.2">
      <c r="A53" s="89" t="s">
        <v>281</v>
      </c>
      <c r="B53" s="24"/>
      <c r="C53" s="24"/>
      <c r="D53" s="24"/>
      <c r="E53" s="65"/>
      <c r="F53" s="65"/>
      <c r="G53" s="65"/>
      <c r="H53" s="65"/>
      <c r="I53" s="65"/>
      <c r="J53" s="65"/>
      <c r="K53" s="53"/>
      <c r="L53" s="65"/>
      <c r="M53"/>
      <c r="N53"/>
      <c r="O53"/>
      <c r="P53"/>
      <c r="Q53"/>
      <c r="R53"/>
      <c r="S53"/>
      <c r="T53"/>
      <c r="U53"/>
      <c r="V53"/>
      <c r="W53"/>
      <c r="AD53" s="65"/>
      <c r="AE53" s="65"/>
      <c r="AF53" s="65"/>
      <c r="AG53" s="65"/>
      <c r="AH53" s="65"/>
      <c r="AI53" s="65"/>
      <c r="AJ53" s="65"/>
      <c r="AK53" s="65"/>
      <c r="AL53" s="65"/>
      <c r="AM53" s="65"/>
      <c r="AN53" s="65"/>
      <c r="AO53" s="65"/>
      <c r="AP53" s="65"/>
    </row>
    <row r="54" spans="1:42" ht="12.75" customHeight="1" x14ac:dyDescent="0.2">
      <c r="A54" s="240" t="s">
        <v>280</v>
      </c>
      <c r="B54" s="24"/>
      <c r="C54" s="24"/>
      <c r="D54" s="24"/>
      <c r="E54" s="65"/>
      <c r="F54" s="65"/>
      <c r="G54" s="65"/>
      <c r="H54" s="65"/>
      <c r="I54" s="65"/>
      <c r="J54" s="65"/>
      <c r="K54" s="53"/>
      <c r="L54" s="65"/>
      <c r="M54"/>
      <c r="N54"/>
      <c r="O54"/>
      <c r="P54"/>
      <c r="Q54"/>
      <c r="R54"/>
      <c r="S54"/>
      <c r="T54"/>
      <c r="U54"/>
      <c r="V54"/>
      <c r="W54"/>
      <c r="AD54" s="65"/>
      <c r="AE54" s="65"/>
      <c r="AF54" s="65"/>
      <c r="AG54" s="65"/>
      <c r="AH54" s="65"/>
      <c r="AI54" s="65"/>
      <c r="AJ54" s="65"/>
      <c r="AK54" s="65"/>
      <c r="AL54" s="65"/>
      <c r="AM54" s="65"/>
      <c r="AN54" s="65"/>
      <c r="AO54" s="65"/>
      <c r="AP54" s="65"/>
    </row>
    <row r="55" spans="1:42" ht="12.75" customHeight="1" x14ac:dyDescent="0.2">
      <c r="A55" s="60"/>
      <c r="B55" s="61"/>
      <c r="C55" s="61"/>
      <c r="D55" s="61"/>
      <c r="E55" s="60"/>
      <c r="F55" s="60"/>
      <c r="G55" s="60"/>
      <c r="H55" s="60"/>
      <c r="I55" s="60"/>
      <c r="J55" s="60"/>
      <c r="K55" s="53"/>
      <c r="L55" s="65"/>
      <c r="M55"/>
      <c r="N55"/>
      <c r="O55"/>
      <c r="P55"/>
      <c r="Q55"/>
      <c r="R55"/>
      <c r="S55"/>
      <c r="T55"/>
      <c r="U55"/>
      <c r="V55"/>
      <c r="W55"/>
      <c r="AD55" s="65"/>
      <c r="AE55" s="65"/>
      <c r="AF55" s="65"/>
      <c r="AG55" s="65"/>
      <c r="AH55" s="65"/>
      <c r="AI55" s="65"/>
      <c r="AJ55" s="65"/>
      <c r="AK55" s="65"/>
      <c r="AL55" s="65"/>
      <c r="AM55" s="65"/>
      <c r="AN55" s="65"/>
      <c r="AO55" s="65"/>
      <c r="AP55" s="65"/>
    </row>
    <row r="56" spans="1:42" ht="12.75" customHeight="1" x14ac:dyDescent="0.2">
      <c r="A56" s="156" t="s">
        <v>17</v>
      </c>
      <c r="B56" s="156"/>
      <c r="C56" s="147" t="s">
        <v>14</v>
      </c>
      <c r="D56" s="147"/>
      <c r="E56" s="159"/>
      <c r="F56" s="159" t="s">
        <v>144</v>
      </c>
      <c r="G56" s="159"/>
      <c r="H56" s="159"/>
      <c r="I56" s="159"/>
      <c r="J56" s="159" t="s">
        <v>16</v>
      </c>
      <c r="K56" s="160"/>
      <c r="L56" s="100"/>
      <c r="M56"/>
      <c r="N56"/>
      <c r="O56"/>
      <c r="P56"/>
      <c r="Q56"/>
      <c r="R56"/>
      <c r="S56"/>
      <c r="T56"/>
      <c r="U56"/>
      <c r="V56"/>
      <c r="W56"/>
      <c r="AD56" s="65"/>
      <c r="AE56" s="65"/>
      <c r="AF56" s="65"/>
      <c r="AG56" s="65"/>
      <c r="AH56" s="65"/>
      <c r="AI56" s="65"/>
      <c r="AJ56" s="65"/>
      <c r="AK56" s="65"/>
      <c r="AL56" s="65"/>
      <c r="AM56" s="65"/>
      <c r="AN56" s="65"/>
      <c r="AO56" s="65"/>
      <c r="AP56" s="65"/>
    </row>
    <row r="57" spans="1:42" s="100" customFormat="1" ht="12.75" customHeight="1" x14ac:dyDescent="0.2">
      <c r="A57" s="161" t="s">
        <v>6</v>
      </c>
      <c r="B57" s="123"/>
      <c r="C57" s="123">
        <v>13273879.4</v>
      </c>
      <c r="D57" s="123"/>
      <c r="E57" s="123"/>
      <c r="F57" s="123">
        <v>70091</v>
      </c>
      <c r="G57" s="123"/>
      <c r="H57" s="123"/>
      <c r="I57" s="123"/>
      <c r="J57" s="36">
        <v>189</v>
      </c>
      <c r="K57" s="160"/>
      <c r="M57"/>
      <c r="N57"/>
      <c r="O57"/>
      <c r="P57"/>
      <c r="Q57"/>
      <c r="R57"/>
      <c r="S57"/>
      <c r="T57"/>
      <c r="U57"/>
      <c r="V57"/>
      <c r="W57"/>
      <c r="X57"/>
      <c r="Y57"/>
      <c r="Z57"/>
      <c r="AA57"/>
      <c r="AB57"/>
      <c r="AC57"/>
    </row>
    <row r="58" spans="1:42" ht="12.75" customHeight="1" x14ac:dyDescent="0.2">
      <c r="A58" s="51" t="s">
        <v>5</v>
      </c>
      <c r="B58" s="36"/>
      <c r="C58" s="36">
        <v>53500687.399999991</v>
      </c>
      <c r="D58" s="36"/>
      <c r="E58" s="36"/>
      <c r="F58" s="36">
        <v>287140</v>
      </c>
      <c r="G58" s="36"/>
      <c r="H58" s="36"/>
      <c r="I58" s="36"/>
      <c r="J58" s="36">
        <v>186</v>
      </c>
      <c r="K58" s="160"/>
      <c r="M58"/>
      <c r="N58"/>
      <c r="O58"/>
      <c r="P58"/>
      <c r="Q58"/>
      <c r="R58"/>
      <c r="S58"/>
      <c r="T58"/>
      <c r="U58"/>
      <c r="V58"/>
      <c r="W58"/>
      <c r="AD58" s="65"/>
      <c r="AE58" s="65"/>
      <c r="AF58" s="65"/>
      <c r="AG58" s="65"/>
      <c r="AH58" s="65"/>
      <c r="AI58" s="65"/>
      <c r="AJ58" s="65"/>
      <c r="AK58" s="65"/>
      <c r="AL58" s="65"/>
      <c r="AM58" s="65"/>
      <c r="AN58" s="65"/>
      <c r="AO58" s="65"/>
      <c r="AP58" s="65"/>
    </row>
    <row r="59" spans="1:42" s="53" customFormat="1" ht="12.75" customHeight="1" x14ac:dyDescent="0.2">
      <c r="A59" s="161" t="s">
        <v>18</v>
      </c>
      <c r="B59" s="123"/>
      <c r="C59" s="123">
        <v>4926487</v>
      </c>
      <c r="D59" s="123"/>
      <c r="E59" s="123"/>
      <c r="F59" s="123">
        <v>29028</v>
      </c>
      <c r="G59" s="123"/>
      <c r="H59" s="123"/>
      <c r="I59" s="123"/>
      <c r="J59" s="36">
        <v>170</v>
      </c>
      <c r="K59" s="160"/>
      <c r="M59"/>
      <c r="N59"/>
      <c r="O59"/>
      <c r="P59"/>
      <c r="Q59"/>
      <c r="R59"/>
      <c r="S59"/>
      <c r="T59"/>
      <c r="U59"/>
      <c r="V59"/>
      <c r="W59"/>
      <c r="X59"/>
      <c r="Y59"/>
      <c r="Z59"/>
      <c r="AA59"/>
      <c r="AB59"/>
      <c r="AC59"/>
    </row>
    <row r="60" spans="1:42" s="53" customFormat="1" ht="12.75" customHeight="1" x14ac:dyDescent="0.2">
      <c r="A60" s="51" t="s">
        <v>19</v>
      </c>
      <c r="B60" s="36"/>
      <c r="C60" s="123">
        <v>48574200</v>
      </c>
      <c r="D60" s="36"/>
      <c r="E60" s="36"/>
      <c r="F60" s="36">
        <v>258112</v>
      </c>
      <c r="G60" s="36"/>
      <c r="H60" s="36"/>
      <c r="I60" s="36"/>
      <c r="J60" s="36">
        <v>188</v>
      </c>
      <c r="K60" s="65"/>
      <c r="O60" s="45"/>
      <c r="P60" s="45"/>
      <c r="Q60" s="45"/>
      <c r="R60" s="297"/>
      <c r="S60" s="297"/>
      <c r="T60" s="297"/>
      <c r="U60" s="297"/>
      <c r="V60" s="297"/>
      <c r="W60" s="297"/>
      <c r="X60"/>
      <c r="Y60"/>
      <c r="Z60"/>
      <c r="AA60"/>
      <c r="AB60"/>
      <c r="AC60"/>
      <c r="AD60"/>
      <c r="AE60"/>
      <c r="AF60"/>
      <c r="AG60"/>
      <c r="AH60"/>
      <c r="AI60"/>
      <c r="AJ60"/>
      <c r="AK60"/>
      <c r="AL60"/>
      <c r="AM60"/>
      <c r="AN60"/>
      <c r="AO60"/>
      <c r="AP60"/>
    </row>
    <row r="61" spans="1:42" s="53" customFormat="1" ht="12.75" customHeight="1" x14ac:dyDescent="0.2">
      <c r="A61" s="104" t="s">
        <v>1</v>
      </c>
      <c r="B61" s="125"/>
      <c r="C61" s="58">
        <v>66774566.79999999</v>
      </c>
      <c r="D61" s="58"/>
      <c r="E61" s="58"/>
      <c r="F61" s="58">
        <v>357231</v>
      </c>
      <c r="G61" s="58"/>
      <c r="H61" s="58"/>
      <c r="I61" s="58"/>
      <c r="J61" s="58">
        <v>187</v>
      </c>
      <c r="K61" s="160"/>
      <c r="O61" s="45"/>
      <c r="P61" s="45"/>
      <c r="Q61" s="45"/>
      <c r="R61" s="297"/>
      <c r="S61" s="297"/>
      <c r="T61" s="297"/>
      <c r="U61" s="297"/>
      <c r="V61" s="297"/>
      <c r="W61" s="297"/>
      <c r="X61"/>
      <c r="Y61"/>
      <c r="Z61"/>
      <c r="AA61"/>
      <c r="AB61"/>
      <c r="AC61"/>
      <c r="AD61"/>
      <c r="AE61"/>
      <c r="AF61"/>
      <c r="AG61"/>
      <c r="AH61"/>
      <c r="AI61"/>
      <c r="AJ61"/>
      <c r="AK61"/>
      <c r="AL61"/>
      <c r="AM61"/>
      <c r="AN61"/>
      <c r="AO61"/>
      <c r="AP61"/>
    </row>
    <row r="62" spans="1:42" s="162" customFormat="1" ht="12.75" customHeight="1" x14ac:dyDescent="0.2">
      <c r="A62" s="40" t="s">
        <v>285</v>
      </c>
      <c r="B62" s="53"/>
      <c r="C62" s="53"/>
      <c r="D62" s="53"/>
      <c r="E62" s="53"/>
      <c r="F62" s="76"/>
      <c r="G62" s="53"/>
      <c r="H62" s="53"/>
      <c r="I62" s="53"/>
      <c r="J62" s="53"/>
      <c r="K62" s="53"/>
      <c r="O62" s="298"/>
      <c r="P62" s="298"/>
      <c r="Q62" s="298"/>
      <c r="R62" s="297"/>
      <c r="S62" s="297"/>
      <c r="T62" s="297"/>
      <c r="U62" s="297"/>
      <c r="V62" s="297"/>
      <c r="W62" s="297"/>
      <c r="X62"/>
      <c r="Y62"/>
      <c r="Z62"/>
      <c r="AA62"/>
      <c r="AB62"/>
      <c r="AC62"/>
      <c r="AD62"/>
      <c r="AE62"/>
      <c r="AF62"/>
      <c r="AG62"/>
      <c r="AH62"/>
      <c r="AI62"/>
      <c r="AJ62"/>
      <c r="AK62"/>
      <c r="AL62"/>
      <c r="AM62"/>
      <c r="AN62"/>
      <c r="AO62"/>
      <c r="AP62"/>
    </row>
    <row r="63" spans="1:42" ht="12.75" customHeight="1" x14ac:dyDescent="0.2">
      <c r="A63" s="53"/>
      <c r="B63" s="53"/>
      <c r="C63" s="76"/>
      <c r="D63" s="53"/>
      <c r="E63" s="53"/>
      <c r="F63" s="53"/>
      <c r="G63" s="53"/>
      <c r="H63" s="53"/>
      <c r="I63" s="53"/>
      <c r="J63" s="53"/>
      <c r="K63" s="53"/>
      <c r="L63" s="65"/>
      <c r="M63" s="65"/>
      <c r="N63" s="230"/>
      <c r="O63" s="297"/>
      <c r="P63" s="297"/>
      <c r="Q63" s="297"/>
      <c r="R63" s="297"/>
    </row>
    <row r="64" spans="1:42" ht="12.75" customHeight="1" x14ac:dyDescent="0.2">
      <c r="N64"/>
      <c r="O64" s="297"/>
      <c r="P64" s="297"/>
      <c r="Q64" s="297"/>
      <c r="R64" s="297"/>
    </row>
    <row r="65" spans="1:18" ht="12.75" customHeight="1" x14ac:dyDescent="0.2">
      <c r="N65"/>
      <c r="O65" s="297"/>
      <c r="P65" s="297"/>
      <c r="Q65" s="297"/>
      <c r="R65" s="297"/>
    </row>
    <row r="66" spans="1:18" ht="12.75" customHeight="1" x14ac:dyDescent="0.2">
      <c r="B66" s="76"/>
      <c r="C66" s="76"/>
      <c r="E66" s="76"/>
      <c r="F66" s="76"/>
      <c r="H66" s="76"/>
      <c r="I66" s="76"/>
      <c r="J66" s="76"/>
      <c r="K66" s="76"/>
      <c r="L66" s="76"/>
      <c r="M66" s="76"/>
      <c r="N66"/>
      <c r="O66" s="297"/>
      <c r="P66" s="297"/>
      <c r="Q66" s="297"/>
      <c r="R66" s="297"/>
    </row>
    <row r="67" spans="1:18" ht="12.75" customHeight="1" x14ac:dyDescent="0.2">
      <c r="B67" s="76"/>
      <c r="C67" s="76"/>
      <c r="E67" s="76"/>
      <c r="F67" s="163"/>
      <c r="H67" s="76"/>
      <c r="I67" s="76"/>
      <c r="J67" s="76"/>
      <c r="K67" s="76"/>
      <c r="L67" s="163"/>
      <c r="M67" s="163"/>
      <c r="N67" s="163"/>
      <c r="O67" s="297"/>
      <c r="P67" s="297"/>
      <c r="Q67" s="297"/>
      <c r="R67" s="297"/>
    </row>
    <row r="68" spans="1:18" ht="12.75" customHeight="1" x14ac:dyDescent="0.2">
      <c r="A68" s="164"/>
      <c r="B68" s="165"/>
      <c r="C68" s="163"/>
      <c r="E68" s="163"/>
      <c r="F68" s="102"/>
      <c r="H68" s="163"/>
      <c r="I68" s="163"/>
      <c r="J68" s="163"/>
      <c r="K68" s="163"/>
      <c r="L68" s="102"/>
      <c r="M68" s="102"/>
      <c r="N68" s="102"/>
      <c r="O68" s="297"/>
      <c r="P68" s="297"/>
      <c r="Q68" s="297"/>
      <c r="R68" s="297"/>
    </row>
    <row r="69" spans="1:18" ht="12.75" customHeight="1" x14ac:dyDescent="0.2">
      <c r="A69" s="46"/>
      <c r="B69" s="158"/>
      <c r="C69" s="76"/>
      <c r="E69" s="76"/>
      <c r="F69" s="166"/>
      <c r="H69" s="166"/>
      <c r="I69" s="166"/>
      <c r="J69" s="166"/>
      <c r="K69" s="166"/>
      <c r="L69" s="166"/>
      <c r="M69" s="166"/>
      <c r="N69" s="166"/>
      <c r="O69" s="297"/>
      <c r="P69" s="297"/>
      <c r="Q69" s="297"/>
      <c r="R69" s="297"/>
    </row>
    <row r="70" spans="1:18" ht="12.75" customHeight="1" x14ac:dyDescent="0.2">
      <c r="A70" s="53"/>
      <c r="B70" s="102"/>
      <c r="C70" s="102"/>
      <c r="E70" s="102"/>
      <c r="F70" s="102"/>
      <c r="H70" s="102"/>
      <c r="I70" s="102"/>
      <c r="J70" s="102"/>
      <c r="K70" s="102"/>
      <c r="L70" s="102"/>
      <c r="M70" s="102"/>
      <c r="N70" s="102"/>
      <c r="O70" s="297"/>
      <c r="P70" s="297"/>
      <c r="Q70" s="297"/>
      <c r="R70" s="297"/>
    </row>
    <row r="71" spans="1:18" ht="12.75" customHeight="1" x14ac:dyDescent="0.2">
      <c r="A71" s="45"/>
      <c r="B71" s="39"/>
      <c r="C71" s="39"/>
      <c r="E71" s="39"/>
      <c r="F71" s="39"/>
      <c r="H71" s="39"/>
      <c r="I71" s="39"/>
      <c r="J71" s="39"/>
      <c r="K71" s="39"/>
      <c r="L71" s="39"/>
      <c r="M71" s="39"/>
      <c r="N71" s="39"/>
      <c r="O71" s="297"/>
      <c r="P71" s="297"/>
      <c r="Q71" s="297"/>
      <c r="R71" s="297"/>
    </row>
    <row r="72" spans="1:18" ht="12.75" customHeight="1" x14ac:dyDescent="0.2">
      <c r="B72" s="65"/>
      <c r="C72" s="65"/>
      <c r="D72" s="65"/>
      <c r="E72" s="65"/>
      <c r="F72" s="65"/>
      <c r="G72" s="65"/>
      <c r="H72" s="65"/>
      <c r="I72" s="65"/>
      <c r="J72" s="65"/>
      <c r="K72" s="65"/>
      <c r="L72" s="65"/>
      <c r="M72" s="65"/>
      <c r="N72" s="65"/>
    </row>
    <row r="73" spans="1:18" ht="12.75" customHeight="1" x14ac:dyDescent="0.2">
      <c r="B73" s="65"/>
      <c r="C73" s="65"/>
      <c r="D73" s="65"/>
      <c r="E73" s="65"/>
      <c r="F73" s="65"/>
      <c r="G73" s="65"/>
      <c r="H73" s="65"/>
      <c r="I73" s="65"/>
      <c r="J73" s="65"/>
      <c r="K73" s="65"/>
    </row>
    <row r="74" spans="1:18" ht="12.75" customHeight="1" x14ac:dyDescent="0.2">
      <c r="B74" s="65"/>
      <c r="C74" s="65"/>
      <c r="D74" s="65"/>
      <c r="E74" s="65"/>
      <c r="F74" s="65"/>
      <c r="G74" s="65"/>
      <c r="H74" s="65"/>
      <c r="I74" s="65"/>
      <c r="J74" s="65"/>
      <c r="K74" s="65"/>
    </row>
    <row r="75" spans="1:18" ht="12.75" customHeight="1" x14ac:dyDescent="0.2">
      <c r="B75" s="65"/>
      <c r="C75" s="65"/>
      <c r="D75" s="65"/>
      <c r="E75" s="65"/>
      <c r="F75" s="65"/>
      <c r="G75" s="65"/>
      <c r="H75" s="65"/>
      <c r="I75" s="65"/>
      <c r="J75" s="65"/>
      <c r="K75" s="65"/>
    </row>
  </sheetData>
  <mergeCells count="7">
    <mergeCell ref="E6:N6"/>
    <mergeCell ref="B6:C6"/>
    <mergeCell ref="B39:C39"/>
    <mergeCell ref="E39:F39"/>
    <mergeCell ref="H39:L39"/>
    <mergeCell ref="H7:J7"/>
    <mergeCell ref="L7:N7"/>
  </mergeCells>
  <phoneticPr fontId="3"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8">
    <pageSetUpPr fitToPage="1"/>
  </sheetPr>
  <dimension ref="A2:P23"/>
  <sheetViews>
    <sheetView showGridLines="0" zoomScaleNormal="100" workbookViewId="0">
      <selection activeCell="I5" sqref="I5"/>
    </sheetView>
  </sheetViews>
  <sheetFormatPr defaultColWidth="9.140625" defaultRowHeight="12.75" x14ac:dyDescent="0.2"/>
  <cols>
    <col min="1" max="1" width="13.7109375" style="66" customWidth="1"/>
    <col min="2" max="3" width="9.140625" style="66"/>
    <col min="4" max="4" width="9.5703125" style="66" customWidth="1"/>
    <col min="5" max="5" width="8.28515625" style="66" customWidth="1"/>
    <col min="6" max="6" width="7.85546875" style="66" customWidth="1"/>
    <col min="7" max="10" width="9.140625" style="66"/>
    <col min="11" max="11" width="14.28515625" style="66" customWidth="1"/>
    <col min="12" max="12" width="12.42578125" style="66" customWidth="1"/>
    <col min="13" max="13" width="13.28515625" style="66" customWidth="1"/>
    <col min="14" max="14" width="12.85546875" style="66" customWidth="1"/>
    <col min="15" max="15" width="12.28515625" style="66" customWidth="1"/>
    <col min="16" max="16384" width="9.140625" style="66"/>
  </cols>
  <sheetData>
    <row r="2" spans="1:16" x14ac:dyDescent="0.2">
      <c r="A2"/>
      <c r="B2"/>
      <c r="C2"/>
      <c r="D2"/>
      <c r="E2"/>
      <c r="F2"/>
      <c r="G2"/>
      <c r="H2"/>
      <c r="I2"/>
      <c r="J2"/>
    </row>
    <row r="3" spans="1:16" x14ac:dyDescent="0.2">
      <c r="A3" s="108" t="s">
        <v>184</v>
      </c>
      <c r="B3" s="24"/>
      <c r="C3" s="24"/>
      <c r="D3" s="24"/>
      <c r="E3" s="65"/>
      <c r="F3" s="65"/>
      <c r="G3" s="65"/>
      <c r="H3" s="53"/>
      <c r="I3" s="53"/>
      <c r="J3" s="46"/>
    </row>
    <row r="4" spans="1:16" x14ac:dyDescent="0.2">
      <c r="A4" s="89" t="s">
        <v>224</v>
      </c>
      <c r="B4" s="24"/>
      <c r="C4" s="24"/>
      <c r="D4" s="24"/>
      <c r="E4" s="65"/>
      <c r="F4" s="65"/>
      <c r="G4" s="65"/>
      <c r="H4" s="53"/>
      <c r="I4" s="53"/>
      <c r="J4" s="46"/>
    </row>
    <row r="5" spans="1:16" x14ac:dyDescent="0.2">
      <c r="A5" s="242" t="s">
        <v>282</v>
      </c>
      <c r="B5" s="143"/>
      <c r="C5" s="143"/>
      <c r="D5" s="137"/>
      <c r="E5" s="137"/>
      <c r="F5" s="137"/>
      <c r="G5" s="137"/>
      <c r="H5" s="137"/>
      <c r="I5" s="137"/>
      <c r="J5" s="46"/>
    </row>
    <row r="6" spans="1:16" x14ac:dyDescent="0.2">
      <c r="A6" s="60"/>
      <c r="B6" s="61"/>
      <c r="C6" s="61"/>
      <c r="D6" s="61"/>
      <c r="E6" s="60"/>
      <c r="F6" s="60"/>
      <c r="G6" s="60"/>
      <c r="H6" s="60"/>
      <c r="I6" s="60"/>
      <c r="J6" s="46"/>
    </row>
    <row r="7" spans="1:16" x14ac:dyDescent="0.2">
      <c r="A7" s="65"/>
      <c r="B7" s="168" t="s">
        <v>146</v>
      </c>
      <c r="C7" s="168"/>
      <c r="D7" s="308" t="s">
        <v>5</v>
      </c>
      <c r="E7" s="308"/>
      <c r="F7" s="308"/>
      <c r="G7" s="308"/>
      <c r="H7" s="65"/>
      <c r="I7" s="48" t="s">
        <v>1</v>
      </c>
      <c r="J7" s="46"/>
      <c r="K7" s="268"/>
      <c r="L7" s="268"/>
      <c r="M7" s="268"/>
      <c r="N7" s="268"/>
      <c r="O7" s="268"/>
    </row>
    <row r="8" spans="1:16" x14ac:dyDescent="0.2">
      <c r="A8" s="17"/>
      <c r="B8" s="45" t="s">
        <v>93</v>
      </c>
      <c r="C8" s="45"/>
      <c r="D8" s="307"/>
      <c r="E8" s="307"/>
      <c r="F8" s="307"/>
      <c r="G8" s="307"/>
      <c r="H8" s="65"/>
      <c r="I8" s="65"/>
      <c r="J8" s="46"/>
      <c r="K8" s="268"/>
      <c r="L8" s="268"/>
      <c r="M8" s="268"/>
      <c r="N8" s="268"/>
      <c r="O8" s="268"/>
    </row>
    <row r="9" spans="1:16" x14ac:dyDescent="0.2">
      <c r="A9" s="60" t="s">
        <v>0</v>
      </c>
      <c r="B9" s="62"/>
      <c r="C9" s="62"/>
      <c r="D9" s="62" t="s">
        <v>3</v>
      </c>
      <c r="E9" s="60"/>
      <c r="F9" s="290" t="s">
        <v>4</v>
      </c>
      <c r="G9" s="35" t="s">
        <v>1</v>
      </c>
      <c r="H9" s="60"/>
      <c r="I9" s="62"/>
      <c r="J9" s="46"/>
    </row>
    <row r="10" spans="1:16" x14ac:dyDescent="0.2">
      <c r="A10" s="260">
        <v>2007</v>
      </c>
      <c r="B10" s="261">
        <v>257</v>
      </c>
      <c r="C10" s="261"/>
      <c r="D10" s="261">
        <v>245</v>
      </c>
      <c r="E10" s="261"/>
      <c r="F10" s="291">
        <v>269</v>
      </c>
      <c r="G10" s="261">
        <v>266</v>
      </c>
      <c r="H10" s="261"/>
      <c r="I10" s="261">
        <v>264</v>
      </c>
      <c r="J10" s="46"/>
      <c r="K10" s="170"/>
      <c r="L10" s="170"/>
      <c r="M10" s="170"/>
      <c r="N10" s="170"/>
      <c r="O10" s="170"/>
      <c r="P10" s="170"/>
    </row>
    <row r="11" spans="1:16" x14ac:dyDescent="0.2">
      <c r="A11" s="260">
        <v>2008</v>
      </c>
      <c r="B11" s="261">
        <v>268</v>
      </c>
      <c r="C11" s="261"/>
      <c r="D11" s="261">
        <v>234</v>
      </c>
      <c r="E11" s="262"/>
      <c r="F11" s="291">
        <v>258</v>
      </c>
      <c r="G11" s="261">
        <v>255</v>
      </c>
      <c r="H11" s="262"/>
      <c r="I11" s="261">
        <v>257</v>
      </c>
      <c r="J11" s="46"/>
    </row>
    <row r="12" spans="1:16" x14ac:dyDescent="0.2">
      <c r="A12" s="260">
        <v>2009</v>
      </c>
      <c r="B12" s="261">
        <v>246</v>
      </c>
      <c r="C12" s="261"/>
      <c r="D12" s="261">
        <v>222</v>
      </c>
      <c r="E12" s="262"/>
      <c r="F12" s="291">
        <v>248</v>
      </c>
      <c r="G12" s="261">
        <v>245</v>
      </c>
      <c r="H12" s="262"/>
      <c r="I12" s="261">
        <v>245</v>
      </c>
      <c r="J12" s="46"/>
    </row>
    <row r="13" spans="1:16" x14ac:dyDescent="0.2">
      <c r="A13" s="260">
        <v>2010</v>
      </c>
      <c r="B13" s="261">
        <v>230</v>
      </c>
      <c r="C13" s="261"/>
      <c r="D13" s="261">
        <v>202</v>
      </c>
      <c r="E13" s="262"/>
      <c r="F13" s="291">
        <v>228</v>
      </c>
      <c r="G13" s="261">
        <v>225</v>
      </c>
      <c r="H13" s="262"/>
      <c r="I13" s="261">
        <v>226</v>
      </c>
      <c r="J13" s="46"/>
      <c r="K13" s="266"/>
      <c r="L13" s="266"/>
      <c r="M13" s="266"/>
      <c r="N13" s="170"/>
    </row>
    <row r="14" spans="1:16" x14ac:dyDescent="0.2">
      <c r="A14" s="260">
        <v>2011</v>
      </c>
      <c r="B14" s="261">
        <v>222</v>
      </c>
      <c r="C14" s="261"/>
      <c r="D14" s="261">
        <v>196</v>
      </c>
      <c r="E14" s="262"/>
      <c r="F14" s="291">
        <v>222</v>
      </c>
      <c r="G14" s="261">
        <v>219</v>
      </c>
      <c r="H14" s="262"/>
      <c r="I14" s="261">
        <v>219</v>
      </c>
      <c r="J14" s="46"/>
      <c r="K14"/>
      <c r="L14"/>
      <c r="M14"/>
    </row>
    <row r="15" spans="1:16" x14ac:dyDescent="0.2">
      <c r="A15" s="260">
        <v>2012</v>
      </c>
      <c r="B15" s="261">
        <v>182</v>
      </c>
      <c r="C15" s="261"/>
      <c r="D15" s="261">
        <v>164</v>
      </c>
      <c r="E15" s="262"/>
      <c r="F15" s="291">
        <v>186</v>
      </c>
      <c r="G15" s="261">
        <v>184</v>
      </c>
      <c r="H15" s="262"/>
      <c r="I15" s="261">
        <v>183</v>
      </c>
      <c r="J15" s="46"/>
      <c r="K15"/>
      <c r="L15"/>
      <c r="M15"/>
    </row>
    <row r="16" spans="1:16" x14ac:dyDescent="0.2">
      <c r="A16" s="260">
        <v>2013</v>
      </c>
      <c r="B16" s="261">
        <v>205.1881592531083</v>
      </c>
      <c r="C16" s="261"/>
      <c r="D16" s="261">
        <v>175.53849337472047</v>
      </c>
      <c r="E16" s="262"/>
      <c r="F16" s="291">
        <v>198.8946596611039</v>
      </c>
      <c r="G16" s="261">
        <v>196.39078958196919</v>
      </c>
      <c r="H16" s="262"/>
      <c r="I16" s="261">
        <v>198.08864123310062</v>
      </c>
      <c r="J16" s="46"/>
      <c r="K16"/>
      <c r="L16"/>
      <c r="M16"/>
    </row>
    <row r="17" spans="1:15" x14ac:dyDescent="0.2">
      <c r="A17" s="260">
        <v>2014</v>
      </c>
      <c r="B17" s="261">
        <v>194</v>
      </c>
      <c r="C17" s="261"/>
      <c r="D17" s="261">
        <v>171</v>
      </c>
      <c r="E17" s="262"/>
      <c r="F17" s="291">
        <v>192</v>
      </c>
      <c r="G17" s="261">
        <v>190</v>
      </c>
      <c r="H17" s="262"/>
      <c r="I17" s="261">
        <v>191</v>
      </c>
      <c r="J17" s="46"/>
      <c r="K17"/>
      <c r="L17"/>
      <c r="M17"/>
    </row>
    <row r="18" spans="1:15" x14ac:dyDescent="0.2">
      <c r="A18" s="260">
        <v>2015</v>
      </c>
      <c r="B18" s="261">
        <v>204.22949593259733</v>
      </c>
      <c r="C18" s="261"/>
      <c r="D18" s="261">
        <v>179.0549367778876</v>
      </c>
      <c r="E18" s="262"/>
      <c r="F18" s="291">
        <v>200.25185183702072</v>
      </c>
      <c r="G18" s="261">
        <v>198</v>
      </c>
      <c r="H18" s="262"/>
      <c r="I18" s="261">
        <v>199</v>
      </c>
      <c r="J18" s="46"/>
      <c r="K18"/>
      <c r="L18"/>
      <c r="M18"/>
    </row>
    <row r="19" spans="1:15" x14ac:dyDescent="0.2">
      <c r="A19" s="260">
        <v>2016</v>
      </c>
      <c r="B19" s="261">
        <v>199</v>
      </c>
      <c r="C19" s="261"/>
      <c r="D19" s="261">
        <v>180</v>
      </c>
      <c r="E19" s="262"/>
      <c r="F19" s="291">
        <v>200.25185183702072</v>
      </c>
      <c r="G19" s="261">
        <v>198</v>
      </c>
      <c r="H19" s="262"/>
      <c r="I19" s="261">
        <v>198</v>
      </c>
      <c r="J19" s="46"/>
      <c r="K19"/>
      <c r="L19"/>
      <c r="M19"/>
    </row>
    <row r="20" spans="1:15" x14ac:dyDescent="0.2">
      <c r="A20" s="269">
        <v>2017</v>
      </c>
      <c r="B20" s="270">
        <v>189.38065372159051</v>
      </c>
      <c r="C20" s="270"/>
      <c r="D20" s="270">
        <v>169.71500620090947</v>
      </c>
      <c r="E20" s="271"/>
      <c r="F20" s="289">
        <v>188.19039874163155</v>
      </c>
      <c r="G20" s="270">
        <v>186.32265584732187</v>
      </c>
      <c r="H20" s="271"/>
      <c r="I20" s="270">
        <v>186.92265452886227</v>
      </c>
      <c r="J20" s="46"/>
      <c r="K20"/>
      <c r="L20"/>
      <c r="M20" s="170"/>
      <c r="N20" s="167"/>
    </row>
    <row r="21" spans="1:15" x14ac:dyDescent="0.2">
      <c r="A21" s="40" t="s">
        <v>285</v>
      </c>
      <c r="B21" s="68"/>
      <c r="C21" s="68"/>
      <c r="D21" s="169"/>
      <c r="E21" s="63"/>
      <c r="F21" s="169"/>
      <c r="G21" s="68"/>
      <c r="H21" s="68"/>
      <c r="I21" s="39"/>
      <c r="J21" s="46"/>
      <c r="K21" s="170"/>
      <c r="L21" s="170"/>
      <c r="M21" s="170"/>
      <c r="N21" s="170"/>
      <c r="O21" s="170"/>
    </row>
    <row r="22" spans="1:15" x14ac:dyDescent="0.2">
      <c r="A22" s="65"/>
      <c r="B22" s="76"/>
      <c r="C22" s="76"/>
      <c r="D22" s="169"/>
      <c r="E22" s="76"/>
      <c r="F22" s="169"/>
      <c r="G22" s="76"/>
      <c r="H22" s="68"/>
      <c r="I22" s="102"/>
      <c r="J22" s="46"/>
      <c r="K22" s="170"/>
      <c r="L22" s="170"/>
      <c r="M22" s="170"/>
      <c r="N22" s="170"/>
      <c r="O22" s="170"/>
    </row>
    <row r="23" spans="1:15" x14ac:dyDescent="0.2">
      <c r="A23" s="65"/>
      <c r="B23" s="46"/>
      <c r="C23" s="46"/>
      <c r="D23" s="46"/>
      <c r="E23" s="46"/>
      <c r="F23" s="46"/>
      <c r="G23" s="46"/>
      <c r="H23" s="46"/>
      <c r="I23" s="46"/>
      <c r="J23" s="46"/>
    </row>
  </sheetData>
  <mergeCells count="1">
    <mergeCell ref="D7:G8"/>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Paint.Picture" shapeId="96260" r:id="rId4">
          <objectPr defaultSize="0" autoLine="0" autoPict="0" r:id="rId5">
            <anchor moveWithCells="1">
              <from>
                <xdr:col>0</xdr:col>
                <xdr:colOff>0</xdr:colOff>
                <xdr:row>21</xdr:row>
                <xdr:rowOff>142875</xdr:rowOff>
              </from>
              <to>
                <xdr:col>1</xdr:col>
                <xdr:colOff>228600</xdr:colOff>
                <xdr:row>23</xdr:row>
                <xdr:rowOff>57150</xdr:rowOff>
              </to>
            </anchor>
          </objectPr>
        </oleObject>
      </mc:Choice>
      <mc:Fallback>
        <oleObject progId="Paint.Picture" shapeId="9626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2">
    <pageSetUpPr fitToPage="1"/>
  </sheetPr>
  <dimension ref="A1:V61"/>
  <sheetViews>
    <sheetView showGridLines="0" zoomScaleNormal="100" workbookViewId="0">
      <selection activeCell="N32" sqref="N32"/>
    </sheetView>
  </sheetViews>
  <sheetFormatPr defaultColWidth="9.140625" defaultRowHeight="12.75" customHeight="1" x14ac:dyDescent="0.2"/>
  <cols>
    <col min="1" max="1" width="17.7109375" style="20" customWidth="1"/>
    <col min="2" max="5" width="11" style="20" customWidth="1"/>
    <col min="6" max="6" width="11.140625" style="19" customWidth="1"/>
    <col min="7" max="7" width="11.7109375" style="20" customWidth="1"/>
    <col min="8" max="8" width="11.42578125" style="21" customWidth="1"/>
    <col min="9" max="10" width="9.140625" style="20"/>
    <col min="11" max="11" width="10.85546875" style="20" customWidth="1"/>
    <col min="12" max="14" width="9.140625" style="20"/>
    <col min="15" max="15" width="10.7109375" style="20" customWidth="1"/>
    <col min="16" max="16384" width="9.140625" style="20"/>
  </cols>
  <sheetData>
    <row r="1" spans="1:8" ht="12.75" customHeight="1" x14ac:dyDescent="0.2">
      <c r="G1" s="44"/>
    </row>
    <row r="2" spans="1:8" ht="12.75" customHeight="1" x14ac:dyDescent="0.2">
      <c r="A2" s="108" t="s">
        <v>94</v>
      </c>
    </row>
    <row r="3" spans="1:8" ht="12.75" customHeight="1" x14ac:dyDescent="0.2">
      <c r="A3" s="89" t="s">
        <v>226</v>
      </c>
    </row>
    <row r="4" spans="1:8" ht="12.75" customHeight="1" x14ac:dyDescent="0.2">
      <c r="A4" s="240" t="s">
        <v>227</v>
      </c>
    </row>
    <row r="5" spans="1:8" ht="12.75" customHeight="1" x14ac:dyDescent="0.2">
      <c r="A5" s="16"/>
      <c r="B5" s="16"/>
      <c r="C5" s="16"/>
      <c r="D5" s="16"/>
      <c r="E5" s="16"/>
      <c r="F5" s="87"/>
      <c r="G5" s="16"/>
    </row>
    <row r="6" spans="1:8" ht="12.75" customHeight="1" x14ac:dyDescent="0.2">
      <c r="A6" s="20" t="s">
        <v>95</v>
      </c>
      <c r="B6" s="10" t="s">
        <v>96</v>
      </c>
      <c r="C6" s="303" t="s">
        <v>120</v>
      </c>
      <c r="D6" s="303"/>
      <c r="E6" s="303"/>
      <c r="F6" s="10" t="s">
        <v>97</v>
      </c>
      <c r="G6" s="45" t="s">
        <v>98</v>
      </c>
      <c r="H6" s="10"/>
    </row>
    <row r="7" spans="1:8" ht="12.75" customHeight="1" x14ac:dyDescent="0.2">
      <c r="A7" s="16"/>
      <c r="B7" s="87"/>
      <c r="C7" s="133">
        <v>-3500</v>
      </c>
      <c r="D7" s="87" t="s">
        <v>27</v>
      </c>
      <c r="E7" s="87" t="s">
        <v>1</v>
      </c>
      <c r="F7" s="87"/>
      <c r="G7" s="87"/>
    </row>
    <row r="8" spans="1:8" s="12" customFormat="1" ht="12.75" customHeight="1" x14ac:dyDescent="0.2">
      <c r="A8" s="172" t="s">
        <v>99</v>
      </c>
      <c r="B8" s="224">
        <v>1265.4225160000001</v>
      </c>
      <c r="C8" s="224">
        <v>1525.368172</v>
      </c>
      <c r="D8" s="224">
        <v>3359.6327379999998</v>
      </c>
      <c r="E8" s="224">
        <v>1711.0841370000001</v>
      </c>
      <c r="F8" s="224">
        <v>6086.1740870000003</v>
      </c>
      <c r="G8" s="224">
        <v>216.00094610244989</v>
      </c>
      <c r="H8" s="29"/>
    </row>
    <row r="9" spans="1:8" s="12" customFormat="1" ht="12.75" customHeight="1" x14ac:dyDescent="0.2">
      <c r="A9" s="173" t="s">
        <v>114</v>
      </c>
      <c r="B9" s="224">
        <v>1244.0026660000001</v>
      </c>
      <c r="C9" s="224">
        <v>1380.143783</v>
      </c>
      <c r="D9" s="224">
        <v>3253.1839380000001</v>
      </c>
      <c r="E9" s="224">
        <v>1616.6575539999999</v>
      </c>
      <c r="F9" s="224">
        <v>7642.3557060000003</v>
      </c>
      <c r="G9" s="224">
        <v>194.09205050268881</v>
      </c>
      <c r="H9" s="29"/>
    </row>
    <row r="10" spans="1:8" s="12" customFormat="1" ht="12.75" customHeight="1" x14ac:dyDescent="0.2">
      <c r="A10" s="173" t="s">
        <v>100</v>
      </c>
      <c r="B10" s="224">
        <v>1177.2279430000001</v>
      </c>
      <c r="C10" s="224">
        <v>1372.157044</v>
      </c>
      <c r="D10" s="224">
        <v>4043.1916000000001</v>
      </c>
      <c r="E10" s="224">
        <v>1662.19298</v>
      </c>
      <c r="F10" s="224">
        <v>6189.4401090000001</v>
      </c>
      <c r="G10" s="224">
        <v>177.88716447486939</v>
      </c>
      <c r="H10" s="29"/>
    </row>
    <row r="11" spans="1:8" s="12" customFormat="1" ht="12.75" customHeight="1" x14ac:dyDescent="0.2">
      <c r="A11" s="173" t="s">
        <v>101</v>
      </c>
      <c r="B11" s="224">
        <v>1193.193057</v>
      </c>
      <c r="C11" s="224">
        <v>1368.2700339999999</v>
      </c>
      <c r="D11" s="224">
        <v>3680.0261690000002</v>
      </c>
      <c r="E11" s="224">
        <v>1653.072684</v>
      </c>
      <c r="F11" s="224">
        <v>5190.6764890000004</v>
      </c>
      <c r="G11" s="224">
        <v>172.41141922047009</v>
      </c>
      <c r="H11" s="29"/>
    </row>
    <row r="12" spans="1:8" s="12" customFormat="1" ht="12.75" customHeight="1" x14ac:dyDescent="0.2">
      <c r="A12" s="173" t="s">
        <v>102</v>
      </c>
      <c r="B12" s="224">
        <v>1243.7280900000001</v>
      </c>
      <c r="C12" s="224">
        <v>1356.894626</v>
      </c>
      <c r="D12" s="224">
        <v>4910.6988119999996</v>
      </c>
      <c r="E12" s="224">
        <v>1887.9663250000001</v>
      </c>
      <c r="F12" s="224">
        <v>5606.842036</v>
      </c>
      <c r="G12" s="224">
        <v>183.33858569279167</v>
      </c>
      <c r="H12" s="29"/>
    </row>
    <row r="13" spans="1:8" s="12" customFormat="1" ht="12.75" customHeight="1" x14ac:dyDescent="0.2">
      <c r="A13" s="173" t="s">
        <v>103</v>
      </c>
      <c r="B13" s="224">
        <v>1226.094525</v>
      </c>
      <c r="C13" s="224">
        <v>1352.0069550000001</v>
      </c>
      <c r="D13" s="224">
        <v>5892.1618689999996</v>
      </c>
      <c r="E13" s="224">
        <v>2100.349334</v>
      </c>
      <c r="F13" s="224">
        <v>4818.8845490000003</v>
      </c>
      <c r="G13" s="224">
        <v>172.13146006991127</v>
      </c>
      <c r="H13" s="29"/>
    </row>
    <row r="14" spans="1:8" s="12" customFormat="1" ht="12.75" customHeight="1" x14ac:dyDescent="0.2">
      <c r="A14" s="173" t="s">
        <v>115</v>
      </c>
      <c r="B14" s="224">
        <v>1188.0744259999999</v>
      </c>
      <c r="C14" s="224">
        <v>1278.588262</v>
      </c>
      <c r="D14" s="224">
        <v>4898.531841</v>
      </c>
      <c r="E14" s="224">
        <v>1738.1404869999999</v>
      </c>
      <c r="F14" s="224">
        <v>4872.2298899999996</v>
      </c>
      <c r="G14" s="224">
        <v>166.42983129518879</v>
      </c>
      <c r="H14" s="29"/>
    </row>
    <row r="15" spans="1:8" s="12" customFormat="1" ht="12.75" customHeight="1" x14ac:dyDescent="0.2">
      <c r="A15" s="173" t="s">
        <v>104</v>
      </c>
      <c r="B15" s="224">
        <v>1004.50435</v>
      </c>
      <c r="C15" s="224">
        <v>1110.8300710000001</v>
      </c>
      <c r="D15" s="224">
        <v>2827.9288630000001</v>
      </c>
      <c r="E15" s="224">
        <v>1292.9113749999999</v>
      </c>
      <c r="F15" s="224">
        <v>5194.8791199999996</v>
      </c>
      <c r="G15" s="224">
        <v>157.13525393525393</v>
      </c>
      <c r="H15" s="29"/>
    </row>
    <row r="16" spans="1:8" s="12" customFormat="1" ht="12.75" customHeight="1" x14ac:dyDescent="0.2">
      <c r="A16" s="173" t="s">
        <v>113</v>
      </c>
      <c r="B16" s="224">
        <v>1165.172879</v>
      </c>
      <c r="C16" s="224">
        <v>1264.7794739999999</v>
      </c>
      <c r="D16" s="224">
        <v>4108.6339180000004</v>
      </c>
      <c r="E16" s="224">
        <v>1606.850091</v>
      </c>
      <c r="F16" s="224">
        <v>3282.913333</v>
      </c>
      <c r="G16" s="224">
        <v>167.41123943661972</v>
      </c>
      <c r="H16" s="29"/>
    </row>
    <row r="17" spans="1:22" s="12" customFormat="1" ht="12.75" customHeight="1" x14ac:dyDescent="0.2">
      <c r="A17" s="173" t="s">
        <v>116</v>
      </c>
      <c r="B17" s="224">
        <v>1200.7752290000001</v>
      </c>
      <c r="C17" s="224">
        <v>1388.2825069999999</v>
      </c>
      <c r="D17" s="224">
        <v>5003.1201339999998</v>
      </c>
      <c r="E17" s="224">
        <v>1938.152157</v>
      </c>
      <c r="F17" s="224">
        <v>5643.1185500000001</v>
      </c>
      <c r="G17" s="224">
        <v>180.73042081949058</v>
      </c>
      <c r="H17" s="29"/>
    </row>
    <row r="18" spans="1:22" s="12" customFormat="1" ht="12.75" customHeight="1" x14ac:dyDescent="0.2">
      <c r="A18" s="173" t="s">
        <v>105</v>
      </c>
      <c r="B18" s="224">
        <v>1210.9106650000001</v>
      </c>
      <c r="C18" s="224">
        <v>1358.0069860000001</v>
      </c>
      <c r="D18" s="224">
        <v>4689.1998359999998</v>
      </c>
      <c r="E18" s="224">
        <v>1836.013422</v>
      </c>
      <c r="F18" s="224">
        <v>5889.0111390000002</v>
      </c>
      <c r="G18" s="224">
        <v>173.11409975238769</v>
      </c>
      <c r="H18" s="29"/>
    </row>
    <row r="19" spans="1:22" s="12" customFormat="1" ht="12.75" customHeight="1" x14ac:dyDescent="0.2">
      <c r="A19" s="173" t="s">
        <v>106</v>
      </c>
      <c r="B19" s="224">
        <v>1224.892777</v>
      </c>
      <c r="C19" s="224">
        <v>1360.478584</v>
      </c>
      <c r="D19" s="224">
        <v>4234.5648449999999</v>
      </c>
      <c r="E19" s="224">
        <v>1778.4172610000001</v>
      </c>
      <c r="F19" s="224">
        <v>5922.1258120000002</v>
      </c>
      <c r="G19" s="224">
        <v>194.16888791394493</v>
      </c>
      <c r="H19" s="29"/>
    </row>
    <row r="20" spans="1:22" s="12" customFormat="1" ht="12.75" customHeight="1" x14ac:dyDescent="0.2">
      <c r="A20" s="173" t="s">
        <v>107</v>
      </c>
      <c r="B20" s="224">
        <v>1212.0890879999999</v>
      </c>
      <c r="C20" s="224">
        <v>1353.3920519999999</v>
      </c>
      <c r="D20" s="224">
        <v>3938.4367259999999</v>
      </c>
      <c r="E20" s="224">
        <v>1742.982704</v>
      </c>
      <c r="F20" s="224">
        <v>5033.268986</v>
      </c>
      <c r="G20" s="224">
        <v>177.05752325954444</v>
      </c>
      <c r="H20" s="29"/>
    </row>
    <row r="21" spans="1:22" s="12" customFormat="1" ht="12.75" customHeight="1" x14ac:dyDescent="0.2">
      <c r="A21" s="173" t="s">
        <v>117</v>
      </c>
      <c r="B21" s="224">
        <v>1186.421542</v>
      </c>
      <c r="C21" s="224">
        <v>1358.625133</v>
      </c>
      <c r="D21" s="224">
        <v>4419.762232</v>
      </c>
      <c r="E21" s="224">
        <v>1787.5088290000001</v>
      </c>
      <c r="F21" s="224">
        <v>5416.7501089999996</v>
      </c>
      <c r="G21" s="224">
        <v>176.70739079738092</v>
      </c>
      <c r="H21" s="29"/>
    </row>
    <row r="22" spans="1:22" s="12" customFormat="1" ht="12.75" customHeight="1" x14ac:dyDescent="0.2">
      <c r="A22" s="173" t="s">
        <v>108</v>
      </c>
      <c r="B22" s="224">
        <v>1181.238607</v>
      </c>
      <c r="C22" s="224">
        <v>1320.3633729999999</v>
      </c>
      <c r="D22" s="224">
        <v>3578.816057</v>
      </c>
      <c r="E22" s="224">
        <v>1638.807554</v>
      </c>
      <c r="F22" s="224">
        <v>6763.8123820000001</v>
      </c>
      <c r="G22" s="224">
        <v>176.63593859737131</v>
      </c>
      <c r="H22" s="29"/>
    </row>
    <row r="23" spans="1:22" s="12" customFormat="1" ht="12.75" customHeight="1" x14ac:dyDescent="0.2">
      <c r="A23" s="173" t="s">
        <v>109</v>
      </c>
      <c r="B23" s="224">
        <v>1156.51061</v>
      </c>
      <c r="C23" s="224">
        <v>1284.4094259999999</v>
      </c>
      <c r="D23" s="224">
        <v>3705.9117999999999</v>
      </c>
      <c r="E23" s="224">
        <v>1603.344531</v>
      </c>
      <c r="F23" s="224">
        <v>5486.6651389999997</v>
      </c>
      <c r="G23" s="224">
        <v>170.27302458296754</v>
      </c>
      <c r="H23" s="29"/>
    </row>
    <row r="24" spans="1:22" s="12" customFormat="1" ht="12.75" customHeight="1" x14ac:dyDescent="0.2">
      <c r="A24" s="173" t="s">
        <v>110</v>
      </c>
      <c r="B24" s="224">
        <v>1179.0259329999999</v>
      </c>
      <c r="C24" s="224">
        <v>1325.0721820000001</v>
      </c>
      <c r="D24" s="224">
        <v>4449.4412480000001</v>
      </c>
      <c r="E24" s="224">
        <v>1743.769988</v>
      </c>
      <c r="F24" s="224">
        <v>5489.0716579999998</v>
      </c>
      <c r="G24" s="224">
        <v>187.75753105005643</v>
      </c>
      <c r="H24" s="29"/>
    </row>
    <row r="25" spans="1:22" s="12" customFormat="1" ht="12.75" customHeight="1" x14ac:dyDescent="0.2">
      <c r="A25" s="173" t="s">
        <v>111</v>
      </c>
      <c r="B25" s="224">
        <v>1167.9577630000001</v>
      </c>
      <c r="C25" s="224">
        <v>1293.8715400000001</v>
      </c>
      <c r="D25" s="224">
        <v>4379.3702169999997</v>
      </c>
      <c r="E25" s="224">
        <v>1755.0249690000001</v>
      </c>
      <c r="F25" s="224">
        <v>5579.6714949999996</v>
      </c>
      <c r="G25" s="224">
        <v>178.44061845861083</v>
      </c>
      <c r="H25" s="29"/>
    </row>
    <row r="26" spans="1:22" s="12" customFormat="1" ht="12.75" customHeight="1" x14ac:dyDescent="0.2">
      <c r="A26" s="173" t="s">
        <v>112</v>
      </c>
      <c r="B26" s="224">
        <v>1198.684675</v>
      </c>
      <c r="C26" s="224">
        <v>1327.597483</v>
      </c>
      <c r="D26" s="224">
        <v>3796.9047099999998</v>
      </c>
      <c r="E26" s="224">
        <v>1676.443078</v>
      </c>
      <c r="F26" s="224">
        <v>5848.0331390000001</v>
      </c>
      <c r="G26" s="224">
        <v>175.80941021788129</v>
      </c>
      <c r="H26" s="29"/>
    </row>
    <row r="27" spans="1:22" s="12" customFormat="1" ht="12.75" customHeight="1" x14ac:dyDescent="0.2">
      <c r="A27" s="173" t="s">
        <v>118</v>
      </c>
      <c r="B27" s="224">
        <v>1160.1479409999999</v>
      </c>
      <c r="C27" s="224">
        <v>1277.3531720000001</v>
      </c>
      <c r="D27" s="224">
        <v>4398.0984840000001</v>
      </c>
      <c r="E27" s="224">
        <v>1738.82772</v>
      </c>
      <c r="F27" s="224">
        <v>5337.1829319999997</v>
      </c>
      <c r="G27" s="224">
        <v>178.84944316436253</v>
      </c>
      <c r="H27" s="29"/>
    </row>
    <row r="28" spans="1:22" s="12" customFormat="1" ht="12.75" customHeight="1" x14ac:dyDescent="0.2">
      <c r="A28" s="173" t="s">
        <v>119</v>
      </c>
      <c r="B28" s="224">
        <v>1165.332298</v>
      </c>
      <c r="C28" s="224">
        <v>1293.10682</v>
      </c>
      <c r="D28" s="224">
        <v>3167.461804</v>
      </c>
      <c r="E28" s="224">
        <v>1559.9895449999999</v>
      </c>
      <c r="F28" s="224">
        <v>4864.6386890000003</v>
      </c>
      <c r="G28" s="224">
        <v>194.32815711349625</v>
      </c>
      <c r="H28" s="29"/>
    </row>
    <row r="29" spans="1:22" s="119" customFormat="1" ht="12.75" customHeight="1" x14ac:dyDescent="0.2">
      <c r="A29" s="174" t="s">
        <v>26</v>
      </c>
      <c r="B29" s="224">
        <v>956.67540099999997</v>
      </c>
      <c r="C29" s="224">
        <v>1031.0752869999999</v>
      </c>
      <c r="D29" s="224">
        <v>1518.1083329999999</v>
      </c>
      <c r="E29" s="224">
        <v>1062.496774</v>
      </c>
      <c r="F29" s="227">
        <v>0</v>
      </c>
      <c r="G29" s="227">
        <v>199.12932330827067</v>
      </c>
      <c r="H29" s="29"/>
      <c r="K29" s="12"/>
      <c r="L29" s="12"/>
      <c r="M29" s="12"/>
      <c r="N29" s="12"/>
      <c r="O29" s="12"/>
      <c r="P29" s="12"/>
      <c r="S29" s="12"/>
      <c r="V29" s="12"/>
    </row>
    <row r="30" spans="1:22" s="12" customFormat="1" ht="12.75" customHeight="1" x14ac:dyDescent="0.2">
      <c r="A30" s="59" t="s">
        <v>1</v>
      </c>
      <c r="B30" s="272">
        <v>1211.429592</v>
      </c>
      <c r="C30" s="272">
        <v>1382.374765</v>
      </c>
      <c r="D30" s="272">
        <v>4162.3902099999996</v>
      </c>
      <c r="E30" s="272">
        <v>1750.902908</v>
      </c>
      <c r="F30" s="272">
        <v>5736.7396930000004</v>
      </c>
      <c r="G30" s="272">
        <v>186.92265452886224</v>
      </c>
      <c r="H30" s="29"/>
    </row>
    <row r="31" spans="1:22" ht="12.75" customHeight="1" x14ac:dyDescent="0.2">
      <c r="A31" s="65"/>
      <c r="K31" s="12"/>
      <c r="L31" s="12"/>
      <c r="M31" s="12"/>
      <c r="N31" s="12"/>
      <c r="O31" s="12"/>
      <c r="P31" s="12"/>
      <c r="Q31" s="12"/>
      <c r="R31" s="12"/>
      <c r="S31" s="12"/>
      <c r="T31" s="12"/>
      <c r="U31" s="12"/>
      <c r="V31" s="12"/>
    </row>
    <row r="32" spans="1:22" ht="12.75" customHeight="1" x14ac:dyDescent="0.2">
      <c r="C32" s="152"/>
      <c r="D32" s="152"/>
      <c r="E32" s="152"/>
    </row>
    <row r="33" spans="3:7" ht="12.75" customHeight="1" x14ac:dyDescent="0.2">
      <c r="C33" s="21"/>
      <c r="D33" s="21"/>
      <c r="E33" s="21"/>
      <c r="F33" s="10"/>
      <c r="G33" s="21"/>
    </row>
    <row r="34" spans="3:7" customFormat="1" ht="12.75" customHeight="1" x14ac:dyDescent="0.2"/>
    <row r="35" spans="3:7" customFormat="1" ht="12.75" customHeight="1" x14ac:dyDescent="0.2"/>
    <row r="36" spans="3:7" customFormat="1" ht="12.75" customHeight="1" x14ac:dyDescent="0.2"/>
    <row r="37" spans="3:7" customFormat="1" ht="12.75" customHeight="1" x14ac:dyDescent="0.2"/>
    <row r="38" spans="3:7" customFormat="1" ht="12.75" customHeight="1" x14ac:dyDescent="0.2"/>
    <row r="39" spans="3:7" customFormat="1" ht="12.75" customHeight="1" x14ac:dyDescent="0.2"/>
    <row r="40" spans="3:7" customFormat="1" ht="12.75" customHeight="1" x14ac:dyDescent="0.2"/>
    <row r="41" spans="3:7" customFormat="1" ht="12.75" customHeight="1" x14ac:dyDescent="0.2"/>
    <row r="42" spans="3:7" customFormat="1" ht="12.75" customHeight="1" x14ac:dyDescent="0.2"/>
    <row r="43" spans="3:7" customFormat="1" ht="12.75" customHeight="1" x14ac:dyDescent="0.2"/>
    <row r="44" spans="3:7" customFormat="1" ht="12.75" customHeight="1" x14ac:dyDescent="0.2"/>
    <row r="45" spans="3:7" customFormat="1" ht="12.75" customHeight="1" x14ac:dyDescent="0.2"/>
    <row r="46" spans="3:7" customFormat="1" ht="12.75" customHeight="1" x14ac:dyDescent="0.2"/>
    <row r="47" spans="3:7" customFormat="1" ht="12.75" customHeight="1" x14ac:dyDescent="0.2"/>
    <row r="48" spans="3:7" customFormat="1" ht="12.75" customHeight="1" x14ac:dyDescent="0.2"/>
    <row r="49" spans="1:8" customFormat="1" ht="12.75" customHeight="1" x14ac:dyDescent="0.2"/>
    <row r="50" spans="1:8" customFormat="1" ht="12.75" customHeight="1" x14ac:dyDescent="0.2"/>
    <row r="51" spans="1:8" customFormat="1" ht="12.75" customHeight="1" x14ac:dyDescent="0.2"/>
    <row r="52" spans="1:8" customFormat="1" ht="12.75" customHeight="1" x14ac:dyDescent="0.2"/>
    <row r="53" spans="1:8" customFormat="1" ht="12.75" customHeight="1" x14ac:dyDescent="0.2"/>
    <row r="54" spans="1:8" customFormat="1" ht="12.75" customHeight="1" x14ac:dyDescent="0.2"/>
    <row r="55" spans="1:8" customFormat="1" ht="12.75" customHeight="1" x14ac:dyDescent="0.2"/>
    <row r="56" spans="1:8" customFormat="1" ht="12.75" customHeight="1" x14ac:dyDescent="0.2"/>
    <row r="57" spans="1:8" customFormat="1" ht="12.75" customHeight="1" x14ac:dyDescent="0.2"/>
    <row r="58" spans="1:8" customFormat="1" ht="12.75" customHeight="1" x14ac:dyDescent="0.2"/>
    <row r="59" spans="1:8" customFormat="1" ht="12.75" customHeight="1" x14ac:dyDescent="0.2"/>
    <row r="60" spans="1:8" customFormat="1" ht="12.75" customHeight="1" x14ac:dyDescent="0.2"/>
    <row r="61" spans="1:8" ht="12.75" customHeight="1" x14ac:dyDescent="0.2">
      <c r="A61" s="66"/>
      <c r="B61" s="66"/>
      <c r="C61" s="66"/>
      <c r="D61" s="66"/>
      <c r="E61" s="66"/>
      <c r="F61" s="66"/>
      <c r="G61" s="66"/>
      <c r="H61" s="66"/>
    </row>
  </sheetData>
  <mergeCells count="1">
    <mergeCell ref="C6:E6"/>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65"/>
  <sheetViews>
    <sheetView showGridLines="0" workbookViewId="0">
      <selection activeCell="B22" sqref="B22"/>
    </sheetView>
  </sheetViews>
  <sheetFormatPr defaultRowHeight="12.75" x14ac:dyDescent="0.2"/>
  <cols>
    <col min="1" max="1" width="3" customWidth="1"/>
    <col min="2" max="2" width="140.7109375" customWidth="1"/>
  </cols>
  <sheetData>
    <row r="2" spans="2:2" x14ac:dyDescent="0.2">
      <c r="B2" s="284"/>
    </row>
    <row r="3" spans="2:2" ht="15" x14ac:dyDescent="0.25">
      <c r="B3" s="285" t="s">
        <v>259</v>
      </c>
    </row>
    <row r="4" spans="2:2" ht="15" x14ac:dyDescent="0.25">
      <c r="B4" s="286" t="s">
        <v>260</v>
      </c>
    </row>
    <row r="5" spans="2:2" ht="15" x14ac:dyDescent="0.25">
      <c r="B5" s="286" t="s">
        <v>261</v>
      </c>
    </row>
    <row r="6" spans="2:2" ht="15" x14ac:dyDescent="0.25">
      <c r="B6" s="286" t="s">
        <v>262</v>
      </c>
    </row>
    <row r="7" spans="2:2" ht="15" x14ac:dyDescent="0.25">
      <c r="B7" s="286"/>
    </row>
    <row r="8" spans="2:2" ht="15" x14ac:dyDescent="0.25">
      <c r="B8" s="285" t="s">
        <v>263</v>
      </c>
    </row>
    <row r="9" spans="2:2" ht="45" x14ac:dyDescent="0.25">
      <c r="B9" s="286" t="s">
        <v>264</v>
      </c>
    </row>
    <row r="10" spans="2:2" ht="60" x14ac:dyDescent="0.25">
      <c r="B10" s="286" t="s">
        <v>265</v>
      </c>
    </row>
    <row r="11" spans="2:2" ht="60" x14ac:dyDescent="0.25">
      <c r="B11" s="286" t="s">
        <v>266</v>
      </c>
    </row>
    <row r="12" spans="2:2" ht="15" x14ac:dyDescent="0.25">
      <c r="B12" s="286"/>
    </row>
    <row r="13" spans="2:2" ht="15" x14ac:dyDescent="0.25">
      <c r="B13" s="285" t="s">
        <v>267</v>
      </c>
    </row>
    <row r="14" spans="2:2" ht="15" x14ac:dyDescent="0.25">
      <c r="B14" s="286" t="s">
        <v>268</v>
      </c>
    </row>
    <row r="15" spans="2:2" ht="21.75" customHeight="1" x14ac:dyDescent="0.25">
      <c r="B15" s="286" t="s">
        <v>269</v>
      </c>
    </row>
    <row r="16" spans="2:2" ht="30" x14ac:dyDescent="0.25">
      <c r="B16" s="286" t="s">
        <v>270</v>
      </c>
    </row>
    <row r="17" spans="2:2" ht="15" x14ac:dyDescent="0.25">
      <c r="B17" s="287" t="s">
        <v>271</v>
      </c>
    </row>
    <row r="18" spans="2:2" ht="15" x14ac:dyDescent="0.25">
      <c r="B18" s="287"/>
    </row>
    <row r="19" spans="2:2" ht="15" x14ac:dyDescent="0.25">
      <c r="B19" s="287" t="s">
        <v>272</v>
      </c>
    </row>
    <row r="20" spans="2:2" ht="19.5" customHeight="1" x14ac:dyDescent="0.25">
      <c r="B20" s="287" t="s">
        <v>273</v>
      </c>
    </row>
    <row r="21" spans="2:2" ht="15" x14ac:dyDescent="0.25">
      <c r="B21" s="287" t="s">
        <v>274</v>
      </c>
    </row>
    <row r="22" spans="2:2" x14ac:dyDescent="0.2">
      <c r="B22" s="288"/>
    </row>
    <row r="65" spans="9:9" x14ac:dyDescent="0.2">
      <c r="I65" s="264"/>
    </row>
  </sheetData>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C36"/>
  <sheetViews>
    <sheetView showGridLines="0" workbookViewId="0">
      <selection activeCell="C25" sqref="C25"/>
    </sheetView>
  </sheetViews>
  <sheetFormatPr defaultColWidth="9.140625" defaultRowHeight="12" x14ac:dyDescent="0.2"/>
  <cols>
    <col min="1" max="1" width="4.7109375" style="4" customWidth="1"/>
    <col min="2" max="2" width="11.42578125" style="4" customWidth="1"/>
    <col min="3" max="16384" width="9.140625" style="4"/>
  </cols>
  <sheetData>
    <row r="2" spans="2:3" x14ac:dyDescent="0.2">
      <c r="B2" s="5" t="s">
        <v>153</v>
      </c>
    </row>
    <row r="3" spans="2:3" x14ac:dyDescent="0.2">
      <c r="B3" s="73"/>
    </row>
    <row r="4" spans="2:3" x14ac:dyDescent="0.2">
      <c r="B4" s="73"/>
    </row>
    <row r="5" spans="2:3" x14ac:dyDescent="0.2">
      <c r="B5" s="5" t="s">
        <v>96</v>
      </c>
    </row>
    <row r="6" spans="2:3" x14ac:dyDescent="0.2">
      <c r="B6" s="4" t="s">
        <v>176</v>
      </c>
      <c r="C6" s="74" t="s">
        <v>228</v>
      </c>
    </row>
    <row r="7" spans="2:3" x14ac:dyDescent="0.2">
      <c r="B7" s="4" t="s">
        <v>177</v>
      </c>
      <c r="C7" s="74" t="s">
        <v>229</v>
      </c>
    </row>
    <row r="8" spans="2:3" x14ac:dyDescent="0.2">
      <c r="B8" s="4" t="s">
        <v>178</v>
      </c>
      <c r="C8" s="74" t="s">
        <v>230</v>
      </c>
    </row>
    <row r="9" spans="2:3" x14ac:dyDescent="0.2">
      <c r="B9" s="4" t="s">
        <v>179</v>
      </c>
      <c r="C9" s="74" t="s">
        <v>231</v>
      </c>
    </row>
    <row r="10" spans="2:3" x14ac:dyDescent="0.2">
      <c r="B10" s="4" t="s">
        <v>180</v>
      </c>
      <c r="C10" s="74" t="s">
        <v>232</v>
      </c>
    </row>
    <row r="11" spans="2:3" x14ac:dyDescent="0.2">
      <c r="C11" s="74"/>
    </row>
    <row r="12" spans="2:3" x14ac:dyDescent="0.2">
      <c r="C12" s="74"/>
    </row>
    <row r="13" spans="2:3" x14ac:dyDescent="0.2">
      <c r="B13" s="5" t="s">
        <v>150</v>
      </c>
    </row>
    <row r="14" spans="2:3" x14ac:dyDescent="0.2">
      <c r="B14" s="4" t="s">
        <v>168</v>
      </c>
      <c r="C14" s="74" t="s">
        <v>233</v>
      </c>
    </row>
    <row r="15" spans="2:3" x14ac:dyDescent="0.2">
      <c r="B15" s="4" t="s">
        <v>169</v>
      </c>
      <c r="C15" s="74" t="s">
        <v>234</v>
      </c>
    </row>
    <row r="16" spans="2:3" x14ac:dyDescent="0.2">
      <c r="B16" s="4" t="s">
        <v>181</v>
      </c>
      <c r="C16" s="74" t="s">
        <v>235</v>
      </c>
    </row>
    <row r="17" spans="2:3" x14ac:dyDescent="0.2">
      <c r="B17" s="4" t="s">
        <v>182</v>
      </c>
      <c r="C17" s="74" t="s">
        <v>236</v>
      </c>
    </row>
    <row r="18" spans="2:3" x14ac:dyDescent="0.2">
      <c r="B18" s="4" t="s">
        <v>172</v>
      </c>
      <c r="C18" s="74" t="s">
        <v>237</v>
      </c>
    </row>
    <row r="19" spans="2:3" x14ac:dyDescent="0.2">
      <c r="C19" s="74"/>
    </row>
    <row r="20" spans="2:3" x14ac:dyDescent="0.2">
      <c r="C20" s="74"/>
    </row>
    <row r="21" spans="2:3" x14ac:dyDescent="0.2">
      <c r="B21" s="5" t="s">
        <v>97</v>
      </c>
    </row>
    <row r="22" spans="2:3" ht="12.75" x14ac:dyDescent="0.2">
      <c r="B22" s="4" t="s">
        <v>173</v>
      </c>
      <c r="C22" s="264" t="s">
        <v>238</v>
      </c>
    </row>
    <row r="23" spans="2:3" ht="12.75" x14ac:dyDescent="0.2">
      <c r="B23" s="33" t="s">
        <v>174</v>
      </c>
      <c r="C23" s="264" t="s">
        <v>258</v>
      </c>
    </row>
    <row r="24" spans="2:3" ht="12.75" x14ac:dyDescent="0.2">
      <c r="B24" s="4" t="s">
        <v>175</v>
      </c>
      <c r="C24" s="264" t="s">
        <v>290</v>
      </c>
    </row>
    <row r="25" spans="2:3" ht="12.75" x14ac:dyDescent="0.2">
      <c r="B25" s="4" t="s">
        <v>183</v>
      </c>
      <c r="C25" s="264" t="s">
        <v>239</v>
      </c>
    </row>
    <row r="28" spans="2:3" x14ac:dyDescent="0.2">
      <c r="B28" s="5" t="s">
        <v>98</v>
      </c>
    </row>
    <row r="29" spans="2:3" s="33" customFormat="1" x14ac:dyDescent="0.2">
      <c r="B29" s="33" t="s">
        <v>83</v>
      </c>
      <c r="C29" s="226" t="s">
        <v>286</v>
      </c>
    </row>
    <row r="30" spans="2:3" s="33" customFormat="1" x14ac:dyDescent="0.2">
      <c r="B30" s="33" t="s">
        <v>84</v>
      </c>
      <c r="C30" s="226" t="s">
        <v>287</v>
      </c>
    </row>
    <row r="31" spans="2:3" s="33" customFormat="1" x14ac:dyDescent="0.2">
      <c r="B31" s="33" t="s">
        <v>86</v>
      </c>
      <c r="C31" s="226" t="s">
        <v>288</v>
      </c>
    </row>
    <row r="32" spans="2:3" s="294" customFormat="1" x14ac:dyDescent="0.2">
      <c r="B32" s="294" t="s">
        <v>184</v>
      </c>
      <c r="C32" s="295" t="s">
        <v>289</v>
      </c>
    </row>
    <row r="33" spans="2:3" x14ac:dyDescent="0.2">
      <c r="C33" s="74"/>
    </row>
    <row r="34" spans="2:3" x14ac:dyDescent="0.2">
      <c r="B34" s="5" t="s">
        <v>151</v>
      </c>
    </row>
    <row r="35" spans="2:3" x14ac:dyDescent="0.2">
      <c r="B35" s="4" t="s">
        <v>94</v>
      </c>
      <c r="C35" s="74" t="s">
        <v>226</v>
      </c>
    </row>
    <row r="36" spans="2:3" x14ac:dyDescent="0.2">
      <c r="C36" s="74"/>
    </row>
  </sheetData>
  <hyperlinks>
    <hyperlink ref="C6" location="'PB Tab 1-2'!A1" display="Körsträckor och antal personbilar efter tjänstevikt och ägare år 2015"/>
    <hyperlink ref="C7" location="'PB Tab 1-2'!A1" display="Körsträckor och antal personbilar efter ägare år 2015"/>
    <hyperlink ref="C8" location="'PB Tab 3-4'!A1" display="Körsträckor och antal personbilar efter årsmodell/tillverkningsår och ägare år 2015"/>
    <hyperlink ref="C9" location="'PB Tab 3-4'!A1" display="Körsträckor och antal personbilar efter drivmedel och ägare år 2015"/>
    <hyperlink ref="C10" location="'PB Tab 5'!A1" display="Genomsnittlig körsträcka i mil fördelat på ägare, årsvis 2005-2015"/>
    <hyperlink ref="C14" location="'LB Tab 1'!A1" display="Körsträckor och antal lastbilar efter årsmodell/tillverkningsår och totalvikt år 2015"/>
    <hyperlink ref="C15" location="'LB Tab 2-3'!A1" display="Körsträckor och antal lastbilar efter totalvikt år 2015"/>
    <hyperlink ref="C16" location="'LB Tab 2-3'!A1" display="Körsträckor och antal lastbilar efter maxlastvikt år 2015"/>
    <hyperlink ref="C17" location="'LB Tab 4-5'!A1" display="Körsträckor och antal lastbilar efter karosseri år 2015"/>
    <hyperlink ref="C18" location="'LB Tab 4-5'!A1" display="Genomsnittlig körsträcka i mil fördelat på lätt och tung lastbil, årsvis 2005-2015"/>
    <hyperlink ref="C22" location="'BU Tab 1-2'!A1" display="Körsträckor och antal bussar efter årsmodell/tillverkningsår år 2016"/>
    <hyperlink ref="C23" location="'BU Tab 1-2'!A1" display="Körsträckor och antal bussar efter antal passagerare år 2016"/>
    <hyperlink ref="C25" location="'BU Tab 3-4'!A1" display="Genomsnittlig körsträcka i mil fördelat ägare, årsvis 2006–2016"/>
    <hyperlink ref="C29" location="'MC Tab 1-3'!A1" display="Körsträckor och antal motorcyklar efter årsmodell/tillverkningsår och ägare år 2014"/>
    <hyperlink ref="C30" location="'MC Tab 1-3'!A1" display="Körsträckor och antal motorcyklar efter cylindervolym och ägare år 2014"/>
    <hyperlink ref="C31" location="'MC Tab 1-3'!A1" display="Körsträckor och antal motorcyklar efter ägare år 2014"/>
    <hyperlink ref="C35" location="'RS Tab 1'!A1" display="Genomsnittlig körsträcka i mil efter län och fordonsslag år 2015"/>
    <hyperlink ref="C24" location="'BU Tab 3-4'!A1" display="Körsträckor och antal bussar efter drivmedel  år 2016"/>
    <hyperlink ref="C32" location="'MC Tab 4'!A1" display="Genomsnittlig körsträcka i mil fördelat på ägarkategori, årsvis 2004‑2014"/>
  </hyperlink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pageSetUpPr fitToPage="1"/>
  </sheetPr>
  <dimension ref="A1:W47"/>
  <sheetViews>
    <sheetView showGridLines="0" topLeftCell="A4" zoomScaleNormal="100" workbookViewId="0"/>
  </sheetViews>
  <sheetFormatPr defaultColWidth="9.140625" defaultRowHeight="12.75" customHeight="1" x14ac:dyDescent="0.2"/>
  <cols>
    <col min="1" max="1" width="15.7109375" style="20" customWidth="1"/>
    <col min="2" max="2" width="13.28515625" style="20" customWidth="1"/>
    <col min="3" max="3" width="14.7109375" style="20" customWidth="1"/>
    <col min="4" max="4" width="2.42578125" style="20" customWidth="1"/>
    <col min="5" max="5" width="12.28515625" style="20" customWidth="1"/>
    <col min="6" max="6" width="9.140625" style="20"/>
    <col min="7" max="7" width="2.42578125" style="20" customWidth="1"/>
    <col min="8" max="8" width="9.5703125" style="20" customWidth="1"/>
    <col min="9" max="9" width="10.28515625" style="20" customWidth="1"/>
    <col min="10" max="10" width="11.85546875" style="21" customWidth="1"/>
    <col min="11" max="11" width="11.7109375" style="21" customWidth="1"/>
    <col min="12" max="12" width="11.5703125" style="21" customWidth="1"/>
    <col min="13" max="13" width="14.5703125" style="20" customWidth="1"/>
    <col min="14" max="14" width="11.140625" style="19" customWidth="1"/>
    <col min="15" max="15" width="17.140625" style="19" customWidth="1"/>
    <col min="16" max="16" width="10" style="19" bestFit="1" customWidth="1"/>
    <col min="17" max="17" width="10.85546875" style="19" bestFit="1" customWidth="1"/>
    <col min="18" max="18" width="9.140625" style="20"/>
    <col min="19" max="19" width="9.85546875" style="20" bestFit="1" customWidth="1"/>
    <col min="20" max="20" width="9.5703125" style="20" bestFit="1" customWidth="1"/>
    <col min="21" max="22" width="9.140625" style="20"/>
    <col min="23" max="23" width="9.5703125" style="20" bestFit="1" customWidth="1"/>
    <col min="24" max="16384" width="9.140625" style="20"/>
  </cols>
  <sheetData>
    <row r="1" spans="1:23" ht="12.75" customHeight="1" x14ac:dyDescent="0.2">
      <c r="I1" s="44"/>
    </row>
    <row r="2" spans="1:23" ht="12.75" customHeight="1" x14ac:dyDescent="0.2">
      <c r="A2" s="108" t="s">
        <v>163</v>
      </c>
      <c r="B2" s="24"/>
      <c r="C2" s="24"/>
      <c r="D2" s="24"/>
    </row>
    <row r="3" spans="1:23" ht="12.75" customHeight="1" x14ac:dyDescent="0.2">
      <c r="A3" s="89" t="s">
        <v>197</v>
      </c>
      <c r="B3" s="24"/>
      <c r="C3" s="24"/>
      <c r="D3" s="24"/>
    </row>
    <row r="4" spans="1:23" ht="12.75" customHeight="1" x14ac:dyDescent="0.2">
      <c r="A4" s="240" t="s">
        <v>198</v>
      </c>
      <c r="B4" s="24"/>
      <c r="C4" s="24"/>
      <c r="D4" s="24"/>
    </row>
    <row r="5" spans="1:23" ht="12.75" customHeight="1" x14ac:dyDescent="0.2">
      <c r="A5" s="16"/>
      <c r="B5" s="61"/>
      <c r="C5" s="61"/>
      <c r="D5" s="61"/>
      <c r="E5" s="61"/>
      <c r="F5" s="61"/>
      <c r="G5" s="61"/>
      <c r="H5" s="16"/>
      <c r="I5" s="16"/>
      <c r="J5" s="16"/>
    </row>
    <row r="6" spans="1:23" s="93" customFormat="1" ht="12.75" customHeight="1" x14ac:dyDescent="0.2">
      <c r="B6" s="303" t="s">
        <v>71</v>
      </c>
      <c r="C6" s="303"/>
      <c r="D6" s="6"/>
      <c r="E6" s="303" t="s">
        <v>15</v>
      </c>
      <c r="F6" s="303"/>
      <c r="G6" s="90"/>
      <c r="H6" s="303" t="s">
        <v>16</v>
      </c>
      <c r="I6" s="303"/>
      <c r="J6" s="303"/>
      <c r="K6" s="94"/>
      <c r="L6" s="94"/>
      <c r="N6" s="245"/>
      <c r="O6" s="245"/>
      <c r="P6" s="245"/>
      <c r="Q6" s="245"/>
    </row>
    <row r="7" spans="1:23" ht="12.75" customHeight="1" x14ac:dyDescent="0.2">
      <c r="A7" s="94" t="s">
        <v>13</v>
      </c>
      <c r="B7" s="10" t="s">
        <v>122</v>
      </c>
      <c r="C7" s="10" t="s">
        <v>124</v>
      </c>
      <c r="D7" s="10"/>
      <c r="E7" s="10" t="s">
        <v>122</v>
      </c>
      <c r="F7" s="10" t="s">
        <v>124</v>
      </c>
      <c r="G7" s="10"/>
      <c r="H7" s="10" t="s">
        <v>122</v>
      </c>
      <c r="I7" s="19" t="s">
        <v>124</v>
      </c>
    </row>
    <row r="8" spans="1:23" s="93" customFormat="1" ht="12.75" customHeight="1" x14ac:dyDescent="0.2">
      <c r="A8" s="13" t="s">
        <v>11</v>
      </c>
      <c r="B8" s="25" t="s">
        <v>93</v>
      </c>
      <c r="C8" s="25" t="s">
        <v>93</v>
      </c>
      <c r="D8" s="25"/>
      <c r="E8" s="25" t="s">
        <v>93</v>
      </c>
      <c r="F8" s="25" t="s">
        <v>93</v>
      </c>
      <c r="G8" s="25"/>
      <c r="H8" s="25" t="s">
        <v>93</v>
      </c>
      <c r="I8" s="25" t="s">
        <v>93</v>
      </c>
      <c r="J8" s="109" t="s">
        <v>1</v>
      </c>
      <c r="K8" s="94"/>
      <c r="L8" s="94"/>
      <c r="N8" s="245"/>
      <c r="O8" s="245"/>
      <c r="P8" s="245"/>
      <c r="Q8" s="245"/>
    </row>
    <row r="9" spans="1:23" ht="12.75" customHeight="1" x14ac:dyDescent="0.2">
      <c r="A9" s="106" t="s">
        <v>143</v>
      </c>
      <c r="B9" s="36">
        <v>11061868.4</v>
      </c>
      <c r="C9" s="36">
        <v>2630295</v>
      </c>
      <c r="D9" s="36"/>
      <c r="E9" s="36">
        <v>27819</v>
      </c>
      <c r="F9" s="36">
        <v>7564</v>
      </c>
      <c r="G9" s="36"/>
      <c r="H9" s="36">
        <f>B9/E9</f>
        <v>397.63716884143929</v>
      </c>
      <c r="I9" s="36">
        <f>C9/F9</f>
        <v>347.73863035430986</v>
      </c>
      <c r="J9" s="36">
        <f>(B9+C9)/(E9+F9)</f>
        <v>386.9701099398016</v>
      </c>
      <c r="K9" s="39"/>
      <c r="L9" s="68"/>
      <c r="M9" s="110"/>
      <c r="N9" s="110"/>
      <c r="O9" s="47"/>
      <c r="P9" s="47"/>
      <c r="Q9" s="47"/>
      <c r="R9" s="47"/>
      <c r="S9" s="12"/>
      <c r="T9" s="152"/>
      <c r="U9" s="152"/>
      <c r="V9" s="152"/>
      <c r="W9" s="12"/>
    </row>
    <row r="10" spans="1:23" ht="12.75" customHeight="1" x14ac:dyDescent="0.2">
      <c r="A10" s="106" t="s">
        <v>142</v>
      </c>
      <c r="B10" s="36">
        <v>71101863.900000006</v>
      </c>
      <c r="C10" s="36">
        <v>14307175.800000001</v>
      </c>
      <c r="D10" s="36"/>
      <c r="E10" s="36">
        <v>92149</v>
      </c>
      <c r="F10" s="36">
        <v>19219</v>
      </c>
      <c r="G10" s="36"/>
      <c r="H10" s="36">
        <f t="shared" ref="H10:H23" si="0">B10/E10</f>
        <v>771.59669556913263</v>
      </c>
      <c r="I10" s="36">
        <f t="shared" ref="I10:I23" si="1">C10/F10</f>
        <v>744.42873198397422</v>
      </c>
      <c r="J10" s="36">
        <f t="shared" ref="J10:J23" si="2">(B10+C10)/(E10+F10)</f>
        <v>766.90826539041734</v>
      </c>
      <c r="K10" s="39"/>
      <c r="L10" s="68"/>
      <c r="M10" s="110"/>
      <c r="N10" s="110"/>
      <c r="O10" s="47"/>
      <c r="P10" s="47"/>
      <c r="Q10" s="31"/>
      <c r="R10" s="31"/>
      <c r="S10" s="12"/>
      <c r="T10" s="152"/>
      <c r="U10" s="152"/>
      <c r="V10" s="152"/>
      <c r="W10" s="12"/>
    </row>
    <row r="11" spans="1:23" s="21" customFormat="1" ht="12.75" customHeight="1" x14ac:dyDescent="0.2">
      <c r="A11" s="106" t="s">
        <v>131</v>
      </c>
      <c r="B11" s="36">
        <v>162336612.40000001</v>
      </c>
      <c r="C11" s="36">
        <v>26723712</v>
      </c>
      <c r="D11" s="36"/>
      <c r="E11" s="36">
        <v>208199</v>
      </c>
      <c r="F11" s="36">
        <v>38868</v>
      </c>
      <c r="G11" s="36"/>
      <c r="H11" s="36">
        <f t="shared" si="0"/>
        <v>779.71850201009613</v>
      </c>
      <c r="I11" s="36">
        <f t="shared" si="1"/>
        <v>687.55047854276006</v>
      </c>
      <c r="J11" s="36">
        <f t="shared" si="2"/>
        <v>765.21884509060294</v>
      </c>
      <c r="K11" s="39"/>
      <c r="L11" s="68"/>
      <c r="M11" s="110"/>
      <c r="N11" s="110"/>
      <c r="O11" s="47"/>
      <c r="P11" s="47"/>
      <c r="Q11" s="31"/>
      <c r="R11" s="31"/>
      <c r="S11" s="12"/>
      <c r="T11" s="152"/>
      <c r="U11" s="152"/>
      <c r="V11" s="152"/>
      <c r="W11" s="12"/>
    </row>
    <row r="12" spans="1:23" ht="12.75" customHeight="1" x14ac:dyDescent="0.2">
      <c r="A12" s="106" t="s">
        <v>132</v>
      </c>
      <c r="B12" s="36">
        <v>339072803.10000002</v>
      </c>
      <c r="C12" s="36">
        <v>64464569</v>
      </c>
      <c r="D12" s="36"/>
      <c r="E12" s="36">
        <v>374011</v>
      </c>
      <c r="F12" s="36">
        <v>75431</v>
      </c>
      <c r="G12" s="36"/>
      <c r="H12" s="36">
        <f t="shared" si="0"/>
        <v>906.58510872674879</v>
      </c>
      <c r="I12" s="36">
        <f t="shared" si="1"/>
        <v>854.6163911389217</v>
      </c>
      <c r="J12" s="36">
        <f t="shared" si="2"/>
        <v>897.86306597959253</v>
      </c>
      <c r="K12" s="39"/>
      <c r="L12" s="68"/>
      <c r="M12" s="110"/>
      <c r="N12" s="110"/>
      <c r="O12" s="47"/>
      <c r="P12" s="47"/>
      <c r="Q12" s="47"/>
      <c r="R12" s="47"/>
      <c r="S12" s="12"/>
      <c r="T12" s="152"/>
      <c r="U12" s="152"/>
      <c r="V12" s="152"/>
      <c r="W12" s="12"/>
    </row>
    <row r="13" spans="1:23" ht="12.75" customHeight="1" x14ac:dyDescent="0.2">
      <c r="A13" s="106" t="s">
        <v>133</v>
      </c>
      <c r="B13" s="36">
        <v>349919625</v>
      </c>
      <c r="C13" s="36">
        <v>70326225.400000006</v>
      </c>
      <c r="D13" s="36"/>
      <c r="E13" s="36">
        <v>362642</v>
      </c>
      <c r="F13" s="36">
        <v>77848</v>
      </c>
      <c r="G13" s="36"/>
      <c r="H13" s="36">
        <f t="shared" si="0"/>
        <v>964.91753575151256</v>
      </c>
      <c r="I13" s="36">
        <f t="shared" si="1"/>
        <v>903.37870465522565</v>
      </c>
      <c r="J13" s="36">
        <f t="shared" si="2"/>
        <v>954.0417498694635</v>
      </c>
      <c r="K13" s="39"/>
      <c r="L13" s="68"/>
      <c r="M13" s="110"/>
      <c r="N13" s="110"/>
      <c r="O13" s="47"/>
      <c r="P13" s="47"/>
      <c r="Q13" s="47"/>
      <c r="R13" s="47"/>
      <c r="S13" s="12"/>
      <c r="T13" s="152"/>
      <c r="U13" s="152"/>
      <c r="V13" s="152"/>
      <c r="W13" s="12"/>
    </row>
    <row r="14" spans="1:23" ht="12.75" customHeight="1" x14ac:dyDescent="0.2">
      <c r="A14" s="106" t="s">
        <v>134</v>
      </c>
      <c r="B14" s="36">
        <v>655917467.10000002</v>
      </c>
      <c r="C14" s="36">
        <v>142324567.59999999</v>
      </c>
      <c r="D14" s="36"/>
      <c r="E14" s="36">
        <v>616644</v>
      </c>
      <c r="F14" s="36">
        <v>139933</v>
      </c>
      <c r="G14" s="36"/>
      <c r="H14" s="36">
        <f t="shared" si="0"/>
        <v>1063.6890444081189</v>
      </c>
      <c r="I14" s="36">
        <f t="shared" si="1"/>
        <v>1017.090804885195</v>
      </c>
      <c r="J14" s="36">
        <f t="shared" si="2"/>
        <v>1055.0704484804587</v>
      </c>
      <c r="K14" s="39"/>
      <c r="L14" s="68"/>
      <c r="M14" s="110"/>
      <c r="N14" s="110"/>
      <c r="O14" s="47"/>
      <c r="P14" s="47"/>
      <c r="Q14" s="47"/>
      <c r="R14" s="47"/>
      <c r="S14" s="12"/>
      <c r="T14" s="152"/>
      <c r="U14" s="152"/>
      <c r="V14" s="152"/>
      <c r="W14" s="12"/>
    </row>
    <row r="15" spans="1:23" ht="12.75" customHeight="1" x14ac:dyDescent="0.2">
      <c r="A15" s="106" t="s">
        <v>135</v>
      </c>
      <c r="B15" s="36">
        <v>658090971.20000005</v>
      </c>
      <c r="C15" s="36">
        <v>186212093.19999999</v>
      </c>
      <c r="D15" s="36"/>
      <c r="E15" s="36">
        <v>577466</v>
      </c>
      <c r="F15" s="36">
        <v>161489</v>
      </c>
      <c r="G15" s="36"/>
      <c r="H15" s="36">
        <f t="shared" si="0"/>
        <v>1139.6185597074114</v>
      </c>
      <c r="I15" s="36">
        <f t="shared" si="1"/>
        <v>1153.0945959167498</v>
      </c>
      <c r="J15" s="36">
        <f t="shared" si="2"/>
        <v>1142.5635720713713</v>
      </c>
      <c r="K15" s="39"/>
      <c r="L15" s="68"/>
      <c r="M15" s="110"/>
      <c r="N15" s="110"/>
      <c r="O15" s="47"/>
      <c r="P15" s="47"/>
      <c r="Q15" s="47"/>
      <c r="R15" s="47"/>
      <c r="S15" s="12"/>
      <c r="T15" s="152"/>
      <c r="U15" s="152"/>
      <c r="V15" s="152"/>
      <c r="W15" s="12"/>
    </row>
    <row r="16" spans="1:23" ht="12.75" customHeight="1" x14ac:dyDescent="0.2">
      <c r="A16" s="106" t="s">
        <v>136</v>
      </c>
      <c r="B16" s="36">
        <v>788870290.89999998</v>
      </c>
      <c r="C16" s="36">
        <v>230920964.19999999</v>
      </c>
      <c r="D16" s="36"/>
      <c r="E16" s="36">
        <v>633003</v>
      </c>
      <c r="F16" s="36">
        <v>181022</v>
      </c>
      <c r="G16" s="36"/>
      <c r="H16" s="36">
        <f t="shared" si="0"/>
        <v>1246.2346796144725</v>
      </c>
      <c r="I16" s="36">
        <f t="shared" si="1"/>
        <v>1275.6513804951883</v>
      </c>
      <c r="J16" s="36">
        <f t="shared" si="2"/>
        <v>1252.7763337735325</v>
      </c>
      <c r="K16" s="39"/>
      <c r="L16" s="39"/>
      <c r="M16" s="110"/>
      <c r="N16" s="110"/>
      <c r="O16" s="47"/>
      <c r="P16" s="47"/>
      <c r="Q16" s="47"/>
      <c r="R16" s="47"/>
      <c r="S16" s="12"/>
      <c r="T16" s="152"/>
      <c r="U16" s="152"/>
      <c r="V16" s="152"/>
      <c r="W16" s="12"/>
    </row>
    <row r="17" spans="1:23" ht="12.75" customHeight="1" x14ac:dyDescent="0.2">
      <c r="A17" s="106" t="s">
        <v>137</v>
      </c>
      <c r="B17" s="36">
        <v>823916240.29999995</v>
      </c>
      <c r="C17" s="36">
        <v>294374448.69999999</v>
      </c>
      <c r="D17" s="36"/>
      <c r="E17" s="36">
        <v>584401</v>
      </c>
      <c r="F17" s="36">
        <v>193137</v>
      </c>
      <c r="G17" s="36"/>
      <c r="H17" s="36">
        <f t="shared" si="0"/>
        <v>1409.8474169277602</v>
      </c>
      <c r="I17" s="36">
        <f t="shared" si="1"/>
        <v>1524.1742840574307</v>
      </c>
      <c r="J17" s="36">
        <f t="shared" si="2"/>
        <v>1438.2457050330659</v>
      </c>
      <c r="K17" s="39"/>
      <c r="L17" s="39"/>
      <c r="M17" s="110"/>
      <c r="N17" s="110"/>
      <c r="O17" s="47"/>
      <c r="P17" s="47"/>
      <c r="Q17" s="47"/>
      <c r="R17" s="47"/>
      <c r="S17" s="12"/>
      <c r="T17" s="152"/>
      <c r="U17" s="152"/>
      <c r="V17" s="152"/>
      <c r="W17" s="12"/>
    </row>
    <row r="18" spans="1:23" ht="12.75" customHeight="1" x14ac:dyDescent="0.2">
      <c r="A18" s="106" t="s">
        <v>138</v>
      </c>
      <c r="B18" s="36">
        <v>873239178.70000005</v>
      </c>
      <c r="C18" s="36">
        <v>672751361.10000002</v>
      </c>
      <c r="D18" s="36"/>
      <c r="E18" s="36">
        <v>576172</v>
      </c>
      <c r="F18" s="36">
        <v>395525</v>
      </c>
      <c r="G18" s="36"/>
      <c r="H18" s="36">
        <f t="shared" si="0"/>
        <v>1515.5876694806414</v>
      </c>
      <c r="I18" s="36">
        <f t="shared" si="1"/>
        <v>1700.9073032046015</v>
      </c>
      <c r="J18" s="36">
        <f t="shared" si="2"/>
        <v>1591.0212131971182</v>
      </c>
      <c r="K18" s="39"/>
      <c r="L18" s="39"/>
      <c r="M18" s="110"/>
      <c r="N18" s="110"/>
      <c r="O18" s="47"/>
      <c r="P18" s="47"/>
      <c r="Q18" s="47"/>
      <c r="R18" s="47"/>
      <c r="S18" s="12"/>
      <c r="T18" s="152"/>
      <c r="U18" s="152"/>
      <c r="V18" s="152"/>
      <c r="W18" s="12"/>
    </row>
    <row r="19" spans="1:23" ht="12.75" customHeight="1" x14ac:dyDescent="0.2">
      <c r="A19" s="106" t="s">
        <v>139</v>
      </c>
      <c r="B19" s="36">
        <v>132715271.09999999</v>
      </c>
      <c r="C19" s="36">
        <v>150596195.5</v>
      </c>
      <c r="D19" s="36"/>
      <c r="E19" s="36">
        <v>105714</v>
      </c>
      <c r="F19" s="36">
        <v>92659</v>
      </c>
      <c r="G19" s="36"/>
      <c r="H19" s="36">
        <f t="shared" si="0"/>
        <v>1255.4181196435666</v>
      </c>
      <c r="I19" s="36">
        <f t="shared" si="1"/>
        <v>1625.273265414045</v>
      </c>
      <c r="J19" s="36">
        <f t="shared" si="2"/>
        <v>1428.1755410262485</v>
      </c>
      <c r="K19" s="39"/>
      <c r="L19" s="39"/>
      <c r="M19" s="110"/>
      <c r="N19" s="110"/>
      <c r="O19" s="47"/>
      <c r="P19" s="47"/>
      <c r="Q19" s="47"/>
      <c r="R19" s="47"/>
      <c r="S19" s="12"/>
      <c r="T19" s="152"/>
      <c r="U19" s="152"/>
      <c r="V19" s="152"/>
      <c r="W19" s="12"/>
    </row>
    <row r="20" spans="1:23" ht="12.75" customHeight="1" x14ac:dyDescent="0.2">
      <c r="A20" s="106" t="s">
        <v>140</v>
      </c>
      <c r="B20" s="36">
        <v>18234908.699999999</v>
      </c>
      <c r="C20" s="36">
        <v>37067204.799999997</v>
      </c>
      <c r="D20" s="36"/>
      <c r="E20" s="36">
        <v>20631</v>
      </c>
      <c r="F20" s="36">
        <v>15500</v>
      </c>
      <c r="G20" s="36"/>
      <c r="H20" s="36">
        <f t="shared" si="0"/>
        <v>883.85966264359456</v>
      </c>
      <c r="I20" s="36">
        <f t="shared" si="1"/>
        <v>2391.4325677419351</v>
      </c>
      <c r="J20" s="36">
        <f t="shared" si="2"/>
        <v>1530.6001356176137</v>
      </c>
      <c r="K20" s="39"/>
      <c r="L20" s="39"/>
      <c r="M20" s="110"/>
      <c r="N20" s="110"/>
      <c r="O20" s="47"/>
      <c r="P20" s="47"/>
      <c r="Q20" s="47"/>
      <c r="R20" s="47"/>
      <c r="S20" s="12"/>
      <c r="T20" s="152"/>
      <c r="U20" s="152"/>
      <c r="V20" s="152"/>
      <c r="W20" s="12"/>
    </row>
    <row r="21" spans="1:23" ht="12.75" customHeight="1" x14ac:dyDescent="0.2">
      <c r="A21" s="106" t="s">
        <v>141</v>
      </c>
      <c r="B21" s="36">
        <v>22945144.5</v>
      </c>
      <c r="C21" s="36">
        <v>8074425.4000000004</v>
      </c>
      <c r="D21" s="36"/>
      <c r="E21" s="36">
        <v>33352</v>
      </c>
      <c r="F21" s="36">
        <v>9569</v>
      </c>
      <c r="G21" s="36"/>
      <c r="H21" s="36">
        <f t="shared" si="0"/>
        <v>687.96907231950104</v>
      </c>
      <c r="I21" s="36">
        <f t="shared" si="1"/>
        <v>843.81078482600071</v>
      </c>
      <c r="J21" s="36">
        <f t="shared" si="2"/>
        <v>722.71312178187827</v>
      </c>
      <c r="K21" s="39"/>
      <c r="L21" s="39"/>
      <c r="M21" s="110"/>
      <c r="N21" s="245"/>
      <c r="O21" s="47"/>
      <c r="P21" s="47"/>
      <c r="Q21" s="245"/>
      <c r="R21" s="245"/>
      <c r="S21" s="12"/>
      <c r="T21" s="152"/>
      <c r="U21" s="152"/>
      <c r="V21" s="152"/>
      <c r="W21" s="12"/>
    </row>
    <row r="22" spans="1:23" ht="12.75" customHeight="1" x14ac:dyDescent="0.2">
      <c r="A22" s="106" t="s">
        <v>8</v>
      </c>
      <c r="B22" s="36">
        <v>0</v>
      </c>
      <c r="C22" s="36">
        <v>63</v>
      </c>
      <c r="D22" s="36"/>
      <c r="E22" s="36">
        <v>0</v>
      </c>
      <c r="F22" s="36">
        <v>1</v>
      </c>
      <c r="G22" s="36"/>
      <c r="H22" s="36">
        <v>0</v>
      </c>
      <c r="I22" s="36">
        <f t="shared" si="1"/>
        <v>63</v>
      </c>
      <c r="J22" s="36">
        <f t="shared" si="2"/>
        <v>63</v>
      </c>
      <c r="K22" s="39"/>
      <c r="L22" s="39"/>
      <c r="M22" s="110"/>
      <c r="N22" s="118"/>
      <c r="O22" s="47"/>
      <c r="P22" s="47"/>
      <c r="Q22" s="118"/>
      <c r="R22" s="246"/>
      <c r="S22" s="12"/>
      <c r="T22" s="152"/>
      <c r="U22" s="152"/>
      <c r="V22" s="152"/>
      <c r="W22" s="12"/>
    </row>
    <row r="23" spans="1:23" s="111" customFormat="1" ht="12.75" customHeight="1" x14ac:dyDescent="0.2">
      <c r="A23" s="104" t="s">
        <v>1</v>
      </c>
      <c r="B23" s="58">
        <f t="shared" ref="B23:F23" si="3">SUM(B9:B22)</f>
        <v>4907422245.3000002</v>
      </c>
      <c r="C23" s="58">
        <f t="shared" si="3"/>
        <v>1900773300.7</v>
      </c>
      <c r="D23" s="58"/>
      <c r="E23" s="58">
        <f t="shared" si="3"/>
        <v>4212203</v>
      </c>
      <c r="F23" s="58">
        <f t="shared" si="3"/>
        <v>1407765</v>
      </c>
      <c r="G23" s="58"/>
      <c r="H23" s="58">
        <f t="shared" si="0"/>
        <v>1165.0488462450646</v>
      </c>
      <c r="I23" s="58">
        <f t="shared" si="1"/>
        <v>1350.2063914786913</v>
      </c>
      <c r="J23" s="58">
        <f t="shared" si="2"/>
        <v>1211.4295928375393</v>
      </c>
      <c r="K23" s="39"/>
      <c r="L23" s="68"/>
      <c r="M23" s="110"/>
      <c r="N23" s="110"/>
      <c r="O23" s="110"/>
      <c r="P23" s="110"/>
      <c r="Q23" s="110"/>
      <c r="R23" s="110"/>
      <c r="S23" s="110"/>
      <c r="T23" s="110"/>
      <c r="U23" s="152"/>
      <c r="W23" s="12"/>
    </row>
    <row r="24" spans="1:23" ht="12.75" customHeight="1" x14ac:dyDescent="0.2">
      <c r="A24" s="65" t="s">
        <v>152</v>
      </c>
    </row>
    <row r="25" spans="1:23" ht="12.75" customHeight="1" x14ac:dyDescent="0.2">
      <c r="A25" s="101"/>
    </row>
    <row r="26" spans="1:23" ht="12.75" customHeight="1" x14ac:dyDescent="0.2">
      <c r="C26" s="12"/>
      <c r="F26" s="12"/>
    </row>
    <row r="27" spans="1:23" ht="12.75" customHeight="1" x14ac:dyDescent="0.2">
      <c r="B27" s="12"/>
      <c r="C27" s="12"/>
      <c r="D27" s="12"/>
      <c r="E27" s="12"/>
    </row>
    <row r="28" spans="1:23" ht="12.75" customHeight="1" x14ac:dyDescent="0.2">
      <c r="C28" s="112"/>
      <c r="D28" s="112"/>
      <c r="E28" s="112"/>
      <c r="F28" s="112"/>
    </row>
    <row r="29" spans="1:23" ht="12.75" customHeight="1" x14ac:dyDescent="0.2">
      <c r="A29" s="108" t="s">
        <v>164</v>
      </c>
      <c r="B29" s="24"/>
      <c r="C29" s="24"/>
      <c r="D29" s="24"/>
    </row>
    <row r="30" spans="1:23" ht="12.75" customHeight="1" x14ac:dyDescent="0.2">
      <c r="A30" s="89" t="s">
        <v>199</v>
      </c>
      <c r="B30" s="24"/>
      <c r="C30" s="24"/>
      <c r="D30" s="24"/>
    </row>
    <row r="31" spans="1:23" ht="12.75" customHeight="1" x14ac:dyDescent="0.2">
      <c r="A31" s="240" t="s">
        <v>200</v>
      </c>
      <c r="B31" s="24"/>
      <c r="C31" s="24"/>
      <c r="D31" s="24"/>
      <c r="J31" s="53"/>
    </row>
    <row r="32" spans="1:23" ht="12.75" customHeight="1" x14ac:dyDescent="0.2">
      <c r="A32" s="16"/>
      <c r="B32" s="61"/>
      <c r="C32" s="61"/>
      <c r="D32" s="61"/>
      <c r="E32" s="16"/>
      <c r="F32" s="16"/>
      <c r="G32" s="16"/>
      <c r="H32" s="16"/>
      <c r="I32" s="16"/>
    </row>
    <row r="33" spans="1:17" s="93" customFormat="1" ht="12.75" customHeight="1" x14ac:dyDescent="0.2">
      <c r="A33" s="113" t="s">
        <v>17</v>
      </c>
      <c r="B33" s="113"/>
      <c r="C33" s="114" t="s">
        <v>14</v>
      </c>
      <c r="D33" s="114"/>
      <c r="E33" s="82"/>
      <c r="F33" s="114" t="s">
        <v>15</v>
      </c>
      <c r="G33" s="114"/>
      <c r="H33" s="82"/>
      <c r="I33" s="114" t="s">
        <v>16</v>
      </c>
      <c r="J33" s="115"/>
      <c r="K33" s="116"/>
      <c r="L33" s="117"/>
      <c r="M33" s="118"/>
      <c r="N33" s="118"/>
      <c r="O33" s="118"/>
      <c r="P33" s="245"/>
      <c r="Q33" s="245"/>
    </row>
    <row r="34" spans="1:17" s="21" customFormat="1" ht="12.75" customHeight="1" x14ac:dyDescent="0.2">
      <c r="A34" s="97" t="s">
        <v>5</v>
      </c>
      <c r="B34" s="98"/>
      <c r="C34" s="98">
        <v>4907422245.3000002</v>
      </c>
      <c r="D34" s="98"/>
      <c r="E34" s="98"/>
      <c r="F34" s="98">
        <v>4212203</v>
      </c>
      <c r="G34" s="98"/>
      <c r="H34" s="98"/>
      <c r="I34" s="98">
        <f>C34/F34</f>
        <v>1165.0488462450646</v>
      </c>
      <c r="J34" s="38"/>
      <c r="K34" s="102"/>
      <c r="L34" s="31"/>
      <c r="M34" s="31"/>
      <c r="N34" s="118"/>
      <c r="O34" s="118"/>
      <c r="P34" s="10"/>
      <c r="Q34" s="10"/>
    </row>
    <row r="35" spans="1:17" s="90" customFormat="1" ht="12.75" customHeight="1" x14ac:dyDescent="0.2">
      <c r="A35" s="120" t="s">
        <v>18</v>
      </c>
      <c r="B35" s="231"/>
      <c r="C35" s="231">
        <v>1616901022</v>
      </c>
      <c r="D35" s="231"/>
      <c r="E35" s="231"/>
      <c r="F35" s="231">
        <v>1429111</v>
      </c>
      <c r="G35" s="231"/>
      <c r="H35" s="231"/>
      <c r="I35" s="231">
        <f t="shared" ref="I35:I41" si="4">C35/F35</f>
        <v>1131.4033843417342</v>
      </c>
      <c r="J35" s="29"/>
      <c r="K35" s="77"/>
      <c r="L35" s="31"/>
      <c r="M35" s="31"/>
      <c r="N35" s="118"/>
      <c r="O35" s="118"/>
      <c r="P35" s="10"/>
      <c r="Q35" s="10"/>
    </row>
    <row r="36" spans="1:17" s="21" customFormat="1" ht="12.75" customHeight="1" x14ac:dyDescent="0.2">
      <c r="A36" s="106" t="s">
        <v>19</v>
      </c>
      <c r="B36" s="106"/>
      <c r="C36" s="231">
        <v>3290521223.3000002</v>
      </c>
      <c r="D36" s="231"/>
      <c r="E36" s="231"/>
      <c r="F36" s="231">
        <v>2783092</v>
      </c>
      <c r="G36" s="106"/>
      <c r="H36" s="231"/>
      <c r="I36" s="231">
        <f t="shared" si="4"/>
        <v>1182.3257094267815</v>
      </c>
      <c r="J36" s="38"/>
      <c r="K36" s="102"/>
      <c r="L36" s="31"/>
      <c r="M36" s="31"/>
      <c r="N36" s="118"/>
      <c r="O36" s="118"/>
      <c r="P36" s="10"/>
      <c r="Q36" s="10"/>
    </row>
    <row r="37" spans="1:17" ht="12.75" customHeight="1" x14ac:dyDescent="0.2">
      <c r="A37" s="49" t="s">
        <v>6</v>
      </c>
      <c r="B37" s="124"/>
      <c r="C37" s="231">
        <v>1900773300.7</v>
      </c>
      <c r="D37" s="231"/>
      <c r="E37" s="231"/>
      <c r="F37" s="231">
        <v>1407765</v>
      </c>
      <c r="G37" s="231"/>
      <c r="H37" s="231"/>
      <c r="I37" s="231">
        <f t="shared" si="4"/>
        <v>1350.2063914786913</v>
      </c>
      <c r="J37" s="38"/>
      <c r="K37" s="102"/>
      <c r="L37" s="31"/>
      <c r="M37" s="47"/>
      <c r="N37" s="118"/>
      <c r="O37" s="118"/>
    </row>
    <row r="38" spans="1:17" ht="12.75" customHeight="1" x14ac:dyDescent="0.2">
      <c r="A38" s="49" t="s">
        <v>20</v>
      </c>
      <c r="B38" s="124"/>
      <c r="C38" s="231">
        <v>794001334</v>
      </c>
      <c r="D38" s="231"/>
      <c r="E38" s="231"/>
      <c r="F38" s="231">
        <v>608624</v>
      </c>
      <c r="G38" s="231"/>
      <c r="H38" s="231"/>
      <c r="I38" s="231">
        <f t="shared" si="4"/>
        <v>1304.5843312127029</v>
      </c>
      <c r="J38" s="38"/>
      <c r="K38" s="102"/>
      <c r="L38" s="31"/>
      <c r="M38" s="47"/>
      <c r="N38" s="118"/>
      <c r="O38" s="118"/>
    </row>
    <row r="39" spans="1:17" s="128" customFormat="1" ht="12.75" customHeight="1" x14ac:dyDescent="0.2">
      <c r="A39" s="104" t="s">
        <v>1</v>
      </c>
      <c r="B39" s="125"/>
      <c r="C39" s="197">
        <f>C34+C37</f>
        <v>6808195546</v>
      </c>
      <c r="D39" s="197"/>
      <c r="E39" s="197"/>
      <c r="F39" s="197">
        <f>F37+F34</f>
        <v>5619968</v>
      </c>
      <c r="G39" s="58"/>
      <c r="H39" s="197"/>
      <c r="I39" s="197">
        <f t="shared" si="4"/>
        <v>1211.4295928375393</v>
      </c>
      <c r="J39" s="38"/>
      <c r="L39" s="129"/>
      <c r="M39" s="129"/>
      <c r="N39" s="118"/>
      <c r="O39" s="118"/>
      <c r="P39" s="247"/>
      <c r="Q39" s="127"/>
    </row>
    <row r="40" spans="1:17" ht="12.75" customHeight="1" x14ac:dyDescent="0.2">
      <c r="A40" s="97" t="s">
        <v>125</v>
      </c>
      <c r="B40" s="121"/>
      <c r="C40" s="122">
        <v>759179530.39999998</v>
      </c>
      <c r="D40" s="122"/>
      <c r="E40" s="122"/>
      <c r="F40" s="122">
        <v>479037</v>
      </c>
      <c r="G40" s="122"/>
      <c r="H40" s="122"/>
      <c r="I40" s="231">
        <f t="shared" si="4"/>
        <v>1584.8035337562651</v>
      </c>
      <c r="J40" s="38"/>
      <c r="O40" s="118"/>
      <c r="Q40" s="47"/>
    </row>
    <row r="41" spans="1:17" ht="12.75" customHeight="1" x14ac:dyDescent="0.2">
      <c r="A41" s="130" t="s">
        <v>130</v>
      </c>
      <c r="B41" s="126"/>
      <c r="C41" s="30">
        <v>121177082.59999999</v>
      </c>
      <c r="D41" s="30"/>
      <c r="E41" s="30"/>
      <c r="F41" s="30">
        <v>18339</v>
      </c>
      <c r="G41" s="30"/>
      <c r="H41" s="30"/>
      <c r="I41" s="232">
        <f t="shared" si="4"/>
        <v>6607.6166966573965</v>
      </c>
      <c r="J41" s="38"/>
      <c r="K41" s="244"/>
      <c r="L41" s="31"/>
      <c r="M41" s="127"/>
      <c r="N41" s="118"/>
    </row>
    <row r="42" spans="1:17" ht="12.75" customHeight="1" x14ac:dyDescent="0.2">
      <c r="A42" s="53" t="s">
        <v>152</v>
      </c>
      <c r="B42" s="21"/>
      <c r="C42" s="21"/>
      <c r="D42" s="21"/>
      <c r="E42" s="21"/>
      <c r="F42" s="21"/>
      <c r="G42" s="21"/>
      <c r="H42" s="21"/>
      <c r="I42" s="21"/>
      <c r="K42" s="38"/>
      <c r="L42" s="31"/>
      <c r="M42" s="47"/>
      <c r="N42" s="118"/>
    </row>
    <row r="43" spans="1:17" ht="12.75" customHeight="1" x14ac:dyDescent="0.2">
      <c r="A43" s="17"/>
      <c r="B43" s="21"/>
      <c r="C43" s="21"/>
      <c r="D43" s="21"/>
      <c r="E43" s="21"/>
      <c r="F43" s="21"/>
      <c r="G43" s="21"/>
      <c r="H43" s="21"/>
      <c r="I43" s="21"/>
      <c r="K43" s="38"/>
      <c r="L43" s="38"/>
      <c r="M43" s="118"/>
      <c r="N43" s="118"/>
    </row>
    <row r="44" spans="1:17" ht="12.75" customHeight="1" x14ac:dyDescent="0.2">
      <c r="A44" s="21"/>
      <c r="B44" s="21"/>
      <c r="C44" s="21"/>
      <c r="D44" s="21"/>
      <c r="E44" s="21"/>
      <c r="F44" s="21"/>
      <c r="G44" s="21"/>
      <c r="H44" s="21"/>
      <c r="I44" s="21"/>
    </row>
    <row r="45" spans="1:17" ht="12.75" customHeight="1" x14ac:dyDescent="0.2">
      <c r="A45" s="21"/>
      <c r="B45" s="21"/>
      <c r="C45" s="21"/>
      <c r="D45" s="21"/>
      <c r="E45" s="21"/>
      <c r="F45" s="21"/>
      <c r="G45" s="21"/>
      <c r="H45" s="21"/>
      <c r="I45" s="21"/>
    </row>
    <row r="46" spans="1:17" ht="12.75" customHeight="1" x14ac:dyDescent="0.2">
      <c r="A46" s="21"/>
      <c r="B46" s="21"/>
      <c r="C46" s="21"/>
      <c r="D46" s="21"/>
      <c r="E46" s="21"/>
      <c r="F46" s="21"/>
      <c r="G46" s="21"/>
      <c r="H46" s="21"/>
      <c r="I46" s="21"/>
    </row>
    <row r="47" spans="1:17" ht="12.75" customHeight="1" x14ac:dyDescent="0.2">
      <c r="A47" s="21"/>
      <c r="B47" s="21"/>
      <c r="C47" s="21"/>
      <c r="D47" s="21"/>
      <c r="E47" s="21"/>
      <c r="F47" s="21"/>
      <c r="G47" s="21"/>
      <c r="H47" s="21"/>
      <c r="I47" s="21"/>
    </row>
  </sheetData>
  <mergeCells count="3">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42</xdr:row>
                <xdr:rowOff>57150</xdr:rowOff>
              </from>
              <to>
                <xdr:col>1</xdr:col>
                <xdr:colOff>142875</xdr:colOff>
                <xdr:row>43</xdr:row>
                <xdr:rowOff>133350</xdr:rowOff>
              </to>
            </anchor>
          </objectPr>
        </oleObject>
      </mc:Choice>
      <mc:Fallback>
        <oleObject progId="Paint.Picture" shapeId="717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pageSetUpPr fitToPage="1"/>
  </sheetPr>
  <dimension ref="A1:P71"/>
  <sheetViews>
    <sheetView showGridLines="0" topLeftCell="A4" zoomScaleNormal="100" workbookViewId="0"/>
  </sheetViews>
  <sheetFormatPr defaultColWidth="9.140625" defaultRowHeight="12.75" customHeight="1" x14ac:dyDescent="0.2"/>
  <cols>
    <col min="1" max="1" width="12" style="21" customWidth="1"/>
    <col min="2" max="2" width="12.85546875" style="21" customWidth="1"/>
    <col min="3" max="3" width="12.140625" style="21" customWidth="1"/>
    <col min="4" max="4" width="2.7109375" style="21" customWidth="1"/>
    <col min="5" max="5" width="11.85546875" style="21" customWidth="1"/>
    <col min="6" max="6" width="11.28515625" style="21" customWidth="1"/>
    <col min="7" max="7" width="2.85546875" style="21" customWidth="1"/>
    <col min="8" max="8" width="10.5703125" style="21" customWidth="1"/>
    <col min="9" max="9" width="9.140625" style="21"/>
    <col min="10" max="10" width="10.140625" style="21" customWidth="1"/>
    <col min="11" max="11" width="5" style="21" customWidth="1"/>
    <col min="12" max="12" width="4.85546875" style="21" bestFit="1" customWidth="1"/>
    <col min="13" max="13" width="13.140625" style="20" customWidth="1"/>
    <col min="14" max="14" width="9.5703125" style="20" bestFit="1" customWidth="1"/>
    <col min="15" max="15" width="10.85546875" style="20" bestFit="1" customWidth="1"/>
    <col min="16" max="16" width="21.28515625" style="20" customWidth="1"/>
    <col min="17" max="16384" width="9.140625" style="20"/>
  </cols>
  <sheetData>
    <row r="1" spans="1:16" ht="12.75" customHeight="1" x14ac:dyDescent="0.2">
      <c r="A1" s="9"/>
      <c r="I1" s="43"/>
    </row>
    <row r="2" spans="1:16" s="21" customFormat="1" ht="12.75" customHeight="1" x14ac:dyDescent="0.2">
      <c r="A2" s="175" t="s">
        <v>165</v>
      </c>
      <c r="B2" s="23"/>
      <c r="C2" s="23"/>
      <c r="D2" s="23"/>
      <c r="E2" s="23"/>
      <c r="F2" s="23"/>
      <c r="G2" s="23"/>
    </row>
    <row r="3" spans="1:16" s="21" customFormat="1" ht="12.75" customHeight="1" x14ac:dyDescent="0.2">
      <c r="A3" s="91" t="s">
        <v>201</v>
      </c>
      <c r="B3" s="23"/>
      <c r="C3" s="23"/>
      <c r="D3" s="23"/>
      <c r="E3" s="23"/>
      <c r="F3" s="23"/>
      <c r="G3" s="23"/>
    </row>
    <row r="4" spans="1:16" s="21" customFormat="1" ht="12.75" customHeight="1" x14ac:dyDescent="0.2">
      <c r="A4" s="241" t="s">
        <v>202</v>
      </c>
      <c r="B4" s="23"/>
      <c r="C4" s="23"/>
      <c r="D4" s="23"/>
      <c r="E4" s="23"/>
      <c r="F4" s="23"/>
      <c r="G4" s="23"/>
    </row>
    <row r="5" spans="1:16" s="21" customFormat="1" ht="12.75" customHeight="1" x14ac:dyDescent="0.2">
      <c r="A5" s="16"/>
      <c r="B5" s="61"/>
      <c r="C5" s="61"/>
      <c r="D5" s="61"/>
      <c r="E5" s="61"/>
      <c r="F5" s="61"/>
      <c r="G5" s="61"/>
      <c r="H5" s="16"/>
      <c r="I5" s="16"/>
      <c r="J5" s="16"/>
    </row>
    <row r="6" spans="1:16" s="21" customFormat="1" ht="12.75" customHeight="1" x14ac:dyDescent="0.2">
      <c r="A6" s="9"/>
      <c r="B6" s="303" t="s">
        <v>14</v>
      </c>
      <c r="C6" s="303"/>
      <c r="D6" s="9"/>
      <c r="E6" s="303" t="s">
        <v>22</v>
      </c>
      <c r="F6" s="303"/>
      <c r="G6" s="9"/>
      <c r="H6" s="303" t="s">
        <v>16</v>
      </c>
      <c r="I6" s="303"/>
      <c r="J6" s="303"/>
    </row>
    <row r="7" spans="1:16" s="94" customFormat="1" ht="12.75" customHeight="1" x14ac:dyDescent="0.2">
      <c r="A7" s="21" t="s">
        <v>21</v>
      </c>
      <c r="B7" s="177" t="s">
        <v>122</v>
      </c>
      <c r="C7" s="177" t="s">
        <v>124</v>
      </c>
      <c r="D7" s="177"/>
      <c r="E7" s="177" t="s">
        <v>122</v>
      </c>
      <c r="F7" s="177" t="s">
        <v>124</v>
      </c>
      <c r="G7" s="177"/>
      <c r="H7" s="177" t="s">
        <v>122</v>
      </c>
      <c r="I7" s="177" t="s">
        <v>124</v>
      </c>
    </row>
    <row r="8" spans="1:16" s="21" customFormat="1" ht="12.75" customHeight="1" x14ac:dyDescent="0.2">
      <c r="A8" s="16" t="s">
        <v>23</v>
      </c>
      <c r="B8" s="87" t="s">
        <v>93</v>
      </c>
      <c r="C8" s="87" t="s">
        <v>93</v>
      </c>
      <c r="D8" s="87"/>
      <c r="E8" s="87" t="s">
        <v>93</v>
      </c>
      <c r="F8" s="87" t="s">
        <v>93</v>
      </c>
      <c r="G8" s="87"/>
      <c r="H8" s="87" t="s">
        <v>93</v>
      </c>
      <c r="I8" s="87" t="s">
        <v>93</v>
      </c>
      <c r="J8" s="109" t="s">
        <v>1</v>
      </c>
      <c r="M8"/>
    </row>
    <row r="9" spans="1:16" s="21" customFormat="1" ht="12.75" customHeight="1" x14ac:dyDescent="0.2">
      <c r="A9" s="11">
        <v>-1999</v>
      </c>
      <c r="B9" s="50">
        <v>431425144.10000002</v>
      </c>
      <c r="C9" s="50">
        <v>119797460.90000001</v>
      </c>
      <c r="D9" s="50"/>
      <c r="E9" s="50">
        <v>705476</v>
      </c>
      <c r="F9" s="50">
        <v>218916</v>
      </c>
      <c r="G9" s="57"/>
      <c r="H9" s="36">
        <f>B9/E9</f>
        <v>611.53766265613569</v>
      </c>
      <c r="I9" s="36">
        <f>C9/F9</f>
        <v>547.23026594675582</v>
      </c>
      <c r="J9" s="36">
        <f>(B9+C9)/(E9+F9)</f>
        <v>596.30828155154961</v>
      </c>
      <c r="K9" s="68"/>
      <c r="L9" s="68"/>
    </row>
    <row r="10" spans="1:16" s="21" customFormat="1" ht="12.75" customHeight="1" x14ac:dyDescent="0.2">
      <c r="A10" s="11">
        <v>2000</v>
      </c>
      <c r="B10" s="50">
        <v>142096924</v>
      </c>
      <c r="C10" s="50">
        <v>31474346.100000001</v>
      </c>
      <c r="D10" s="50"/>
      <c r="E10" s="50">
        <v>160456</v>
      </c>
      <c r="F10" s="50">
        <v>39141</v>
      </c>
      <c r="G10" s="36"/>
      <c r="H10" s="36">
        <f t="shared" ref="H10:H29" si="0">B10/E10</f>
        <v>885.5818666799621</v>
      </c>
      <c r="I10" s="36">
        <f t="shared" ref="I10:I29" si="1">C10/F10</f>
        <v>804.12728596612249</v>
      </c>
      <c r="J10" s="36">
        <f t="shared" ref="J10:J29" si="2">(B10+C10)/(E10+F10)</f>
        <v>869.60861185288354</v>
      </c>
      <c r="K10" s="68"/>
      <c r="L10" s="68"/>
      <c r="M10" s="266"/>
      <c r="N10" s="153"/>
      <c r="O10" s="153"/>
      <c r="P10" s="153"/>
    </row>
    <row r="11" spans="1:16" s="21" customFormat="1" ht="12.75" customHeight="1" x14ac:dyDescent="0.2">
      <c r="A11" s="11">
        <v>2001</v>
      </c>
      <c r="B11" s="50">
        <v>130914708.40000001</v>
      </c>
      <c r="C11" s="50">
        <v>27826104.899999999</v>
      </c>
      <c r="D11" s="50"/>
      <c r="E11" s="50">
        <v>139017</v>
      </c>
      <c r="F11" s="50">
        <v>32112</v>
      </c>
      <c r="G11" s="36"/>
      <c r="H11" s="36">
        <f t="shared" si="0"/>
        <v>941.71726047893424</v>
      </c>
      <c r="I11" s="36">
        <f t="shared" si="1"/>
        <v>866.53291292974586</v>
      </c>
      <c r="J11" s="36">
        <f t="shared" si="2"/>
        <v>927.6090744409189</v>
      </c>
      <c r="K11" s="68"/>
      <c r="L11" s="68"/>
      <c r="M11" s="266"/>
      <c r="N11" s="153"/>
      <c r="O11" s="153"/>
      <c r="P11" s="153"/>
    </row>
    <row r="12" spans="1:16" s="21" customFormat="1" ht="12.75" customHeight="1" x14ac:dyDescent="0.2">
      <c r="A12" s="11">
        <v>2002</v>
      </c>
      <c r="B12" s="50">
        <v>161802023.69999999</v>
      </c>
      <c r="C12" s="50">
        <v>32708822.899999999</v>
      </c>
      <c r="D12" s="50"/>
      <c r="E12" s="50">
        <v>162200</v>
      </c>
      <c r="F12" s="50">
        <v>34776</v>
      </c>
      <c r="G12" s="36"/>
      <c r="H12" s="36">
        <f t="shared" si="0"/>
        <v>997.54638532675699</v>
      </c>
      <c r="I12" s="36">
        <f t="shared" si="1"/>
        <v>940.55736427421209</v>
      </c>
      <c r="J12" s="36">
        <f t="shared" si="2"/>
        <v>987.4850062951831</v>
      </c>
      <c r="K12" s="68"/>
      <c r="L12" s="68"/>
      <c r="M12" s="266"/>
      <c r="N12" s="153"/>
      <c r="O12" s="153"/>
      <c r="P12" s="153"/>
    </row>
    <row r="13" spans="1:16" s="21" customFormat="1" ht="12.75" customHeight="1" x14ac:dyDescent="0.2">
      <c r="A13" s="11">
        <v>2003</v>
      </c>
      <c r="B13" s="50">
        <v>188928594.90000001</v>
      </c>
      <c r="C13" s="50">
        <v>37812397.200000003</v>
      </c>
      <c r="D13" s="50"/>
      <c r="E13" s="50">
        <v>179780</v>
      </c>
      <c r="F13" s="50">
        <v>36813</v>
      </c>
      <c r="G13" s="36"/>
      <c r="H13" s="36">
        <f t="shared" si="0"/>
        <v>1050.8877233285127</v>
      </c>
      <c r="I13" s="36">
        <f t="shared" si="1"/>
        <v>1027.1479423029909</v>
      </c>
      <c r="J13" s="36">
        <f t="shared" si="2"/>
        <v>1046.8528165730195</v>
      </c>
      <c r="K13" s="68"/>
      <c r="L13" s="68"/>
      <c r="M13" s="266"/>
      <c r="N13" s="153"/>
      <c r="O13" s="153"/>
      <c r="P13" s="153"/>
    </row>
    <row r="14" spans="1:16" s="21" customFormat="1" ht="12.75" customHeight="1" x14ac:dyDescent="0.2">
      <c r="A14" s="11">
        <v>2004</v>
      </c>
      <c r="B14" s="50">
        <v>209407771.40000001</v>
      </c>
      <c r="C14" s="50">
        <v>41351265.200000003</v>
      </c>
      <c r="D14" s="50"/>
      <c r="E14" s="50">
        <v>191126</v>
      </c>
      <c r="F14" s="50">
        <v>37641</v>
      </c>
      <c r="G14" s="36"/>
      <c r="H14" s="36">
        <f t="shared" si="0"/>
        <v>1095.6529797097203</v>
      </c>
      <c r="I14" s="36">
        <f t="shared" si="1"/>
        <v>1098.5697829494436</v>
      </c>
      <c r="J14" s="36">
        <f t="shared" si="2"/>
        <v>1096.1329064069557</v>
      </c>
      <c r="K14" s="68"/>
      <c r="L14" s="68"/>
      <c r="M14" s="266"/>
      <c r="N14" s="153"/>
      <c r="O14" s="153"/>
      <c r="P14" s="153"/>
    </row>
    <row r="15" spans="1:16" s="21" customFormat="1" ht="12.75" customHeight="1" x14ac:dyDescent="0.2">
      <c r="A15" s="11">
        <v>2005</v>
      </c>
      <c r="B15" s="50">
        <v>238246250.30000001</v>
      </c>
      <c r="C15" s="50">
        <v>47069364.299999997</v>
      </c>
      <c r="D15" s="50"/>
      <c r="E15" s="50">
        <v>209359</v>
      </c>
      <c r="F15" s="50">
        <v>40801</v>
      </c>
      <c r="G15" s="36"/>
      <c r="H15" s="36">
        <f t="shared" si="0"/>
        <v>1137.9795007618493</v>
      </c>
      <c r="I15" s="36">
        <f t="shared" si="1"/>
        <v>1153.632614396706</v>
      </c>
      <c r="J15" s="36">
        <f t="shared" si="2"/>
        <v>1140.5325175887433</v>
      </c>
      <c r="K15" s="68"/>
      <c r="L15" s="68"/>
      <c r="M15" s="266"/>
      <c r="N15" s="153"/>
      <c r="O15" s="153"/>
      <c r="P15" s="153"/>
    </row>
    <row r="16" spans="1:16" s="21" customFormat="1" ht="12.75" customHeight="1" x14ac:dyDescent="0.2">
      <c r="A16" s="11">
        <v>2006</v>
      </c>
      <c r="B16" s="50">
        <v>264392210.09999999</v>
      </c>
      <c r="C16" s="50">
        <v>55325130.100000001</v>
      </c>
      <c r="D16" s="50"/>
      <c r="E16" s="50">
        <v>217656</v>
      </c>
      <c r="F16" s="50">
        <v>43363</v>
      </c>
      <c r="G16" s="36"/>
      <c r="H16" s="36">
        <f t="shared" si="0"/>
        <v>1214.7251171573491</v>
      </c>
      <c r="I16" s="36">
        <f t="shared" si="1"/>
        <v>1275.8602979498651</v>
      </c>
      <c r="J16" s="36">
        <f t="shared" si="2"/>
        <v>1224.8814844896349</v>
      </c>
      <c r="K16" s="68"/>
      <c r="L16" s="68"/>
      <c r="M16" s="266"/>
      <c r="N16" s="153"/>
      <c r="O16" s="153"/>
      <c r="P16" s="153"/>
    </row>
    <row r="17" spans="1:16" s="21" customFormat="1" ht="12.75" customHeight="1" x14ac:dyDescent="0.2">
      <c r="A17" s="11">
        <v>2007</v>
      </c>
      <c r="B17" s="50">
        <v>310274806.5</v>
      </c>
      <c r="C17" s="50">
        <v>67645732.099999994</v>
      </c>
      <c r="D17" s="50"/>
      <c r="E17" s="50">
        <v>239676</v>
      </c>
      <c r="F17" s="50">
        <v>49174</v>
      </c>
      <c r="G17" s="36"/>
      <c r="H17" s="36">
        <f t="shared" si="0"/>
        <v>1294.5593488709758</v>
      </c>
      <c r="I17" s="36">
        <f t="shared" si="1"/>
        <v>1375.6402184081016</v>
      </c>
      <c r="J17" s="36">
        <f t="shared" si="2"/>
        <v>1308.3626055045872</v>
      </c>
      <c r="K17" s="68"/>
      <c r="L17" s="68"/>
      <c r="M17" s="266"/>
      <c r="N17" s="153"/>
      <c r="O17" s="153"/>
      <c r="P17" s="153"/>
    </row>
    <row r="18" spans="1:16" s="21" customFormat="1" ht="12.75" customHeight="1" x14ac:dyDescent="0.2">
      <c r="A18" s="11">
        <v>2008</v>
      </c>
      <c r="B18" s="50">
        <v>264558782.90000001</v>
      </c>
      <c r="C18" s="50">
        <v>57394046.799999997</v>
      </c>
      <c r="D18" s="50"/>
      <c r="E18" s="50">
        <v>198645</v>
      </c>
      <c r="F18" s="50">
        <v>40488</v>
      </c>
      <c r="G18" s="36"/>
      <c r="H18" s="36">
        <f t="shared" si="0"/>
        <v>1331.8169745022528</v>
      </c>
      <c r="I18" s="36">
        <f t="shared" si="1"/>
        <v>1417.5569749061449</v>
      </c>
      <c r="J18" s="36">
        <f t="shared" si="2"/>
        <v>1346.3337544379069</v>
      </c>
      <c r="K18" s="68"/>
      <c r="L18" s="68"/>
      <c r="M18" s="266"/>
      <c r="N18" s="153"/>
      <c r="O18" s="153"/>
      <c r="P18" s="153"/>
    </row>
    <row r="19" spans="1:16" s="21" customFormat="1" ht="12.75" customHeight="1" x14ac:dyDescent="0.2">
      <c r="A19" s="11">
        <v>2009</v>
      </c>
      <c r="B19" s="50">
        <v>218881477.5</v>
      </c>
      <c r="C19" s="50">
        <v>46892769.799999997</v>
      </c>
      <c r="D19" s="50"/>
      <c r="E19" s="50">
        <v>159794</v>
      </c>
      <c r="F19" s="50">
        <v>31641</v>
      </c>
      <c r="G19" s="36"/>
      <c r="H19" s="36">
        <f t="shared" si="0"/>
        <v>1369.7728168767287</v>
      </c>
      <c r="I19" s="36">
        <f t="shared" si="1"/>
        <v>1482.0255301665559</v>
      </c>
      <c r="J19" s="36">
        <f t="shared" si="2"/>
        <v>1388.3263107582209</v>
      </c>
      <c r="K19" s="68"/>
      <c r="L19" s="68"/>
      <c r="M19" s="266"/>
      <c r="N19" s="153"/>
      <c r="O19" s="153"/>
      <c r="P19" s="153"/>
    </row>
    <row r="20" spans="1:16" s="21" customFormat="1" ht="12.75" customHeight="1" x14ac:dyDescent="0.2">
      <c r="A20" s="11">
        <v>2010</v>
      </c>
      <c r="B20" s="50">
        <v>341795857.60000002</v>
      </c>
      <c r="C20" s="50">
        <v>78799939</v>
      </c>
      <c r="D20" s="50"/>
      <c r="E20" s="50">
        <v>239308</v>
      </c>
      <c r="F20" s="50">
        <v>50010</v>
      </c>
      <c r="G20" s="36"/>
      <c r="H20" s="36">
        <f t="shared" si="0"/>
        <v>1428.2675781837634</v>
      </c>
      <c r="I20" s="36">
        <f t="shared" si="1"/>
        <v>1575.6836432713458</v>
      </c>
      <c r="J20" s="36">
        <f t="shared" si="2"/>
        <v>1453.7491500701651</v>
      </c>
      <c r="K20" s="68"/>
      <c r="L20" s="68"/>
      <c r="M20" s="266"/>
      <c r="N20" s="153"/>
      <c r="O20" s="153"/>
      <c r="P20" s="153"/>
    </row>
    <row r="21" spans="1:16" s="21" customFormat="1" ht="12.75" customHeight="1" x14ac:dyDescent="0.2">
      <c r="A21" s="11">
        <v>2011</v>
      </c>
      <c r="B21" s="50">
        <v>367940874.80000001</v>
      </c>
      <c r="C21" s="50">
        <v>94364881.5</v>
      </c>
      <c r="D21" s="50"/>
      <c r="E21" s="50">
        <v>247066</v>
      </c>
      <c r="F21" s="50">
        <v>56387</v>
      </c>
      <c r="G21" s="36"/>
      <c r="H21" s="36">
        <f t="shared" si="0"/>
        <v>1489.2412343260505</v>
      </c>
      <c r="I21" s="36">
        <f t="shared" si="1"/>
        <v>1673.521937680671</v>
      </c>
      <c r="J21" s="36">
        <f t="shared" si="2"/>
        <v>1523.4838881144692</v>
      </c>
      <c r="K21" s="68"/>
      <c r="L21" s="68"/>
      <c r="M21" s="266"/>
      <c r="N21" s="153"/>
      <c r="O21" s="153"/>
      <c r="P21" s="153"/>
    </row>
    <row r="22" spans="1:16" s="21" customFormat="1" ht="12.75" customHeight="1" x14ac:dyDescent="0.2">
      <c r="A22" s="11">
        <v>2012</v>
      </c>
      <c r="B22" s="50">
        <v>321842545.60000002</v>
      </c>
      <c r="C22" s="50">
        <v>98257934.799999997</v>
      </c>
      <c r="D22" s="50"/>
      <c r="E22" s="50">
        <v>210474</v>
      </c>
      <c r="F22" s="50">
        <v>53269</v>
      </c>
      <c r="G22" s="36"/>
      <c r="H22" s="36">
        <f t="shared" si="0"/>
        <v>1529.1320809221093</v>
      </c>
      <c r="I22" s="36">
        <f t="shared" si="1"/>
        <v>1844.5612795434492</v>
      </c>
      <c r="J22" s="36">
        <f t="shared" si="2"/>
        <v>1592.8403043872256</v>
      </c>
      <c r="K22" s="68"/>
      <c r="L22" s="68"/>
      <c r="M22" s="266"/>
      <c r="N22" s="153"/>
      <c r="O22" s="153"/>
      <c r="P22" s="153"/>
    </row>
    <row r="23" spans="1:16" s="21" customFormat="1" ht="12.75" customHeight="1" x14ac:dyDescent="0.2">
      <c r="A23" s="11">
        <v>2013</v>
      </c>
      <c r="B23" s="50">
        <v>328069672</v>
      </c>
      <c r="C23" s="50">
        <v>115962758.09999999</v>
      </c>
      <c r="D23" s="50"/>
      <c r="E23" s="50">
        <v>206023</v>
      </c>
      <c r="F23" s="50">
        <v>59066</v>
      </c>
      <c r="G23" s="36"/>
      <c r="H23" s="36">
        <f t="shared" si="0"/>
        <v>1592.3934318013037</v>
      </c>
      <c r="I23" s="36">
        <f t="shared" si="1"/>
        <v>1963.2742711543019</v>
      </c>
      <c r="J23" s="36">
        <f t="shared" si="2"/>
        <v>1675.0315180939233</v>
      </c>
      <c r="K23" s="68"/>
      <c r="L23" s="68"/>
      <c r="M23" s="266"/>
      <c r="N23" s="153"/>
      <c r="O23" s="153"/>
      <c r="P23" s="153"/>
    </row>
    <row r="24" spans="1:16" s="21" customFormat="1" ht="12.75" customHeight="1" x14ac:dyDescent="0.2">
      <c r="A24" s="11">
        <v>2014</v>
      </c>
      <c r="B24" s="50">
        <v>332028260.10000002</v>
      </c>
      <c r="C24" s="50">
        <v>203962072.30000001</v>
      </c>
      <c r="D24" s="50"/>
      <c r="E24" s="50">
        <v>209464</v>
      </c>
      <c r="F24" s="50">
        <v>96739</v>
      </c>
      <c r="G24" s="36"/>
      <c r="H24" s="36">
        <f t="shared" si="0"/>
        <v>1585.1328156628347</v>
      </c>
      <c r="I24" s="36">
        <f t="shared" si="1"/>
        <v>2108.3748260784173</v>
      </c>
      <c r="J24" s="36">
        <f t="shared" si="2"/>
        <v>1750.44115309125</v>
      </c>
      <c r="K24" s="68"/>
      <c r="L24" s="68"/>
      <c r="M24" s="266"/>
      <c r="N24" s="153"/>
      <c r="O24" s="153"/>
      <c r="P24" s="153"/>
    </row>
    <row r="25" spans="1:16" s="21" customFormat="1" ht="12.75" customHeight="1" x14ac:dyDescent="0.2">
      <c r="A25" s="11">
        <v>2015</v>
      </c>
      <c r="B25" s="50">
        <v>302950585.80000001</v>
      </c>
      <c r="C25" s="50">
        <v>283988334.5</v>
      </c>
      <c r="D25" s="50"/>
      <c r="E25" s="50">
        <v>210622</v>
      </c>
      <c r="F25" s="50">
        <v>137386</v>
      </c>
      <c r="G25" s="36"/>
      <c r="H25" s="36">
        <f t="shared" si="0"/>
        <v>1438.3615472267854</v>
      </c>
      <c r="I25" s="36">
        <f t="shared" si="1"/>
        <v>2067.083505597368</v>
      </c>
      <c r="J25" s="36">
        <f t="shared" si="2"/>
        <v>1686.5673211535366</v>
      </c>
      <c r="K25" s="68"/>
      <c r="L25" s="68"/>
      <c r="M25" s="266"/>
      <c r="N25" s="153"/>
      <c r="O25" s="153"/>
      <c r="P25" s="153"/>
    </row>
    <row r="26" spans="1:16" s="21" customFormat="1" ht="12.75" customHeight="1" x14ac:dyDescent="0.2">
      <c r="A26" s="11">
        <v>2016</v>
      </c>
      <c r="B26" s="50">
        <v>281315041.19999999</v>
      </c>
      <c r="C26" s="50">
        <v>324084733</v>
      </c>
      <c r="D26" s="50"/>
      <c r="E26" s="50">
        <v>211290</v>
      </c>
      <c r="F26" s="50">
        <v>176086</v>
      </c>
      <c r="G26" s="36"/>
      <c r="H26" s="36">
        <f t="shared" si="0"/>
        <v>1331.4167315064603</v>
      </c>
      <c r="I26" s="36">
        <f t="shared" si="1"/>
        <v>1840.4911974830482</v>
      </c>
      <c r="J26" s="36">
        <f t="shared" si="2"/>
        <v>1562.8221010078064</v>
      </c>
      <c r="K26" s="68"/>
      <c r="L26" s="68"/>
      <c r="M26" s="266"/>
      <c r="N26" s="153"/>
      <c r="O26" s="153"/>
      <c r="P26" s="153"/>
    </row>
    <row r="27" spans="1:16" s="21" customFormat="1" ht="12.75" customHeight="1" x14ac:dyDescent="0.2">
      <c r="A27" s="11">
        <v>2017</v>
      </c>
      <c r="B27" s="50">
        <v>70548427.599999994</v>
      </c>
      <c r="C27" s="50">
        <v>136049718.80000001</v>
      </c>
      <c r="D27" s="50"/>
      <c r="E27" s="50">
        <v>114765</v>
      </c>
      <c r="F27" s="50">
        <v>173944</v>
      </c>
      <c r="G27" s="36"/>
      <c r="H27" s="36">
        <f t="shared" si="0"/>
        <v>614.72075632814881</v>
      </c>
      <c r="I27" s="36">
        <f t="shared" si="1"/>
        <v>782.14666099434305</v>
      </c>
      <c r="J27" s="36">
        <f t="shared" si="2"/>
        <v>715.59302411771023</v>
      </c>
      <c r="K27" s="68"/>
      <c r="L27" s="68"/>
      <c r="M27" s="266"/>
      <c r="N27" s="153"/>
      <c r="O27" s="153"/>
      <c r="P27" s="153"/>
    </row>
    <row r="28" spans="1:16" s="21" customFormat="1" ht="12.75" customHeight="1" x14ac:dyDescent="0.2">
      <c r="A28" s="11">
        <v>2018</v>
      </c>
      <c r="B28" s="50">
        <v>575.5</v>
      </c>
      <c r="C28" s="50">
        <v>3253</v>
      </c>
      <c r="D28" s="50"/>
      <c r="E28" s="50">
        <v>3</v>
      </c>
      <c r="F28" s="50">
        <v>9</v>
      </c>
      <c r="G28" s="36"/>
      <c r="H28" s="36">
        <f t="shared" si="0"/>
        <v>191.83333333333334</v>
      </c>
      <c r="I28" s="36">
        <f t="shared" si="1"/>
        <v>361.44444444444446</v>
      </c>
      <c r="J28" s="36">
        <f t="shared" si="2"/>
        <v>319.04166666666669</v>
      </c>
      <c r="K28" s="68"/>
      <c r="L28" s="68"/>
      <c r="M28" s="266"/>
      <c r="N28" s="153"/>
      <c r="O28" s="153"/>
      <c r="P28" s="153"/>
    </row>
    <row r="29" spans="1:16" s="21" customFormat="1" ht="12.75" customHeight="1" x14ac:dyDescent="0.2">
      <c r="A29" s="11" t="s">
        <v>8</v>
      </c>
      <c r="B29" s="38">
        <v>1711.3</v>
      </c>
      <c r="C29" s="38">
        <v>2235.4</v>
      </c>
      <c r="D29" s="92"/>
      <c r="E29" s="21">
        <v>3</v>
      </c>
      <c r="F29" s="21">
        <v>3</v>
      </c>
      <c r="G29" s="36"/>
      <c r="H29" s="36">
        <f t="shared" si="0"/>
        <v>570.43333333333328</v>
      </c>
      <c r="I29" s="36">
        <f t="shared" si="1"/>
        <v>745.13333333333333</v>
      </c>
      <c r="J29" s="36">
        <f t="shared" si="2"/>
        <v>657.7833333333333</v>
      </c>
      <c r="K29" s="68"/>
      <c r="L29" s="68"/>
      <c r="M29" s="266"/>
      <c r="N29" s="153"/>
      <c r="O29" s="153"/>
      <c r="P29" s="153"/>
    </row>
    <row r="30" spans="1:16" s="176" customFormat="1" ht="12.75" customHeight="1" x14ac:dyDescent="0.2">
      <c r="A30" s="104" t="s">
        <v>12</v>
      </c>
      <c r="B30" s="58">
        <f>SUM(B9:B29)</f>
        <v>4907422245.3000002</v>
      </c>
      <c r="C30" s="58">
        <f>SUM(C9:C29)</f>
        <v>1900773300.7</v>
      </c>
      <c r="D30" s="58"/>
      <c r="E30" s="58">
        <f>SUM(E9:E29)</f>
        <v>4212203</v>
      </c>
      <c r="F30" s="58">
        <f>SUM(F9:F29)</f>
        <v>1407765</v>
      </c>
      <c r="G30" s="58"/>
      <c r="H30" s="58">
        <f t="shared" ref="H30" si="3">B30/E30</f>
        <v>1165.0488462450646</v>
      </c>
      <c r="I30" s="58">
        <f t="shared" ref="I30" si="4">C30/F30</f>
        <v>1350.2063914786913</v>
      </c>
      <c r="J30" s="58">
        <f t="shared" ref="J30" si="5">(B30+C30)/(E30+F30)</f>
        <v>1211.4295928375393</v>
      </c>
      <c r="K30" s="68"/>
      <c r="L30" s="68"/>
      <c r="M30" s="266"/>
      <c r="N30" s="153"/>
      <c r="O30" s="153"/>
      <c r="P30" s="153"/>
    </row>
    <row r="31" spans="1:16" s="21" customFormat="1" ht="12.75" customHeight="1" x14ac:dyDescent="0.2">
      <c r="A31" s="53" t="s">
        <v>152</v>
      </c>
      <c r="M31"/>
    </row>
    <row r="32" spans="1:16" s="21" customFormat="1" ht="12.75" customHeight="1" x14ac:dyDescent="0.2">
      <c r="A32" s="17"/>
    </row>
    <row r="33" spans="1:14" ht="12.75" customHeight="1" x14ac:dyDescent="0.2">
      <c r="A33" s="9"/>
      <c r="C33" s="38"/>
      <c r="D33" s="38"/>
      <c r="F33" s="10"/>
      <c r="G33" s="10"/>
      <c r="H33" s="10"/>
    </row>
    <row r="34" spans="1:14" ht="12.75" customHeight="1" x14ac:dyDescent="0.2">
      <c r="H34" s="153"/>
      <c r="I34" s="153"/>
      <c r="J34" s="153"/>
    </row>
    <row r="36" spans="1:14" ht="12.75" customHeight="1" x14ac:dyDescent="0.2">
      <c r="A36" s="108" t="s">
        <v>166</v>
      </c>
      <c r="B36" s="24"/>
      <c r="C36" s="24"/>
      <c r="D36" s="24"/>
      <c r="E36" s="65"/>
      <c r="F36" s="65"/>
      <c r="G36" s="65"/>
      <c r="H36" s="65"/>
      <c r="I36" s="65"/>
      <c r="J36" s="65"/>
      <c r="K36" s="65"/>
    </row>
    <row r="37" spans="1:14" ht="12.75" customHeight="1" x14ac:dyDescent="0.2">
      <c r="A37" s="89" t="s">
        <v>203</v>
      </c>
      <c r="B37" s="24"/>
      <c r="C37" s="24"/>
      <c r="D37" s="24"/>
      <c r="E37" s="65"/>
      <c r="F37" s="65"/>
      <c r="G37" s="65"/>
      <c r="H37" s="65"/>
      <c r="I37" s="65"/>
      <c r="J37" s="65"/>
    </row>
    <row r="38" spans="1:14" ht="12.75" customHeight="1" x14ac:dyDescent="0.2">
      <c r="A38" s="240" t="s">
        <v>204</v>
      </c>
      <c r="B38" s="24"/>
      <c r="C38" s="24"/>
      <c r="D38" s="24"/>
      <c r="E38" s="65"/>
      <c r="F38" s="65"/>
      <c r="G38" s="65"/>
      <c r="H38" s="65"/>
      <c r="I38" s="65"/>
      <c r="J38" s="65"/>
    </row>
    <row r="39" spans="1:14" ht="12.75" customHeight="1" x14ac:dyDescent="0.2">
      <c r="A39" s="60"/>
      <c r="B39" s="61"/>
      <c r="C39" s="61"/>
      <c r="D39" s="61"/>
      <c r="E39" s="60"/>
      <c r="F39" s="60"/>
      <c r="G39" s="60"/>
      <c r="H39" s="60"/>
      <c r="I39" s="60"/>
      <c r="J39" s="60"/>
    </row>
    <row r="40" spans="1:14" ht="12.75" customHeight="1" x14ac:dyDescent="0.2">
      <c r="A40" s="53"/>
      <c r="B40" s="304" t="s">
        <v>14</v>
      </c>
      <c r="C40" s="304"/>
      <c r="D40" s="34"/>
      <c r="E40" s="304" t="s">
        <v>15</v>
      </c>
      <c r="F40" s="304"/>
      <c r="G40" s="83"/>
      <c r="H40" s="304" t="s">
        <v>16</v>
      </c>
      <c r="I40" s="304"/>
      <c r="J40" s="304"/>
    </row>
    <row r="41" spans="1:14" ht="12.75" customHeight="1" x14ac:dyDescent="0.2">
      <c r="A41" s="101"/>
      <c r="B41" s="178" t="s">
        <v>122</v>
      </c>
      <c r="C41" s="178" t="s">
        <v>124</v>
      </c>
      <c r="D41" s="178"/>
      <c r="E41" s="178" t="s">
        <v>122</v>
      </c>
      <c r="F41" s="178" t="s">
        <v>124</v>
      </c>
      <c r="G41" s="178"/>
      <c r="H41" s="178" t="s">
        <v>122</v>
      </c>
      <c r="I41" s="178" t="s">
        <v>124</v>
      </c>
      <c r="J41" s="99"/>
    </row>
    <row r="42" spans="1:14" ht="12.75" customHeight="1" x14ac:dyDescent="0.2">
      <c r="A42" s="60" t="s">
        <v>24</v>
      </c>
      <c r="B42" s="62" t="s">
        <v>93</v>
      </c>
      <c r="C42" s="62" t="s">
        <v>93</v>
      </c>
      <c r="D42" s="62"/>
      <c r="E42" s="62" t="s">
        <v>93</v>
      </c>
      <c r="F42" s="62" t="s">
        <v>93</v>
      </c>
      <c r="G42" s="62"/>
      <c r="H42" s="62" t="s">
        <v>93</v>
      </c>
      <c r="I42" s="62" t="s">
        <v>93</v>
      </c>
      <c r="J42" s="157" t="s">
        <v>1</v>
      </c>
      <c r="L42" s="233"/>
    </row>
    <row r="43" spans="1:14" ht="12.75" customHeight="1" x14ac:dyDescent="0.2">
      <c r="A43" s="179" t="s">
        <v>9</v>
      </c>
      <c r="B43" s="50">
        <v>2594497252.6999998</v>
      </c>
      <c r="C43" s="50">
        <v>532269016.60000002</v>
      </c>
      <c r="D43" s="181"/>
      <c r="E43" s="50">
        <v>2747013</v>
      </c>
      <c r="F43" s="50">
        <v>626389</v>
      </c>
      <c r="G43" s="180"/>
      <c r="H43" s="180">
        <f>B43/E43</f>
        <v>944.47942281306996</v>
      </c>
      <c r="I43" s="180">
        <f>C43/F43</f>
        <v>849.74196002803376</v>
      </c>
      <c r="J43" s="180">
        <f>(B43+C43)/(E43+F43)</f>
        <v>926.8881293424264</v>
      </c>
      <c r="L43" s="249"/>
    </row>
    <row r="44" spans="1:14" ht="12.75" customHeight="1" x14ac:dyDescent="0.2">
      <c r="A44" s="182" t="s">
        <v>10</v>
      </c>
      <c r="B44" s="50">
        <v>1953675130</v>
      </c>
      <c r="C44" s="50">
        <v>1173224153.7</v>
      </c>
      <c r="D44" s="69"/>
      <c r="E44" s="50">
        <v>1189461</v>
      </c>
      <c r="F44" s="50">
        <v>651322</v>
      </c>
      <c r="G44" s="69"/>
      <c r="H44" s="69">
        <f t="shared" ref="H44:H51" si="6">B44/E44</f>
        <v>1642.4877570597102</v>
      </c>
      <c r="I44" s="69">
        <f t="shared" ref="I44:I51" si="7">C44/F44</f>
        <v>1801.2966761448256</v>
      </c>
      <c r="J44" s="69">
        <f t="shared" ref="J44:J51" si="8">(B44+C44)/(E44+F44)</f>
        <v>1698.6789228822734</v>
      </c>
      <c r="L44" s="249"/>
    </row>
    <row r="45" spans="1:14" ht="12.75" customHeight="1" x14ac:dyDescent="0.2">
      <c r="A45" s="182" t="s">
        <v>7</v>
      </c>
      <c r="B45" s="50">
        <v>3566958</v>
      </c>
      <c r="C45" s="50">
        <v>10012340.1</v>
      </c>
      <c r="D45" s="69"/>
      <c r="E45" s="50">
        <v>3231</v>
      </c>
      <c r="F45" s="50">
        <v>8856</v>
      </c>
      <c r="G45" s="69"/>
      <c r="H45" s="69">
        <f t="shared" si="6"/>
        <v>1103.9795728876509</v>
      </c>
      <c r="I45" s="69">
        <f t="shared" si="7"/>
        <v>1130.5713753387533</v>
      </c>
      <c r="J45" s="69">
        <f t="shared" si="8"/>
        <v>1123.463067758749</v>
      </c>
      <c r="L45" s="249"/>
    </row>
    <row r="46" spans="1:14" x14ac:dyDescent="0.2">
      <c r="A46" s="182" t="s">
        <v>157</v>
      </c>
      <c r="B46" s="50">
        <v>63053577.200000003</v>
      </c>
      <c r="C46" s="50">
        <v>43467173.200000003</v>
      </c>
      <c r="D46" s="69"/>
      <c r="E46" s="50">
        <v>48967</v>
      </c>
      <c r="F46" s="50">
        <v>26273</v>
      </c>
      <c r="G46" s="69"/>
      <c r="H46" s="69">
        <f t="shared" si="6"/>
        <v>1287.6749075908265</v>
      </c>
      <c r="I46" s="69">
        <f t="shared" si="7"/>
        <v>1654.4427054390439</v>
      </c>
      <c r="J46" s="69">
        <f t="shared" si="8"/>
        <v>1415.7462838915471</v>
      </c>
      <c r="L46" s="249"/>
      <c r="N46" s="152"/>
    </row>
    <row r="47" spans="1:14" x14ac:dyDescent="0.2">
      <c r="A47" s="182" t="s">
        <v>158</v>
      </c>
      <c r="B47" s="50">
        <v>6885860.5</v>
      </c>
      <c r="C47" s="50">
        <v>34046330.100000001</v>
      </c>
      <c r="D47" s="69"/>
      <c r="E47" s="50">
        <v>4753</v>
      </c>
      <c r="F47" s="50">
        <v>30676</v>
      </c>
      <c r="G47" s="69"/>
      <c r="H47" s="69">
        <f t="shared" si="6"/>
        <v>1448.7398485167262</v>
      </c>
      <c r="I47" s="69">
        <f t="shared" si="7"/>
        <v>1109.8686301995047</v>
      </c>
      <c r="J47" s="69">
        <f t="shared" si="8"/>
        <v>1155.3301137486239</v>
      </c>
      <c r="L47" s="249"/>
      <c r="N47" s="152"/>
    </row>
    <row r="48" spans="1:14" ht="21.75" customHeight="1" x14ac:dyDescent="0.2">
      <c r="A48" s="183" t="s">
        <v>188</v>
      </c>
      <c r="B48" s="50">
        <v>251289993</v>
      </c>
      <c r="C48" s="50">
        <v>46963225.5</v>
      </c>
      <c r="D48" s="69"/>
      <c r="E48" s="50">
        <v>195729</v>
      </c>
      <c r="F48" s="50">
        <v>36187</v>
      </c>
      <c r="G48" s="69"/>
      <c r="H48" s="69">
        <f t="shared" si="6"/>
        <v>1283.8669435801542</v>
      </c>
      <c r="I48" s="69">
        <f t="shared" si="7"/>
        <v>1297.7927294332219</v>
      </c>
      <c r="J48" s="69">
        <f t="shared" si="8"/>
        <v>1286.0398527915279</v>
      </c>
      <c r="L48" s="249"/>
      <c r="N48" s="152"/>
    </row>
    <row r="49" spans="1:14" x14ac:dyDescent="0.2">
      <c r="A49" s="183" t="s">
        <v>189</v>
      </c>
      <c r="B49" s="50">
        <v>34240534.200000003</v>
      </c>
      <c r="C49" s="50">
        <v>60508823.299999997</v>
      </c>
      <c r="D49" s="69"/>
      <c r="E49" s="50">
        <v>22776</v>
      </c>
      <c r="F49" s="50">
        <v>26789</v>
      </c>
      <c r="G49" s="69"/>
      <c r="H49" s="69">
        <f t="shared" si="6"/>
        <v>1503.3603003161224</v>
      </c>
      <c r="I49" s="69">
        <f t="shared" si="7"/>
        <v>2258.7190003359588</v>
      </c>
      <c r="J49" s="69">
        <f t="shared" si="8"/>
        <v>1911.6182285887219</v>
      </c>
      <c r="L49" s="249"/>
      <c r="M49" s="66"/>
      <c r="N49" s="152"/>
    </row>
    <row r="50" spans="1:14" s="235" customFormat="1" ht="12.75" customHeight="1" x14ac:dyDescent="0.2">
      <c r="A50" s="182" t="s">
        <v>69</v>
      </c>
      <c r="B50" s="50">
        <v>212939.7</v>
      </c>
      <c r="C50" s="50">
        <v>282238.2</v>
      </c>
      <c r="D50" s="50"/>
      <c r="E50" s="50">
        <v>273</v>
      </c>
      <c r="F50" s="50">
        <v>1273</v>
      </c>
      <c r="G50" s="50"/>
      <c r="H50" s="50">
        <f t="shared" si="6"/>
        <v>779.99890109890111</v>
      </c>
      <c r="I50" s="50">
        <f t="shared" si="7"/>
        <v>221.7110761979576</v>
      </c>
      <c r="J50" s="50">
        <f t="shared" si="8"/>
        <v>320.29618369987065</v>
      </c>
      <c r="K50" s="234"/>
      <c r="L50" s="249"/>
    </row>
    <row r="51" spans="1:14" ht="12.75" customHeight="1" x14ac:dyDescent="0.2">
      <c r="A51" s="104" t="s">
        <v>1</v>
      </c>
      <c r="B51" s="58">
        <f t="shared" ref="B51:F51" si="9">SUM(B43:B50)</f>
        <v>4907422245.2999992</v>
      </c>
      <c r="C51" s="58">
        <f t="shared" si="9"/>
        <v>1900773300.7</v>
      </c>
      <c r="D51" s="58"/>
      <c r="E51" s="58">
        <f t="shared" si="9"/>
        <v>4212203</v>
      </c>
      <c r="F51" s="58">
        <f t="shared" si="9"/>
        <v>1407765</v>
      </c>
      <c r="G51" s="58"/>
      <c r="H51" s="58">
        <f t="shared" si="6"/>
        <v>1165.0488462450644</v>
      </c>
      <c r="I51" s="58">
        <f t="shared" si="7"/>
        <v>1350.2063914786913</v>
      </c>
      <c r="J51" s="58">
        <f t="shared" si="8"/>
        <v>1211.4295928375391</v>
      </c>
      <c r="L51" s="233"/>
    </row>
    <row r="52" spans="1:14" ht="12.75" customHeight="1" x14ac:dyDescent="0.2">
      <c r="A52" s="53" t="s">
        <v>152</v>
      </c>
      <c r="B52" s="169"/>
      <c r="C52" s="169"/>
      <c r="D52" s="169"/>
      <c r="E52" s="53"/>
      <c r="F52" s="158"/>
      <c r="G52" s="39"/>
      <c r="H52" s="158"/>
      <c r="I52" s="158"/>
      <c r="J52" s="39"/>
      <c r="L52" s="233"/>
    </row>
    <row r="53" spans="1:14" ht="12.75" customHeight="1" x14ac:dyDescent="0.2">
      <c r="A53" s="101" t="s">
        <v>121</v>
      </c>
      <c r="B53" s="53"/>
      <c r="C53" s="63"/>
      <c r="D53" s="63"/>
      <c r="E53" s="53"/>
      <c r="F53" s="39"/>
      <c r="G53" s="39"/>
      <c r="H53" s="68"/>
      <c r="I53" s="158"/>
      <c r="J53" s="39"/>
    </row>
    <row r="54" spans="1:14" ht="12.75" customHeight="1" x14ac:dyDescent="0.2">
      <c r="A54" s="273" t="s">
        <v>240</v>
      </c>
      <c r="B54" s="33"/>
      <c r="C54" s="33"/>
      <c r="D54" s="33"/>
      <c r="E54" s="33"/>
      <c r="F54" s="33"/>
      <c r="G54" s="33"/>
      <c r="H54" s="38"/>
      <c r="I54" s="38"/>
      <c r="J54" s="38"/>
      <c r="K54" s="38"/>
    </row>
    <row r="55" spans="1:14" ht="12.75" customHeight="1" x14ac:dyDescent="0.2">
      <c r="A55" s="274" t="s">
        <v>185</v>
      </c>
      <c r="B55" s="250"/>
      <c r="C55" s="250"/>
      <c r="D55" s="250"/>
      <c r="E55" s="250"/>
      <c r="F55" s="250"/>
      <c r="G55" s="250"/>
      <c r="H55" s="38"/>
      <c r="I55" s="38"/>
      <c r="J55" s="38"/>
      <c r="K55" s="38"/>
    </row>
    <row r="56" spans="1:14" ht="12.75" customHeight="1" x14ac:dyDescent="0.2">
      <c r="A56" s="273" t="s">
        <v>161</v>
      </c>
      <c r="B56" s="33"/>
      <c r="C56" s="33"/>
      <c r="D56" s="33"/>
      <c r="E56" s="33"/>
      <c r="F56" s="33"/>
      <c r="G56" s="33"/>
      <c r="H56" s="38"/>
      <c r="I56" s="38"/>
      <c r="J56" s="38"/>
      <c r="K56" s="38"/>
    </row>
    <row r="57" spans="1:14" ht="12.75" customHeight="1" x14ac:dyDescent="0.2">
      <c r="A57" s="273" t="s">
        <v>241</v>
      </c>
      <c r="B57" s="131"/>
      <c r="C57" s="131"/>
      <c r="D57" s="131"/>
      <c r="E57" s="131"/>
      <c r="F57" s="131"/>
      <c r="G57" s="131"/>
      <c r="H57" s="38"/>
      <c r="I57" s="38"/>
      <c r="J57" s="38"/>
      <c r="K57" s="38"/>
    </row>
    <row r="58" spans="1:14" ht="12.75" customHeight="1" x14ac:dyDescent="0.2">
      <c r="A58" s="273" t="s">
        <v>242</v>
      </c>
      <c r="B58" s="251"/>
      <c r="C58" s="251"/>
      <c r="D58" s="251"/>
      <c r="E58" s="251"/>
      <c r="F58" s="251"/>
      <c r="G58"/>
      <c r="H58" s="38"/>
      <c r="I58" s="38"/>
      <c r="J58" s="38"/>
      <c r="K58" s="38"/>
    </row>
    <row r="59" spans="1:14" ht="12.75" customHeight="1" x14ac:dyDescent="0.2">
      <c r="A59" s="273" t="s">
        <v>159</v>
      </c>
      <c r="B59" s="131"/>
      <c r="C59" s="131"/>
      <c r="D59" s="131"/>
      <c r="E59" s="131"/>
      <c r="F59" s="131"/>
      <c r="G59" s="131"/>
      <c r="H59" s="38"/>
      <c r="I59" s="38"/>
      <c r="J59" s="38"/>
      <c r="K59" s="38"/>
    </row>
    <row r="60" spans="1:14" ht="12.75" customHeight="1" x14ac:dyDescent="0.2">
      <c r="A60" s="273" t="s">
        <v>186</v>
      </c>
      <c r="B60" s="131"/>
      <c r="C60" s="131"/>
      <c r="D60" s="131"/>
      <c r="E60" s="131"/>
      <c r="F60" s="131"/>
      <c r="G60" s="131"/>
      <c r="H60" s="38"/>
      <c r="I60" s="38"/>
      <c r="J60" s="38"/>
      <c r="K60" s="38"/>
    </row>
    <row r="61" spans="1:14" ht="12.75" customHeight="1" x14ac:dyDescent="0.2">
      <c r="B61" s="38"/>
      <c r="C61" s="38"/>
      <c r="D61" s="38"/>
      <c r="E61" s="38"/>
      <c r="F61" s="38"/>
      <c r="G61" s="38"/>
      <c r="H61" s="38"/>
      <c r="I61" s="38"/>
      <c r="J61" s="38"/>
      <c r="K61" s="38"/>
    </row>
    <row r="62" spans="1:14" ht="12.75" customHeight="1" x14ac:dyDescent="0.2">
      <c r="B62" s="53"/>
      <c r="C62" s="53"/>
      <c r="D62" s="53"/>
      <c r="E62" s="53"/>
    </row>
    <row r="64" spans="1:14" ht="12.75" customHeight="1" x14ac:dyDescent="0.2">
      <c r="B64" s="75"/>
      <c r="C64" s="75"/>
      <c r="D64" s="75"/>
      <c r="E64" s="75"/>
      <c r="F64" s="75"/>
      <c r="G64" s="75"/>
      <c r="H64" s="75"/>
      <c r="I64" s="75"/>
      <c r="J64" s="39"/>
    </row>
    <row r="65" spans="2:10" ht="12.75" customHeight="1" x14ac:dyDescent="0.2">
      <c r="B65" s="75"/>
      <c r="C65" s="75"/>
      <c r="D65" s="75"/>
      <c r="E65" s="75"/>
      <c r="F65" s="75"/>
      <c r="G65" s="75"/>
      <c r="H65" s="75"/>
      <c r="I65" s="75"/>
      <c r="J65" s="39"/>
    </row>
    <row r="66" spans="2:10" ht="12.75" customHeight="1" x14ac:dyDescent="0.2">
      <c r="B66" s="75"/>
      <c r="C66" s="75"/>
      <c r="D66" s="75"/>
      <c r="E66" s="75"/>
      <c r="F66" s="75"/>
      <c r="G66" s="75"/>
      <c r="H66" s="75"/>
      <c r="I66" s="75"/>
      <c r="J66" s="39"/>
    </row>
    <row r="67" spans="2:10" ht="12.75" customHeight="1" x14ac:dyDescent="0.2">
      <c r="B67" s="75"/>
      <c r="C67" s="75"/>
      <c r="D67" s="75"/>
      <c r="E67" s="75"/>
      <c r="F67" s="75"/>
      <c r="G67" s="75"/>
      <c r="H67" s="75"/>
      <c r="I67" s="75"/>
      <c r="J67" s="39"/>
    </row>
    <row r="68" spans="2:10" ht="12.75" customHeight="1" x14ac:dyDescent="0.2">
      <c r="B68" s="75"/>
      <c r="C68" s="75"/>
      <c r="D68" s="75"/>
      <c r="E68" s="75"/>
      <c r="F68" s="75"/>
      <c r="G68" s="75"/>
      <c r="H68" s="75"/>
      <c r="I68" s="75"/>
      <c r="J68" s="39"/>
    </row>
    <row r="69" spans="2:10" ht="12.75" customHeight="1" x14ac:dyDescent="0.2">
      <c r="B69" s="75"/>
      <c r="C69" s="75"/>
      <c r="D69" s="75"/>
      <c r="E69" s="75"/>
      <c r="F69" s="75"/>
      <c r="G69" s="75"/>
      <c r="H69" s="75"/>
      <c r="I69" s="75"/>
      <c r="J69" s="39"/>
    </row>
    <row r="70" spans="2:10" ht="12.75" customHeight="1" x14ac:dyDescent="0.2">
      <c r="B70" s="75"/>
      <c r="C70" s="75"/>
      <c r="D70" s="75"/>
      <c r="E70" s="75"/>
      <c r="F70" s="75"/>
      <c r="G70" s="75"/>
      <c r="H70" s="75"/>
      <c r="I70" s="75"/>
      <c r="J70" s="39"/>
    </row>
    <row r="71" spans="2:10" ht="12.75" customHeight="1" x14ac:dyDescent="0.2">
      <c r="B71" s="32"/>
      <c r="C71" s="32"/>
      <c r="D71" s="32"/>
      <c r="E71" s="32"/>
      <c r="F71" s="32"/>
      <c r="G71" s="32"/>
      <c r="H71" s="32"/>
      <c r="I71" s="32"/>
      <c r="J71" s="32"/>
    </row>
  </sheetData>
  <mergeCells count="6">
    <mergeCell ref="B40:C40"/>
    <mergeCell ref="E40:F40"/>
    <mergeCell ref="H40:J40"/>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48"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31</xdr:row>
                <xdr:rowOff>66675</xdr:rowOff>
              </from>
              <to>
                <xdr:col>1</xdr:col>
                <xdr:colOff>390525</xdr:colOff>
                <xdr:row>32</xdr:row>
                <xdr:rowOff>142875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0</xdr:colOff>
                <xdr:row>61</xdr:row>
                <xdr:rowOff>0</xdr:rowOff>
              </from>
              <to>
                <xdr:col>1</xdr:col>
                <xdr:colOff>342900</xdr:colOff>
                <xdr:row>62</xdr:row>
                <xdr:rowOff>76200</xdr:rowOff>
              </to>
            </anchor>
          </objectPr>
        </oleObject>
      </mc:Choice>
      <mc:Fallback>
        <oleObject progId="Paint.Picture" shapeId="5633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pageSetUpPr fitToPage="1"/>
  </sheetPr>
  <dimension ref="A2:Y41"/>
  <sheetViews>
    <sheetView showGridLines="0" zoomScaleNormal="100" workbookViewId="0"/>
  </sheetViews>
  <sheetFormatPr defaultColWidth="9.140625" defaultRowHeight="12.75" customHeight="1" x14ac:dyDescent="0.2"/>
  <cols>
    <col min="1" max="1" width="14.28515625" style="20" customWidth="1"/>
    <col min="2" max="2" width="10.140625" style="20" customWidth="1"/>
    <col min="3" max="3" width="9.7109375" style="20" customWidth="1"/>
    <col min="4" max="4" width="3" style="20" customWidth="1"/>
    <col min="5" max="5" width="10.140625" style="20" customWidth="1"/>
    <col min="6" max="6" width="11.42578125" style="20" customWidth="1"/>
    <col min="7" max="7" width="2.42578125" style="20" customWidth="1"/>
    <col min="8" max="8" width="10.140625" style="20" customWidth="1"/>
    <col min="9" max="9" width="11" style="20" customWidth="1"/>
    <col min="10" max="10" width="9.140625" style="66"/>
    <col min="11" max="11" width="6" style="20" bestFit="1" customWidth="1"/>
    <col min="12" max="16" width="9.140625" style="20"/>
    <col min="17" max="17" width="15.42578125" style="20" bestFit="1" customWidth="1"/>
    <col min="18" max="16384" width="9.140625" style="20"/>
  </cols>
  <sheetData>
    <row r="2" spans="1:25" s="21" customFormat="1" ht="12.75" customHeight="1" x14ac:dyDescent="0.2">
      <c r="C2" s="63"/>
      <c r="D2" s="63"/>
    </row>
    <row r="3" spans="1:25" ht="12.75" customHeight="1" x14ac:dyDescent="0.2">
      <c r="A3" s="108" t="s">
        <v>167</v>
      </c>
      <c r="B3" s="24"/>
      <c r="C3" s="24"/>
      <c r="D3" s="24"/>
      <c r="E3" s="24"/>
    </row>
    <row r="4" spans="1:25" ht="12.75" customHeight="1" x14ac:dyDescent="0.2">
      <c r="A4" s="89" t="s">
        <v>205</v>
      </c>
      <c r="B4" s="24"/>
      <c r="C4" s="24"/>
      <c r="D4" s="24"/>
      <c r="E4" s="24"/>
    </row>
    <row r="5" spans="1:25" ht="12.75" customHeight="1" x14ac:dyDescent="0.2">
      <c r="A5" s="240" t="s">
        <v>206</v>
      </c>
      <c r="B5" s="24"/>
      <c r="C5" s="24"/>
      <c r="D5" s="24"/>
      <c r="E5" s="24"/>
    </row>
    <row r="6" spans="1:25" ht="12.75" customHeight="1" x14ac:dyDescent="0.2">
      <c r="A6" s="16"/>
      <c r="B6" s="61"/>
      <c r="C6" s="61"/>
      <c r="D6" s="61"/>
      <c r="E6" s="61"/>
      <c r="F6" s="16"/>
      <c r="G6" s="16"/>
      <c r="H6" s="16"/>
      <c r="I6" s="16"/>
      <c r="K6" s="21"/>
    </row>
    <row r="7" spans="1:25" ht="12.75" customHeight="1" x14ac:dyDescent="0.2">
      <c r="B7" s="303" t="s">
        <v>6</v>
      </c>
      <c r="C7" s="303"/>
      <c r="D7" s="90"/>
      <c r="E7" s="303" t="s">
        <v>5</v>
      </c>
      <c r="F7" s="303"/>
      <c r="G7" s="303"/>
      <c r="H7" s="303"/>
      <c r="I7" s="114" t="s">
        <v>1</v>
      </c>
      <c r="K7" s="10"/>
    </row>
    <row r="8" spans="1:25" ht="12.75" customHeight="1" x14ac:dyDescent="0.2">
      <c r="A8" s="16" t="s">
        <v>0</v>
      </c>
      <c r="B8" s="87"/>
      <c r="C8" s="87"/>
      <c r="D8" s="87"/>
      <c r="E8" s="35" t="s">
        <v>3</v>
      </c>
      <c r="F8" s="62" t="s">
        <v>4</v>
      </c>
      <c r="G8" s="87"/>
      <c r="H8" s="25" t="s">
        <v>1</v>
      </c>
      <c r="I8" s="87"/>
      <c r="K8" s="10"/>
    </row>
    <row r="9" spans="1:25" ht="12.75" customHeight="1" x14ac:dyDescent="0.2">
      <c r="A9" s="11">
        <v>2007</v>
      </c>
      <c r="B9" s="184"/>
      <c r="C9" s="185">
        <v>1442.8470121850994</v>
      </c>
      <c r="D9" s="185"/>
      <c r="E9" s="69">
        <v>1197.734250861932</v>
      </c>
      <c r="F9" s="69">
        <v>1275.2916426948152</v>
      </c>
      <c r="G9" s="69"/>
      <c r="H9" s="69">
        <v>1249.3471096954524</v>
      </c>
      <c r="I9" s="69">
        <v>1298.4478927831256</v>
      </c>
      <c r="K9" s="186"/>
    </row>
    <row r="10" spans="1:25" ht="12.75" customHeight="1" x14ac:dyDescent="0.2">
      <c r="A10" s="11">
        <v>2008</v>
      </c>
      <c r="B10" s="184"/>
      <c r="C10" s="185">
        <v>1547</v>
      </c>
      <c r="D10" s="185"/>
      <c r="E10" s="69">
        <v>1196</v>
      </c>
      <c r="F10" s="69">
        <v>1270</v>
      </c>
      <c r="G10" s="69"/>
      <c r="H10" s="69">
        <v>1245</v>
      </c>
      <c r="I10" s="69">
        <v>1317.3955639487722</v>
      </c>
      <c r="K10" s="186"/>
    </row>
    <row r="11" spans="1:25" ht="12.75" customHeight="1" x14ac:dyDescent="0.2">
      <c r="A11" s="11">
        <v>2009</v>
      </c>
      <c r="B11" s="184"/>
      <c r="C11" s="185">
        <v>1532.6998868089429</v>
      </c>
      <c r="D11" s="185"/>
      <c r="E11" s="69">
        <v>1180.8505668932419</v>
      </c>
      <c r="F11" s="69">
        <v>1251.9501028735763</v>
      </c>
      <c r="G11" s="69"/>
      <c r="H11" s="69">
        <v>1228.034374058094</v>
      </c>
      <c r="I11" s="69">
        <v>1299.2349019629776</v>
      </c>
      <c r="K11" s="186"/>
    </row>
    <row r="12" spans="1:25" ht="12.75" customHeight="1" x14ac:dyDescent="0.2">
      <c r="A12" s="11">
        <v>2010</v>
      </c>
      <c r="B12" s="184"/>
      <c r="C12" s="187">
        <v>1446.9834379023991</v>
      </c>
      <c r="D12" s="187"/>
      <c r="E12" s="67">
        <v>1169.2690757142766</v>
      </c>
      <c r="F12" s="67">
        <v>1239.0898287563466</v>
      </c>
      <c r="G12" s="67"/>
      <c r="H12" s="67">
        <v>1215.4990179977353</v>
      </c>
      <c r="I12" s="67">
        <v>1270.9112460220974</v>
      </c>
      <c r="K12" s="186"/>
    </row>
    <row r="13" spans="1:25" ht="12.75" customHeight="1" x14ac:dyDescent="0.2">
      <c r="A13" s="11">
        <v>2011</v>
      </c>
      <c r="B13" s="49"/>
      <c r="C13" s="188">
        <v>1432</v>
      </c>
      <c r="D13" s="189"/>
      <c r="E13" s="190">
        <v>1157</v>
      </c>
      <c r="F13" s="190">
        <v>1225</v>
      </c>
      <c r="G13" s="190"/>
      <c r="H13" s="190">
        <v>1202</v>
      </c>
      <c r="I13" s="190">
        <v>1260</v>
      </c>
      <c r="K13" s="186"/>
      <c r="N13"/>
      <c r="O13"/>
      <c r="P13"/>
      <c r="Q13"/>
      <c r="R13"/>
      <c r="S13"/>
      <c r="T13"/>
      <c r="U13"/>
      <c r="V13"/>
      <c r="W13"/>
      <c r="X13"/>
      <c r="Y13"/>
    </row>
    <row r="14" spans="1:25" ht="12.75" customHeight="1" x14ac:dyDescent="0.2">
      <c r="A14" s="11">
        <v>2012</v>
      </c>
      <c r="B14" s="84"/>
      <c r="C14" s="189">
        <v>1392</v>
      </c>
      <c r="D14" s="189"/>
      <c r="E14" s="190">
        <v>1142</v>
      </c>
      <c r="F14" s="190">
        <v>1203</v>
      </c>
      <c r="G14" s="190"/>
      <c r="H14" s="190">
        <v>1182</v>
      </c>
      <c r="I14" s="190">
        <v>1235</v>
      </c>
      <c r="K14" s="186"/>
      <c r="N14"/>
      <c r="O14"/>
      <c r="P14"/>
      <c r="Q14"/>
      <c r="R14"/>
      <c r="S14"/>
      <c r="T14"/>
      <c r="U14"/>
      <c r="V14"/>
      <c r="W14"/>
      <c r="X14"/>
      <c r="Y14"/>
    </row>
    <row r="15" spans="1:25" ht="12.75" customHeight="1" x14ac:dyDescent="0.2">
      <c r="A15" s="11">
        <v>2013</v>
      </c>
      <c r="B15" s="84"/>
      <c r="C15" s="185">
        <v>1398</v>
      </c>
      <c r="D15" s="185"/>
      <c r="E15" s="69">
        <v>1125</v>
      </c>
      <c r="F15" s="69">
        <v>1186</v>
      </c>
      <c r="G15" s="69"/>
      <c r="H15" s="69">
        <v>1166</v>
      </c>
      <c r="I15" s="69">
        <v>1223</v>
      </c>
      <c r="K15" s="186"/>
      <c r="N15"/>
      <c r="O15"/>
      <c r="P15"/>
      <c r="Q15"/>
      <c r="R15"/>
      <c r="S15"/>
      <c r="T15"/>
      <c r="U15"/>
      <c r="V15"/>
      <c r="W15"/>
      <c r="X15"/>
      <c r="Y15"/>
    </row>
    <row r="16" spans="1:25" ht="12.75" customHeight="1" x14ac:dyDescent="0.2">
      <c r="A16" s="11">
        <v>2014</v>
      </c>
      <c r="B16" s="184"/>
      <c r="C16" s="187">
        <v>1385</v>
      </c>
      <c r="D16" s="187"/>
      <c r="E16" s="67">
        <v>1129</v>
      </c>
      <c r="F16" s="67">
        <v>1189</v>
      </c>
      <c r="G16" s="67"/>
      <c r="H16" s="67">
        <v>1168</v>
      </c>
      <c r="I16" s="67">
        <v>1222</v>
      </c>
      <c r="K16" s="63"/>
      <c r="N16"/>
      <c r="O16"/>
      <c r="P16"/>
      <c r="Q16"/>
      <c r="R16"/>
      <c r="S16"/>
      <c r="T16"/>
      <c r="U16"/>
      <c r="V16"/>
      <c r="W16"/>
      <c r="X16"/>
      <c r="Y16"/>
    </row>
    <row r="17" spans="1:25" ht="12.75" customHeight="1" x14ac:dyDescent="0.2">
      <c r="A17" s="11">
        <v>2015</v>
      </c>
      <c r="B17" s="49"/>
      <c r="C17" s="189">
        <v>1378.6924395954079</v>
      </c>
      <c r="D17" s="189"/>
      <c r="E17" s="190">
        <v>1131.5373329868189</v>
      </c>
      <c r="F17" s="190">
        <v>1189.748451563778</v>
      </c>
      <c r="G17" s="190"/>
      <c r="H17" s="190">
        <v>1169.9950563048237</v>
      </c>
      <c r="I17" s="190">
        <v>1221.5642665550433</v>
      </c>
      <c r="K17" s="63"/>
      <c r="N17"/>
      <c r="O17"/>
      <c r="P17"/>
      <c r="Q17"/>
      <c r="R17"/>
      <c r="S17"/>
      <c r="T17"/>
      <c r="U17"/>
      <c r="V17"/>
      <c r="W17"/>
      <c r="X17"/>
      <c r="Y17"/>
    </row>
    <row r="18" spans="1:25" ht="12.75" customHeight="1" x14ac:dyDescent="0.2">
      <c r="A18" s="11">
        <v>2016</v>
      </c>
      <c r="B18" s="84"/>
      <c r="C18" s="187">
        <v>1373.0985871986368</v>
      </c>
      <c r="D18" s="187"/>
      <c r="E18" s="67">
        <v>1135.9238039178686</v>
      </c>
      <c r="F18" s="67">
        <v>1194.6753124405998</v>
      </c>
      <c r="G18" s="67"/>
      <c r="H18" s="67">
        <v>1174.7453364835324</v>
      </c>
      <c r="I18" s="67">
        <v>1224</v>
      </c>
      <c r="K18" s="63"/>
      <c r="N18"/>
      <c r="O18"/>
      <c r="P18"/>
      <c r="Q18"/>
      <c r="R18"/>
      <c r="S18"/>
      <c r="T18"/>
      <c r="U18"/>
      <c r="V18"/>
      <c r="W18"/>
      <c r="X18"/>
      <c r="Y18"/>
    </row>
    <row r="19" spans="1:25" ht="12.75" customHeight="1" x14ac:dyDescent="0.2">
      <c r="A19" s="88">
        <v>2017</v>
      </c>
      <c r="B19" s="191"/>
      <c r="C19" s="192">
        <v>1350</v>
      </c>
      <c r="D19" s="192"/>
      <c r="E19" s="193">
        <v>1131</v>
      </c>
      <c r="F19" s="193">
        <v>1182</v>
      </c>
      <c r="G19" s="193"/>
      <c r="H19" s="193">
        <v>1165</v>
      </c>
      <c r="I19" s="193">
        <v>1211</v>
      </c>
      <c r="K19" s="239"/>
      <c r="N19"/>
      <c r="O19"/>
      <c r="P19"/>
      <c r="Q19"/>
      <c r="R19"/>
      <c r="S19"/>
      <c r="T19"/>
      <c r="U19"/>
      <c r="V19"/>
      <c r="W19"/>
      <c r="X19"/>
      <c r="Y19"/>
    </row>
    <row r="20" spans="1:25" ht="12.75" customHeight="1" x14ac:dyDescent="0.2">
      <c r="A20" s="65"/>
      <c r="B20" s="68"/>
      <c r="C20" s="68"/>
      <c r="D20" s="68"/>
      <c r="E20" s="169"/>
      <c r="F20" s="63"/>
      <c r="G20" s="63"/>
      <c r="H20" s="169"/>
      <c r="I20" s="68"/>
      <c r="K20" s="68"/>
      <c r="N20"/>
      <c r="O20"/>
      <c r="P20"/>
      <c r="Q20"/>
      <c r="R20"/>
      <c r="S20"/>
      <c r="T20"/>
      <c r="U20"/>
      <c r="V20"/>
      <c r="W20"/>
      <c r="X20"/>
      <c r="Y20"/>
    </row>
    <row r="21" spans="1:25" ht="12.75" customHeight="1" x14ac:dyDescent="0.2">
      <c r="B21" s="12"/>
      <c r="C21" s="12"/>
      <c r="D21" s="12"/>
      <c r="E21" s="169"/>
      <c r="F21" s="12"/>
      <c r="G21" s="169"/>
      <c r="H21" s="12"/>
      <c r="I21" s="66"/>
      <c r="J21" s="12"/>
      <c r="N21"/>
      <c r="O21"/>
      <c r="P21"/>
      <c r="Q21"/>
      <c r="R21"/>
      <c r="S21"/>
      <c r="T21"/>
      <c r="U21"/>
      <c r="V21"/>
      <c r="W21"/>
      <c r="X21"/>
      <c r="Y21"/>
    </row>
    <row r="22" spans="1:25" s="21" customFormat="1" ht="12.75" customHeight="1" x14ac:dyDescent="0.2">
      <c r="A22" s="66"/>
      <c r="B22" s="66"/>
      <c r="C22" s="66"/>
      <c r="D22" s="66"/>
      <c r="E22" s="66"/>
      <c r="F22" s="66"/>
      <c r="G22" s="12"/>
      <c r="N22"/>
      <c r="O22"/>
      <c r="P22"/>
      <c r="Q22"/>
      <c r="R22"/>
      <c r="S22"/>
      <c r="T22"/>
      <c r="U22"/>
      <c r="V22"/>
      <c r="W22"/>
      <c r="X22"/>
      <c r="Y22"/>
    </row>
    <row r="23" spans="1:25" ht="12.75" customHeight="1" x14ac:dyDescent="0.2">
      <c r="A23" s="66"/>
      <c r="B23" s="66"/>
      <c r="C23" s="66"/>
      <c r="D23" s="66"/>
      <c r="E23" s="66"/>
      <c r="F23" s="66"/>
      <c r="I23" s="66"/>
      <c r="J23" s="20"/>
      <c r="N23"/>
      <c r="O23"/>
      <c r="P23"/>
      <c r="Q23"/>
      <c r="R23"/>
      <c r="S23"/>
      <c r="T23"/>
      <c r="U23"/>
      <c r="V23"/>
      <c r="W23"/>
      <c r="X23"/>
      <c r="Y23"/>
    </row>
    <row r="24" spans="1:25" ht="12.75" customHeight="1" x14ac:dyDescent="0.2">
      <c r="C24"/>
      <c r="D24"/>
      <c r="E24"/>
      <c r="F24"/>
      <c r="G24"/>
      <c r="H24"/>
      <c r="I24"/>
      <c r="J24"/>
      <c r="K24"/>
      <c r="L24"/>
      <c r="M24"/>
      <c r="N24"/>
      <c r="O24"/>
      <c r="P24"/>
      <c r="Q24"/>
      <c r="R24"/>
      <c r="S24"/>
      <c r="T24"/>
      <c r="U24"/>
      <c r="V24"/>
      <c r="W24"/>
      <c r="X24"/>
      <c r="Y24"/>
    </row>
    <row r="25" spans="1:25" ht="12.75" customHeight="1" x14ac:dyDescent="0.2">
      <c r="C25"/>
      <c r="D25"/>
      <c r="E25"/>
      <c r="F25" s="252"/>
      <c r="G25"/>
      <c r="H25"/>
      <c r="I25"/>
      <c r="J25"/>
      <c r="K25"/>
      <c r="L25"/>
      <c r="M25"/>
      <c r="N25"/>
      <c r="O25"/>
      <c r="P25"/>
      <c r="Q25"/>
      <c r="R25"/>
      <c r="S25"/>
      <c r="T25"/>
      <c r="U25"/>
      <c r="V25"/>
      <c r="W25"/>
      <c r="X25"/>
      <c r="Y25"/>
    </row>
    <row r="26" spans="1:25" ht="12.75" customHeight="1" x14ac:dyDescent="0.2">
      <c r="C26"/>
      <c r="D26"/>
      <c r="E26"/>
      <c r="F26"/>
      <c r="G26"/>
      <c r="H26"/>
      <c r="I26"/>
      <c r="J26"/>
      <c r="K26"/>
      <c r="L26"/>
      <c r="M26"/>
      <c r="N26"/>
      <c r="O26"/>
      <c r="P26"/>
      <c r="Q26"/>
      <c r="R26"/>
      <c r="S26"/>
      <c r="T26"/>
      <c r="U26"/>
      <c r="V26"/>
      <c r="W26"/>
      <c r="X26"/>
      <c r="Y26"/>
    </row>
    <row r="27" spans="1:25" ht="12.75" customHeight="1" x14ac:dyDescent="0.2">
      <c r="C27"/>
      <c r="D27"/>
      <c r="E27"/>
      <c r="F27"/>
      <c r="G27"/>
      <c r="H27"/>
      <c r="I27"/>
      <c r="J27"/>
      <c r="K27"/>
      <c r="L27"/>
      <c r="M27"/>
      <c r="N27"/>
      <c r="O27"/>
      <c r="P27"/>
      <c r="Q27"/>
      <c r="R27"/>
      <c r="S27"/>
      <c r="T27"/>
      <c r="U27"/>
      <c r="V27"/>
      <c r="W27"/>
      <c r="X27"/>
      <c r="Y27"/>
    </row>
    <row r="28" spans="1:25" ht="12.75" customHeight="1" x14ac:dyDescent="0.2">
      <c r="C28"/>
      <c r="D28"/>
      <c r="E28"/>
      <c r="F28"/>
      <c r="G28"/>
      <c r="H28"/>
      <c r="I28"/>
      <c r="J28"/>
      <c r="K28"/>
      <c r="L28"/>
      <c r="M28"/>
      <c r="N28"/>
      <c r="O28"/>
      <c r="P28"/>
      <c r="Q28"/>
      <c r="R28"/>
      <c r="S28"/>
      <c r="T28"/>
      <c r="U28"/>
      <c r="V28"/>
      <c r="W28"/>
      <c r="X28"/>
      <c r="Y28"/>
    </row>
    <row r="29" spans="1:25" ht="12.75" customHeight="1" x14ac:dyDescent="0.2">
      <c r="C29"/>
      <c r="D29"/>
      <c r="E29"/>
      <c r="F29"/>
      <c r="G29"/>
      <c r="H29"/>
      <c r="I29"/>
      <c r="J29"/>
      <c r="K29"/>
      <c r="L29"/>
      <c r="M29"/>
      <c r="N29"/>
      <c r="O29"/>
      <c r="P29"/>
      <c r="Q29"/>
      <c r="R29"/>
      <c r="S29"/>
      <c r="T29"/>
      <c r="U29"/>
      <c r="V29"/>
      <c r="W29"/>
      <c r="X29"/>
      <c r="Y29"/>
    </row>
    <row r="30" spans="1:25" ht="12.75" customHeight="1" x14ac:dyDescent="0.2">
      <c r="C30"/>
      <c r="D30"/>
      <c r="E30"/>
      <c r="F30"/>
      <c r="G30"/>
      <c r="H30"/>
      <c r="I30"/>
      <c r="J30"/>
      <c r="K30"/>
      <c r="L30"/>
      <c r="M30"/>
      <c r="N30"/>
      <c r="O30"/>
      <c r="P30"/>
      <c r="Q30"/>
      <c r="R30"/>
      <c r="S30"/>
      <c r="T30"/>
      <c r="U30"/>
      <c r="V30"/>
      <c r="W30"/>
      <c r="X30"/>
      <c r="Y30"/>
    </row>
    <row r="31" spans="1:25" ht="12.75" customHeight="1" x14ac:dyDescent="0.2">
      <c r="C31"/>
      <c r="D31"/>
      <c r="E31"/>
      <c r="F31"/>
      <c r="G31"/>
      <c r="H31"/>
      <c r="I31"/>
      <c r="J31"/>
      <c r="K31"/>
      <c r="L31"/>
      <c r="M31"/>
      <c r="N31"/>
      <c r="O31"/>
      <c r="P31"/>
      <c r="Q31"/>
      <c r="R31"/>
      <c r="S31"/>
      <c r="T31"/>
      <c r="U31"/>
      <c r="V31"/>
      <c r="W31"/>
      <c r="X31"/>
      <c r="Y31"/>
    </row>
    <row r="32" spans="1:25" ht="12.75" customHeight="1" x14ac:dyDescent="0.2">
      <c r="C32"/>
      <c r="D32"/>
      <c r="E32"/>
      <c r="F32"/>
      <c r="G32"/>
      <c r="H32"/>
      <c r="I32"/>
      <c r="J32"/>
      <c r="K32"/>
      <c r="L32"/>
      <c r="M32"/>
      <c r="N32"/>
      <c r="O32"/>
      <c r="P32"/>
      <c r="Q32"/>
      <c r="R32"/>
      <c r="S32"/>
      <c r="T32"/>
      <c r="U32"/>
      <c r="V32"/>
      <c r="W32"/>
      <c r="X32"/>
      <c r="Y32"/>
    </row>
    <row r="33" spans="3:25" ht="12.75" customHeight="1" x14ac:dyDescent="0.2">
      <c r="C33"/>
      <c r="D33"/>
      <c r="E33"/>
      <c r="F33"/>
      <c r="G33"/>
      <c r="H33"/>
      <c r="I33"/>
      <c r="J33"/>
      <c r="K33"/>
      <c r="L33"/>
      <c r="M33"/>
      <c r="N33"/>
      <c r="O33"/>
      <c r="P33"/>
      <c r="Q33"/>
      <c r="R33"/>
      <c r="S33"/>
      <c r="T33"/>
      <c r="U33"/>
      <c r="V33"/>
      <c r="W33"/>
      <c r="X33"/>
      <c r="Y33"/>
    </row>
    <row r="34" spans="3:25" ht="12.75" customHeight="1" x14ac:dyDescent="0.2">
      <c r="C34"/>
      <c r="D34"/>
      <c r="E34"/>
      <c r="F34"/>
      <c r="G34"/>
      <c r="H34"/>
      <c r="I34"/>
      <c r="J34"/>
      <c r="K34"/>
      <c r="L34"/>
      <c r="M34"/>
      <c r="N34"/>
      <c r="O34"/>
      <c r="P34"/>
      <c r="Q34"/>
      <c r="R34"/>
      <c r="S34"/>
      <c r="T34"/>
      <c r="U34"/>
      <c r="V34"/>
      <c r="W34"/>
      <c r="X34"/>
      <c r="Y34"/>
    </row>
    <row r="35" spans="3:25" ht="12.75" customHeight="1" x14ac:dyDescent="0.2">
      <c r="C35"/>
      <c r="D35"/>
      <c r="E35"/>
      <c r="F35"/>
      <c r="G35"/>
      <c r="H35"/>
      <c r="I35"/>
      <c r="J35"/>
      <c r="K35"/>
      <c r="L35"/>
      <c r="M35"/>
      <c r="N35"/>
      <c r="O35"/>
      <c r="P35"/>
      <c r="Q35"/>
      <c r="R35"/>
      <c r="S35"/>
      <c r="T35"/>
      <c r="U35"/>
      <c r="V35"/>
      <c r="W35"/>
      <c r="X35"/>
      <c r="Y35"/>
    </row>
    <row r="36" spans="3:25" ht="12.75" customHeight="1" x14ac:dyDescent="0.2">
      <c r="C36"/>
      <c r="D36"/>
      <c r="E36"/>
      <c r="F36"/>
      <c r="G36"/>
      <c r="H36"/>
      <c r="I36"/>
      <c r="J36"/>
      <c r="K36"/>
      <c r="L36"/>
      <c r="M36"/>
      <c r="N36"/>
      <c r="O36"/>
      <c r="P36"/>
      <c r="Q36"/>
      <c r="R36"/>
      <c r="S36"/>
      <c r="T36"/>
      <c r="U36"/>
      <c r="V36"/>
      <c r="W36"/>
      <c r="X36"/>
      <c r="Y36"/>
    </row>
    <row r="37" spans="3:25" ht="12.75" customHeight="1" x14ac:dyDescent="0.2">
      <c r="C37"/>
      <c r="D37"/>
      <c r="E37"/>
      <c r="F37"/>
      <c r="G37"/>
      <c r="H37"/>
      <c r="I37"/>
      <c r="J37"/>
      <c r="K37"/>
      <c r="L37"/>
      <c r="M37"/>
      <c r="N37"/>
      <c r="O37"/>
      <c r="P37"/>
      <c r="Q37"/>
      <c r="R37"/>
      <c r="S37"/>
      <c r="T37"/>
      <c r="U37"/>
      <c r="V37"/>
      <c r="W37"/>
      <c r="X37"/>
      <c r="Y37"/>
    </row>
    <row r="38" spans="3:25" ht="12.75" customHeight="1" x14ac:dyDescent="0.2">
      <c r="E38" s="66"/>
      <c r="F38" s="66"/>
      <c r="G38" s="66"/>
      <c r="H38" s="66"/>
      <c r="I38" s="66"/>
      <c r="K38" s="66"/>
      <c r="L38" s="66"/>
      <c r="M38" s="66"/>
      <c r="N38"/>
      <c r="O38"/>
      <c r="P38"/>
      <c r="Q38"/>
      <c r="R38"/>
      <c r="S38"/>
      <c r="T38"/>
      <c r="U38"/>
      <c r="V38"/>
      <c r="W38"/>
      <c r="X38"/>
      <c r="Y38"/>
    </row>
    <row r="39" spans="3:25" ht="12.75" customHeight="1" x14ac:dyDescent="0.2">
      <c r="E39" s="66"/>
      <c r="F39" s="66"/>
      <c r="G39" s="66"/>
      <c r="H39" s="66"/>
      <c r="I39" s="66"/>
      <c r="K39" s="66"/>
      <c r="L39" s="66"/>
      <c r="M39" s="66"/>
      <c r="N39" s="66"/>
      <c r="O39" s="21"/>
    </row>
    <row r="40" spans="3:25" ht="12.75" customHeight="1" x14ac:dyDescent="0.2">
      <c r="E40" s="21"/>
      <c r="F40" s="21"/>
      <c r="G40" s="21"/>
      <c r="H40" s="21"/>
      <c r="I40" s="21"/>
      <c r="K40" s="21"/>
      <c r="L40" s="21"/>
      <c r="M40" s="21"/>
      <c r="N40" s="21"/>
      <c r="O40" s="21"/>
    </row>
    <row r="41" spans="3:25" ht="12.75" customHeight="1" x14ac:dyDescent="0.2">
      <c r="E41" s="21"/>
      <c r="F41" s="21"/>
      <c r="G41" s="21"/>
      <c r="H41" s="21"/>
      <c r="I41" s="21"/>
      <c r="K41" s="21"/>
      <c r="L41" s="21"/>
      <c r="M41" s="21"/>
      <c r="N41" s="21"/>
      <c r="O41" s="21"/>
    </row>
  </sheetData>
  <mergeCells count="2">
    <mergeCell ref="E7:H7"/>
    <mergeCell ref="B7:C7"/>
  </mergeCells>
  <phoneticPr fontId="3" type="noConversion"/>
  <pageMargins left="0.70866141732283472" right="0.15748031496062992" top="0.98425196850393704" bottom="0.55118110236220474" header="0.51181102362204722" footer="0.51181102362204722"/>
  <pageSetup paperSize="9" fitToWidth="0"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9222" r:id="rId4">
          <objectPr defaultSize="0" autoLine="0" autoPict="0" r:id="rId5">
            <anchor moveWithCells="1">
              <from>
                <xdr:col>0</xdr:col>
                <xdr:colOff>28575</xdr:colOff>
                <xdr:row>19</xdr:row>
                <xdr:rowOff>66675</xdr:rowOff>
              </from>
              <to>
                <xdr:col>1</xdr:col>
                <xdr:colOff>219075</xdr:colOff>
                <xdr:row>20</xdr:row>
                <xdr:rowOff>142875</xdr:rowOff>
              </to>
            </anchor>
          </objectPr>
        </oleObject>
      </mc:Choice>
      <mc:Fallback>
        <oleObject progId="Paint.Picture" shapeId="922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8">
    <pageSetUpPr fitToPage="1"/>
  </sheetPr>
  <dimension ref="A1:V169"/>
  <sheetViews>
    <sheetView showGridLines="0" zoomScaleNormal="100" workbookViewId="0"/>
  </sheetViews>
  <sheetFormatPr defaultColWidth="9.140625" defaultRowHeight="12.75" customHeight="1" x14ac:dyDescent="0.2"/>
  <cols>
    <col min="1" max="1" width="11.42578125" style="18" customWidth="1"/>
    <col min="2" max="2" width="12.42578125" style="20" customWidth="1"/>
    <col min="3" max="3" width="11.42578125" style="20" customWidth="1"/>
    <col min="4" max="4" width="16.28515625" style="20" customWidth="1"/>
    <col min="5" max="5" width="3.28515625" style="20" customWidth="1"/>
    <col min="6" max="8" width="10.7109375" style="20" customWidth="1"/>
    <col min="9" max="9" width="5.140625" style="20" customWidth="1"/>
    <col min="10" max="12" width="10.7109375" style="20" customWidth="1"/>
    <col min="13" max="13" width="11.5703125" style="66" customWidth="1"/>
    <col min="14" max="14" width="9.5703125" style="66" bestFit="1" customWidth="1"/>
    <col min="15" max="16" width="16.7109375" style="66" customWidth="1"/>
    <col min="17" max="17" width="12" style="66" customWidth="1"/>
    <col min="18" max="18" width="12.28515625" style="66" customWidth="1"/>
    <col min="19" max="22" width="9.140625" style="66"/>
    <col min="23" max="16384" width="9.140625" style="20"/>
  </cols>
  <sheetData>
    <row r="1" spans="1:22" s="65" customFormat="1" ht="12.75" customHeight="1" x14ac:dyDescent="0.2">
      <c r="A1" s="34"/>
      <c r="M1" s="66"/>
      <c r="N1" s="66"/>
      <c r="O1" s="66"/>
      <c r="P1" s="66"/>
      <c r="Q1" s="66"/>
      <c r="R1" s="66"/>
      <c r="S1" s="66"/>
      <c r="T1" s="66"/>
      <c r="U1" s="66"/>
      <c r="V1" s="66"/>
    </row>
    <row r="2" spans="1:22" ht="12.75" customHeight="1" x14ac:dyDescent="0.2">
      <c r="A2" s="108" t="s">
        <v>168</v>
      </c>
      <c r="B2" s="24"/>
      <c r="C2" s="24"/>
      <c r="D2" s="24"/>
      <c r="E2" s="24"/>
      <c r="F2" s="24"/>
      <c r="G2" s="24"/>
      <c r="H2" s="24"/>
      <c r="I2" s="24"/>
    </row>
    <row r="3" spans="1:22" ht="12.75" customHeight="1" x14ac:dyDescent="0.2">
      <c r="A3" s="89" t="s">
        <v>207</v>
      </c>
      <c r="B3" s="24"/>
      <c r="C3" s="24"/>
      <c r="D3" s="24"/>
      <c r="E3" s="24"/>
      <c r="F3" s="24"/>
      <c r="G3" s="24"/>
      <c r="H3" s="24"/>
      <c r="I3" s="24"/>
    </row>
    <row r="4" spans="1:22" ht="12.75" customHeight="1" x14ac:dyDescent="0.2">
      <c r="A4" s="240" t="s">
        <v>208</v>
      </c>
      <c r="B4" s="24"/>
      <c r="C4" s="24"/>
      <c r="D4" s="24"/>
      <c r="E4" s="24"/>
      <c r="F4" s="24"/>
      <c r="G4" s="24"/>
      <c r="H4" s="24"/>
      <c r="I4" s="24"/>
    </row>
    <row r="5" spans="1:22" ht="12.75" customHeight="1" x14ac:dyDescent="0.2">
      <c r="A5" s="16"/>
      <c r="B5" s="61"/>
      <c r="C5" s="61"/>
      <c r="D5" s="61"/>
      <c r="E5" s="61"/>
      <c r="F5" s="61"/>
      <c r="G5" s="61"/>
      <c r="H5" s="61"/>
      <c r="I5" s="61"/>
      <c r="J5" s="16"/>
      <c r="K5" s="16"/>
      <c r="L5" s="16"/>
    </row>
    <row r="6" spans="1:22" ht="12.75" customHeight="1" x14ac:dyDescent="0.2">
      <c r="B6" s="303" t="s">
        <v>71</v>
      </c>
      <c r="C6" s="303"/>
      <c r="D6" s="303"/>
      <c r="E6" s="9"/>
      <c r="F6" s="303" t="s">
        <v>72</v>
      </c>
      <c r="G6" s="303"/>
      <c r="H6" s="303"/>
      <c r="I6" s="9"/>
      <c r="J6" s="303" t="s">
        <v>16</v>
      </c>
      <c r="K6" s="303"/>
      <c r="L6" s="303"/>
    </row>
    <row r="7" spans="1:22" s="21" customFormat="1" ht="12.75" customHeight="1" x14ac:dyDescent="0.2">
      <c r="A7" s="21" t="s">
        <v>21</v>
      </c>
      <c r="B7" s="132" t="s">
        <v>68</v>
      </c>
      <c r="C7" s="82"/>
      <c r="D7" s="82"/>
      <c r="E7" s="6"/>
      <c r="F7" s="70"/>
      <c r="G7" s="70"/>
      <c r="H7" s="70"/>
      <c r="I7" s="37"/>
      <c r="J7" s="70"/>
      <c r="K7" s="70"/>
      <c r="L7" s="70"/>
      <c r="M7" s="66"/>
    </row>
    <row r="8" spans="1:22" ht="12.75" customHeight="1" x14ac:dyDescent="0.2">
      <c r="A8" s="16" t="s">
        <v>23</v>
      </c>
      <c r="B8" s="133">
        <v>-3500</v>
      </c>
      <c r="C8" s="87" t="s">
        <v>27</v>
      </c>
      <c r="D8" s="87" t="s">
        <v>1</v>
      </c>
      <c r="E8" s="87"/>
      <c r="F8" s="133">
        <v>-3500</v>
      </c>
      <c r="G8" s="87" t="s">
        <v>27</v>
      </c>
      <c r="H8" s="87" t="s">
        <v>1</v>
      </c>
      <c r="I8" s="87"/>
      <c r="J8" s="133">
        <v>-3500</v>
      </c>
      <c r="K8" s="87" t="s">
        <v>27</v>
      </c>
      <c r="L8" s="87" t="s">
        <v>1</v>
      </c>
      <c r="N8" s="20"/>
      <c r="O8" s="20"/>
      <c r="P8" s="20"/>
      <c r="Q8" s="20"/>
      <c r="R8" s="20"/>
      <c r="S8" s="20"/>
      <c r="T8" s="20"/>
      <c r="U8" s="20"/>
      <c r="V8" s="20"/>
    </row>
    <row r="9" spans="1:22" ht="12.75" customHeight="1" x14ac:dyDescent="0.2">
      <c r="A9" s="144">
        <v>-1999</v>
      </c>
      <c r="B9" s="36">
        <v>38432443.100000001</v>
      </c>
      <c r="C9" s="36">
        <v>11302868.800000001</v>
      </c>
      <c r="D9" s="36">
        <v>49735311.899999999</v>
      </c>
      <c r="E9" s="36"/>
      <c r="F9" s="36">
        <v>74135</v>
      </c>
      <c r="G9" s="36">
        <v>19974</v>
      </c>
      <c r="H9" s="36">
        <v>94109</v>
      </c>
      <c r="I9" s="36"/>
      <c r="J9" s="36">
        <f>B9/F9</f>
        <v>518.41158831860798</v>
      </c>
      <c r="K9" s="36">
        <f>C9/G9</f>
        <v>565.87908280764998</v>
      </c>
      <c r="L9" s="36">
        <f>D9/H9</f>
        <v>528.48624361113173</v>
      </c>
      <c r="N9" s="20"/>
      <c r="O9" s="20"/>
      <c r="P9" s="20"/>
      <c r="Q9" s="20"/>
      <c r="R9" s="20"/>
      <c r="S9" s="20"/>
      <c r="T9" s="20"/>
      <c r="U9" s="20"/>
      <c r="V9" s="20"/>
    </row>
    <row r="10" spans="1:22" ht="12.75" customHeight="1" x14ac:dyDescent="0.2">
      <c r="A10" s="11">
        <v>2000</v>
      </c>
      <c r="B10" s="36">
        <v>9751083.5999999996</v>
      </c>
      <c r="C10" s="36">
        <v>2983231.6</v>
      </c>
      <c r="D10" s="36">
        <v>12734315.199999999</v>
      </c>
      <c r="E10" s="36"/>
      <c r="F10" s="36">
        <v>13562</v>
      </c>
      <c r="G10" s="36">
        <v>2225</v>
      </c>
      <c r="H10" s="36">
        <v>15787</v>
      </c>
      <c r="I10" s="36"/>
      <c r="J10" s="36">
        <f t="shared" ref="J10:J28" si="0">B10/F10</f>
        <v>719.00041291844855</v>
      </c>
      <c r="K10" s="36">
        <f t="shared" ref="K10:K29" si="1">C10/G10</f>
        <v>1340.7782471910114</v>
      </c>
      <c r="L10" s="36">
        <f t="shared" ref="L10:L29" si="2">D10/H10</f>
        <v>806.63300183695446</v>
      </c>
      <c r="N10" s="20"/>
      <c r="O10" s="20"/>
      <c r="P10" s="20"/>
      <c r="Q10" s="20"/>
      <c r="R10" s="20"/>
      <c r="S10" s="20"/>
      <c r="T10" s="20"/>
      <c r="U10" s="20"/>
      <c r="V10" s="20"/>
    </row>
    <row r="11" spans="1:22" ht="12.75" customHeight="1" x14ac:dyDescent="0.2">
      <c r="A11" s="11">
        <v>2001</v>
      </c>
      <c r="B11" s="36">
        <v>13275578</v>
      </c>
      <c r="C11" s="36">
        <v>3344366.3</v>
      </c>
      <c r="D11" s="36">
        <v>16619944.300000001</v>
      </c>
      <c r="E11" s="36"/>
      <c r="F11" s="36">
        <v>17129</v>
      </c>
      <c r="G11" s="36">
        <v>2191</v>
      </c>
      <c r="H11" s="36">
        <v>19320</v>
      </c>
      <c r="I11" s="36"/>
      <c r="J11" s="36">
        <f t="shared" si="0"/>
        <v>775.03520345612708</v>
      </c>
      <c r="K11" s="36">
        <f t="shared" si="1"/>
        <v>1526.410908261068</v>
      </c>
      <c r="L11" s="36">
        <f t="shared" si="2"/>
        <v>860.2455641821947</v>
      </c>
      <c r="N11" s="20"/>
      <c r="O11" s="20"/>
      <c r="P11" s="20"/>
      <c r="Q11" s="20"/>
      <c r="R11" s="20"/>
      <c r="S11" s="20"/>
      <c r="T11" s="20"/>
      <c r="U11" s="20"/>
      <c r="V11" s="20"/>
    </row>
    <row r="12" spans="1:22" ht="12.75" customHeight="1" x14ac:dyDescent="0.2">
      <c r="A12" s="11">
        <v>2002</v>
      </c>
      <c r="B12" s="36">
        <v>14015494.1</v>
      </c>
      <c r="C12" s="36">
        <v>3627706.4</v>
      </c>
      <c r="D12" s="36">
        <v>17643200.5</v>
      </c>
      <c r="E12" s="36"/>
      <c r="F12" s="36">
        <v>16246</v>
      </c>
      <c r="G12" s="36">
        <v>2118</v>
      </c>
      <c r="H12" s="36">
        <v>18364</v>
      </c>
      <c r="I12" s="36"/>
      <c r="J12" s="36">
        <f t="shared" si="0"/>
        <v>862.70430259756245</v>
      </c>
      <c r="K12" s="36">
        <f t="shared" si="1"/>
        <v>1712.7981114258735</v>
      </c>
      <c r="L12" s="36">
        <f t="shared" si="2"/>
        <v>960.74931932040954</v>
      </c>
      <c r="N12" s="20"/>
      <c r="O12" s="20"/>
      <c r="P12" s="20"/>
      <c r="Q12" s="20"/>
      <c r="R12" s="20"/>
      <c r="S12" s="20"/>
      <c r="T12" s="20"/>
      <c r="U12" s="20"/>
      <c r="V12" s="20"/>
    </row>
    <row r="13" spans="1:22" ht="12.75" customHeight="1" x14ac:dyDescent="0.2">
      <c r="A13" s="11">
        <v>2003</v>
      </c>
      <c r="B13" s="36">
        <v>16131525.5</v>
      </c>
      <c r="C13" s="36">
        <v>4972097.9000000004</v>
      </c>
      <c r="D13" s="36">
        <v>21103623.399999999</v>
      </c>
      <c r="E13" s="36"/>
      <c r="F13" s="36">
        <v>16813</v>
      </c>
      <c r="G13" s="36">
        <v>2433</v>
      </c>
      <c r="H13" s="36">
        <v>19246</v>
      </c>
      <c r="I13" s="36"/>
      <c r="J13" s="36">
        <f t="shared" si="0"/>
        <v>959.46740617379407</v>
      </c>
      <c r="K13" s="36">
        <f t="shared" si="1"/>
        <v>2043.6078503904646</v>
      </c>
      <c r="L13" s="36">
        <f t="shared" si="2"/>
        <v>1096.5199729813987</v>
      </c>
      <c r="N13" s="20"/>
      <c r="O13" s="20"/>
      <c r="P13" s="20"/>
      <c r="Q13" s="20"/>
      <c r="R13" s="20"/>
      <c r="S13" s="20"/>
      <c r="T13" s="20"/>
      <c r="U13" s="20"/>
      <c r="V13" s="20"/>
    </row>
    <row r="14" spans="1:22" ht="12.75" customHeight="1" x14ac:dyDescent="0.2">
      <c r="A14" s="11">
        <v>2004</v>
      </c>
      <c r="B14" s="36">
        <v>29728934.800000001</v>
      </c>
      <c r="C14" s="36">
        <v>6074347.2999999998</v>
      </c>
      <c r="D14" s="36">
        <v>35803282.100000001</v>
      </c>
      <c r="E14" s="36"/>
      <c r="F14" s="36">
        <v>28585</v>
      </c>
      <c r="G14" s="36">
        <v>2567</v>
      </c>
      <c r="H14" s="36">
        <v>31152</v>
      </c>
      <c r="I14" s="36"/>
      <c r="J14" s="36">
        <f t="shared" si="0"/>
        <v>1040.0187091131713</v>
      </c>
      <c r="K14" s="36">
        <f t="shared" si="1"/>
        <v>2366.3215037008181</v>
      </c>
      <c r="L14" s="36">
        <f t="shared" si="2"/>
        <v>1149.3092610426297</v>
      </c>
      <c r="N14" s="20"/>
      <c r="O14" s="20"/>
      <c r="P14" s="20"/>
      <c r="Q14" s="20"/>
      <c r="R14" s="20"/>
      <c r="S14" s="20"/>
      <c r="T14" s="20"/>
      <c r="U14" s="20"/>
      <c r="V14" s="20"/>
    </row>
    <row r="15" spans="1:22" ht="12.75" customHeight="1" x14ac:dyDescent="0.2">
      <c r="A15" s="11">
        <v>2005</v>
      </c>
      <c r="B15" s="36">
        <v>18642372.899999999</v>
      </c>
      <c r="C15" s="36">
        <v>9861905</v>
      </c>
      <c r="D15" s="36">
        <v>28504277.899999999</v>
      </c>
      <c r="E15" s="36"/>
      <c r="F15" s="36">
        <v>16888</v>
      </c>
      <c r="G15" s="36">
        <v>3372</v>
      </c>
      <c r="H15" s="36">
        <v>20260</v>
      </c>
      <c r="I15" s="36"/>
      <c r="J15" s="36">
        <f t="shared" si="0"/>
        <v>1103.8828102794882</v>
      </c>
      <c r="K15" s="36">
        <f t="shared" si="1"/>
        <v>2924.6456109134047</v>
      </c>
      <c r="L15" s="36">
        <f t="shared" si="2"/>
        <v>1406.9238845014806</v>
      </c>
      <c r="N15" s="20"/>
      <c r="O15" s="20"/>
      <c r="P15" s="20"/>
      <c r="Q15" s="20"/>
      <c r="R15" s="20"/>
      <c r="S15" s="20"/>
      <c r="T15" s="20"/>
      <c r="U15" s="20"/>
      <c r="V15" s="20"/>
    </row>
    <row r="16" spans="1:22" ht="12.75" customHeight="1" x14ac:dyDescent="0.2">
      <c r="A16" s="11">
        <v>2006</v>
      </c>
      <c r="B16" s="36">
        <v>34059941.600000001</v>
      </c>
      <c r="C16" s="36">
        <v>13320860.300000001</v>
      </c>
      <c r="D16" s="36">
        <v>47380801.899999999</v>
      </c>
      <c r="E16" s="36"/>
      <c r="F16" s="36">
        <v>28090</v>
      </c>
      <c r="G16" s="36">
        <v>4228</v>
      </c>
      <c r="H16" s="36">
        <v>32318</v>
      </c>
      <c r="I16" s="36"/>
      <c r="J16" s="36">
        <f t="shared" si="0"/>
        <v>1212.5290708437167</v>
      </c>
      <c r="K16" s="36">
        <f t="shared" si="1"/>
        <v>3150.6292100283822</v>
      </c>
      <c r="L16" s="36">
        <f t="shared" si="2"/>
        <v>1466.080880623801</v>
      </c>
      <c r="N16" s="20"/>
      <c r="O16" s="20"/>
      <c r="P16" s="20"/>
      <c r="Q16" s="20"/>
      <c r="R16" s="20"/>
      <c r="S16" s="20"/>
      <c r="T16" s="20"/>
      <c r="U16" s="20"/>
      <c r="V16" s="20"/>
    </row>
    <row r="17" spans="1:22" ht="12.75" customHeight="1" x14ac:dyDescent="0.2">
      <c r="A17" s="11">
        <v>2007</v>
      </c>
      <c r="B17" s="36">
        <v>47638133.700000003</v>
      </c>
      <c r="C17" s="36">
        <v>19485761.899999999</v>
      </c>
      <c r="D17" s="36">
        <v>67123895.599999994</v>
      </c>
      <c r="E17" s="36"/>
      <c r="F17" s="36">
        <v>34950</v>
      </c>
      <c r="G17" s="36">
        <v>5217</v>
      </c>
      <c r="H17" s="36">
        <v>40167</v>
      </c>
      <c r="I17" s="36"/>
      <c r="J17" s="36">
        <f t="shared" si="0"/>
        <v>1363.036729613734</v>
      </c>
      <c r="K17" s="36">
        <f t="shared" si="1"/>
        <v>3735.0511596703082</v>
      </c>
      <c r="L17" s="36">
        <f t="shared" si="2"/>
        <v>1671.120462070854</v>
      </c>
      <c r="N17" s="20"/>
      <c r="O17" s="20"/>
      <c r="P17" s="20"/>
      <c r="Q17" s="20"/>
      <c r="R17" s="20"/>
      <c r="S17" s="20"/>
      <c r="T17" s="20"/>
      <c r="U17" s="20"/>
      <c r="V17" s="20"/>
    </row>
    <row r="18" spans="1:22" ht="12.75" customHeight="1" x14ac:dyDescent="0.2">
      <c r="A18" s="11">
        <v>2008</v>
      </c>
      <c r="B18" s="36">
        <v>55715792.200000003</v>
      </c>
      <c r="C18" s="36">
        <v>25304475.899999999</v>
      </c>
      <c r="D18" s="36">
        <v>81020268.099999994</v>
      </c>
      <c r="E18" s="36"/>
      <c r="F18" s="36">
        <v>38656</v>
      </c>
      <c r="G18" s="36">
        <v>6004</v>
      </c>
      <c r="H18" s="36">
        <v>44660</v>
      </c>
      <c r="I18" s="36"/>
      <c r="J18" s="36">
        <f t="shared" si="0"/>
        <v>1441.3232667632451</v>
      </c>
      <c r="K18" s="36">
        <f t="shared" si="1"/>
        <v>4214.6029147235176</v>
      </c>
      <c r="L18" s="36">
        <f t="shared" si="2"/>
        <v>1814.1573690102998</v>
      </c>
      <c r="N18" s="20"/>
      <c r="O18" s="20"/>
      <c r="P18" s="20"/>
      <c r="Q18" s="20"/>
      <c r="R18" s="20"/>
      <c r="S18" s="20"/>
      <c r="T18" s="20"/>
      <c r="U18" s="20"/>
      <c r="V18" s="20"/>
    </row>
    <row r="19" spans="1:22" ht="12.75" customHeight="1" x14ac:dyDescent="0.2">
      <c r="A19" s="11">
        <v>2009</v>
      </c>
      <c r="B19" s="36">
        <v>29552331.600000001</v>
      </c>
      <c r="C19" s="36">
        <v>20945263.399999999</v>
      </c>
      <c r="D19" s="36">
        <v>50497595</v>
      </c>
      <c r="E19" s="36"/>
      <c r="F19" s="36">
        <v>19669</v>
      </c>
      <c r="G19" s="36">
        <v>4588</v>
      </c>
      <c r="H19" s="36">
        <v>24257</v>
      </c>
      <c r="I19" s="36"/>
      <c r="J19" s="36">
        <f t="shared" si="0"/>
        <v>1502.4826681580153</v>
      </c>
      <c r="K19" s="36">
        <f t="shared" si="1"/>
        <v>4565.2274193548383</v>
      </c>
      <c r="L19" s="36">
        <f t="shared" si="2"/>
        <v>2081.7741270561073</v>
      </c>
      <c r="N19" s="20"/>
      <c r="O19" s="20"/>
      <c r="P19" s="20"/>
      <c r="Q19" s="20"/>
      <c r="R19" s="20"/>
      <c r="S19" s="20"/>
      <c r="T19" s="20"/>
      <c r="U19" s="20"/>
      <c r="V19" s="20"/>
    </row>
    <row r="20" spans="1:22" ht="12.75" customHeight="1" x14ac:dyDescent="0.2">
      <c r="A20" s="11">
        <v>2010</v>
      </c>
      <c r="B20" s="36">
        <v>65558283.399999999</v>
      </c>
      <c r="C20" s="36">
        <v>18188659.100000001</v>
      </c>
      <c r="D20" s="36">
        <v>83746942.5</v>
      </c>
      <c r="E20" s="36"/>
      <c r="F20" s="36">
        <v>40580</v>
      </c>
      <c r="G20" s="36">
        <v>3729</v>
      </c>
      <c r="H20" s="36">
        <v>44309</v>
      </c>
      <c r="I20" s="36"/>
      <c r="J20" s="36">
        <f t="shared" si="0"/>
        <v>1615.5318728437653</v>
      </c>
      <c r="K20" s="36">
        <f t="shared" si="1"/>
        <v>4877.6237865379462</v>
      </c>
      <c r="L20" s="36">
        <f t="shared" si="2"/>
        <v>1890.0661829425173</v>
      </c>
      <c r="N20" s="20"/>
      <c r="O20" s="20"/>
      <c r="P20" s="20"/>
      <c r="Q20" s="20"/>
      <c r="R20" s="20"/>
      <c r="S20" s="20"/>
      <c r="T20" s="20"/>
      <c r="U20" s="20"/>
      <c r="V20" s="20"/>
    </row>
    <row r="21" spans="1:22" ht="12.75" customHeight="1" x14ac:dyDescent="0.2">
      <c r="A21" s="11">
        <v>2011</v>
      </c>
      <c r="B21" s="36">
        <v>89187352.700000003</v>
      </c>
      <c r="C21" s="36">
        <v>31673190.399999999</v>
      </c>
      <c r="D21" s="36">
        <v>120860543.09999999</v>
      </c>
      <c r="E21" s="36"/>
      <c r="F21" s="36">
        <v>49874</v>
      </c>
      <c r="G21" s="36">
        <v>5483</v>
      </c>
      <c r="H21" s="36">
        <v>55357</v>
      </c>
      <c r="I21" s="36"/>
      <c r="J21" s="36">
        <f t="shared" si="0"/>
        <v>1788.2534527008061</v>
      </c>
      <c r="K21" s="36">
        <f t="shared" si="1"/>
        <v>5776.6168885646539</v>
      </c>
      <c r="L21" s="36">
        <f t="shared" si="2"/>
        <v>2183.2928644977146</v>
      </c>
      <c r="N21" s="20"/>
      <c r="O21" s="20"/>
      <c r="P21" s="20"/>
      <c r="Q21" s="20"/>
      <c r="R21" s="20"/>
      <c r="S21" s="20"/>
      <c r="T21" s="20"/>
      <c r="U21" s="20"/>
      <c r="V21" s="20"/>
    </row>
    <row r="22" spans="1:22" ht="12.75" customHeight="1" x14ac:dyDescent="0.2">
      <c r="A22" s="11">
        <v>2012</v>
      </c>
      <c r="B22" s="36">
        <v>71098861.200000003</v>
      </c>
      <c r="C22" s="36">
        <v>37083840.299999997</v>
      </c>
      <c r="D22" s="36">
        <v>108182701.5</v>
      </c>
      <c r="E22" s="36"/>
      <c r="F22" s="36">
        <v>38365</v>
      </c>
      <c r="G22" s="36">
        <v>5707</v>
      </c>
      <c r="H22" s="36">
        <v>44072</v>
      </c>
      <c r="I22" s="36"/>
      <c r="J22" s="36">
        <f t="shared" si="0"/>
        <v>1853.2219783656981</v>
      </c>
      <c r="K22" s="36">
        <f t="shared" si="1"/>
        <v>6497.9569476081997</v>
      </c>
      <c r="L22" s="36">
        <f t="shared" si="2"/>
        <v>2454.6810106189873</v>
      </c>
      <c r="N22" s="20"/>
      <c r="O22" s="20"/>
      <c r="P22" s="20"/>
      <c r="Q22" s="20"/>
      <c r="R22" s="20"/>
      <c r="S22" s="20"/>
      <c r="T22" s="20"/>
      <c r="U22" s="20"/>
      <c r="V22" s="20"/>
    </row>
    <row r="23" spans="1:22" ht="12.75" customHeight="1" x14ac:dyDescent="0.2">
      <c r="A23" s="11">
        <v>2013</v>
      </c>
      <c r="B23" s="36">
        <v>73775207.400000006</v>
      </c>
      <c r="C23" s="36">
        <v>37709759.600000001</v>
      </c>
      <c r="D23" s="36">
        <v>111484967</v>
      </c>
      <c r="E23" s="36"/>
      <c r="F23" s="36">
        <v>36583</v>
      </c>
      <c r="G23" s="36">
        <v>5052</v>
      </c>
      <c r="H23" s="36">
        <v>41635</v>
      </c>
      <c r="I23" s="36"/>
      <c r="J23" s="36">
        <f t="shared" si="0"/>
        <v>2016.652745810896</v>
      </c>
      <c r="K23" s="36">
        <f t="shared" si="1"/>
        <v>7464.3229612034838</v>
      </c>
      <c r="L23" s="36">
        <f t="shared" si="2"/>
        <v>2677.6742404227211</v>
      </c>
      <c r="N23" s="20"/>
      <c r="O23" s="20"/>
      <c r="P23" s="20"/>
      <c r="Q23" s="20"/>
      <c r="R23" s="20"/>
      <c r="S23" s="20"/>
      <c r="T23" s="20"/>
      <c r="U23" s="20"/>
      <c r="V23" s="20"/>
    </row>
    <row r="24" spans="1:22" ht="12.75" customHeight="1" x14ac:dyDescent="0.2">
      <c r="A24" s="11">
        <v>2014</v>
      </c>
      <c r="B24" s="36">
        <v>87942475.400000006</v>
      </c>
      <c r="C24" s="36">
        <v>45249644.600000001</v>
      </c>
      <c r="D24" s="36">
        <v>133192120</v>
      </c>
      <c r="E24" s="36"/>
      <c r="F24" s="36">
        <v>44306</v>
      </c>
      <c r="G24" s="36">
        <v>5867</v>
      </c>
      <c r="H24" s="36">
        <v>50173</v>
      </c>
      <c r="I24" s="36"/>
      <c r="J24" s="36">
        <f t="shared" si="0"/>
        <v>1984.8886245655217</v>
      </c>
      <c r="K24" s="36">
        <f t="shared" si="1"/>
        <v>7712.5693881029492</v>
      </c>
      <c r="L24" s="36">
        <f t="shared" si="2"/>
        <v>2654.6572857911624</v>
      </c>
      <c r="N24" s="20"/>
      <c r="O24" s="20"/>
      <c r="P24" s="20"/>
      <c r="Q24" s="20"/>
      <c r="R24" s="20"/>
      <c r="S24" s="20"/>
      <c r="T24" s="20"/>
      <c r="U24" s="20"/>
      <c r="V24" s="20"/>
    </row>
    <row r="25" spans="1:22" ht="12.75" customHeight="1" x14ac:dyDescent="0.2">
      <c r="A25" s="11">
        <v>2015</v>
      </c>
      <c r="B25" s="36">
        <v>91192424.599999994</v>
      </c>
      <c r="C25" s="36">
        <v>61817226.100000001</v>
      </c>
      <c r="D25" s="36">
        <v>153009650.69999999</v>
      </c>
      <c r="E25" s="36"/>
      <c r="F25" s="36">
        <v>48087</v>
      </c>
      <c r="G25" s="36">
        <v>7444</v>
      </c>
      <c r="H25" s="36">
        <v>55531</v>
      </c>
      <c r="I25" s="36"/>
      <c r="J25" s="36">
        <f t="shared" si="0"/>
        <v>1896.4049452034851</v>
      </c>
      <c r="K25" s="36">
        <f t="shared" si="1"/>
        <v>8304.3022702847938</v>
      </c>
      <c r="L25" s="36">
        <f t="shared" si="2"/>
        <v>2755.3915956852925</v>
      </c>
      <c r="N25" s="20"/>
      <c r="O25" s="20"/>
      <c r="P25" s="20"/>
      <c r="Q25" s="20"/>
      <c r="R25" s="20"/>
      <c r="S25" s="20"/>
      <c r="T25" s="20"/>
      <c r="U25" s="20"/>
      <c r="V25" s="20"/>
    </row>
    <row r="26" spans="1:22" ht="12.75" customHeight="1" x14ac:dyDescent="0.2">
      <c r="A26" s="11">
        <v>2016</v>
      </c>
      <c r="B26" s="36">
        <v>94971026.5</v>
      </c>
      <c r="C26" s="36">
        <v>52118168.299999997</v>
      </c>
      <c r="D26" s="36">
        <v>147089194.80000001</v>
      </c>
      <c r="E26" s="36"/>
      <c r="F26" s="36">
        <v>55556</v>
      </c>
      <c r="G26" s="36">
        <v>7105</v>
      </c>
      <c r="H26" s="36">
        <v>62661</v>
      </c>
      <c r="I26" s="36"/>
      <c r="J26" s="36">
        <f t="shared" si="0"/>
        <v>1709.4648012815896</v>
      </c>
      <c r="K26" s="36">
        <f t="shared" si="1"/>
        <v>7335.4212948627719</v>
      </c>
      <c r="L26" s="36">
        <f t="shared" si="2"/>
        <v>2347.3802652367503</v>
      </c>
      <c r="N26" s="20"/>
      <c r="O26" s="20"/>
      <c r="P26" s="20"/>
      <c r="Q26" s="20"/>
      <c r="R26" s="20"/>
      <c r="S26" s="20"/>
      <c r="T26" s="20"/>
      <c r="U26" s="20"/>
      <c r="V26" s="20"/>
    </row>
    <row r="27" spans="1:22" ht="12.75" customHeight="1" x14ac:dyDescent="0.2">
      <c r="A27" s="11">
        <v>2017</v>
      </c>
      <c r="B27" s="36">
        <v>25990546.300000001</v>
      </c>
      <c r="C27" s="36">
        <v>12139971.6</v>
      </c>
      <c r="D27" s="36">
        <v>38130517.899999999</v>
      </c>
      <c r="E27" s="36"/>
      <c r="F27" s="36">
        <v>37747</v>
      </c>
      <c r="G27" s="36">
        <v>4923</v>
      </c>
      <c r="H27" s="36">
        <v>42670</v>
      </c>
      <c r="I27" s="36"/>
      <c r="J27" s="36">
        <f t="shared" si="0"/>
        <v>688.54601160357117</v>
      </c>
      <c r="K27" s="36">
        <f t="shared" si="1"/>
        <v>2465.9702620353441</v>
      </c>
      <c r="L27" s="36">
        <f t="shared" si="2"/>
        <v>893.61419967190056</v>
      </c>
      <c r="N27" s="20"/>
      <c r="O27" s="20"/>
      <c r="P27" s="20"/>
      <c r="Q27" s="20"/>
      <c r="R27" s="20"/>
      <c r="S27" s="20"/>
      <c r="T27" s="20"/>
      <c r="U27" s="20"/>
      <c r="V27" s="20"/>
    </row>
    <row r="28" spans="1:22" ht="12.75" customHeight="1" x14ac:dyDescent="0.2">
      <c r="A28" s="11">
        <v>2018</v>
      </c>
      <c r="B28" s="36">
        <v>13535</v>
      </c>
      <c r="C28" s="36">
        <v>5513.2</v>
      </c>
      <c r="D28" s="36">
        <v>19048.2</v>
      </c>
      <c r="E28" s="36"/>
      <c r="F28" s="36">
        <v>60</v>
      </c>
      <c r="G28" s="36">
        <v>6</v>
      </c>
      <c r="H28" s="36">
        <v>66</v>
      </c>
      <c r="I28" s="36"/>
      <c r="J28" s="36">
        <f t="shared" si="0"/>
        <v>225.58333333333334</v>
      </c>
      <c r="K28" s="36">
        <f t="shared" si="1"/>
        <v>918.86666666666667</v>
      </c>
      <c r="L28" s="36">
        <f t="shared" si="2"/>
        <v>288.60909090909092</v>
      </c>
      <c r="N28" s="20"/>
      <c r="O28" s="20"/>
      <c r="P28" s="20"/>
      <c r="Q28" s="20"/>
      <c r="R28" s="20"/>
      <c r="S28" s="20"/>
      <c r="T28" s="20"/>
      <c r="U28" s="20"/>
      <c r="V28" s="20"/>
    </row>
    <row r="29" spans="1:22" ht="12.75" customHeight="1" x14ac:dyDescent="0.2">
      <c r="A29" s="139" t="s">
        <v>12</v>
      </c>
      <c r="B29" s="149">
        <f t="shared" ref="B29:H29" si="3">SUM(B9:B28)</f>
        <v>906673343.5999999</v>
      </c>
      <c r="C29" s="149">
        <f t="shared" si="3"/>
        <v>417208858.00000006</v>
      </c>
      <c r="D29" s="149">
        <f t="shared" si="3"/>
        <v>1323882201.6000001</v>
      </c>
      <c r="E29" s="149"/>
      <c r="F29" s="149">
        <f t="shared" si="3"/>
        <v>655881</v>
      </c>
      <c r="G29" s="149">
        <f t="shared" si="3"/>
        <v>100233</v>
      </c>
      <c r="H29" s="149">
        <f t="shared" si="3"/>
        <v>756114</v>
      </c>
      <c r="I29" s="149"/>
      <c r="J29" s="149">
        <f t="shared" ref="J29" si="4">B29/F29</f>
        <v>1382.3747655443592</v>
      </c>
      <c r="K29" s="149">
        <f t="shared" si="1"/>
        <v>4162.3902108088159</v>
      </c>
      <c r="L29" s="149">
        <f t="shared" si="2"/>
        <v>1750.902908291607</v>
      </c>
      <c r="N29" s="20"/>
      <c r="O29" s="20"/>
      <c r="P29" s="20"/>
      <c r="Q29" s="20"/>
      <c r="R29" s="20"/>
      <c r="S29" s="20"/>
      <c r="T29" s="20"/>
      <c r="U29" s="20"/>
      <c r="V29" s="20"/>
    </row>
    <row r="30" spans="1:22" s="111" customFormat="1" ht="12.75" customHeight="1" x14ac:dyDescent="0.2">
      <c r="A30" s="20" t="s">
        <v>70</v>
      </c>
      <c r="B30" s="20"/>
      <c r="C30" s="20"/>
      <c r="D30" s="20"/>
      <c r="E30" s="20"/>
      <c r="F30" s="20"/>
      <c r="G30" s="20"/>
      <c r="H30" s="20"/>
      <c r="I30" s="20"/>
      <c r="J30" s="20"/>
      <c r="K30" s="21"/>
      <c r="L30" s="21"/>
      <c r="M30" s="66"/>
    </row>
    <row r="31" spans="1:22" ht="12.75" customHeight="1" x14ac:dyDescent="0.2">
      <c r="A31" s="101"/>
      <c r="K31" s="21"/>
      <c r="L31" s="21"/>
      <c r="N31" s="20"/>
      <c r="O31" s="20"/>
      <c r="P31" s="20"/>
      <c r="Q31" s="20"/>
      <c r="R31" s="20"/>
      <c r="S31" s="20"/>
      <c r="T31" s="20"/>
      <c r="U31" s="20"/>
      <c r="V31" s="20"/>
    </row>
    <row r="32" spans="1:22" ht="12.75" customHeight="1" x14ac:dyDescent="0.2">
      <c r="D32" s="150"/>
      <c r="E32" s="150"/>
      <c r="F32" s="19"/>
      <c r="G32" s="19"/>
      <c r="H32" s="19"/>
      <c r="I32" s="19"/>
      <c r="J32" s="21"/>
      <c r="K32" s="66"/>
      <c r="L32" s="66"/>
      <c r="N32" s="20"/>
      <c r="O32" s="20"/>
      <c r="P32" s="20"/>
      <c r="Q32" s="20"/>
      <c r="R32" s="20"/>
      <c r="S32" s="20"/>
      <c r="T32" s="20"/>
      <c r="U32" s="20"/>
      <c r="V32" s="20"/>
    </row>
    <row r="33" s="66" customFormat="1" ht="12.75" customHeight="1" x14ac:dyDescent="0.2"/>
    <row r="34" s="66" customFormat="1" ht="12.75" customHeight="1" x14ac:dyDescent="0.2"/>
    <row r="35" s="66" customFormat="1" ht="12.75" customHeight="1" x14ac:dyDescent="0.2"/>
    <row r="36" s="66" customFormat="1" ht="12.75" customHeight="1" x14ac:dyDescent="0.2"/>
    <row r="37" s="66" customFormat="1" ht="12.75" customHeight="1" x14ac:dyDescent="0.2"/>
    <row r="38" s="66" customFormat="1" ht="12.75" customHeight="1" x14ac:dyDescent="0.2"/>
    <row r="39" s="66" customFormat="1" ht="12.75" customHeight="1" x14ac:dyDescent="0.2"/>
    <row r="40" s="66" customFormat="1" ht="12.75" customHeight="1" x14ac:dyDescent="0.2"/>
    <row r="41" s="66" customFormat="1" ht="12.75" customHeight="1" x14ac:dyDescent="0.2"/>
    <row r="42" s="66" customFormat="1" ht="12.75" customHeight="1" x14ac:dyDescent="0.2"/>
    <row r="43" s="66" customFormat="1" ht="12.75" customHeight="1" x14ac:dyDescent="0.2"/>
    <row r="44" s="66" customFormat="1" ht="12.75" customHeight="1" x14ac:dyDescent="0.2"/>
    <row r="45" s="66" customFormat="1" ht="12.75" customHeight="1" x14ac:dyDescent="0.2"/>
    <row r="46" s="66" customFormat="1" ht="12.75" customHeight="1" x14ac:dyDescent="0.2"/>
    <row r="47" s="66" customFormat="1" ht="12.75" customHeight="1" x14ac:dyDescent="0.2"/>
    <row r="48" s="66" customFormat="1" ht="12.75" customHeight="1" x14ac:dyDescent="0.2"/>
    <row r="49" spans="1:20" s="66" customFormat="1" ht="12.75" customHeight="1" x14ac:dyDescent="0.2"/>
    <row r="50" spans="1:20" s="66" customFormat="1" ht="12.75" customHeight="1" x14ac:dyDescent="0.2"/>
    <row r="51" spans="1:20" s="66" customFormat="1" ht="12.75" customHeight="1" x14ac:dyDescent="0.2"/>
    <row r="52" spans="1:20" s="66" customFormat="1" ht="12.75" customHeight="1" x14ac:dyDescent="0.2"/>
    <row r="53" spans="1:20" s="66" customFormat="1" ht="12.75" customHeight="1" x14ac:dyDescent="0.2"/>
    <row r="54" spans="1:20" s="66" customFormat="1" ht="12.75" customHeight="1" x14ac:dyDescent="0.2"/>
    <row r="55" spans="1:20" s="66" customFormat="1" ht="12.75" customHeight="1" x14ac:dyDescent="0.2"/>
    <row r="56" spans="1:20" s="66" customFormat="1" ht="12.75" customHeight="1" x14ac:dyDescent="0.2"/>
    <row r="57" spans="1:20" s="66" customFormat="1" ht="12.75" customHeight="1" x14ac:dyDescent="0.2"/>
    <row r="58" spans="1:20" s="66" customFormat="1" ht="12.75" customHeight="1" x14ac:dyDescent="0.2"/>
    <row r="59" spans="1:20" s="66" customFormat="1" ht="12.75" customHeight="1" x14ac:dyDescent="0.2"/>
    <row r="60" spans="1:20" s="66" customFormat="1" ht="12.75" customHeight="1" x14ac:dyDescent="0.2"/>
    <row r="61" spans="1:20" s="66" customFormat="1" ht="12.75" customHeight="1" x14ac:dyDescent="0.2"/>
    <row r="62" spans="1:20" s="66" customFormat="1" ht="12.75" customHeight="1" x14ac:dyDescent="0.2"/>
    <row r="63" spans="1:20" s="21" customFormat="1" ht="12.75" customHeight="1" x14ac:dyDescent="0.2">
      <c r="A63" s="9"/>
      <c r="K63" s="66"/>
      <c r="L63" s="66"/>
      <c r="M63" s="66"/>
      <c r="N63" s="66"/>
      <c r="O63" s="66"/>
      <c r="P63" s="66"/>
      <c r="Q63" s="66"/>
      <c r="R63" s="66"/>
      <c r="S63" s="66"/>
      <c r="T63" s="66"/>
    </row>
    <row r="64" spans="1:20" s="21" customFormat="1" ht="12.75" customHeight="1" x14ac:dyDescent="0.2">
      <c r="A64" s="9"/>
      <c r="K64" s="66"/>
      <c r="L64" s="66"/>
      <c r="M64" s="66"/>
      <c r="N64" s="66"/>
      <c r="O64" s="66"/>
      <c r="P64" s="66"/>
      <c r="Q64" s="66"/>
      <c r="R64" s="66"/>
      <c r="S64" s="66"/>
      <c r="T64" s="66"/>
    </row>
    <row r="65" spans="1:20" s="21" customFormat="1" ht="12.75" customHeight="1" x14ac:dyDescent="0.2">
      <c r="A65" s="9"/>
      <c r="K65" s="66"/>
      <c r="L65" s="66"/>
      <c r="M65" s="66"/>
      <c r="N65" s="66"/>
      <c r="O65" s="66"/>
      <c r="P65" s="66"/>
      <c r="Q65" s="66"/>
      <c r="R65" s="66"/>
      <c r="S65" s="66"/>
      <c r="T65" s="66"/>
    </row>
    <row r="66" spans="1:20" s="21" customFormat="1" ht="12.75" customHeight="1" x14ac:dyDescent="0.2">
      <c r="A66" s="9"/>
      <c r="K66" s="66"/>
      <c r="L66" s="66"/>
      <c r="M66" s="66"/>
      <c r="N66" s="66"/>
      <c r="O66" s="66"/>
      <c r="P66" s="66"/>
      <c r="Q66" s="66"/>
      <c r="R66" s="66"/>
      <c r="S66" s="66"/>
      <c r="T66" s="66"/>
    </row>
    <row r="67" spans="1:20" s="21" customFormat="1" ht="12.75" customHeight="1" x14ac:dyDescent="0.2">
      <c r="A67" s="9"/>
      <c r="K67" s="66"/>
      <c r="L67" s="66"/>
      <c r="M67" s="66"/>
      <c r="N67" s="66"/>
      <c r="O67" s="66"/>
      <c r="P67" s="66"/>
      <c r="Q67" s="66"/>
      <c r="R67" s="66"/>
      <c r="S67" s="66"/>
      <c r="T67" s="66"/>
    </row>
    <row r="68" spans="1:20" s="21" customFormat="1" ht="12.75" customHeight="1" x14ac:dyDescent="0.2">
      <c r="A68" s="9"/>
      <c r="K68" s="66"/>
      <c r="L68" s="66"/>
      <c r="M68" s="66"/>
      <c r="N68" s="66"/>
      <c r="O68" s="66"/>
      <c r="P68" s="66"/>
      <c r="Q68" s="66"/>
      <c r="R68" s="66"/>
      <c r="S68" s="66"/>
      <c r="T68" s="66"/>
    </row>
    <row r="69" spans="1:20" s="21" customFormat="1" ht="12.75" customHeight="1" x14ac:dyDescent="0.2">
      <c r="A69" s="9"/>
      <c r="K69" s="66"/>
      <c r="L69" s="66"/>
      <c r="M69" s="66"/>
      <c r="N69" s="66"/>
      <c r="O69" s="66"/>
      <c r="P69" s="66"/>
      <c r="Q69" s="66"/>
      <c r="R69" s="66"/>
      <c r="S69" s="66"/>
      <c r="T69" s="66"/>
    </row>
    <row r="70" spans="1:20" s="21" customFormat="1" ht="12.75" customHeight="1" x14ac:dyDescent="0.2">
      <c r="A70" s="9"/>
      <c r="K70" s="66"/>
      <c r="L70" s="66"/>
      <c r="M70" s="66"/>
      <c r="N70" s="66"/>
      <c r="O70" s="66"/>
      <c r="P70" s="66"/>
      <c r="Q70" s="66"/>
      <c r="R70" s="66"/>
      <c r="S70" s="66"/>
      <c r="T70" s="66"/>
    </row>
    <row r="71" spans="1:20" s="21" customFormat="1" ht="12.75" customHeight="1" x14ac:dyDescent="0.2">
      <c r="A71" s="9"/>
      <c r="K71" s="66"/>
      <c r="L71" s="66"/>
      <c r="M71" s="66"/>
      <c r="N71" s="66"/>
      <c r="O71" s="66"/>
      <c r="P71" s="66"/>
      <c r="Q71" s="66"/>
      <c r="R71" s="66"/>
      <c r="S71" s="66"/>
      <c r="T71" s="66"/>
    </row>
    <row r="72" spans="1:20" s="21" customFormat="1" ht="12.75" customHeight="1" x14ac:dyDescent="0.2">
      <c r="A72" s="9"/>
      <c r="K72" s="66"/>
      <c r="L72" s="66"/>
      <c r="M72" s="66"/>
      <c r="N72" s="66"/>
      <c r="O72" s="66"/>
      <c r="P72" s="66"/>
      <c r="Q72" s="66"/>
      <c r="R72" s="66"/>
      <c r="S72" s="66"/>
      <c r="T72" s="66"/>
    </row>
    <row r="73" spans="1:20" s="21" customFormat="1" ht="12.75" customHeight="1" x14ac:dyDescent="0.2">
      <c r="A73" s="9"/>
      <c r="K73" s="66"/>
      <c r="L73" s="66"/>
      <c r="M73" s="66"/>
      <c r="N73" s="66"/>
      <c r="O73" s="66"/>
      <c r="P73" s="66"/>
      <c r="Q73" s="66"/>
      <c r="R73" s="66"/>
      <c r="S73" s="66"/>
      <c r="T73" s="66"/>
    </row>
    <row r="74" spans="1:20" s="21" customFormat="1" ht="12.75" customHeight="1" x14ac:dyDescent="0.2">
      <c r="A74" s="9"/>
      <c r="K74" s="66"/>
      <c r="L74" s="66"/>
      <c r="M74" s="66"/>
      <c r="N74" s="66"/>
      <c r="O74" s="66"/>
      <c r="P74" s="66"/>
      <c r="Q74" s="66"/>
      <c r="R74" s="66"/>
      <c r="S74" s="66"/>
      <c r="T74" s="66"/>
    </row>
    <row r="75" spans="1:20" s="21" customFormat="1" ht="12.75" customHeight="1" x14ac:dyDescent="0.2">
      <c r="A75" s="9"/>
      <c r="K75" s="66"/>
      <c r="L75" s="66"/>
      <c r="M75" s="66"/>
      <c r="N75" s="66"/>
      <c r="O75" s="66"/>
      <c r="P75" s="66"/>
      <c r="Q75" s="66"/>
      <c r="R75" s="66"/>
      <c r="S75" s="66"/>
      <c r="T75" s="66"/>
    </row>
    <row r="76" spans="1:20" s="21" customFormat="1" ht="12.75" customHeight="1" x14ac:dyDescent="0.2">
      <c r="A76" s="9"/>
      <c r="K76" s="66"/>
      <c r="L76" s="66"/>
      <c r="M76" s="66"/>
      <c r="N76" s="66"/>
      <c r="O76" s="66"/>
      <c r="P76" s="66"/>
      <c r="Q76" s="66"/>
      <c r="R76" s="66"/>
      <c r="S76" s="66"/>
      <c r="T76" s="66"/>
    </row>
    <row r="77" spans="1:20" s="21" customFormat="1" ht="12.75" customHeight="1" x14ac:dyDescent="0.2">
      <c r="A77" s="9"/>
      <c r="K77" s="66"/>
      <c r="L77" s="66"/>
      <c r="M77" s="66"/>
      <c r="N77" s="66"/>
      <c r="O77" s="66"/>
      <c r="P77" s="66"/>
      <c r="Q77" s="66"/>
      <c r="R77" s="66"/>
      <c r="S77" s="66"/>
      <c r="T77" s="66"/>
    </row>
    <row r="78" spans="1:20" s="21" customFormat="1" ht="12.75" customHeight="1" x14ac:dyDescent="0.2">
      <c r="A78" s="9"/>
      <c r="K78" s="66"/>
      <c r="L78" s="66"/>
      <c r="M78" s="66"/>
      <c r="N78" s="66"/>
      <c r="O78" s="66"/>
      <c r="P78" s="66"/>
      <c r="Q78" s="66"/>
      <c r="R78" s="66"/>
      <c r="S78" s="66"/>
      <c r="T78" s="66"/>
    </row>
    <row r="79" spans="1:20" s="21" customFormat="1" ht="12.75" customHeight="1" x14ac:dyDescent="0.2">
      <c r="A79" s="9"/>
      <c r="K79" s="66"/>
      <c r="L79" s="66"/>
      <c r="M79" s="66"/>
      <c r="N79" s="66"/>
      <c r="O79" s="66"/>
      <c r="P79" s="66"/>
      <c r="Q79" s="66"/>
      <c r="R79" s="66"/>
      <c r="S79" s="66"/>
      <c r="T79" s="66"/>
    </row>
    <row r="80" spans="1:20" s="21" customFormat="1" ht="12.75" customHeight="1" x14ac:dyDescent="0.2">
      <c r="A80" s="18"/>
      <c r="B80" s="20"/>
      <c r="C80" s="20"/>
      <c r="D80" s="20"/>
      <c r="E80" s="20"/>
      <c r="F80" s="20"/>
      <c r="G80" s="20"/>
      <c r="H80" s="20"/>
      <c r="I80" s="20"/>
      <c r="K80" s="66"/>
      <c r="L80" s="66"/>
      <c r="M80" s="66"/>
      <c r="N80" s="66"/>
      <c r="O80" s="66"/>
      <c r="P80" s="66"/>
      <c r="Q80" s="66"/>
      <c r="R80" s="66"/>
      <c r="S80" s="66"/>
      <c r="T80" s="66"/>
    </row>
    <row r="81" spans="10:22" ht="12.75" customHeight="1" x14ac:dyDescent="0.2">
      <c r="J81" s="21"/>
      <c r="K81" s="66"/>
      <c r="L81" s="66"/>
      <c r="U81" s="20"/>
      <c r="V81" s="20"/>
    </row>
    <row r="82" spans="10:22" ht="12.75" customHeight="1" x14ac:dyDescent="0.2">
      <c r="J82" s="21"/>
      <c r="K82" s="66"/>
      <c r="L82" s="66"/>
      <c r="U82" s="20"/>
      <c r="V82" s="20"/>
    </row>
    <row r="83" spans="10:22" ht="12.75" customHeight="1" x14ac:dyDescent="0.2">
      <c r="J83" s="21"/>
      <c r="K83" s="66"/>
      <c r="L83" s="66"/>
      <c r="U83" s="20"/>
      <c r="V83" s="20"/>
    </row>
    <row r="84" spans="10:22" ht="12.75" customHeight="1" x14ac:dyDescent="0.2">
      <c r="J84" s="21"/>
      <c r="K84" s="66"/>
      <c r="L84" s="66"/>
      <c r="U84" s="20"/>
      <c r="V84" s="20"/>
    </row>
    <row r="85" spans="10:22" ht="12.75" customHeight="1" x14ac:dyDescent="0.2">
      <c r="J85" s="21"/>
      <c r="K85" s="66"/>
      <c r="L85" s="66"/>
      <c r="U85" s="20"/>
      <c r="V85" s="20"/>
    </row>
    <row r="86" spans="10:22" ht="12.75" customHeight="1" x14ac:dyDescent="0.2">
      <c r="J86" s="21"/>
      <c r="K86" s="66"/>
      <c r="L86" s="66"/>
      <c r="U86" s="20"/>
      <c r="V86" s="20"/>
    </row>
    <row r="87" spans="10:22" ht="12.75" customHeight="1" x14ac:dyDescent="0.2">
      <c r="J87" s="21"/>
      <c r="K87" s="66"/>
      <c r="L87" s="66"/>
      <c r="U87" s="20"/>
      <c r="V87" s="20"/>
    </row>
    <row r="88" spans="10:22" ht="12.75" customHeight="1" x14ac:dyDescent="0.2">
      <c r="J88" s="21"/>
      <c r="K88" s="66"/>
      <c r="L88" s="66"/>
      <c r="U88" s="20"/>
      <c r="V88" s="20"/>
    </row>
    <row r="89" spans="10:22" ht="12.75" customHeight="1" x14ac:dyDescent="0.2">
      <c r="J89" s="21"/>
      <c r="K89" s="66"/>
      <c r="L89" s="66"/>
      <c r="U89" s="20"/>
      <c r="V89" s="20"/>
    </row>
    <row r="90" spans="10:22" ht="12.75" customHeight="1" x14ac:dyDescent="0.2">
      <c r="J90" s="21"/>
      <c r="K90" s="66"/>
      <c r="L90" s="66"/>
      <c r="U90" s="20"/>
      <c r="V90" s="20"/>
    </row>
    <row r="91" spans="10:22" ht="12.75" customHeight="1" x14ac:dyDescent="0.2">
      <c r="J91" s="21"/>
      <c r="K91" s="66"/>
      <c r="L91" s="66"/>
      <c r="U91" s="20"/>
      <c r="V91" s="20"/>
    </row>
    <row r="92" spans="10:22" ht="12.75" customHeight="1" x14ac:dyDescent="0.2">
      <c r="J92" s="21"/>
      <c r="K92" s="66"/>
      <c r="L92" s="66"/>
      <c r="U92" s="20"/>
      <c r="V92" s="20"/>
    </row>
    <row r="93" spans="10:22" ht="12.75" customHeight="1" x14ac:dyDescent="0.2">
      <c r="J93" s="21"/>
      <c r="K93" s="66"/>
      <c r="L93" s="66"/>
      <c r="U93" s="20"/>
      <c r="V93" s="20"/>
    </row>
    <row r="94" spans="10:22" ht="12.75" customHeight="1" x14ac:dyDescent="0.2">
      <c r="J94" s="21"/>
      <c r="K94" s="66"/>
      <c r="L94" s="66"/>
      <c r="U94" s="20"/>
      <c r="V94" s="20"/>
    </row>
    <row r="95" spans="10:22" ht="12.75" customHeight="1" x14ac:dyDescent="0.2">
      <c r="J95" s="21"/>
      <c r="K95" s="66"/>
      <c r="L95" s="66"/>
      <c r="U95" s="20"/>
      <c r="V95" s="20"/>
    </row>
    <row r="96" spans="10:22" ht="12.75" customHeight="1" x14ac:dyDescent="0.2">
      <c r="J96" s="21"/>
      <c r="K96" s="66"/>
      <c r="L96" s="66"/>
      <c r="U96" s="20"/>
      <c r="V96" s="20"/>
    </row>
    <row r="97" spans="10:22" ht="12.75" customHeight="1" x14ac:dyDescent="0.2">
      <c r="J97" s="21"/>
      <c r="K97" s="66"/>
      <c r="L97" s="66"/>
      <c r="U97" s="20"/>
      <c r="V97" s="20"/>
    </row>
    <row r="98" spans="10:22" ht="12.75" customHeight="1" x14ac:dyDescent="0.2">
      <c r="J98" s="21"/>
      <c r="K98" s="66"/>
      <c r="L98" s="66"/>
      <c r="U98" s="20"/>
      <c r="V98" s="20"/>
    </row>
    <row r="99" spans="10:22" ht="12.75" customHeight="1" x14ac:dyDescent="0.2">
      <c r="J99" s="21"/>
      <c r="K99" s="66"/>
      <c r="L99" s="66"/>
      <c r="U99" s="20"/>
      <c r="V99" s="20"/>
    </row>
    <row r="100" spans="10:22" ht="12.75" customHeight="1" x14ac:dyDescent="0.2">
      <c r="J100" s="21"/>
      <c r="K100" s="66"/>
      <c r="L100" s="66"/>
      <c r="U100" s="20"/>
      <c r="V100" s="20"/>
    </row>
    <row r="101" spans="10:22" ht="12.75" customHeight="1" x14ac:dyDescent="0.2">
      <c r="J101" s="21"/>
      <c r="K101" s="66"/>
      <c r="L101" s="66"/>
      <c r="U101" s="20"/>
      <c r="V101" s="20"/>
    </row>
    <row r="102" spans="10:22" ht="12.75" customHeight="1" x14ac:dyDescent="0.2">
      <c r="J102" s="21"/>
      <c r="K102" s="66"/>
      <c r="L102" s="66"/>
      <c r="U102" s="20"/>
      <c r="V102" s="20"/>
    </row>
    <row r="103" spans="10:22" ht="12.75" customHeight="1" x14ac:dyDescent="0.2">
      <c r="J103" s="21"/>
      <c r="K103" s="66"/>
      <c r="L103" s="66"/>
      <c r="U103" s="20"/>
      <c r="V103" s="20"/>
    </row>
    <row r="104" spans="10:22" ht="12.75" customHeight="1" x14ac:dyDescent="0.2">
      <c r="J104" s="21"/>
      <c r="K104" s="66"/>
      <c r="L104" s="66"/>
      <c r="U104" s="20"/>
      <c r="V104" s="20"/>
    </row>
    <row r="105" spans="10:22" ht="12.75" customHeight="1" x14ac:dyDescent="0.2">
      <c r="J105" s="21"/>
      <c r="K105" s="66"/>
      <c r="L105" s="66"/>
      <c r="U105" s="20"/>
      <c r="V105" s="20"/>
    </row>
    <row r="106" spans="10:22" ht="12.75" customHeight="1" x14ac:dyDescent="0.2">
      <c r="J106" s="21"/>
      <c r="K106" s="66"/>
      <c r="L106" s="66"/>
      <c r="U106" s="20"/>
      <c r="V106" s="20"/>
    </row>
    <row r="107" spans="10:22" ht="12.75" customHeight="1" x14ac:dyDescent="0.2">
      <c r="J107" s="21"/>
      <c r="K107" s="66"/>
      <c r="L107" s="66"/>
      <c r="U107" s="20"/>
      <c r="V107" s="20"/>
    </row>
    <row r="108" spans="10:22" ht="12.75" customHeight="1" x14ac:dyDescent="0.2">
      <c r="J108" s="21"/>
      <c r="K108" s="66"/>
      <c r="L108" s="66"/>
      <c r="U108" s="20"/>
      <c r="V108" s="20"/>
    </row>
    <row r="109" spans="10:22" ht="12.75" customHeight="1" x14ac:dyDescent="0.2">
      <c r="K109" s="21"/>
      <c r="L109" s="21"/>
    </row>
    <row r="110" spans="10:22" ht="12.75" customHeight="1" x14ac:dyDescent="0.2">
      <c r="K110" s="21"/>
      <c r="L110" s="21"/>
    </row>
    <row r="111" spans="10:22" ht="12.75" customHeight="1" x14ac:dyDescent="0.2">
      <c r="K111" s="21"/>
      <c r="L111" s="21"/>
    </row>
    <row r="112" spans="10:22" ht="12.75" customHeight="1" x14ac:dyDescent="0.2">
      <c r="K112" s="21"/>
      <c r="L112" s="21"/>
    </row>
    <row r="113" spans="11:12" ht="12.75" customHeight="1" x14ac:dyDescent="0.2">
      <c r="K113" s="21"/>
      <c r="L113" s="21"/>
    </row>
    <row r="114" spans="11:12" ht="12.75" customHeight="1" x14ac:dyDescent="0.2">
      <c r="K114" s="21"/>
      <c r="L114" s="21"/>
    </row>
    <row r="115" spans="11:12" ht="12.75" customHeight="1" x14ac:dyDescent="0.2">
      <c r="K115" s="21"/>
      <c r="L115" s="21"/>
    </row>
    <row r="116" spans="11:12" ht="12.75" customHeight="1" x14ac:dyDescent="0.2">
      <c r="K116" s="21"/>
      <c r="L116" s="21"/>
    </row>
    <row r="117" spans="11:12" ht="12.75" customHeight="1" x14ac:dyDescent="0.2">
      <c r="K117" s="21"/>
      <c r="L117" s="21"/>
    </row>
    <row r="118" spans="11:12" ht="12.75" customHeight="1" x14ac:dyDescent="0.2">
      <c r="K118" s="21"/>
      <c r="L118" s="21"/>
    </row>
    <row r="119" spans="11:12" ht="12.75" customHeight="1" x14ac:dyDescent="0.2">
      <c r="K119" s="21"/>
      <c r="L119" s="21"/>
    </row>
    <row r="120" spans="11:12" ht="12.75" customHeight="1" x14ac:dyDescent="0.2">
      <c r="K120" s="21"/>
      <c r="L120" s="21"/>
    </row>
    <row r="121" spans="11:12" ht="12.75" customHeight="1" x14ac:dyDescent="0.2">
      <c r="K121" s="21"/>
      <c r="L121" s="21"/>
    </row>
    <row r="122" spans="11:12" ht="12.75" customHeight="1" x14ac:dyDescent="0.2">
      <c r="K122" s="21"/>
      <c r="L122" s="21"/>
    </row>
    <row r="123" spans="11:12" ht="12.75" customHeight="1" x14ac:dyDescent="0.2">
      <c r="K123" s="21"/>
      <c r="L123" s="21"/>
    </row>
    <row r="124" spans="11:12" ht="12.75" customHeight="1" x14ac:dyDescent="0.2">
      <c r="K124" s="21"/>
      <c r="L124" s="21"/>
    </row>
    <row r="125" spans="11:12" ht="12.75" customHeight="1" x14ac:dyDescent="0.2">
      <c r="K125" s="21"/>
      <c r="L125" s="21"/>
    </row>
    <row r="126" spans="11:12" ht="12.75" customHeight="1" x14ac:dyDescent="0.2">
      <c r="K126" s="21"/>
      <c r="L126" s="21"/>
    </row>
    <row r="127" spans="11:12" ht="12.75" customHeight="1" x14ac:dyDescent="0.2">
      <c r="K127" s="21"/>
      <c r="L127" s="21"/>
    </row>
    <row r="128" spans="11:12" ht="12.75" customHeight="1" x14ac:dyDescent="0.2">
      <c r="K128" s="21"/>
      <c r="L128" s="21"/>
    </row>
    <row r="129" spans="11:12" ht="12.75" customHeight="1" x14ac:dyDescent="0.2">
      <c r="K129" s="21"/>
      <c r="L129" s="21"/>
    </row>
    <row r="130" spans="11:12" ht="12.75" customHeight="1" x14ac:dyDescent="0.2">
      <c r="K130" s="21"/>
      <c r="L130" s="21"/>
    </row>
    <row r="131" spans="11:12" ht="12.75" customHeight="1" x14ac:dyDescent="0.2">
      <c r="K131" s="21"/>
      <c r="L131" s="21"/>
    </row>
    <row r="132" spans="11:12" ht="12.75" customHeight="1" x14ac:dyDescent="0.2">
      <c r="K132" s="21"/>
      <c r="L132" s="21"/>
    </row>
    <row r="133" spans="11:12" ht="12.75" customHeight="1" x14ac:dyDescent="0.2">
      <c r="K133" s="21"/>
      <c r="L133" s="21"/>
    </row>
    <row r="134" spans="11:12" ht="12.75" customHeight="1" x14ac:dyDescent="0.2">
      <c r="K134" s="21"/>
      <c r="L134" s="21"/>
    </row>
    <row r="135" spans="11:12" ht="12.75" customHeight="1" x14ac:dyDescent="0.2">
      <c r="K135" s="21"/>
      <c r="L135" s="21"/>
    </row>
    <row r="136" spans="11:12" ht="12.75" customHeight="1" x14ac:dyDescent="0.2">
      <c r="K136" s="21"/>
      <c r="L136" s="21"/>
    </row>
    <row r="137" spans="11:12" ht="12.75" customHeight="1" x14ac:dyDescent="0.2">
      <c r="K137" s="21"/>
      <c r="L137" s="21"/>
    </row>
    <row r="138" spans="11:12" ht="12.75" customHeight="1" x14ac:dyDescent="0.2">
      <c r="K138" s="21"/>
      <c r="L138" s="21"/>
    </row>
    <row r="139" spans="11:12" ht="12.75" customHeight="1" x14ac:dyDescent="0.2">
      <c r="K139" s="21"/>
      <c r="L139" s="21"/>
    </row>
    <row r="140" spans="11:12" ht="12.75" customHeight="1" x14ac:dyDescent="0.2">
      <c r="K140" s="21"/>
      <c r="L140" s="21"/>
    </row>
    <row r="141" spans="11:12" ht="12.75" customHeight="1" x14ac:dyDescent="0.2">
      <c r="K141" s="21"/>
      <c r="L141" s="21"/>
    </row>
    <row r="142" spans="11:12" ht="12.75" customHeight="1" x14ac:dyDescent="0.2">
      <c r="K142" s="21"/>
      <c r="L142" s="21"/>
    </row>
    <row r="143" spans="11:12" ht="12.75" customHeight="1" x14ac:dyDescent="0.2">
      <c r="K143" s="21"/>
      <c r="L143" s="21"/>
    </row>
    <row r="144" spans="11:12" ht="12.75" customHeight="1" x14ac:dyDescent="0.2">
      <c r="K144" s="21"/>
      <c r="L144" s="21"/>
    </row>
    <row r="145" spans="11:12" ht="12.75" customHeight="1" x14ac:dyDescent="0.2">
      <c r="K145" s="21"/>
      <c r="L145" s="21"/>
    </row>
    <row r="146" spans="11:12" ht="12.75" customHeight="1" x14ac:dyDescent="0.2">
      <c r="K146" s="21"/>
      <c r="L146" s="21"/>
    </row>
    <row r="147" spans="11:12" ht="12.75" customHeight="1" x14ac:dyDescent="0.2">
      <c r="K147" s="21"/>
      <c r="L147" s="21"/>
    </row>
    <row r="148" spans="11:12" ht="12.75" customHeight="1" x14ac:dyDescent="0.2">
      <c r="K148" s="21"/>
      <c r="L148" s="21"/>
    </row>
    <row r="149" spans="11:12" ht="12.75" customHeight="1" x14ac:dyDescent="0.2">
      <c r="K149" s="21"/>
      <c r="L149" s="21"/>
    </row>
    <row r="150" spans="11:12" ht="12.75" customHeight="1" x14ac:dyDescent="0.2">
      <c r="K150" s="21"/>
      <c r="L150" s="21"/>
    </row>
    <row r="151" spans="11:12" ht="12.75" customHeight="1" x14ac:dyDescent="0.2">
      <c r="K151" s="21"/>
      <c r="L151" s="21"/>
    </row>
    <row r="152" spans="11:12" ht="12.75" customHeight="1" x14ac:dyDescent="0.2">
      <c r="K152" s="21"/>
      <c r="L152" s="21"/>
    </row>
    <row r="153" spans="11:12" ht="12.75" customHeight="1" x14ac:dyDescent="0.2">
      <c r="K153" s="21"/>
      <c r="L153" s="21"/>
    </row>
    <row r="154" spans="11:12" ht="12.75" customHeight="1" x14ac:dyDescent="0.2">
      <c r="K154" s="21"/>
      <c r="L154" s="21"/>
    </row>
    <row r="155" spans="11:12" ht="12.75" customHeight="1" x14ac:dyDescent="0.2">
      <c r="K155" s="21"/>
      <c r="L155" s="21"/>
    </row>
    <row r="156" spans="11:12" ht="12.75" customHeight="1" x14ac:dyDescent="0.2">
      <c r="K156" s="21"/>
      <c r="L156" s="21"/>
    </row>
    <row r="157" spans="11:12" ht="12.75" customHeight="1" x14ac:dyDescent="0.2">
      <c r="K157" s="21"/>
      <c r="L157" s="21"/>
    </row>
    <row r="158" spans="11:12" ht="12.75" customHeight="1" x14ac:dyDescent="0.2">
      <c r="K158" s="21"/>
      <c r="L158" s="21"/>
    </row>
    <row r="159" spans="11:12" ht="12.75" customHeight="1" x14ac:dyDescent="0.2">
      <c r="K159" s="21"/>
      <c r="L159" s="21"/>
    </row>
    <row r="160" spans="11:12" ht="12.75" customHeight="1" x14ac:dyDescent="0.2">
      <c r="K160" s="21"/>
      <c r="L160" s="21"/>
    </row>
    <row r="161" spans="11:12" ht="12.75" customHeight="1" x14ac:dyDescent="0.2">
      <c r="K161" s="21"/>
      <c r="L161" s="21"/>
    </row>
    <row r="162" spans="11:12" ht="12.75" customHeight="1" x14ac:dyDescent="0.2">
      <c r="K162" s="21"/>
      <c r="L162" s="21"/>
    </row>
    <row r="163" spans="11:12" ht="12.75" customHeight="1" x14ac:dyDescent="0.2">
      <c r="K163" s="21"/>
      <c r="L163" s="21"/>
    </row>
    <row r="164" spans="11:12" ht="12.75" customHeight="1" x14ac:dyDescent="0.2">
      <c r="K164" s="21"/>
      <c r="L164" s="21"/>
    </row>
    <row r="165" spans="11:12" ht="12.75" customHeight="1" x14ac:dyDescent="0.2">
      <c r="K165" s="21"/>
      <c r="L165" s="21"/>
    </row>
    <row r="166" spans="11:12" ht="12.75" customHeight="1" x14ac:dyDescent="0.2">
      <c r="K166" s="21"/>
      <c r="L166" s="21"/>
    </row>
    <row r="167" spans="11:12" ht="12.75" customHeight="1" x14ac:dyDescent="0.2">
      <c r="K167" s="21"/>
      <c r="L167" s="21"/>
    </row>
    <row r="168" spans="11:12" ht="12.75" customHeight="1" x14ac:dyDescent="0.2">
      <c r="K168" s="21"/>
      <c r="L168" s="21"/>
    </row>
    <row r="169" spans="11:12" ht="12.75" customHeight="1" x14ac:dyDescent="0.2">
      <c r="K169" s="21"/>
    </row>
  </sheetData>
  <mergeCells count="3">
    <mergeCell ref="J6:L6"/>
    <mergeCell ref="F6:H6"/>
    <mergeCell ref="B6:D6"/>
  </mergeCells>
  <phoneticPr fontId="3"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38100</xdr:colOff>
                <xdr:row>30</xdr:row>
                <xdr:rowOff>114300</xdr:rowOff>
              </from>
              <to>
                <xdr:col>1</xdr:col>
                <xdr:colOff>419100</xdr:colOff>
                <xdr:row>32</xdr:row>
                <xdr:rowOff>28575</xdr:rowOff>
              </to>
            </anchor>
          </objectPr>
        </oleObject>
      </mc:Choice>
      <mc:Fallback>
        <oleObject progId="Paint.Picture"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9">
    <pageSetUpPr fitToPage="1"/>
  </sheetPr>
  <dimension ref="A1:R61"/>
  <sheetViews>
    <sheetView showGridLines="0" zoomScaleNormal="100" workbookViewId="0"/>
  </sheetViews>
  <sheetFormatPr defaultColWidth="9.140625" defaultRowHeight="12.75" customHeight="1" x14ac:dyDescent="0.2"/>
  <cols>
    <col min="1" max="1" width="14.5703125" style="24" customWidth="1"/>
    <col min="2" max="2" width="18.28515625" style="24" customWidth="1"/>
    <col min="3" max="3" width="17.7109375" style="24" customWidth="1"/>
    <col min="4" max="4" width="21.85546875" style="24" customWidth="1"/>
    <col min="5" max="5" width="20.5703125" style="24" customWidth="1"/>
    <col min="6" max="6" width="14" style="24" bestFit="1" customWidth="1"/>
    <col min="7" max="7" width="10" style="24" bestFit="1" customWidth="1"/>
    <col min="8" max="8" width="9.28515625" style="24" bestFit="1" customWidth="1"/>
    <col min="9" max="16384" width="9.140625" style="24"/>
  </cols>
  <sheetData>
    <row r="1" spans="1:14" ht="12.75" customHeight="1" x14ac:dyDescent="0.2">
      <c r="E1" s="44"/>
    </row>
    <row r="2" spans="1:14" ht="12.75" customHeight="1" x14ac:dyDescent="0.2">
      <c r="A2" s="108" t="s">
        <v>169</v>
      </c>
    </row>
    <row r="3" spans="1:14" ht="12.75" customHeight="1" x14ac:dyDescent="0.2">
      <c r="A3" s="89" t="s">
        <v>209</v>
      </c>
    </row>
    <row r="4" spans="1:14" ht="12.75" customHeight="1" x14ac:dyDescent="0.2">
      <c r="A4" s="240" t="s">
        <v>210</v>
      </c>
    </row>
    <row r="5" spans="1:14" ht="12.75" customHeight="1" x14ac:dyDescent="0.2">
      <c r="A5" s="61"/>
      <c r="B5" s="61"/>
      <c r="C5" s="61"/>
      <c r="D5" s="61"/>
      <c r="H5" s="20"/>
      <c r="I5" s="20"/>
      <c r="J5" s="20"/>
      <c r="K5" s="20"/>
      <c r="L5" s="20"/>
      <c r="M5" s="20"/>
      <c r="N5" s="20"/>
    </row>
    <row r="6" spans="1:14" s="20" customFormat="1" ht="12.75" customHeight="1" x14ac:dyDescent="0.2">
      <c r="A6" s="26" t="s">
        <v>52</v>
      </c>
      <c r="B6" s="134" t="s">
        <v>71</v>
      </c>
      <c r="C6" s="134" t="s">
        <v>72</v>
      </c>
      <c r="D6" s="134" t="s">
        <v>16</v>
      </c>
      <c r="H6" s="24"/>
      <c r="I6" s="24"/>
      <c r="J6" s="24"/>
      <c r="K6" s="24"/>
      <c r="L6" s="24"/>
      <c r="M6" s="24"/>
      <c r="N6" s="24"/>
    </row>
    <row r="7" spans="1:14" ht="12.75" customHeight="1" x14ac:dyDescent="0.2">
      <c r="A7" s="97" t="s">
        <v>73</v>
      </c>
      <c r="B7" s="36">
        <v>9587645.6999999993</v>
      </c>
      <c r="C7" s="36">
        <v>14924</v>
      </c>
      <c r="D7" s="36">
        <f>B7/C7</f>
        <v>642.43136558563378</v>
      </c>
    </row>
    <row r="8" spans="1:14" ht="12.75" customHeight="1" x14ac:dyDescent="0.2">
      <c r="A8" s="49" t="s">
        <v>53</v>
      </c>
      <c r="B8" s="36">
        <v>101417161.59999999</v>
      </c>
      <c r="C8" s="36">
        <v>86067</v>
      </c>
      <c r="D8" s="36">
        <f t="shared" ref="D8:D23" si="0">B8/C8</f>
        <v>1178.3513030545969</v>
      </c>
    </row>
    <row r="9" spans="1:14" ht="12.75" customHeight="1" x14ac:dyDescent="0.2">
      <c r="A9" s="49" t="s">
        <v>54</v>
      </c>
      <c r="B9" s="36">
        <v>244282786.09999999</v>
      </c>
      <c r="C9" s="36">
        <v>178208</v>
      </c>
      <c r="D9" s="36">
        <f t="shared" si="0"/>
        <v>1370.7734001840545</v>
      </c>
    </row>
    <row r="10" spans="1:14" ht="12.75" customHeight="1" x14ac:dyDescent="0.2">
      <c r="A10" s="49" t="s">
        <v>55</v>
      </c>
      <c r="B10" s="36">
        <v>303878127.10000002</v>
      </c>
      <c r="C10" s="36">
        <v>205235</v>
      </c>
      <c r="D10" s="36">
        <f t="shared" si="0"/>
        <v>1480.6350140083321</v>
      </c>
    </row>
    <row r="11" spans="1:14" ht="12.75" customHeight="1" x14ac:dyDescent="0.2">
      <c r="A11" s="49" t="s">
        <v>56</v>
      </c>
      <c r="B11" s="36">
        <v>247507623.09999999</v>
      </c>
      <c r="C11" s="36">
        <v>171447</v>
      </c>
      <c r="D11" s="36">
        <f t="shared" si="0"/>
        <v>1443.6392768610708</v>
      </c>
    </row>
    <row r="12" spans="1:14" ht="12.75" customHeight="1" x14ac:dyDescent="0.2">
      <c r="A12" s="49" t="s">
        <v>57</v>
      </c>
      <c r="B12" s="36">
        <v>6563351.9000000004</v>
      </c>
      <c r="C12" s="36">
        <v>6766</v>
      </c>
      <c r="D12" s="36">
        <f t="shared" si="0"/>
        <v>970.04905409399942</v>
      </c>
    </row>
    <row r="13" spans="1:14" ht="12.75" customHeight="1" x14ac:dyDescent="0.2">
      <c r="A13" s="49" t="s">
        <v>58</v>
      </c>
      <c r="B13" s="36">
        <v>6098611</v>
      </c>
      <c r="C13" s="36">
        <v>5008</v>
      </c>
      <c r="D13" s="36">
        <f t="shared" si="0"/>
        <v>1217.7737619808306</v>
      </c>
    </row>
    <row r="14" spans="1:14" ht="12.75" customHeight="1" x14ac:dyDescent="0.2">
      <c r="A14" s="49" t="s">
        <v>59</v>
      </c>
      <c r="B14" s="36">
        <v>9716096.5999999996</v>
      </c>
      <c r="C14" s="36">
        <v>6107</v>
      </c>
      <c r="D14" s="36">
        <f t="shared" si="0"/>
        <v>1590.9770099885377</v>
      </c>
    </row>
    <row r="15" spans="1:14" ht="12.75" customHeight="1" x14ac:dyDescent="0.2">
      <c r="A15" s="49" t="s">
        <v>60</v>
      </c>
      <c r="B15" s="36">
        <v>10698168.300000001</v>
      </c>
      <c r="C15" s="36">
        <v>6365</v>
      </c>
      <c r="D15" s="36">
        <f t="shared" si="0"/>
        <v>1680.7805655930872</v>
      </c>
    </row>
    <row r="16" spans="1:14" ht="12.75" customHeight="1" x14ac:dyDescent="0.2">
      <c r="A16" s="49" t="s">
        <v>61</v>
      </c>
      <c r="B16" s="36">
        <v>39931100.399999999</v>
      </c>
      <c r="C16" s="36">
        <v>13588</v>
      </c>
      <c r="D16" s="36">
        <f t="shared" si="0"/>
        <v>2938.7032970267883</v>
      </c>
    </row>
    <row r="17" spans="1:18" ht="12.75" customHeight="1" x14ac:dyDescent="0.2">
      <c r="A17" s="49" t="s">
        <v>62</v>
      </c>
      <c r="B17" s="36">
        <v>7457154.2999999998</v>
      </c>
      <c r="C17" s="36">
        <v>2631</v>
      </c>
      <c r="D17" s="36">
        <f t="shared" si="0"/>
        <v>2834.3421892816418</v>
      </c>
    </row>
    <row r="18" spans="1:18" ht="12.75" customHeight="1" x14ac:dyDescent="0.2">
      <c r="A18" s="49" t="s">
        <v>63</v>
      </c>
      <c r="B18" s="36">
        <v>898956.3</v>
      </c>
      <c r="C18" s="36">
        <v>825</v>
      </c>
      <c r="D18" s="36">
        <f t="shared" si="0"/>
        <v>1089.644</v>
      </c>
    </row>
    <row r="19" spans="1:18" ht="12.75" customHeight="1" x14ac:dyDescent="0.2">
      <c r="A19" s="49" t="s">
        <v>64</v>
      </c>
      <c r="B19" s="36">
        <v>24451350.899999999</v>
      </c>
      <c r="C19" s="36">
        <v>6933</v>
      </c>
      <c r="D19" s="36">
        <f t="shared" si="0"/>
        <v>3526.8067070532234</v>
      </c>
    </row>
    <row r="20" spans="1:18" ht="12.75" customHeight="1" x14ac:dyDescent="0.2">
      <c r="A20" s="49" t="s">
        <v>65</v>
      </c>
      <c r="B20" s="36">
        <v>205006114.69999999</v>
      </c>
      <c r="C20" s="36">
        <v>31811</v>
      </c>
      <c r="D20" s="36">
        <f t="shared" si="0"/>
        <v>6444.5039357454962</v>
      </c>
    </row>
    <row r="21" spans="1:18" ht="12.75" customHeight="1" x14ac:dyDescent="0.2">
      <c r="A21" s="49" t="s">
        <v>66</v>
      </c>
      <c r="B21" s="36">
        <v>54760361.5</v>
      </c>
      <c r="C21" s="36">
        <v>8657</v>
      </c>
      <c r="D21" s="36">
        <f t="shared" si="0"/>
        <v>6325.5586808363178</v>
      </c>
    </row>
    <row r="22" spans="1:18" ht="12.75" customHeight="1" x14ac:dyDescent="0.2">
      <c r="A22" s="49" t="s">
        <v>67</v>
      </c>
      <c r="B22" s="36">
        <v>51627592.100000001</v>
      </c>
      <c r="C22" s="36">
        <v>11542</v>
      </c>
      <c r="D22" s="36">
        <f t="shared" si="0"/>
        <v>4473.0195893259406</v>
      </c>
      <c r="H22" s="212"/>
      <c r="I22" s="68"/>
      <c r="J22" s="213"/>
      <c r="K22" s="21"/>
      <c r="L22" s="21"/>
      <c r="M22" s="21"/>
      <c r="N22" s="21"/>
    </row>
    <row r="23" spans="1:18" s="21" customFormat="1" ht="12.75" customHeight="1" x14ac:dyDescent="0.2">
      <c r="A23" s="139" t="s">
        <v>12</v>
      </c>
      <c r="B23" s="197">
        <f t="shared" ref="B23:C23" si="1">SUM(B7:B22)</f>
        <v>1323882201.5999997</v>
      </c>
      <c r="C23" s="197">
        <f t="shared" si="1"/>
        <v>756114</v>
      </c>
      <c r="D23" s="197">
        <f t="shared" si="0"/>
        <v>1750.9029082916063</v>
      </c>
      <c r="E23" s="212"/>
      <c r="F23" s="24"/>
      <c r="G23" s="24"/>
      <c r="H23" s="24"/>
      <c r="I23" s="24"/>
      <c r="J23" s="24"/>
      <c r="K23" s="24"/>
      <c r="L23" s="24"/>
      <c r="M23" s="24"/>
      <c r="N23" s="24"/>
    </row>
    <row r="24" spans="1:18" ht="12.75" customHeight="1" x14ac:dyDescent="0.2">
      <c r="A24" s="65" t="s">
        <v>194</v>
      </c>
      <c r="B24" s="214"/>
      <c r="C24" s="214"/>
      <c r="D24" s="214"/>
    </row>
    <row r="26" spans="1:18" ht="20.25" customHeight="1" x14ac:dyDescent="0.2">
      <c r="B26" s="214"/>
      <c r="C26" s="214"/>
      <c r="D26" s="214"/>
      <c r="J26" s="21"/>
      <c r="K26" s="20"/>
      <c r="L26" s="21"/>
      <c r="M26" s="20"/>
      <c r="N26" s="20"/>
      <c r="O26" s="20"/>
      <c r="P26" s="20"/>
      <c r="Q26" s="20"/>
      <c r="R26" s="20"/>
    </row>
    <row r="27" spans="1:18" ht="20.25" customHeight="1" x14ac:dyDescent="0.2">
      <c r="B27" s="214"/>
      <c r="C27" s="214"/>
      <c r="D27" s="214"/>
      <c r="J27" s="21"/>
      <c r="K27" s="20"/>
      <c r="L27" s="21"/>
      <c r="M27" s="20"/>
      <c r="N27" s="20"/>
      <c r="O27" s="20"/>
      <c r="P27" s="20"/>
      <c r="Q27" s="20"/>
      <c r="R27" s="20"/>
    </row>
    <row r="28" spans="1:18" s="20" customFormat="1" ht="12.75" customHeight="1" x14ac:dyDescent="0.2">
      <c r="A28" s="108" t="s">
        <v>170</v>
      </c>
      <c r="B28" s="215"/>
      <c r="C28" s="24"/>
      <c r="E28" s="23"/>
      <c r="F28" s="21"/>
      <c r="G28" s="21"/>
    </row>
    <row r="29" spans="1:18" s="20" customFormat="1" ht="12.75" customHeight="1" x14ac:dyDescent="0.2">
      <c r="A29" s="89" t="s">
        <v>211</v>
      </c>
      <c r="E29" s="21"/>
      <c r="F29" s="21"/>
      <c r="G29" s="21"/>
    </row>
    <row r="30" spans="1:18" s="20" customFormat="1" ht="12.75" customHeight="1" x14ac:dyDescent="0.2">
      <c r="A30" s="240" t="s">
        <v>212</v>
      </c>
      <c r="E30" s="21"/>
      <c r="F30" s="21"/>
      <c r="G30" s="21"/>
    </row>
    <row r="31" spans="1:18" s="20" customFormat="1" ht="12.75" customHeight="1" x14ac:dyDescent="0.2">
      <c r="A31" s="16"/>
      <c r="B31" s="16"/>
      <c r="C31" s="16"/>
      <c r="D31" s="16"/>
      <c r="E31" s="21"/>
      <c r="F31" s="21"/>
      <c r="G31" s="21"/>
    </row>
    <row r="32" spans="1:18" s="20" customFormat="1" ht="12.75" customHeight="1" x14ac:dyDescent="0.2">
      <c r="A32" s="26" t="s">
        <v>74</v>
      </c>
      <c r="B32" s="134" t="s">
        <v>14</v>
      </c>
      <c r="C32" s="134" t="s">
        <v>72</v>
      </c>
      <c r="D32" s="134" t="s">
        <v>16</v>
      </c>
      <c r="E32" s="21"/>
      <c r="F32" s="21"/>
      <c r="G32" s="21"/>
    </row>
    <row r="33" spans="1:9" s="20" customFormat="1" ht="12.75" customHeight="1" x14ac:dyDescent="0.2">
      <c r="A33" s="138" t="s">
        <v>75</v>
      </c>
      <c r="B33" s="36">
        <v>76820222.5</v>
      </c>
      <c r="C33" s="36">
        <v>80097</v>
      </c>
      <c r="D33" s="36">
        <f>B33/C33</f>
        <v>959.0898847647228</v>
      </c>
      <c r="E33" s="68"/>
      <c r="F33" s="68"/>
      <c r="G33" s="68"/>
      <c r="H33" s="12"/>
      <c r="I33" s="12"/>
    </row>
    <row r="34" spans="1:9" s="20" customFormat="1" ht="12.75" customHeight="1" x14ac:dyDescent="0.2">
      <c r="A34" s="11" t="s">
        <v>31</v>
      </c>
      <c r="B34" s="36">
        <v>669569572.89999998</v>
      </c>
      <c r="C34" s="36">
        <v>468125</v>
      </c>
      <c r="D34" s="36">
        <f t="shared" ref="D34:D56" si="2">B34/C34</f>
        <v>1430.3221851001335</v>
      </c>
      <c r="E34" s="68"/>
      <c r="F34" s="68"/>
      <c r="G34" s="68"/>
      <c r="H34" s="12"/>
      <c r="I34" s="12"/>
    </row>
    <row r="35" spans="1:9" s="20" customFormat="1" ht="12.75" customHeight="1" x14ac:dyDescent="0.2">
      <c r="A35" s="11" t="s">
        <v>32</v>
      </c>
      <c r="B35" s="36">
        <v>159431467.30000001</v>
      </c>
      <c r="C35" s="36">
        <v>108960</v>
      </c>
      <c r="D35" s="36">
        <f t="shared" si="2"/>
        <v>1463.2109700807637</v>
      </c>
      <c r="E35" s="68"/>
      <c r="F35" s="68"/>
      <c r="G35" s="68"/>
      <c r="H35" s="12"/>
      <c r="I35" s="12"/>
    </row>
    <row r="36" spans="1:9" s="20" customFormat="1" ht="12.75" customHeight="1" x14ac:dyDescent="0.2">
      <c r="A36" s="11" t="s">
        <v>33</v>
      </c>
      <c r="B36" s="36">
        <v>7440753.0999999996</v>
      </c>
      <c r="C36" s="36">
        <v>5912</v>
      </c>
      <c r="D36" s="36">
        <f t="shared" si="2"/>
        <v>1258.5847598105547</v>
      </c>
      <c r="E36" s="68"/>
      <c r="F36" s="68"/>
      <c r="G36" s="68"/>
      <c r="H36" s="12"/>
      <c r="I36" s="12"/>
    </row>
    <row r="37" spans="1:9" s="20" customFormat="1" ht="12.75" customHeight="1" x14ac:dyDescent="0.2">
      <c r="A37" s="11" t="s">
        <v>34</v>
      </c>
      <c r="B37" s="36">
        <v>2928549.1</v>
      </c>
      <c r="C37" s="36">
        <v>2121</v>
      </c>
      <c r="D37" s="36">
        <f t="shared" si="2"/>
        <v>1380.7397925506837</v>
      </c>
      <c r="E37" s="68"/>
      <c r="F37" s="68"/>
      <c r="G37" s="68"/>
      <c r="H37" s="12"/>
      <c r="I37" s="12"/>
    </row>
    <row r="38" spans="1:9" s="20" customFormat="1" ht="12.75" customHeight="1" x14ac:dyDescent="0.2">
      <c r="A38" s="11" t="s">
        <v>35</v>
      </c>
      <c r="B38" s="36">
        <v>1809622.9</v>
      </c>
      <c r="C38" s="36">
        <v>1718</v>
      </c>
      <c r="D38" s="36">
        <f t="shared" si="2"/>
        <v>1053.3311408614668</v>
      </c>
      <c r="E38" s="68"/>
      <c r="F38" s="68"/>
      <c r="G38" s="68"/>
      <c r="H38" s="12"/>
      <c r="I38" s="12"/>
    </row>
    <row r="39" spans="1:9" s="20" customFormat="1" ht="12.75" customHeight="1" x14ac:dyDescent="0.2">
      <c r="A39" s="11" t="s">
        <v>36</v>
      </c>
      <c r="B39" s="36">
        <v>2204719.1</v>
      </c>
      <c r="C39" s="36">
        <v>1655</v>
      </c>
      <c r="D39" s="36">
        <f t="shared" si="2"/>
        <v>1332.1565558912387</v>
      </c>
      <c r="E39" s="68"/>
      <c r="F39" s="68"/>
      <c r="G39" s="68"/>
      <c r="H39" s="12"/>
      <c r="I39" s="12"/>
    </row>
    <row r="40" spans="1:9" s="20" customFormat="1" ht="12.75" customHeight="1" x14ac:dyDescent="0.2">
      <c r="A40" s="11" t="s">
        <v>37</v>
      </c>
      <c r="B40" s="36">
        <v>2366242.6</v>
      </c>
      <c r="C40" s="36">
        <v>1511</v>
      </c>
      <c r="D40" s="36">
        <f t="shared" si="2"/>
        <v>1566.0109861019193</v>
      </c>
      <c r="E40" s="216"/>
      <c r="F40" s="68"/>
      <c r="G40" s="68"/>
      <c r="H40" s="12"/>
      <c r="I40" s="12"/>
    </row>
    <row r="41" spans="1:9" s="20" customFormat="1" ht="12.75" customHeight="1" x14ac:dyDescent="0.2">
      <c r="A41" s="11" t="s">
        <v>38</v>
      </c>
      <c r="B41" s="36">
        <v>6385419</v>
      </c>
      <c r="C41" s="36">
        <v>3901</v>
      </c>
      <c r="D41" s="36">
        <f t="shared" si="2"/>
        <v>1636.8672135349909</v>
      </c>
      <c r="E41" s="68"/>
      <c r="F41" s="68"/>
      <c r="G41" s="68"/>
      <c r="H41" s="12"/>
      <c r="I41" s="12"/>
    </row>
    <row r="42" spans="1:9" s="20" customFormat="1" ht="12.75" customHeight="1" x14ac:dyDescent="0.2">
      <c r="A42" s="11" t="s">
        <v>39</v>
      </c>
      <c r="B42" s="36">
        <v>4075236.5</v>
      </c>
      <c r="C42" s="36">
        <v>3001</v>
      </c>
      <c r="D42" s="36">
        <f t="shared" si="2"/>
        <v>1357.9595134955016</v>
      </c>
      <c r="E42" s="68"/>
      <c r="F42" s="68"/>
      <c r="G42" s="68"/>
      <c r="H42" s="12"/>
      <c r="I42" s="12"/>
    </row>
    <row r="43" spans="1:9" s="20" customFormat="1" ht="12.75" customHeight="1" x14ac:dyDescent="0.2">
      <c r="A43" s="11" t="s">
        <v>40</v>
      </c>
      <c r="B43" s="36">
        <v>5587537.2000000002</v>
      </c>
      <c r="C43" s="36">
        <v>3190</v>
      </c>
      <c r="D43" s="36">
        <f t="shared" si="2"/>
        <v>1751.5790595611286</v>
      </c>
      <c r="E43" s="68"/>
      <c r="F43" s="68"/>
      <c r="G43" s="68"/>
      <c r="H43" s="12"/>
      <c r="I43" s="12"/>
    </row>
    <row r="44" spans="1:9" s="20" customFormat="1" ht="12.75" customHeight="1" x14ac:dyDescent="0.2">
      <c r="A44" s="11" t="s">
        <v>41</v>
      </c>
      <c r="B44" s="36">
        <v>10409987.300000001</v>
      </c>
      <c r="C44" s="36">
        <v>4907</v>
      </c>
      <c r="D44" s="36">
        <f t="shared" si="2"/>
        <v>2121.4565518646832</v>
      </c>
      <c r="E44" s="68"/>
      <c r="F44" s="68"/>
      <c r="G44" s="68"/>
      <c r="H44" s="12"/>
      <c r="I44" s="12"/>
    </row>
    <row r="45" spans="1:9" s="20" customFormat="1" ht="12.75" customHeight="1" x14ac:dyDescent="0.2">
      <c r="A45" s="11" t="s">
        <v>42</v>
      </c>
      <c r="B45" s="36">
        <v>11790817.6</v>
      </c>
      <c r="C45" s="36">
        <v>4734</v>
      </c>
      <c r="D45" s="36">
        <f t="shared" si="2"/>
        <v>2490.6670046472327</v>
      </c>
      <c r="E45" s="68"/>
      <c r="F45" s="68"/>
      <c r="G45" s="68"/>
      <c r="H45" s="12"/>
      <c r="I45" s="12"/>
    </row>
    <row r="46" spans="1:9" s="20" customFormat="1" ht="12.75" customHeight="1" x14ac:dyDescent="0.2">
      <c r="A46" s="11" t="s">
        <v>43</v>
      </c>
      <c r="B46" s="36">
        <v>11756391.800000001</v>
      </c>
      <c r="C46" s="36">
        <v>4219</v>
      </c>
      <c r="D46" s="36">
        <f t="shared" si="2"/>
        <v>2786.5351505095996</v>
      </c>
      <c r="E46" s="216"/>
      <c r="F46" s="68"/>
      <c r="G46" s="68"/>
      <c r="H46" s="12"/>
      <c r="I46" s="12"/>
    </row>
    <row r="47" spans="1:9" s="20" customFormat="1" ht="12.75" customHeight="1" x14ac:dyDescent="0.2">
      <c r="A47" s="11" t="s">
        <v>44</v>
      </c>
      <c r="B47" s="36">
        <v>12798339.9</v>
      </c>
      <c r="C47" s="36">
        <v>3287</v>
      </c>
      <c r="D47" s="36">
        <f t="shared" si="2"/>
        <v>3893.6233343474296</v>
      </c>
      <c r="E47" s="216"/>
      <c r="F47" s="68"/>
      <c r="G47" s="68"/>
      <c r="H47" s="12"/>
      <c r="I47" s="12"/>
    </row>
    <row r="48" spans="1:9" s="20" customFormat="1" ht="12.75" customHeight="1" x14ac:dyDescent="0.2">
      <c r="A48" s="11" t="s">
        <v>45</v>
      </c>
      <c r="B48" s="36">
        <v>14612826.6</v>
      </c>
      <c r="C48" s="36">
        <v>3417</v>
      </c>
      <c r="D48" s="36">
        <f t="shared" si="2"/>
        <v>4276.5076382791922</v>
      </c>
      <c r="E48" s="216"/>
      <c r="F48" s="68"/>
      <c r="G48" s="68"/>
      <c r="H48" s="12"/>
      <c r="I48" s="12"/>
    </row>
    <row r="49" spans="1:9" s="20" customFormat="1" ht="12.75" customHeight="1" x14ac:dyDescent="0.2">
      <c r="A49" s="11" t="s">
        <v>46</v>
      </c>
      <c r="B49" s="36">
        <v>31904583.199999999</v>
      </c>
      <c r="C49" s="36">
        <v>5664</v>
      </c>
      <c r="D49" s="36">
        <f t="shared" si="2"/>
        <v>5632.8713276836161</v>
      </c>
      <c r="E49" s="68"/>
      <c r="F49" s="68"/>
      <c r="G49" s="68"/>
      <c r="H49" s="12"/>
      <c r="I49" s="12"/>
    </row>
    <row r="50" spans="1:9" s="20" customFormat="1" ht="12.75" customHeight="1" x14ac:dyDescent="0.2">
      <c r="A50" s="11" t="s">
        <v>47</v>
      </c>
      <c r="B50" s="36">
        <v>60218405.399999999</v>
      </c>
      <c r="C50" s="36">
        <v>9736</v>
      </c>
      <c r="D50" s="36">
        <f t="shared" si="2"/>
        <v>6185.1279170090384</v>
      </c>
      <c r="E50" s="68"/>
      <c r="F50" s="68"/>
      <c r="G50" s="68"/>
      <c r="H50" s="12"/>
      <c r="I50" s="12"/>
    </row>
    <row r="51" spans="1:9" s="20" customFormat="1" ht="12.75" customHeight="1" x14ac:dyDescent="0.2">
      <c r="A51" s="11" t="s">
        <v>48</v>
      </c>
      <c r="B51" s="36">
        <v>54557958.899999999</v>
      </c>
      <c r="C51" s="36">
        <v>9828</v>
      </c>
      <c r="D51" s="36">
        <f t="shared" si="2"/>
        <v>5551.2778693528689</v>
      </c>
      <c r="E51" s="68"/>
      <c r="F51" s="68"/>
      <c r="G51" s="68"/>
      <c r="H51" s="12"/>
      <c r="I51" s="12"/>
    </row>
    <row r="52" spans="1:9" s="20" customFormat="1" ht="12.75" customHeight="1" x14ac:dyDescent="0.2">
      <c r="A52" s="11" t="s">
        <v>49</v>
      </c>
      <c r="B52" s="36">
        <v>32094392.300000001</v>
      </c>
      <c r="C52" s="36">
        <v>6106</v>
      </c>
      <c r="D52" s="36">
        <f t="shared" si="2"/>
        <v>5256.205748444153</v>
      </c>
      <c r="E52" s="216"/>
      <c r="F52" s="68"/>
      <c r="G52" s="68"/>
      <c r="H52" s="12"/>
      <c r="I52" s="12"/>
    </row>
    <row r="53" spans="1:9" s="20" customFormat="1" ht="12.75" customHeight="1" x14ac:dyDescent="0.2">
      <c r="A53" s="11" t="s">
        <v>50</v>
      </c>
      <c r="B53" s="36">
        <v>40380480.600000001</v>
      </c>
      <c r="C53" s="36">
        <v>6608</v>
      </c>
      <c r="D53" s="36">
        <f t="shared" si="2"/>
        <v>6110.8475484261508</v>
      </c>
      <c r="E53" s="216"/>
      <c r="F53" s="68"/>
      <c r="G53" s="68"/>
      <c r="H53" s="12"/>
      <c r="I53" s="12"/>
    </row>
    <row r="54" spans="1:9" s="20" customFormat="1" ht="12.75" customHeight="1" x14ac:dyDescent="0.2">
      <c r="A54" s="11" t="s">
        <v>51</v>
      </c>
      <c r="B54" s="36">
        <v>104698210.7</v>
      </c>
      <c r="C54" s="36">
        <v>17365</v>
      </c>
      <c r="D54" s="36">
        <f t="shared" si="2"/>
        <v>6029.2663806507344</v>
      </c>
      <c r="E54" s="216"/>
      <c r="F54" s="68"/>
      <c r="G54" s="68"/>
      <c r="H54" s="12"/>
      <c r="I54" s="12"/>
    </row>
    <row r="55" spans="1:9" s="20" customFormat="1" ht="12.75" customHeight="1" x14ac:dyDescent="0.2">
      <c r="A55" s="11" t="s">
        <v>8</v>
      </c>
      <c r="B55" s="68">
        <v>40465.1</v>
      </c>
      <c r="C55" s="68">
        <v>52</v>
      </c>
      <c r="D55" s="36">
        <f t="shared" si="2"/>
        <v>778.17499999999995</v>
      </c>
      <c r="E55" s="216"/>
      <c r="F55" s="68"/>
      <c r="G55" s="68"/>
      <c r="H55" s="12"/>
      <c r="I55" s="12"/>
    </row>
    <row r="56" spans="1:9" s="111" customFormat="1" ht="12.75" customHeight="1" x14ac:dyDescent="0.2">
      <c r="A56" s="139" t="s">
        <v>12</v>
      </c>
      <c r="B56" s="197">
        <f t="shared" ref="B56:C56" si="3">SUM(B33:B55)</f>
        <v>1323882201.6000001</v>
      </c>
      <c r="C56" s="197">
        <f t="shared" si="3"/>
        <v>756114</v>
      </c>
      <c r="D56" s="197">
        <f t="shared" si="2"/>
        <v>1750.902908291607</v>
      </c>
      <c r="E56" s="217"/>
      <c r="F56" s="248"/>
      <c r="G56" s="68"/>
      <c r="H56" s="12"/>
      <c r="I56" s="12"/>
    </row>
    <row r="57" spans="1:9" s="20" customFormat="1" ht="12.75" customHeight="1" x14ac:dyDescent="0.2">
      <c r="A57" s="65" t="s">
        <v>194</v>
      </c>
      <c r="E57" s="21"/>
      <c r="F57" s="38"/>
      <c r="G57" s="38"/>
      <c r="H57" s="12"/>
      <c r="I57" s="12"/>
    </row>
    <row r="58" spans="1:9" s="20" customFormat="1" ht="12.75" customHeight="1" x14ac:dyDescent="0.2">
      <c r="A58" s="101"/>
      <c r="C58" s="19"/>
      <c r="E58" s="21"/>
      <c r="F58" s="38"/>
      <c r="G58" s="38"/>
      <c r="H58" s="12"/>
      <c r="I58" s="12"/>
    </row>
    <row r="59" spans="1:9" s="20" customFormat="1" ht="12.75" customHeight="1" x14ac:dyDescent="0.2">
      <c r="E59" s="21"/>
      <c r="F59" s="38"/>
      <c r="G59" s="38"/>
      <c r="H59" s="12"/>
      <c r="I59" s="12"/>
    </row>
    <row r="61" spans="1:9" ht="12.75" customHeight="1" x14ac:dyDescent="0.2">
      <c r="B61" s="218"/>
      <c r="C61" s="218"/>
    </row>
  </sheetData>
  <phoneticPr fontId="3" type="noConversion"/>
  <pageMargins left="0.70866141732283472" right="0.15748031496062992" top="0.98425196850393704" bottom="0.55118110236220474" header="0.51181102362204722" footer="0.51181102362204722"/>
  <pageSetup paperSize="9" scale="96"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57</xdr:row>
                <xdr:rowOff>47625</xdr:rowOff>
              </from>
              <to>
                <xdr:col>1</xdr:col>
                <xdr:colOff>200025</xdr:colOff>
                <xdr:row>58</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0">
    <pageSetUpPr fitToPage="1"/>
  </sheetPr>
  <dimension ref="A2:Q60"/>
  <sheetViews>
    <sheetView showGridLines="0" zoomScaleNormal="100" workbookViewId="0"/>
  </sheetViews>
  <sheetFormatPr defaultColWidth="9.140625" defaultRowHeight="12.75" customHeight="1" x14ac:dyDescent="0.2"/>
  <cols>
    <col min="1" max="1" width="27.42578125" style="24" customWidth="1"/>
    <col min="2" max="2" width="18.28515625" style="24" customWidth="1"/>
    <col min="3" max="3" width="17.7109375" style="24" customWidth="1"/>
    <col min="4" max="4" width="21.85546875" style="24" customWidth="1"/>
    <col min="5" max="5" width="20.5703125" style="24" customWidth="1"/>
    <col min="6" max="7" width="10.85546875" style="24" bestFit="1" customWidth="1"/>
    <col min="8" max="8" width="9.85546875" style="24" bestFit="1" customWidth="1"/>
    <col min="9" max="9" width="9.140625" style="24"/>
    <col min="10" max="10" width="10.85546875" style="24" bestFit="1" customWidth="1"/>
    <col min="11" max="11" width="9.140625" style="24"/>
    <col min="12" max="13" width="10.85546875" style="24" bestFit="1" customWidth="1"/>
    <col min="14" max="16384" width="9.140625" style="24"/>
  </cols>
  <sheetData>
    <row r="2" spans="1:15" ht="12.75" customHeight="1" x14ac:dyDescent="0.2">
      <c r="A2" s="108" t="s">
        <v>171</v>
      </c>
      <c r="F2" s="23"/>
      <c r="G2" s="23"/>
      <c r="H2" s="23"/>
    </row>
    <row r="3" spans="1:15" ht="12.75" customHeight="1" x14ac:dyDescent="0.2">
      <c r="A3" s="89" t="s">
        <v>213</v>
      </c>
      <c r="F3" s="23"/>
      <c r="G3" s="23"/>
      <c r="H3" s="23"/>
    </row>
    <row r="4" spans="1:15" ht="12.75" customHeight="1" x14ac:dyDescent="0.2">
      <c r="A4" s="240" t="s">
        <v>214</v>
      </c>
      <c r="F4" s="23"/>
      <c r="G4" s="23"/>
      <c r="H4" s="23"/>
    </row>
    <row r="5" spans="1:15" ht="12.75" customHeight="1" x14ac:dyDescent="0.2">
      <c r="A5" s="60"/>
      <c r="B5" s="61"/>
      <c r="C5" s="61"/>
      <c r="D5" s="61"/>
      <c r="E5" s="22"/>
      <c r="F5" s="22"/>
      <c r="G5" s="22"/>
      <c r="H5" s="23"/>
    </row>
    <row r="6" spans="1:15" ht="12.75" customHeight="1" x14ac:dyDescent="0.2">
      <c r="A6" s="225" t="s">
        <v>76</v>
      </c>
      <c r="B6" s="147" t="s">
        <v>14</v>
      </c>
      <c r="C6" s="147" t="s">
        <v>72</v>
      </c>
      <c r="D6" s="147" t="s">
        <v>16</v>
      </c>
      <c r="E6" s="77"/>
      <c r="F6" s="42"/>
      <c r="G6" s="146"/>
      <c r="H6" s="22"/>
      <c r="I6" s="22"/>
    </row>
    <row r="7" spans="1:15" s="20" customFormat="1" ht="12.75" customHeight="1" x14ac:dyDescent="0.2">
      <c r="A7" s="179" t="s">
        <v>28</v>
      </c>
      <c r="B7" s="69">
        <v>149024028</v>
      </c>
      <c r="C7" s="69">
        <v>126039</v>
      </c>
      <c r="D7" s="69">
        <f>B7/C7</f>
        <v>1182.3644110156381</v>
      </c>
      <c r="E7" s="77"/>
      <c r="F7" s="219"/>
      <c r="G7" s="219"/>
      <c r="H7" s="22"/>
      <c r="I7" s="22"/>
      <c r="J7" s="21"/>
      <c r="K7" s="21"/>
      <c r="L7" s="21"/>
      <c r="M7" s="21"/>
      <c r="N7" s="21"/>
      <c r="O7" s="21"/>
    </row>
    <row r="8" spans="1:15" s="20" customFormat="1" ht="12.75" customHeight="1" x14ac:dyDescent="0.2">
      <c r="A8" s="182" t="s">
        <v>29</v>
      </c>
      <c r="B8" s="69">
        <v>807490479.5</v>
      </c>
      <c r="C8" s="69">
        <v>510951</v>
      </c>
      <c r="D8" s="69">
        <f t="shared" ref="D8:D16" si="0">B8/C8</f>
        <v>1580.3677446565325</v>
      </c>
      <c r="E8" s="155"/>
      <c r="F8" s="90"/>
      <c r="G8" s="90"/>
      <c r="H8" s="22"/>
      <c r="I8" s="22"/>
      <c r="J8" s="9"/>
      <c r="K8" s="9"/>
      <c r="L8" s="9"/>
      <c r="M8" s="10"/>
      <c r="N8" s="135"/>
      <c r="O8" s="21"/>
    </row>
    <row r="9" spans="1:15" s="20" customFormat="1" ht="12.75" customHeight="1" x14ac:dyDescent="0.2">
      <c r="A9" s="182" t="s">
        <v>77</v>
      </c>
      <c r="B9" s="69">
        <v>58036386</v>
      </c>
      <c r="C9" s="69">
        <v>10485</v>
      </c>
      <c r="D9" s="69">
        <f t="shared" si="0"/>
        <v>5535.1822603719602</v>
      </c>
      <c r="E9" s="155"/>
      <c r="F9" s="90"/>
      <c r="G9" s="90"/>
      <c r="H9" s="22"/>
      <c r="I9" s="22"/>
      <c r="J9" s="9"/>
      <c r="K9" s="151"/>
      <c r="L9" s="9"/>
      <c r="M9" s="10"/>
      <c r="N9" s="9"/>
      <c r="O9" s="21"/>
    </row>
    <row r="10" spans="1:15" s="20" customFormat="1" ht="12.75" customHeight="1" x14ac:dyDescent="0.2">
      <c r="A10" s="182" t="s">
        <v>78</v>
      </c>
      <c r="B10" s="69">
        <v>21576833.800000001</v>
      </c>
      <c r="C10" s="69">
        <v>2025</v>
      </c>
      <c r="D10" s="69">
        <f t="shared" si="0"/>
        <v>10655.226567901234</v>
      </c>
      <c r="E10" s="103"/>
      <c r="F10" s="90"/>
      <c r="G10" s="90"/>
      <c r="H10" s="22"/>
      <c r="I10" s="22"/>
      <c r="J10" s="9"/>
      <c r="K10" s="151"/>
      <c r="L10" s="9"/>
      <c r="M10" s="9"/>
      <c r="N10" s="135"/>
      <c r="O10" s="21"/>
    </row>
    <row r="11" spans="1:15" s="20" customFormat="1" ht="12.75" customHeight="1" x14ac:dyDescent="0.2">
      <c r="A11" s="182" t="s">
        <v>30</v>
      </c>
      <c r="B11" s="69">
        <v>15204978.699999999</v>
      </c>
      <c r="C11" s="69">
        <v>2617</v>
      </c>
      <c r="D11" s="69">
        <f t="shared" si="0"/>
        <v>5810.0797478028271</v>
      </c>
      <c r="E11" s="155"/>
      <c r="F11" s="103"/>
      <c r="G11" s="103"/>
      <c r="H11" s="22"/>
      <c r="I11" s="22"/>
      <c r="J11" s="151"/>
      <c r="K11" s="151"/>
      <c r="L11" s="9"/>
      <c r="M11" s="27"/>
      <c r="N11" s="221"/>
      <c r="O11" s="21"/>
    </row>
    <row r="12" spans="1:15" s="20" customFormat="1" ht="12.75" customHeight="1" x14ac:dyDescent="0.2">
      <c r="A12" s="182" t="s">
        <v>79</v>
      </c>
      <c r="B12" s="69">
        <v>1127250</v>
      </c>
      <c r="C12" s="69">
        <v>246</v>
      </c>
      <c r="D12" s="69">
        <f t="shared" si="0"/>
        <v>4582.3170731707314</v>
      </c>
      <c r="E12" s="77"/>
      <c r="F12" s="219"/>
      <c r="G12" s="219"/>
      <c r="H12" s="22"/>
      <c r="I12" s="22"/>
      <c r="J12" s="21"/>
      <c r="K12" s="21"/>
      <c r="L12" s="21"/>
      <c r="M12" s="21"/>
      <c r="N12" s="21"/>
      <c r="O12" s="21"/>
    </row>
    <row r="13" spans="1:15" s="20" customFormat="1" ht="12.75" customHeight="1" x14ac:dyDescent="0.2">
      <c r="A13" s="182" t="s">
        <v>160</v>
      </c>
      <c r="B13" s="69">
        <v>75411955.599999994</v>
      </c>
      <c r="C13" s="69">
        <v>11500</v>
      </c>
      <c r="D13" s="69">
        <f t="shared" si="0"/>
        <v>6557.5613565217382</v>
      </c>
      <c r="E13" s="77"/>
      <c r="F13" s="219"/>
      <c r="G13" s="219"/>
      <c r="H13" s="22"/>
      <c r="I13" s="22"/>
      <c r="J13" s="21"/>
      <c r="K13" s="21"/>
      <c r="L13" s="21"/>
      <c r="M13" s="21"/>
      <c r="N13" s="21"/>
      <c r="O13" s="21"/>
    </row>
    <row r="14" spans="1:15" s="20" customFormat="1" ht="11.25" x14ac:dyDescent="0.2">
      <c r="A14" s="183" t="s">
        <v>80</v>
      </c>
      <c r="B14" s="69">
        <v>21621481.699999999</v>
      </c>
      <c r="C14" s="69">
        <v>3788</v>
      </c>
      <c r="D14" s="69">
        <f t="shared" si="0"/>
        <v>5707.8885163674759</v>
      </c>
      <c r="E14" s="77"/>
      <c r="F14" s="219"/>
      <c r="G14" s="219"/>
      <c r="H14" s="22"/>
      <c r="I14" s="22"/>
      <c r="J14" s="21"/>
      <c r="K14" s="21"/>
      <c r="L14" s="21"/>
      <c r="M14" s="21"/>
      <c r="N14" s="21"/>
      <c r="O14" s="21"/>
    </row>
    <row r="15" spans="1:15" s="20" customFormat="1" ht="12.75" customHeight="1" x14ac:dyDescent="0.2">
      <c r="A15" s="182" t="s">
        <v>69</v>
      </c>
      <c r="B15" s="69">
        <v>233552444.30000001</v>
      </c>
      <c r="C15" s="69">
        <v>99194</v>
      </c>
      <c r="D15" s="69">
        <f t="shared" si="0"/>
        <v>2354.5017269189671</v>
      </c>
      <c r="E15" s="39"/>
      <c r="F15" s="219"/>
      <c r="G15" s="219"/>
      <c r="H15" s="220"/>
      <c r="I15" s="21"/>
      <c r="J15" s="21"/>
      <c r="K15" s="21"/>
      <c r="L15" s="21"/>
      <c r="M15" s="21"/>
      <c r="N15" s="21"/>
      <c r="O15" s="21"/>
    </row>
    <row r="16" spans="1:15" s="111" customFormat="1" ht="12.75" customHeight="1" x14ac:dyDescent="0.2">
      <c r="A16" s="139" t="s">
        <v>12</v>
      </c>
      <c r="B16" s="58">
        <f>B7+B8+B10+B11+B13+B14+B15</f>
        <v>1323882201.5999999</v>
      </c>
      <c r="C16" s="58">
        <f>C7+C8+C10+C11+C13+C14+C15</f>
        <v>756114</v>
      </c>
      <c r="D16" s="222">
        <f t="shared" si="0"/>
        <v>1750.9029082916068</v>
      </c>
      <c r="E16" s="217"/>
      <c r="F16" s="217"/>
      <c r="G16" s="217"/>
      <c r="H16" s="220"/>
    </row>
    <row r="17" spans="1:17" s="20" customFormat="1" ht="12.75" customHeight="1" x14ac:dyDescent="0.2">
      <c r="A17" s="65" t="s">
        <v>70</v>
      </c>
      <c r="B17" s="65"/>
      <c r="C17" s="65"/>
      <c r="D17" s="65"/>
      <c r="E17" s="76"/>
      <c r="F17" s="38"/>
      <c r="G17" s="21"/>
      <c r="H17" s="21"/>
    </row>
    <row r="18" spans="1:17" ht="12.75" customHeight="1" x14ac:dyDescent="0.2">
      <c r="A18" s="40"/>
      <c r="B18" s="105"/>
      <c r="C18" s="105"/>
      <c r="D18" s="105"/>
      <c r="E18" s="136"/>
      <c r="L18" s="20"/>
    </row>
    <row r="19" spans="1:17" s="20" customFormat="1" ht="12.75" customHeight="1" x14ac:dyDescent="0.2">
      <c r="E19" s="12"/>
      <c r="F19" s="21"/>
      <c r="G19" s="21"/>
      <c r="H19" s="21"/>
    </row>
    <row r="20" spans="1:17" s="20" customFormat="1" ht="12.75" customHeight="1" x14ac:dyDescent="0.2">
      <c r="E20" s="12"/>
      <c r="F20" s="21"/>
      <c r="G20" s="21"/>
      <c r="H20" s="21"/>
    </row>
    <row r="21" spans="1:17" s="20" customFormat="1" ht="12.75" customHeight="1" x14ac:dyDescent="0.2">
      <c r="E21" s="12"/>
      <c r="F21" s="21"/>
      <c r="G21" s="21"/>
      <c r="H21" s="21"/>
    </row>
    <row r="22" spans="1:17" s="65" customFormat="1" ht="12.75" customHeight="1" x14ac:dyDescent="0.2">
      <c r="A22" s="108" t="s">
        <v>172</v>
      </c>
      <c r="B22" s="24"/>
      <c r="C22" s="24"/>
      <c r="D22" s="24"/>
      <c r="E22" s="102"/>
      <c r="F22" s="53"/>
      <c r="G22" s="53"/>
      <c r="H22" s="53"/>
      <c r="I22" s="53"/>
      <c r="J22" s="53"/>
      <c r="K22" s="53"/>
      <c r="L22" s="53"/>
      <c r="M22" s="53"/>
      <c r="N22" s="53"/>
      <c r="O22" s="53"/>
      <c r="P22" s="53"/>
      <c r="Q22" s="53"/>
    </row>
    <row r="23" spans="1:17" s="65" customFormat="1" ht="12.75" customHeight="1" x14ac:dyDescent="0.2">
      <c r="A23" s="89" t="s">
        <v>216</v>
      </c>
      <c r="B23" s="24"/>
      <c r="C23" s="24"/>
      <c r="D23" s="24"/>
      <c r="E23" s="102"/>
      <c r="F23" s="53"/>
      <c r="G23" s="53"/>
      <c r="H23" s="53"/>
      <c r="I23" s="53"/>
      <c r="J23" s="53"/>
      <c r="K23" s="53"/>
      <c r="L23" s="53"/>
      <c r="M23" s="53"/>
      <c r="N23" s="53"/>
      <c r="O23" s="53"/>
      <c r="P23" s="53"/>
      <c r="Q23" s="53"/>
    </row>
    <row r="24" spans="1:17" s="65" customFormat="1" ht="12.75" customHeight="1" x14ac:dyDescent="0.2">
      <c r="A24" s="240" t="s">
        <v>215</v>
      </c>
      <c r="B24" s="24"/>
      <c r="C24" s="24"/>
      <c r="D24" s="24"/>
      <c r="E24" s="53"/>
      <c r="F24" s="53"/>
      <c r="G24" s="53"/>
      <c r="H24" s="53"/>
      <c r="I24" s="53"/>
      <c r="J24" s="53"/>
      <c r="K24" s="53"/>
      <c r="L24" s="53"/>
      <c r="M24" s="53"/>
      <c r="N24" s="53"/>
      <c r="O24" s="53"/>
      <c r="P24" s="53"/>
      <c r="Q24" s="53"/>
    </row>
    <row r="25" spans="1:17" s="65" customFormat="1" ht="12.75" customHeight="1" x14ac:dyDescent="0.2">
      <c r="A25" s="60"/>
      <c r="B25" s="61"/>
      <c r="C25" s="61"/>
      <c r="D25" s="61"/>
      <c r="E25" s="53"/>
      <c r="F25" s="53"/>
      <c r="G25" s="53"/>
      <c r="H25" s="53"/>
      <c r="I25" s="53"/>
      <c r="J25" s="53"/>
      <c r="K25" s="53"/>
      <c r="L25" s="53"/>
      <c r="M25" s="53"/>
      <c r="N25" s="53"/>
      <c r="O25" s="53"/>
      <c r="P25" s="53"/>
      <c r="Q25" s="53"/>
    </row>
    <row r="26" spans="1:17" s="65" customFormat="1" ht="12.75" customHeight="1" x14ac:dyDescent="0.2">
      <c r="B26" s="305" t="s">
        <v>145</v>
      </c>
      <c r="C26" s="305"/>
      <c r="D26" s="45" t="s">
        <v>1</v>
      </c>
      <c r="E26" s="99"/>
      <c r="F26" s="99"/>
      <c r="G26" s="34"/>
      <c r="H26" s="34"/>
      <c r="I26" s="34"/>
      <c r="J26" s="34"/>
      <c r="K26" s="34"/>
      <c r="L26" s="34"/>
      <c r="M26" s="34"/>
      <c r="N26" s="53"/>
      <c r="O26" s="53"/>
      <c r="P26" s="53"/>
      <c r="Q26" s="53"/>
    </row>
    <row r="27" spans="1:17" s="65" customFormat="1" ht="12.75" customHeight="1" x14ac:dyDescent="0.2">
      <c r="A27" s="60" t="s">
        <v>0</v>
      </c>
      <c r="B27" s="204">
        <v>-3500</v>
      </c>
      <c r="C27" s="62" t="s">
        <v>27</v>
      </c>
      <c r="D27" s="60"/>
      <c r="E27" s="99"/>
      <c r="F27" s="95"/>
      <c r="G27" s="72"/>
      <c r="H27" s="72"/>
      <c r="I27" s="194"/>
      <c r="J27" s="72"/>
      <c r="K27" s="72"/>
      <c r="L27" s="151"/>
      <c r="M27" s="34"/>
      <c r="N27" s="53"/>
      <c r="O27" s="53"/>
      <c r="P27" s="53"/>
      <c r="Q27" s="53"/>
    </row>
    <row r="28" spans="1:17" s="65" customFormat="1" ht="12.75" customHeight="1" x14ac:dyDescent="0.2">
      <c r="A28" s="96">
        <v>2007</v>
      </c>
      <c r="B28" s="205">
        <v>1457.9556987484198</v>
      </c>
      <c r="C28" s="67">
        <v>4648.0354601825984</v>
      </c>
      <c r="D28" s="67">
        <v>1977.205035072385</v>
      </c>
      <c r="E28" s="206"/>
      <c r="F28" s="75"/>
      <c r="G28" s="48"/>
      <c r="H28" s="48"/>
      <c r="I28" s="68"/>
      <c r="J28" s="68"/>
      <c r="K28" s="68"/>
      <c r="L28" s="76"/>
      <c r="M28" s="76"/>
      <c r="N28" s="53"/>
      <c r="O28" s="53"/>
      <c r="P28" s="53"/>
      <c r="Q28" s="53"/>
    </row>
    <row r="29" spans="1:17" s="101" customFormat="1" ht="12.75" customHeight="1" x14ac:dyDescent="0.2">
      <c r="A29" s="96">
        <v>2008</v>
      </c>
      <c r="B29" s="205">
        <v>1481.9972986035457</v>
      </c>
      <c r="C29" s="67">
        <v>4586.9860887614705</v>
      </c>
      <c r="D29" s="67">
        <v>1983.7986163306859</v>
      </c>
      <c r="E29" s="195"/>
      <c r="F29" s="75"/>
      <c r="G29" s="195"/>
      <c r="H29" s="48"/>
      <c r="I29" s="68"/>
      <c r="J29" s="68"/>
      <c r="K29" s="68"/>
      <c r="L29" s="76"/>
      <c r="M29" s="76"/>
      <c r="N29" s="17"/>
      <c r="O29" s="17"/>
      <c r="P29" s="17"/>
      <c r="Q29" s="17"/>
    </row>
    <row r="30" spans="1:17" s="65" customFormat="1" ht="12.75" customHeight="1" x14ac:dyDescent="0.2">
      <c r="A30" s="96">
        <v>2009</v>
      </c>
      <c r="B30" s="205">
        <v>1462.0967513584442</v>
      </c>
      <c r="C30" s="67">
        <v>4291.7824040670776</v>
      </c>
      <c r="D30" s="67">
        <v>1912.9085467070147</v>
      </c>
      <c r="E30" s="48"/>
      <c r="F30" s="116"/>
      <c r="G30" s="53"/>
      <c r="H30" s="53"/>
      <c r="I30" s="68"/>
      <c r="J30" s="68"/>
      <c r="K30" s="68"/>
      <c r="L30" s="76"/>
      <c r="M30" s="76"/>
      <c r="N30" s="53"/>
      <c r="O30" s="53"/>
      <c r="P30" s="53"/>
      <c r="Q30" s="53"/>
    </row>
    <row r="31" spans="1:17" s="65" customFormat="1" ht="12.75" customHeight="1" x14ac:dyDescent="0.2">
      <c r="A31" s="96">
        <v>2010</v>
      </c>
      <c r="B31" s="205">
        <v>1441.7844915868611</v>
      </c>
      <c r="C31" s="67">
        <v>4282.0822376744809</v>
      </c>
      <c r="D31" s="67">
        <v>1885.1711131343493</v>
      </c>
      <c r="E31" s="63"/>
      <c r="F31" s="63"/>
      <c r="G31" s="63"/>
      <c r="H31" s="63"/>
      <c r="I31" s="68"/>
      <c r="J31" s="68"/>
      <c r="K31" s="68"/>
      <c r="L31" s="76"/>
      <c r="M31" s="76"/>
      <c r="N31" s="68"/>
      <c r="O31" s="68"/>
      <c r="P31" s="68"/>
      <c r="Q31" s="68"/>
    </row>
    <row r="32" spans="1:17" s="65" customFormat="1" ht="12.75" customHeight="1" x14ac:dyDescent="0.2">
      <c r="A32" s="142">
        <v>2011</v>
      </c>
      <c r="B32" s="207">
        <v>1457</v>
      </c>
      <c r="C32" s="190">
        <v>4431</v>
      </c>
      <c r="D32" s="190">
        <v>1904</v>
      </c>
      <c r="E32" s="63"/>
      <c r="F32" s="63"/>
      <c r="G32" s="63"/>
      <c r="H32" s="63"/>
      <c r="I32" s="68"/>
      <c r="J32" s="68"/>
      <c r="K32" s="68"/>
      <c r="L32" s="76"/>
      <c r="M32" s="76"/>
      <c r="N32" s="68"/>
      <c r="O32" s="68"/>
      <c r="P32" s="68"/>
      <c r="Q32" s="68"/>
    </row>
    <row r="33" spans="1:17" s="65" customFormat="1" ht="12.75" customHeight="1" x14ac:dyDescent="0.2">
      <c r="A33" s="96">
        <v>2012</v>
      </c>
      <c r="B33" s="205">
        <v>1437.9416801910497</v>
      </c>
      <c r="C33" s="67">
        <v>4212.67459579566</v>
      </c>
      <c r="D33" s="67">
        <v>1848.7656551077987</v>
      </c>
      <c r="E33" s="63"/>
      <c r="F33" s="63"/>
      <c r="G33" s="63"/>
      <c r="H33" s="63"/>
      <c r="I33" s="68"/>
      <c r="J33" s="68"/>
      <c r="K33" s="68"/>
      <c r="L33" s="76"/>
      <c r="M33" s="76"/>
      <c r="N33" s="68"/>
      <c r="O33" s="68"/>
      <c r="P33" s="68"/>
      <c r="Q33" s="68"/>
    </row>
    <row r="34" spans="1:17" s="65" customFormat="1" ht="12.75" customHeight="1" x14ac:dyDescent="0.2">
      <c r="A34" s="142">
        <v>2013</v>
      </c>
      <c r="B34" s="207">
        <v>1418.18420409234</v>
      </c>
      <c r="C34" s="190">
        <v>4156.0888825724305</v>
      </c>
      <c r="D34" s="190">
        <v>1814</v>
      </c>
      <c r="E34" s="63"/>
      <c r="F34" s="63"/>
      <c r="G34" s="63"/>
      <c r="H34" s="63"/>
      <c r="I34" s="68"/>
      <c r="J34" s="68"/>
      <c r="K34" s="68"/>
      <c r="L34" s="76"/>
      <c r="M34" s="76"/>
      <c r="N34" s="68"/>
      <c r="O34" s="68"/>
      <c r="P34" s="68"/>
      <c r="Q34" s="68"/>
    </row>
    <row r="35" spans="1:17" s="65" customFormat="1" ht="12.75" customHeight="1" x14ac:dyDescent="0.2">
      <c r="A35" s="142">
        <v>2014</v>
      </c>
      <c r="B35" s="207">
        <v>1413</v>
      </c>
      <c r="C35" s="190">
        <v>4125</v>
      </c>
      <c r="D35" s="190">
        <v>1798</v>
      </c>
      <c r="E35" s="63"/>
      <c r="F35" s="63"/>
      <c r="G35" s="63"/>
      <c r="H35" s="63"/>
      <c r="I35" s="68"/>
      <c r="J35" s="68"/>
      <c r="K35" s="68"/>
      <c r="L35" s="76"/>
      <c r="M35" s="76"/>
      <c r="N35" s="68"/>
      <c r="O35" s="39"/>
      <c r="P35" s="68"/>
      <c r="Q35" s="68"/>
    </row>
    <row r="36" spans="1:17" s="65" customFormat="1" ht="12.75" customHeight="1" x14ac:dyDescent="0.2">
      <c r="A36" s="142">
        <v>2015</v>
      </c>
      <c r="B36" s="207">
        <v>1404</v>
      </c>
      <c r="C36" s="190">
        <v>4136</v>
      </c>
      <c r="D36" s="190">
        <v>1783</v>
      </c>
      <c r="E36" s="63"/>
      <c r="F36" s="63"/>
      <c r="G36" s="63"/>
      <c r="H36" s="63"/>
      <c r="I36" s="68"/>
      <c r="J36" s="68"/>
      <c r="K36" s="68"/>
      <c r="L36" s="76"/>
      <c r="M36" s="76"/>
      <c r="N36" s="68"/>
      <c r="O36" s="39"/>
      <c r="P36" s="68"/>
      <c r="Q36" s="68"/>
    </row>
    <row r="37" spans="1:17" s="65" customFormat="1" ht="12.75" customHeight="1" x14ac:dyDescent="0.2">
      <c r="A37" s="142">
        <v>2016</v>
      </c>
      <c r="B37" s="207">
        <v>1397.6798227571674</v>
      </c>
      <c r="C37" s="190">
        <v>4138.7923065238083</v>
      </c>
      <c r="D37" s="190">
        <v>1769</v>
      </c>
      <c r="E37" s="63"/>
      <c r="F37" s="63"/>
      <c r="G37" s="63"/>
      <c r="H37" s="63"/>
      <c r="I37" s="68"/>
      <c r="J37" s="68"/>
      <c r="K37" s="68"/>
      <c r="L37" s="76"/>
      <c r="M37" s="76"/>
      <c r="N37" s="68"/>
      <c r="O37" s="39"/>
      <c r="P37" s="68"/>
      <c r="Q37" s="68"/>
    </row>
    <row r="38" spans="1:17" s="65" customFormat="1" ht="12.75" customHeight="1" x14ac:dyDescent="0.2">
      <c r="A38" s="148">
        <v>2017</v>
      </c>
      <c r="B38" s="208">
        <v>1382</v>
      </c>
      <c r="C38" s="193">
        <v>4162</v>
      </c>
      <c r="D38" s="193">
        <v>1751</v>
      </c>
      <c r="E38" s="63"/>
      <c r="F38" s="63"/>
      <c r="G38" s="63"/>
      <c r="H38" s="63"/>
      <c r="I38" s="68"/>
      <c r="J38" s="68"/>
      <c r="K38" s="68"/>
      <c r="L38" s="76"/>
      <c r="M38" s="76"/>
      <c r="N38" s="68"/>
      <c r="O38" s="39"/>
      <c r="P38" s="68"/>
      <c r="Q38" s="68"/>
    </row>
    <row r="39" spans="1:17" s="65" customFormat="1" ht="12.75" customHeight="1" x14ac:dyDescent="0.2">
      <c r="B39" s="171"/>
      <c r="C39" s="209"/>
      <c r="D39" s="158"/>
      <c r="E39" s="210"/>
      <c r="F39" s="210"/>
      <c r="G39" s="210"/>
      <c r="H39" s="63"/>
      <c r="I39" s="68"/>
      <c r="J39" s="68"/>
      <c r="K39" s="68"/>
      <c r="L39" s="68"/>
      <c r="M39" s="39"/>
      <c r="N39" s="68"/>
      <c r="O39" s="68"/>
      <c r="P39" s="68"/>
      <c r="Q39" s="68"/>
    </row>
    <row r="40" spans="1:17" ht="12.75" customHeight="1" x14ac:dyDescent="0.2">
      <c r="A40" s="211"/>
      <c r="B40" s="211"/>
      <c r="C40" s="211"/>
      <c r="D40" s="211"/>
      <c r="E40" s="211"/>
      <c r="F40" s="211"/>
      <c r="G40" s="211"/>
    </row>
    <row r="41" spans="1:17" ht="12.75" customHeight="1" x14ac:dyDescent="0.2">
      <c r="A41" s="211"/>
      <c r="B41" s="211"/>
      <c r="C41" s="211"/>
      <c r="D41" s="211"/>
      <c r="E41" s="211"/>
      <c r="F41" s="211"/>
      <c r="G41" s="211"/>
    </row>
    <row r="42" spans="1:17" ht="12.75" customHeight="1" x14ac:dyDescent="0.2">
      <c r="A42" s="211"/>
      <c r="B42" s="223"/>
      <c r="C42" s="223"/>
      <c r="D42" s="223"/>
      <c r="E42" s="223"/>
      <c r="F42" s="223"/>
      <c r="G42" s="223"/>
    </row>
    <row r="43" spans="1:17" ht="12.75" customHeight="1" x14ac:dyDescent="0.2">
      <c r="A43" s="211"/>
      <c r="B43" s="223"/>
      <c r="C43" s="223"/>
      <c r="D43" s="223"/>
      <c r="E43" s="223"/>
      <c r="F43" s="211"/>
      <c r="G43" s="223"/>
    </row>
    <row r="44" spans="1:17" ht="15" customHeight="1" x14ac:dyDescent="0.2">
      <c r="A44" s="211"/>
      <c r="B44" s="223"/>
      <c r="C44" s="223"/>
      <c r="D44" s="223"/>
      <c r="E44" s="223"/>
      <c r="F44" s="211"/>
      <c r="G44" s="211"/>
    </row>
    <row r="45" spans="1:17" ht="12.75" customHeight="1" x14ac:dyDescent="0.2">
      <c r="A45" s="211"/>
      <c r="B45" s="223"/>
      <c r="C45" s="223"/>
      <c r="D45" s="223"/>
      <c r="E45" s="223"/>
      <c r="F45" s="211"/>
      <c r="G45" s="211"/>
    </row>
    <row r="46" spans="1:17" ht="12.75" customHeight="1" x14ac:dyDescent="0.2">
      <c r="A46" s="211"/>
      <c r="B46" s="211"/>
      <c r="C46" s="211"/>
      <c r="D46" s="211"/>
      <c r="E46" s="211"/>
      <c r="F46" s="211"/>
      <c r="G46" s="211"/>
    </row>
    <row r="47" spans="1:17" ht="12.75" customHeight="1" x14ac:dyDescent="0.2">
      <c r="A47" s="211"/>
      <c r="B47" s="211"/>
      <c r="C47" s="211"/>
      <c r="D47" s="211"/>
      <c r="E47" s="211"/>
      <c r="F47" s="211"/>
      <c r="G47" s="211"/>
    </row>
    <row r="48" spans="1:17" ht="12.75" customHeight="1" x14ac:dyDescent="0.2">
      <c r="A48" s="211"/>
      <c r="B48" s="211"/>
      <c r="C48" s="211"/>
      <c r="D48" s="211"/>
      <c r="E48" s="211"/>
      <c r="F48" s="211"/>
      <c r="G48" s="211"/>
    </row>
    <row r="49" spans="1:7" ht="12.75" customHeight="1" x14ac:dyDescent="0.2">
      <c r="A49" s="211"/>
      <c r="B49" s="211"/>
      <c r="C49" s="223"/>
      <c r="D49" s="211"/>
      <c r="E49" s="223"/>
      <c r="F49" s="211"/>
      <c r="G49" s="211"/>
    </row>
    <row r="50" spans="1:7" ht="12.75" customHeight="1" x14ac:dyDescent="0.2">
      <c r="A50" s="211"/>
      <c r="B50" s="211"/>
      <c r="C50" s="211"/>
      <c r="D50" s="211"/>
      <c r="E50" s="211"/>
      <c r="F50" s="211"/>
      <c r="G50" s="211"/>
    </row>
    <row r="51" spans="1:7" ht="12.75" customHeight="1" x14ac:dyDescent="0.2">
      <c r="A51" s="211"/>
      <c r="B51" s="211"/>
      <c r="C51" s="211"/>
      <c r="D51" s="211"/>
      <c r="E51" s="211"/>
      <c r="F51" s="211"/>
      <c r="G51" s="211"/>
    </row>
    <row r="52" spans="1:7" ht="12.75" customHeight="1" x14ac:dyDescent="0.2">
      <c r="A52" s="211"/>
      <c r="B52" s="211"/>
      <c r="C52" s="211"/>
      <c r="D52" s="211"/>
      <c r="E52" s="211"/>
      <c r="F52" s="211"/>
      <c r="G52" s="211"/>
    </row>
    <row r="53" spans="1:7" ht="12.75" customHeight="1" x14ac:dyDescent="0.2">
      <c r="A53" s="211"/>
      <c r="B53" s="211"/>
      <c r="C53" s="223"/>
      <c r="D53" s="211"/>
      <c r="E53" s="223"/>
      <c r="F53" s="211"/>
      <c r="G53" s="211"/>
    </row>
    <row r="54" spans="1:7" ht="12.75" customHeight="1" x14ac:dyDescent="0.2">
      <c r="A54" s="211"/>
      <c r="B54" s="211"/>
      <c r="C54" s="211"/>
      <c r="D54" s="211"/>
      <c r="E54" s="211"/>
      <c r="F54" s="211"/>
      <c r="G54" s="211"/>
    </row>
    <row r="55" spans="1:7" ht="12.75" customHeight="1" x14ac:dyDescent="0.2">
      <c r="A55" s="211"/>
      <c r="B55" s="211"/>
      <c r="C55" s="211"/>
      <c r="D55" s="211"/>
      <c r="E55" s="211"/>
      <c r="F55" s="211"/>
      <c r="G55" s="211"/>
    </row>
    <row r="56" spans="1:7" ht="12.75" customHeight="1" x14ac:dyDescent="0.2">
      <c r="A56" s="211"/>
      <c r="B56" s="211"/>
      <c r="C56" s="211"/>
      <c r="D56" s="211"/>
      <c r="E56" s="211"/>
      <c r="F56" s="211"/>
      <c r="G56" s="211"/>
    </row>
    <row r="57" spans="1:7" ht="12.75" customHeight="1" x14ac:dyDescent="0.2">
      <c r="A57" s="211"/>
      <c r="B57" s="211"/>
      <c r="C57" s="223"/>
      <c r="D57" s="211"/>
      <c r="E57" s="223"/>
      <c r="F57" s="211"/>
      <c r="G57" s="211"/>
    </row>
    <row r="58" spans="1:7" ht="12.75" customHeight="1" x14ac:dyDescent="0.2">
      <c r="A58" s="211"/>
      <c r="B58" s="211"/>
      <c r="C58" s="211"/>
      <c r="D58" s="211"/>
      <c r="E58" s="211"/>
      <c r="F58" s="211"/>
      <c r="G58" s="211"/>
    </row>
    <row r="59" spans="1:7" ht="12.75" customHeight="1" x14ac:dyDescent="0.2">
      <c r="A59" s="211"/>
      <c r="B59" s="211"/>
      <c r="C59" s="211"/>
      <c r="D59" s="211"/>
      <c r="E59" s="211"/>
      <c r="F59" s="211"/>
      <c r="G59" s="211"/>
    </row>
    <row r="60" spans="1:7" ht="12.75" customHeight="1" x14ac:dyDescent="0.2">
      <c r="B60" s="211"/>
      <c r="C60" s="211"/>
      <c r="D60" s="211"/>
      <c r="E60" s="211"/>
      <c r="F60" s="211"/>
      <c r="G60" s="211"/>
    </row>
  </sheetData>
  <mergeCells count="1">
    <mergeCell ref="B26:C26"/>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95234" r:id="rId4">
          <objectPr defaultSize="0" autoLine="0" autoPict="0" r:id="rId5">
            <anchor moveWithCells="1">
              <from>
                <xdr:col>0</xdr:col>
                <xdr:colOff>28575</xdr:colOff>
                <xdr:row>18</xdr:row>
                <xdr:rowOff>47625</xdr:rowOff>
              </from>
              <to>
                <xdr:col>0</xdr:col>
                <xdr:colOff>1171575</xdr:colOff>
                <xdr:row>19</xdr:row>
                <xdr:rowOff>123825</xdr:rowOff>
              </to>
            </anchor>
          </objectPr>
        </oleObject>
      </mc:Choice>
      <mc:Fallback>
        <oleObject progId="Paint.Picture" shapeId="95234" r:id="rId4"/>
      </mc:Fallback>
    </mc:AlternateContent>
    <mc:AlternateContent xmlns:mc="http://schemas.openxmlformats.org/markup-compatibility/2006">
      <mc:Choice Requires="x14">
        <oleObject progId="Paint.Picture" shapeId="95236" r:id="rId6">
          <objectPr defaultSize="0" autoLine="0" autoPict="0" r:id="rId5">
            <anchor moveWithCells="1">
              <from>
                <xdr:col>0</xdr:col>
                <xdr:colOff>47625</xdr:colOff>
                <xdr:row>39</xdr:row>
                <xdr:rowOff>47625</xdr:rowOff>
              </from>
              <to>
                <xdr:col>0</xdr:col>
                <xdr:colOff>1190625</xdr:colOff>
                <xdr:row>40</xdr:row>
                <xdr:rowOff>123825</xdr:rowOff>
              </to>
            </anchor>
          </objectPr>
        </oleObject>
      </mc:Choice>
      <mc:Fallback>
        <oleObject progId="Paint.Picture" shapeId="9523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Körsträckor 2017</vt:lpstr>
      <vt:lpstr>Mer om statistiken</vt:lpstr>
      <vt:lpstr>Innehåll_Content</vt:lpstr>
      <vt:lpstr>PB Tab 1-2</vt:lpstr>
      <vt:lpstr>PB Tab 3-4</vt:lpstr>
      <vt:lpstr>PB Tab 5</vt:lpstr>
      <vt:lpstr>LB Tab 1</vt:lpstr>
      <vt:lpstr>LB Tab 2-3</vt:lpstr>
      <vt:lpstr>LB Tab 4-5</vt:lpstr>
      <vt:lpstr>BU Tab 1-2</vt:lpstr>
      <vt:lpstr>BU Tab 3-4</vt:lpstr>
      <vt:lpstr>MC Tab 1-3</vt:lpstr>
      <vt:lpstr>MC Tab 4</vt:lpstr>
      <vt:lpstr>RS Tab 1</vt:lpstr>
      <vt:lpstr>'BU Tab 1-2'!_Toc72296259</vt:lpstr>
      <vt:lpstr>'LB Tab 1'!_Toc72296263</vt:lpstr>
      <vt:lpstr>'LB Tab 4-5'!Utskriftsområde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RM/RTI-Ö</cp:lastModifiedBy>
  <cp:lastPrinted>2016-03-23T09:37:48Z</cp:lastPrinted>
  <dcterms:created xsi:type="dcterms:W3CDTF">2007-06-06T17:47:08Z</dcterms:created>
  <dcterms:modified xsi:type="dcterms:W3CDTF">2019-04-15T07:36:29Z</dcterms:modified>
</cp:coreProperties>
</file>