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6.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drawings/drawing8.xml" ContentType="application/vnd.openxmlformats-officedocument.drawing+xml"/>
  <Override PartName="/xl/embeddings/oleObject12.bin" ContentType="application/vnd.openxmlformats-officedocument.oleObject"/>
  <Override PartName="/xl/drawings/drawing9.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0.xml" ContentType="application/vnd.openxmlformats-officedocument.drawing+xml"/>
  <Override PartName="/xl/embeddings/oleObject15.bin" ContentType="application/vnd.openxmlformats-officedocument.oleObject"/>
  <Override PartName="/xl/drawings/drawing11.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drawings/drawing12.xml" ContentType="application/vnd.openxmlformats-officedocument.drawing+xml"/>
  <Override PartName="/xl/embeddings/oleObject3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P:\Prod\Webpub\tk1009\2023-09-22\"/>
    </mc:Choice>
  </mc:AlternateContent>
  <xr:revisionPtr revIDLastSave="0" documentId="13_ncr:8001_{7ACA23C2-3C2D-41F9-B986-BB59294CC045}" xr6:coauthVersionLast="47" xr6:coauthVersionMax="47" xr10:uidLastSave="{00000000-0000-0000-0000-000000000000}"/>
  <workbookProtection lockStructure="1"/>
  <bookViews>
    <workbookView xWindow="28680" yWindow="-120" windowWidth="29040" windowHeight="15840" tabRatio="714" firstSheet="3" activeTab="11" xr2:uid="{00000000-000D-0000-FFFF-FFFF00000000}"/>
  </bookViews>
  <sheets>
    <sheet name="Körsträckor 2022" sheetId="64" r:id="rId1"/>
    <sheet name="Innehåll_Content" sheetId="65" r:id="rId2"/>
    <sheet name="Fakta om statistiken" sheetId="67" r:id="rId3"/>
    <sheet name="PB Tab 1" sheetId="68" r:id="rId4"/>
    <sheet name="PB Tab 2-3" sheetId="7" r:id="rId5"/>
    <sheet name="PB Tab 4-5" sheetId="57" r:id="rId6"/>
    <sheet name="LB Tab 1-2" sheetId="69" r:id="rId7"/>
    <sheet name="LB Tab 3-5" sheetId="16" r:id="rId8"/>
    <sheet name="LB Tab 6-7" sheetId="17" r:id="rId9"/>
    <sheet name="BU Tab 1" sheetId="70" r:id="rId10"/>
    <sheet name="BU Tab 2-4" sheetId="23" r:id="rId11"/>
    <sheet name="MC Tab 1" sheetId="71" r:id="rId12"/>
    <sheet name="MC Tab 2-4" sheetId="58" r:id="rId13"/>
    <sheet name="RS Tab 1" sheetId="42" r:id="rId14"/>
  </sheets>
  <definedNames>
    <definedName name="_xlnm._FilterDatabase" localSheetId="10" hidden="1">'BU Tab 2-4'!$G$51:$H$57</definedName>
    <definedName name="_Toc72296252" localSheetId="4">'PB Tab 2-3'!#REF!</definedName>
    <definedName name="_Toc72296257" localSheetId="5">'PB Tab 4-5'!#REF!</definedName>
    <definedName name="_Toc72296258" localSheetId="12">'MC Tab 2-4'!#REF!</definedName>
    <definedName name="_Toc72296259" localSheetId="10">'BU Tab 2-4'!$B$2</definedName>
    <definedName name="_Toc72296263" localSheetId="7">'LB Tab 3-5'!$B$2</definedName>
    <definedName name="_Toc72296266" localSheetId="8">'LB Tab 6-7'!#REF!</definedName>
    <definedName name="_xlnm.Print_Area" localSheetId="10">'BU Tab 2-4'!$A$1:$F$62</definedName>
    <definedName name="_xlnm.Print_Area" localSheetId="7">'LB Tab 3-5'!$A$1:$N$65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58" l="1"/>
  <c r="E47" i="58"/>
  <c r="C47" i="58"/>
  <c r="B47" i="58"/>
  <c r="C41" i="16"/>
  <c r="H42" i="16"/>
  <c r="I10" i="7"/>
  <c r="I11" i="7"/>
  <c r="I12" i="7"/>
  <c r="I13" i="7"/>
  <c r="I14" i="7"/>
  <c r="I15" i="7"/>
  <c r="I16" i="7"/>
  <c r="I17" i="7"/>
  <c r="I18" i="7"/>
  <c r="I19" i="7"/>
  <c r="I20" i="7"/>
  <c r="I21" i="7"/>
  <c r="I22" i="7"/>
  <c r="I9" i="7"/>
  <c r="H10" i="7"/>
  <c r="H11" i="7"/>
  <c r="H12" i="7"/>
  <c r="H13" i="7"/>
  <c r="H14" i="7"/>
  <c r="H15" i="7"/>
  <c r="H16" i="7"/>
  <c r="H17" i="7"/>
  <c r="H18" i="7"/>
  <c r="H19" i="7"/>
  <c r="H20" i="7"/>
  <c r="H21" i="7"/>
  <c r="H22" i="7"/>
  <c r="H9" i="7"/>
  <c r="F38" i="7"/>
  <c r="C38" i="7"/>
  <c r="D30" i="68"/>
  <c r="B41" i="16"/>
  <c r="B23" i="17"/>
  <c r="C23" i="17"/>
  <c r="D8" i="17"/>
  <c r="D9" i="17"/>
  <c r="D10" i="17"/>
  <c r="D11" i="17"/>
  <c r="D12" i="17"/>
  <c r="D13" i="17"/>
  <c r="D14" i="17"/>
  <c r="D15" i="17"/>
  <c r="D16" i="17"/>
  <c r="D17" i="17"/>
  <c r="D18" i="17"/>
  <c r="D19" i="17"/>
  <c r="D20" i="17"/>
  <c r="D21" i="17"/>
  <c r="D22" i="17"/>
  <c r="D7" i="17"/>
  <c r="H27" i="16"/>
  <c r="D30" i="70" l="1"/>
  <c r="C27" i="23"/>
  <c r="B27" i="23"/>
  <c r="D29" i="68" l="1"/>
  <c r="J27" i="16"/>
  <c r="K27" i="16"/>
  <c r="L27" i="16"/>
  <c r="D52" i="23"/>
  <c r="D53" i="23"/>
  <c r="D54" i="23"/>
  <c r="D55" i="23"/>
  <c r="D56" i="23"/>
  <c r="D57" i="23"/>
  <c r="D51" i="23"/>
  <c r="D29" i="70"/>
  <c r="J40" i="16" l="1"/>
  <c r="J42" i="16"/>
  <c r="J39" i="16"/>
  <c r="K40" i="16"/>
  <c r="K42" i="16"/>
  <c r="K39" i="16"/>
  <c r="H40" i="16" l="1"/>
  <c r="H39" i="16"/>
  <c r="G41" i="16"/>
  <c r="D40" i="16"/>
  <c r="D42" i="16"/>
  <c r="D39" i="16"/>
  <c r="F41" i="16"/>
  <c r="C62" i="16"/>
  <c r="B62" i="16"/>
  <c r="D63" i="69"/>
  <c r="D29" i="69"/>
  <c r="H10" i="16"/>
  <c r="H11" i="16"/>
  <c r="H12" i="16"/>
  <c r="H13" i="16"/>
  <c r="L13" i="16" s="1"/>
  <c r="H14" i="16"/>
  <c r="H15" i="16"/>
  <c r="H16" i="16"/>
  <c r="H17" i="16"/>
  <c r="H18" i="16"/>
  <c r="H19" i="16"/>
  <c r="H20" i="16"/>
  <c r="H21" i="16"/>
  <c r="H22" i="16"/>
  <c r="H23" i="16"/>
  <c r="H24" i="16"/>
  <c r="H25" i="16"/>
  <c r="H26" i="16"/>
  <c r="H9" i="16"/>
  <c r="C28" i="16"/>
  <c r="D28" i="16"/>
  <c r="F28" i="16"/>
  <c r="G28" i="16"/>
  <c r="B28" i="16"/>
  <c r="H41" i="16" l="1"/>
  <c r="L40" i="16"/>
  <c r="L39" i="16"/>
  <c r="J41" i="16"/>
  <c r="L42" i="16"/>
  <c r="D41" i="16"/>
  <c r="K28" i="16"/>
  <c r="H28" i="16"/>
  <c r="L28" i="16" s="1"/>
  <c r="K41" i="16"/>
  <c r="J28" i="16"/>
  <c r="O10" i="57"/>
  <c r="O11" i="57"/>
  <c r="O12" i="57"/>
  <c r="O13" i="57"/>
  <c r="O14" i="57"/>
  <c r="O15" i="57"/>
  <c r="O16" i="57"/>
  <c r="O17" i="57"/>
  <c r="O18" i="57"/>
  <c r="O19" i="57"/>
  <c r="O20" i="57"/>
  <c r="O21" i="57"/>
  <c r="O22" i="57"/>
  <c r="O23" i="57"/>
  <c r="O24" i="57"/>
  <c r="O25" i="57"/>
  <c r="O26" i="57"/>
  <c r="O27" i="57"/>
  <c r="O28" i="57"/>
  <c r="O9" i="57"/>
  <c r="M10" i="57"/>
  <c r="M11" i="57"/>
  <c r="M12" i="57"/>
  <c r="M13" i="57"/>
  <c r="M14" i="57"/>
  <c r="M15" i="57"/>
  <c r="M16" i="57"/>
  <c r="M17" i="57"/>
  <c r="M18" i="57"/>
  <c r="M19" i="57"/>
  <c r="M20" i="57"/>
  <c r="M21" i="57"/>
  <c r="M22" i="57"/>
  <c r="M23" i="57"/>
  <c r="M24" i="57"/>
  <c r="M25" i="57"/>
  <c r="M26" i="57"/>
  <c r="M27" i="57"/>
  <c r="M9" i="57"/>
  <c r="K10" i="57"/>
  <c r="K11" i="57"/>
  <c r="K12" i="57"/>
  <c r="K13" i="57"/>
  <c r="K14" i="57"/>
  <c r="K15" i="57"/>
  <c r="K16" i="57"/>
  <c r="K17" i="57"/>
  <c r="K18" i="57"/>
  <c r="K19" i="57"/>
  <c r="K20" i="57"/>
  <c r="K21" i="57"/>
  <c r="K22" i="57"/>
  <c r="K23" i="57"/>
  <c r="K24" i="57"/>
  <c r="K25" i="57"/>
  <c r="K26" i="57"/>
  <c r="K27" i="57"/>
  <c r="K28" i="57"/>
  <c r="K9" i="57"/>
  <c r="I29" i="57"/>
  <c r="G29" i="57"/>
  <c r="D29" i="57"/>
  <c r="B29" i="57"/>
  <c r="O41" i="57"/>
  <c r="O42" i="57"/>
  <c r="O43" i="57"/>
  <c r="O44" i="57"/>
  <c r="O45" i="57"/>
  <c r="O46" i="57"/>
  <c r="O47" i="57"/>
  <c r="O40" i="57"/>
  <c r="M41" i="57"/>
  <c r="M42" i="57"/>
  <c r="M43" i="57"/>
  <c r="M44" i="57"/>
  <c r="M45" i="57"/>
  <c r="M46" i="57"/>
  <c r="M47" i="57"/>
  <c r="M40" i="57"/>
  <c r="K41" i="57"/>
  <c r="K42" i="57"/>
  <c r="K43" i="57"/>
  <c r="K44" i="57"/>
  <c r="K45" i="57"/>
  <c r="K46" i="57"/>
  <c r="K47" i="57"/>
  <c r="K40" i="57"/>
  <c r="I48" i="57"/>
  <c r="G48" i="57"/>
  <c r="D48" i="57"/>
  <c r="B48" i="57"/>
  <c r="I34" i="7"/>
  <c r="I35" i="7"/>
  <c r="I36" i="7"/>
  <c r="I37" i="7"/>
  <c r="I39" i="7"/>
  <c r="I40" i="7"/>
  <c r="I41" i="7"/>
  <c r="I33" i="7"/>
  <c r="I38" i="7"/>
  <c r="J10" i="7"/>
  <c r="J11" i="7"/>
  <c r="J12" i="7"/>
  <c r="J13" i="7"/>
  <c r="J14" i="7"/>
  <c r="J15" i="7"/>
  <c r="J16" i="7"/>
  <c r="J17" i="7"/>
  <c r="J18" i="7"/>
  <c r="J19" i="7"/>
  <c r="J20" i="7"/>
  <c r="J21" i="7"/>
  <c r="J22" i="7"/>
  <c r="J9" i="7"/>
  <c r="C23" i="7"/>
  <c r="E23" i="7"/>
  <c r="F23" i="7"/>
  <c r="B23" i="7"/>
  <c r="M29" i="57" l="1"/>
  <c r="K48" i="57"/>
  <c r="K29" i="57"/>
  <c r="H23" i="7"/>
  <c r="L41" i="16"/>
  <c r="O29" i="57"/>
  <c r="M48" i="57"/>
  <c r="I23" i="7"/>
  <c r="O48" i="57"/>
  <c r="J23" i="7"/>
  <c r="G43" i="16"/>
  <c r="F43" i="16"/>
  <c r="C43" i="16"/>
  <c r="B43" i="16"/>
  <c r="D54" i="16"/>
  <c r="D55" i="16"/>
  <c r="D56" i="16"/>
  <c r="D57" i="16"/>
  <c r="D58" i="16"/>
  <c r="D59" i="16"/>
  <c r="D60" i="16"/>
  <c r="D61" i="16"/>
  <c r="D62" i="16"/>
  <c r="D53" i="16"/>
  <c r="D33" i="17"/>
  <c r="D34" i="17"/>
  <c r="D35" i="17"/>
  <c r="D36" i="17"/>
  <c r="D37" i="17"/>
  <c r="D38" i="17"/>
  <c r="D39" i="17"/>
  <c r="D40" i="17"/>
  <c r="D41" i="17"/>
  <c r="D42" i="17"/>
  <c r="D43" i="17"/>
  <c r="D44" i="17"/>
  <c r="D45" i="17"/>
  <c r="D46" i="17"/>
  <c r="D47" i="17"/>
  <c r="D48" i="17"/>
  <c r="D49" i="17"/>
  <c r="D50" i="17"/>
  <c r="D51" i="17"/>
  <c r="D52" i="17"/>
  <c r="D53" i="17"/>
  <c r="D54" i="17"/>
  <c r="D32" i="17"/>
  <c r="C55" i="17"/>
  <c r="B55" i="17"/>
  <c r="L10" i="16"/>
  <c r="L11" i="16"/>
  <c r="L12" i="16"/>
  <c r="L14" i="16"/>
  <c r="L15" i="16"/>
  <c r="L16" i="16"/>
  <c r="L17" i="16"/>
  <c r="L18" i="16"/>
  <c r="L19" i="16"/>
  <c r="L20" i="16"/>
  <c r="L21" i="16"/>
  <c r="L22" i="16"/>
  <c r="L23" i="16"/>
  <c r="L24" i="16"/>
  <c r="L25" i="16"/>
  <c r="L26" i="16"/>
  <c r="L9" i="16"/>
  <c r="K10" i="16"/>
  <c r="K11" i="16"/>
  <c r="K12" i="16"/>
  <c r="K13" i="16"/>
  <c r="K14" i="16"/>
  <c r="K15" i="16"/>
  <c r="K16" i="16"/>
  <c r="K17" i="16"/>
  <c r="K18" i="16"/>
  <c r="K19" i="16"/>
  <c r="K20" i="16"/>
  <c r="K21" i="16"/>
  <c r="K22" i="16"/>
  <c r="K23" i="16"/>
  <c r="K24" i="16"/>
  <c r="K25" i="16"/>
  <c r="K26" i="16"/>
  <c r="K9" i="16"/>
  <c r="J10" i="16"/>
  <c r="J11" i="16"/>
  <c r="J12" i="16"/>
  <c r="J13" i="16"/>
  <c r="J14" i="16"/>
  <c r="J15" i="16"/>
  <c r="J16" i="16"/>
  <c r="J17" i="16"/>
  <c r="J18" i="16"/>
  <c r="J19" i="16"/>
  <c r="J20" i="16"/>
  <c r="J21" i="16"/>
  <c r="J22" i="16"/>
  <c r="J23" i="16"/>
  <c r="J24" i="16"/>
  <c r="J25" i="16"/>
  <c r="J26" i="16"/>
  <c r="J9" i="16"/>
  <c r="K43" i="16" l="1"/>
  <c r="D55" i="17"/>
  <c r="J43" i="16"/>
  <c r="D23" i="17"/>
  <c r="H43" i="16"/>
  <c r="D43" i="16"/>
  <c r="C58" i="23"/>
  <c r="B58" i="23"/>
  <c r="D58" i="23" l="1"/>
  <c r="L43" i="16"/>
  <c r="D27" i="23"/>
  <c r="D28" i="70"/>
  <c r="D37" i="23"/>
  <c r="D38" i="23"/>
  <c r="D39" i="23"/>
  <c r="D40" i="23"/>
  <c r="D41" i="23"/>
  <c r="D36" i="23"/>
  <c r="C42" i="23"/>
  <c r="B42" i="23"/>
  <c r="D42" i="23" l="1"/>
  <c r="P52" i="23" l="1"/>
  <c r="D28" i="68" l="1"/>
  <c r="D27" i="68"/>
  <c r="D26" i="68"/>
  <c r="D25" i="68"/>
  <c r="D24" i="68"/>
  <c r="D23" i="68"/>
  <c r="D22" i="68"/>
  <c r="D21" i="68"/>
  <c r="D20" i="68"/>
  <c r="D19" i="68"/>
  <c r="D18" i="68"/>
  <c r="D17" i="68"/>
  <c r="D16" i="68"/>
  <c r="D15" i="68"/>
  <c r="D14" i="68"/>
  <c r="D13" i="68"/>
  <c r="D12" i="68"/>
  <c r="D11" i="68"/>
  <c r="D10" i="68"/>
  <c r="D9" i="68"/>
  <c r="D8" i="68"/>
</calcChain>
</file>

<file path=xl/sharedStrings.xml><?xml version="1.0" encoding="utf-8"?>
<sst xmlns="http://schemas.openxmlformats.org/spreadsheetml/2006/main" count="548" uniqueCount="325">
  <si>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</si>
  <si>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</si>
  <si>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</si>
  <si>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</si>
  <si>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</si>
  <si>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</si>
  <si>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</si>
  <si>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</si>
  <si>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</si>
  <si>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</si>
  <si>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</si>
  <si>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</si>
  <si>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</si>
  <si>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</si>
  <si>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</si>
  <si>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</si>
  <si>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</si>
  <si>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</si>
  <si>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</si>
  <si>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</si>
  <si>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</si>
  <si>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</si>
  <si>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</si>
  <si>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</si>
  <si>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</si>
  <si>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</si>
  <si>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</si>
  <si>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</si>
  <si>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</si>
  <si>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</si>
  <si>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</si>
  <si>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</si>
  <si>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</si>
  <si>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</si>
  <si>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</si>
  <si>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</si>
  <si>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</si>
  <si>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</si>
  <si>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</si>
  <si>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</si>
  <si>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</si>
  <si>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</si>
  <si>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</si>
  <si>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</si>
  <si>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</si>
  <si>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</si>
  <si>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</si>
  <si>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</si>
  <si>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</si>
  <si>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</si>
  <si>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</si>
  <si>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</si>
  <si>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</si>
  <si>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</si>
  <si>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</si>
  <si>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</si>
  <si>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</si>
  <si>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</si>
  <si>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</si>
  <si>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</si>
  <si>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</si>
  <si>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</si>
  <si>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</si>
  <si>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</si>
  <si>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</si>
  <si>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</si>
  <si>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</si>
  <si>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</si>
  <si>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</si>
  <si>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</si>
  <si>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</si>
  <si>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</si>
  <si>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</si>
  <si>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</si>
  <si>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</si>
  <si>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 xml:space="preserve">    därav brandfarlig vätska</t>
  </si>
  <si>
    <t>Utbytbara karosserier och containers</t>
  </si>
  <si>
    <t>Antal bussar</t>
  </si>
  <si>
    <t xml:space="preserve">tillverkningsår </t>
  </si>
  <si>
    <t>Tabell MC1</t>
  </si>
  <si>
    <t>Tabell MC2</t>
  </si>
  <si>
    <t>Cylindervolym</t>
  </si>
  <si>
    <t>Tabell MC3</t>
  </si>
  <si>
    <t>tillverknings-</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</si>
  <si>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</si>
  <si>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</si>
  <si>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</si>
  <si>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</si>
  <si>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</si>
  <si>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</si>
  <si>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</si>
  <si>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</si>
  <si>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</si>
  <si>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</si>
  <si>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</si>
  <si>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</si>
  <si>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</si>
  <si>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</si>
  <si>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</si>
  <si>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</si>
  <si>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</si>
  <si>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</si>
  <si>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</si>
  <si>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</si>
  <si>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</si>
  <si>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</si>
  <si>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</si>
  <si>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</si>
  <si>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</si>
  <si>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</si>
  <si>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</si>
  <si>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</si>
  <si>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</si>
  <si>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</si>
  <si>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</si>
  <si>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</si>
  <si>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</si>
  <si>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</si>
  <si>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</si>
  <si>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</si>
  <si>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 xml:space="preserve">1 001   -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</si>
  <si>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</si>
  <si>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</si>
  <si>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</si>
  <si>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</si>
  <si>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</si>
  <si>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</si>
  <si>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</si>
  <si>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</si>
  <si>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</si>
  <si>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</si>
  <si>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</si>
  <si>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</si>
  <si>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</si>
  <si>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</si>
  <si>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</si>
  <si>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</si>
  <si>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Lastbilar</t>
  </si>
  <si>
    <t>Regional statistik</t>
  </si>
  <si>
    <t>1) Personbilar som varit i trafik någon gång under året.</t>
  </si>
  <si>
    <t>Innehåll/Content</t>
  </si>
  <si>
    <t>Dragfordon</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</si>
  <si>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</si>
  <si>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</si>
  <si>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</si>
  <si>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</si>
  <si>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</si>
  <si>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</si>
  <si>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</si>
  <si>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</si>
  <si>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</si>
  <si>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</si>
  <si>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</si>
  <si>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</si>
  <si>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</si>
  <si>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</si>
  <si>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</si>
  <si>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</si>
  <si>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</si>
  <si>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</si>
  <si>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</si>
  <si>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</si>
  <si>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</si>
  <si>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r>
      <t>Bussklass</t>
    </r>
    <r>
      <rPr>
        <vertAlign val="superscript"/>
        <sz val="8"/>
        <rFont val="Arial"/>
        <family val="2"/>
      </rPr>
      <t>1)</t>
    </r>
  </si>
  <si>
    <t>A</t>
  </si>
  <si>
    <t>B</t>
  </si>
  <si>
    <t>I</t>
  </si>
  <si>
    <t>II</t>
  </si>
  <si>
    <t>III</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</si>
  <si>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</si>
  <si>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</si>
  <si>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</si>
  <si>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</si>
  <si>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</si>
  <si>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</si>
  <si>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</si>
  <si>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</si>
  <si>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</si>
  <si>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</si>
  <si>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</si>
  <si>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t>1) Motorcyklar som varit i trafik någon gång under året.</t>
  </si>
  <si>
    <t>Medelkörsträcka 
i mil</t>
  </si>
  <si>
    <t xml:space="preserve"> Totalt antal 
körda mil</t>
  </si>
  <si>
    <t>Magnus Nyström</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</si>
  <si>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</si>
  <si>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</si>
  <si>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</si>
  <si>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</si>
  <si>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</si>
  <si>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t>Etanol</t>
  </si>
  <si>
    <t>Gas</t>
  </si>
  <si>
    <t>Laddhybrid</t>
  </si>
  <si>
    <t xml:space="preserve">            –   1 600</t>
  </si>
  <si>
    <t>Grupperingen som används är</t>
  </si>
  <si>
    <r>
      <t>Bensin</t>
    </r>
    <r>
      <rPr>
        <sz val="11"/>
        <color rgb="FF000000"/>
        <rFont val="Calibri"/>
        <family val="2"/>
      </rPr>
      <t xml:space="preserve"> - fordon som endast har bensin som drivmedel </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</si>
  <si>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</si>
  <si>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 </t>
    </r>
  </si>
  <si>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</si>
  <si>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</si>
  <si>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r>
      <t>Etanol -</t>
    </r>
    <r>
      <rPr>
        <sz val="11"/>
        <color rgb="FF000000"/>
        <rFont val="Calibri"/>
        <family val="2"/>
      </rPr>
      <t xml:space="preserve">  fordon som har etanol, E85 eller ED95 som första eller andra drivmedel </t>
    </r>
  </si>
  <si>
    <r>
      <t>Gas</t>
    </r>
    <r>
      <rPr>
        <sz val="11"/>
        <color rgb="FF000000"/>
        <rFont val="Calibri"/>
        <family val="2"/>
      </rPr>
      <t xml:space="preserve"> - de fordon som har naturgas, biogas eller metangas som första eller andra drivmedel </t>
    </r>
  </si>
  <si>
    <r>
      <t>Elhybrider</t>
    </r>
    <r>
      <rPr>
        <sz val="11"/>
        <color rgb="FF000000"/>
        <rFont val="Calibri"/>
        <family val="2"/>
      </rPr>
      <t xml:space="preserve">     </t>
    </r>
  </si>
  <si>
    <t>Elhybrider är inte externt laddbara till skillnad från laddhybrider utan laddas under körning genom att återvinna rörelseenergi. Elhybrider Inkluderar även mildhybrider.</t>
  </si>
  <si>
    <r>
      <t xml:space="preserve">"Vanliga" </t>
    </r>
    <r>
      <rPr>
        <sz val="11"/>
        <color rgb="FF000000"/>
        <rFont val="Calibri"/>
        <family val="2"/>
      </rPr>
      <t>elhybrider drivs av en förbrännings- och en elmotor. Elmotorns batteri laddas under körning. Motorerna samverkar eller driver bilen var för sig.</t>
    </r>
  </si>
  <si>
    <t>Antal fordon</t>
  </si>
  <si>
    <t>Statistiken om körsträckor avser kalenderåret och alla fordon som har varit i trafik någon gång under året. Antalet fordon som varit i trafik någon gång under året är högre än den uppgift som redovisas i publikationen Fordon. I publikationen Fordon anges antalet fordon i trafik vid en specifik tidpunkt (årsskiftet).</t>
  </si>
  <si>
    <r>
      <t>Mildhybrider</t>
    </r>
    <r>
      <rPr>
        <i/>
        <sz val="11"/>
        <color theme="1" tint="4.9989318521683403E-2"/>
        <rFont val="Calibri"/>
        <family val="2"/>
      </rPr>
      <t xml:space="preserve"> </t>
    </r>
    <r>
      <rPr>
        <sz val="11"/>
        <color theme="1" tint="4.9989318521683403E-2"/>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</si>
  <si>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Elhybrid/Laddhybrid</t>
    </r>
    <r>
      <rPr>
        <vertAlign val="superscript"/>
        <sz val="8"/>
        <color theme="1" tint="4.9989318521683403E-2"/>
        <rFont val="Arial"/>
        <family val="2"/>
      </rPr>
      <t>2)</t>
    </r>
  </si>
  <si>
    <t>1) Bussklasser enligt direktiv 2001/85/EG bilaga I</t>
  </si>
  <si>
    <t>Registrerat drivmedel, inte tvingande att ange fler drivmedel även om fordonet kan drivas med till exempel både bensin och gas. Anger inte vilket drivmedel som faktiskt används.</t>
  </si>
  <si>
    <t>Mer detaljerad information om modellen återfinns i PM2011:4.</t>
  </si>
  <si>
    <t>Statistiken redovisar körsträckor baserade på mätarställningsuppgifter för svenskregistrerade fordon oavsett var de kört</t>
  </si>
  <si>
    <t>Tidsseribrott</t>
  </si>
  <si>
    <t>Total körsträcka</t>
  </si>
  <si>
    <t>Genomsnittlig körsträcka</t>
  </si>
  <si>
    <t>Genomsnittlig</t>
  </si>
  <si>
    <t>daglig körsträcka</t>
  </si>
  <si>
    <t>daglig</t>
  </si>
  <si>
    <t>körsträcka</t>
  </si>
  <si>
    <t xml:space="preserve">Tabell BU1 </t>
  </si>
  <si>
    <t>Ägare/Typ av trafik</t>
  </si>
  <si>
    <t xml:space="preserve">     därav i yrkesmässig trafik</t>
  </si>
  <si>
    <t xml:space="preserve">               i firmabilstrafik</t>
  </si>
  <si>
    <t xml:space="preserve">Tabell MC1 </t>
  </si>
  <si>
    <t>Genomsnittlig körsträcka (mil)</t>
  </si>
  <si>
    <t>Total körsträcka (mil)</t>
  </si>
  <si>
    <t xml:space="preserve">Vehicle kilometers (10 kilometers), number of vehicles in traffic during the year </t>
  </si>
  <si>
    <t>and average kilometers driven in 10 kilometers</t>
  </si>
  <si>
    <r>
      <t>Total körsträcka, antal personbilar</t>
    </r>
    <r>
      <rPr>
        <b/>
        <vertAlign val="superscript"/>
        <sz val="9"/>
        <rFont val="Arial"/>
        <family val="2"/>
      </rPr>
      <t xml:space="preserve">1) </t>
    </r>
    <r>
      <rPr>
        <b/>
        <sz val="9"/>
        <rFont val="Arial"/>
        <family val="2"/>
      </rPr>
      <t>och genomsnittlig körsträcka</t>
    </r>
  </si>
  <si>
    <r>
      <t>Total körsträcka, antal lätta lastbilar</t>
    </r>
    <r>
      <rPr>
        <b/>
        <vertAlign val="superscript"/>
        <sz val="9"/>
        <rFont val="Arial"/>
        <family val="2"/>
      </rPr>
      <t xml:space="preserve">1) </t>
    </r>
    <r>
      <rPr>
        <b/>
        <sz val="9"/>
        <rFont val="Arial"/>
        <family val="2"/>
      </rPr>
      <t>och genomsnittlig körsträcka</t>
    </r>
  </si>
  <si>
    <t xml:space="preserve">Tabell LB1 - Lätta lastbilar </t>
  </si>
  <si>
    <t>Tabell LB2 - Tunga lastbilar</t>
  </si>
  <si>
    <r>
      <t>Total körsträcka, antal tunga lastbilar</t>
    </r>
    <r>
      <rPr>
        <b/>
        <vertAlign val="superscript"/>
        <sz val="9"/>
        <rFont val="Arial"/>
        <family val="2"/>
      </rPr>
      <t xml:space="preserve">1) </t>
    </r>
    <r>
      <rPr>
        <b/>
        <sz val="9"/>
        <rFont val="Arial"/>
        <family val="2"/>
      </rPr>
      <t>och genomsnittlig körsträcka</t>
    </r>
  </si>
  <si>
    <t>Antal lätta lastbilar</t>
  </si>
  <si>
    <t>1) Lätta lastbilar som varit i trafik någon gång under året.</t>
  </si>
  <si>
    <t>Antal tunga lastbilar</t>
  </si>
  <si>
    <t>1) Tunga lastbilar som varit i trafik någon gång under året.</t>
  </si>
  <si>
    <t>Tabell LB6</t>
  </si>
  <si>
    <t>1) Bussar som varit i trafik någon gång under året.</t>
  </si>
  <si>
    <t>Totalt antal     körda mil</t>
  </si>
  <si>
    <t>Elfordon</t>
  </si>
  <si>
    <t>Total körsträcka, antal personbilar och genomsnittlig körsträcka</t>
  </si>
  <si>
    <t>Tabell LB7</t>
  </si>
  <si>
    <t>Total körsträcka, antal lätta lastbilar och genomsnittlig körsträcka</t>
  </si>
  <si>
    <t>Total körsträcka, antal tunga lastbilar och genomsnittlig körsträcka</t>
  </si>
  <si>
    <t>Total körsträcka, antal bussar och genomsnittlig körsträcka</t>
  </si>
  <si>
    <t>Total körsträcka, antal fordon och genomsnittlig körsträcka</t>
  </si>
  <si>
    <t>Ägd av fysisk person</t>
  </si>
  <si>
    <t>Ägd av juridisk person</t>
  </si>
  <si>
    <t>Mindre tidseriebrott mellan 2017 och 2018, metodförändring på grund av ändrade besikningsregler för personbilar och lastbilar.  Den total körsträcka för respektive personbil och lastbil under 201 ökade med mindre än 0,5 procent, vid jämförelse av den gamla och nya metoden.</t>
  </si>
  <si>
    <t>1) Lastbilar som varit i trafik någon gång under året,</t>
  </si>
  <si>
    <r>
      <t>Total körsträcka, antal bussar</t>
    </r>
    <r>
      <rPr>
        <b/>
        <vertAlign val="superscript"/>
        <sz val="9"/>
        <rFont val="Arial"/>
        <family val="2"/>
      </rPr>
      <t xml:space="preserve">1) </t>
    </r>
    <r>
      <rPr>
        <b/>
        <sz val="9"/>
        <rFont val="Arial"/>
        <family val="2"/>
      </rPr>
      <t>och genomsnittlig körsträcka</t>
    </r>
  </si>
  <si>
    <t xml:space="preserve"> </t>
  </si>
  <si>
    <t xml:space="preserve">2) Exklusive mildhybrider, se "Mer om statistiken" </t>
  </si>
  <si>
    <r>
      <t>Elhybrid</t>
    </r>
    <r>
      <rPr>
        <vertAlign val="superscript"/>
        <sz val="8"/>
        <rFont val="Arial"/>
        <family val="2"/>
      </rPr>
      <t>2</t>
    </r>
    <r>
      <rPr>
        <vertAlign val="superscript"/>
        <sz val="8"/>
        <color theme="1"/>
        <rFont val="Arial"/>
        <family val="2"/>
      </rPr>
      <t>)</t>
    </r>
  </si>
  <si>
    <t xml:space="preserve">   därav  taxi</t>
  </si>
  <si>
    <t xml:space="preserve">   därav  husbil</t>
  </si>
  <si>
    <t>Timmerbilar</t>
  </si>
  <si>
    <t>-2004</t>
  </si>
  <si>
    <t>2022-</t>
  </si>
  <si>
    <t>okänd</t>
  </si>
  <si>
    <t>Genomsnittlig körsträcka i mil efter registreringslän och fordonsslag år 2022</t>
  </si>
  <si>
    <t>Average 10 kilometers driven by different kind of vehicles, by county, regarding year 2022</t>
  </si>
  <si>
    <t>1) Personbilar som varit i trafik någon gång under året,</t>
  </si>
  <si>
    <r>
      <t>Körsträckor och antal personbilar</t>
    </r>
    <r>
      <rPr>
        <b/>
        <vertAlign val="superscript"/>
        <sz val="9"/>
        <rFont val="Arial"/>
        <family val="2"/>
      </rPr>
      <t>1)</t>
    </r>
    <r>
      <rPr>
        <b/>
        <sz val="9"/>
        <rFont val="Arial"/>
        <family val="2"/>
      </rPr>
      <t xml:space="preserve"> efter årsmodell/tillverkningsår och ägare år 2022</t>
    </r>
  </si>
  <si>
    <t>10 kilometres driven and number of passenger cars by year of model/construction and by owner, year 2022</t>
  </si>
  <si>
    <r>
      <t>Körsträckor och antal personbilar</t>
    </r>
    <r>
      <rPr>
        <b/>
        <vertAlign val="superscript"/>
        <sz val="9"/>
        <rFont val="Arial"/>
        <family val="2"/>
      </rPr>
      <t>1)</t>
    </r>
    <r>
      <rPr>
        <b/>
        <sz val="9"/>
        <rFont val="Arial"/>
        <family val="2"/>
      </rPr>
      <t xml:space="preserve"> efter drivmedel och ägare år 2022</t>
    </r>
  </si>
  <si>
    <t>10 kilometres driven and number of passenger cars by fuel and owner year 2022</t>
  </si>
  <si>
    <r>
      <t>Körsträckor och antal lastbilar</t>
    </r>
    <r>
      <rPr>
        <b/>
        <vertAlign val="superscript"/>
        <sz val="9"/>
        <rFont val="Arial"/>
        <family val="2"/>
      </rPr>
      <t>1)</t>
    </r>
    <r>
      <rPr>
        <b/>
        <sz val="9"/>
        <rFont val="Arial"/>
        <family val="2"/>
      </rPr>
      <t xml:space="preserve"> efter årsmodell/tillverkningsår och totalvikt år 2022</t>
    </r>
  </si>
  <si>
    <r>
      <t>Körsträckor och antal lastbilar</t>
    </r>
    <r>
      <rPr>
        <b/>
        <vertAlign val="superscript"/>
        <sz val="9"/>
        <rFont val="Arial"/>
        <family val="2"/>
      </rPr>
      <t xml:space="preserve">1) </t>
    </r>
    <r>
      <rPr>
        <b/>
        <sz val="9"/>
        <rFont val="Arial"/>
        <family val="2"/>
      </rPr>
      <t>efter ägare, yrkesmässig trafik, firmabilstrafik och totalvikt år 2022</t>
    </r>
  </si>
  <si>
    <t>10 kilometres driven and number of lorries by owner and used in transport for hire or reward or transport on own account year 2022</t>
  </si>
  <si>
    <r>
      <t>Körsträckor och antal lastbilar</t>
    </r>
    <r>
      <rPr>
        <b/>
        <vertAlign val="superscript"/>
        <sz val="9"/>
        <rFont val="Arial"/>
        <family val="2"/>
      </rPr>
      <t>1)</t>
    </r>
    <r>
      <rPr>
        <b/>
        <sz val="9"/>
        <rFont val="Arial"/>
        <family val="2"/>
      </rPr>
      <t xml:space="preserve"> efter karosseri år 2022</t>
    </r>
  </si>
  <si>
    <t>10 kilometres driven and number of lorries by type of body year 2022</t>
  </si>
  <si>
    <r>
      <t>Körsträckor och antal personbilar</t>
    </r>
    <r>
      <rPr>
        <b/>
        <vertAlign val="superscript"/>
        <sz val="9"/>
        <rFont val="Arial"/>
        <family val="2"/>
      </rPr>
      <t xml:space="preserve">1) </t>
    </r>
    <r>
      <rPr>
        <b/>
        <sz val="9"/>
        <rFont val="Arial"/>
        <family val="2"/>
      </rPr>
      <t>efter ägare år 2022</t>
    </r>
  </si>
  <si>
    <t>10 kilometres driven and number of passenger cars by owner year 2022</t>
  </si>
  <si>
    <r>
      <t>Körsträckor och antal personbilar</t>
    </r>
    <r>
      <rPr>
        <b/>
        <vertAlign val="superscript"/>
        <sz val="9"/>
        <rFont val="Arial"/>
        <family val="2"/>
      </rPr>
      <t>1)</t>
    </r>
    <r>
      <rPr>
        <b/>
        <sz val="9"/>
        <rFont val="Arial"/>
        <family val="2"/>
      </rPr>
      <t xml:space="preserve"> efter tjänstevikt och ägare år 2022</t>
    </r>
  </si>
  <si>
    <t>10 kilometres driven and number of passenger cars, by kerb weight and owner year 2022</t>
  </si>
  <si>
    <r>
      <t>Körsträckor och antal bussar</t>
    </r>
    <r>
      <rPr>
        <b/>
        <vertAlign val="superscript"/>
        <sz val="9"/>
        <rFont val="Arial"/>
        <family val="2"/>
      </rPr>
      <t>1)</t>
    </r>
    <r>
      <rPr>
        <b/>
        <sz val="9"/>
        <rFont val="Arial"/>
        <family val="2"/>
      </rPr>
      <t xml:space="preserve"> efter årsmodell/tillverkningsår år 2022</t>
    </r>
  </si>
  <si>
    <t>10 kilometres driven and number of buses by year of model/construction year 2022</t>
  </si>
  <si>
    <r>
      <t>Körsträckor och antal bussar</t>
    </r>
    <r>
      <rPr>
        <b/>
        <vertAlign val="superscript"/>
        <sz val="9"/>
        <rFont val="Arial"/>
        <family val="2"/>
      </rPr>
      <t>1)</t>
    </r>
    <r>
      <rPr>
        <b/>
        <sz val="9"/>
        <rFont val="Arial"/>
        <family val="2"/>
      </rPr>
      <t xml:space="preserve"> efter bussklass år 2022</t>
    </r>
  </si>
  <si>
    <t>Buses in use according to busclass year 2022</t>
  </si>
  <si>
    <r>
      <t>Körsträckor och antal bussar</t>
    </r>
    <r>
      <rPr>
        <b/>
        <vertAlign val="superscript"/>
        <sz val="9"/>
        <rFont val="Arial"/>
        <family val="2"/>
      </rPr>
      <t>1)</t>
    </r>
    <r>
      <rPr>
        <b/>
        <sz val="9"/>
        <rFont val="Arial"/>
        <family val="2"/>
      </rPr>
      <t xml:space="preserve"> efter drivmedel  år 2022</t>
    </r>
  </si>
  <si>
    <t>10 kilometres driven and number of buses by fuel year 2022</t>
  </si>
  <si>
    <t>Anette Myhr</t>
  </si>
  <si>
    <r>
      <t>Publiceringsdatum: 2023-04-13/</t>
    </r>
    <r>
      <rPr>
        <b/>
        <i/>
        <sz val="10"/>
        <rFont val="Arial"/>
        <family val="2"/>
      </rPr>
      <t xml:space="preserve"> Date of publication: April 13, 2023</t>
    </r>
  </si>
  <si>
    <t>MC: 2023-09-22/MC September 22 ,2023</t>
  </si>
  <si>
    <r>
      <t xml:space="preserve">Kontaktperson Trafikanalys / </t>
    </r>
    <r>
      <rPr>
        <b/>
        <i/>
        <sz val="10"/>
        <rFont val="Arial"/>
        <family val="2"/>
      </rPr>
      <t>Contact person at Transport Analysis</t>
    </r>
  </si>
  <si>
    <t>tel: 010-414 42 17, e-post: anette.myhr@trafa.se</t>
  </si>
  <si>
    <r>
      <t xml:space="preserve">Kontaktperson SCB / </t>
    </r>
    <r>
      <rPr>
        <b/>
        <i/>
        <sz val="10"/>
        <rFont val="Arial"/>
        <family val="2"/>
      </rPr>
      <t>Contact person at Statistics Sweden</t>
    </r>
  </si>
  <si>
    <t>tel: 010-479 63 73, e-post: magnus.nystrom@scb.se</t>
  </si>
  <si>
    <t>Körsträckor 2022</t>
  </si>
  <si>
    <t>Vehicle kilometers 2022</t>
  </si>
  <si>
    <t>Statistik 2022:4</t>
  </si>
  <si>
    <t>2) På grund av hur dessa registrerats i Vägtrafikregistret kan man inte skilja elhybrider från laddhybrider</t>
  </si>
  <si>
    <t>10 kilometres driven and number of lorries by year of model/construction and permissible maximum weight year 2022</t>
  </si>
  <si>
    <t>10 kilometres driven and number of lorries by load capacity year 2022</t>
  </si>
  <si>
    <r>
      <t>Körsträckor och antal lastbilar</t>
    </r>
    <r>
      <rPr>
        <b/>
        <vertAlign val="superscript"/>
        <sz val="9"/>
        <rFont val="Arial"/>
        <family val="2"/>
      </rPr>
      <t>1)</t>
    </r>
    <r>
      <rPr>
        <b/>
        <sz val="9"/>
        <rFont val="Arial"/>
        <family val="2"/>
      </rPr>
      <t xml:space="preserve"> efter maximilastvikt år 2022</t>
    </r>
  </si>
  <si>
    <r>
      <t>Körsträckor och antal lastbilar</t>
    </r>
    <r>
      <rPr>
        <b/>
        <vertAlign val="superscript"/>
        <sz val="9"/>
        <rFont val="Arial"/>
        <family val="2"/>
      </rPr>
      <t>1)</t>
    </r>
    <r>
      <rPr>
        <b/>
        <sz val="9"/>
        <rFont val="Arial"/>
        <family val="2"/>
      </rPr>
      <t xml:space="preserve"> efter totalvikt år 2022</t>
    </r>
  </si>
  <si>
    <t>10 kilometres driven and number of lorries by permissible maximum weight year 2022</t>
  </si>
  <si>
    <t>Genomsnittlig körsträcka i mil efter län och fordonsslag år 2022</t>
  </si>
  <si>
    <t>Körsträckor och antal personbilar efter tjänstevikt och ägare år 2022</t>
  </si>
  <si>
    <t>Körsträckor och antal personbilar efter ägare år 2022</t>
  </si>
  <si>
    <t>Körsträckor och antal personbilar efter årsmodell/tillverkningsår och ägare år 2022</t>
  </si>
  <si>
    <t>Körsträckor och antal personbilar efter drivmedel och ägare år 2022</t>
  </si>
  <si>
    <t>Körsträckor och antal lastbilar efter årsmodell/tillverkningsår och totalvikt år 2022</t>
  </si>
  <si>
    <t>Körsträckor och antal lastbilar efter ägare, yrkesmässig trafik, firmabilstrafik och totalvikt år 2022</t>
  </si>
  <si>
    <t>Körsträckor och antal lastbilar efter karosseri år 2022</t>
  </si>
  <si>
    <t>Körsträckor och antal lastbilar efter totalvikt år 2022</t>
  </si>
  <si>
    <t>Körsträckor och antal lastbilar efter maximilastvikt år 2022</t>
  </si>
  <si>
    <t>Körsträckor och antal bussar efter årsmodell/tillverkningsår år 2022</t>
  </si>
  <si>
    <t>Körsträckor och antal bussar efter bussklass år 2022</t>
  </si>
  <si>
    <t>Körsträckor och antal bussar efter drivmedel  år 2022</t>
  </si>
  <si>
    <t>r</t>
  </si>
  <si>
    <t>r) reviderad</t>
  </si>
  <si>
    <r>
      <t>Total körsträcka, antal fordon</t>
    </r>
    <r>
      <rPr>
        <b/>
        <vertAlign val="superscript"/>
        <sz val="9"/>
        <rFont val="Arial"/>
        <family val="2"/>
      </rPr>
      <t xml:space="preserve">1) </t>
    </r>
    <r>
      <rPr>
        <b/>
        <sz val="9"/>
        <rFont val="Arial"/>
        <family val="2"/>
      </rPr>
      <t>och genomsnittlig körsträcka år 2022</t>
    </r>
  </si>
  <si>
    <r>
      <t>Körsträckor och antal motorcyklar</t>
    </r>
    <r>
      <rPr>
        <b/>
        <vertAlign val="superscript"/>
        <sz val="9"/>
        <rFont val="Arial"/>
        <family val="2"/>
      </rPr>
      <t>1)</t>
    </r>
    <r>
      <rPr>
        <b/>
        <sz val="9"/>
        <rFont val="Arial"/>
        <family val="2"/>
      </rPr>
      <t xml:space="preserve"> efter årsmodell/tillverkningsår och ägare år 2022</t>
    </r>
  </si>
  <si>
    <t>Number of motorcycles and average 10 kilometres driven by year of model/construction and owner year 2022</t>
  </si>
  <si>
    <r>
      <t>Körsträckor och antal motorcyklar</t>
    </r>
    <r>
      <rPr>
        <b/>
        <vertAlign val="superscript"/>
        <sz val="9"/>
        <rFont val="Arial"/>
        <family val="2"/>
      </rPr>
      <t>1)</t>
    </r>
    <r>
      <rPr>
        <b/>
        <sz val="9"/>
        <rFont val="Arial"/>
        <family val="2"/>
      </rPr>
      <t xml:space="preserve"> efter cylindervolym och ägare år 2022</t>
    </r>
  </si>
  <si>
    <t>10 kilometres driven and number of motorcycles by cylinder volume and owner year 2022</t>
  </si>
  <si>
    <r>
      <t>Körsträckor och antal motorcyklar</t>
    </r>
    <r>
      <rPr>
        <b/>
        <vertAlign val="superscript"/>
        <sz val="9"/>
        <rFont val="Arial"/>
        <family val="2"/>
      </rPr>
      <t>1)</t>
    </r>
    <r>
      <rPr>
        <b/>
        <sz val="9"/>
        <rFont val="Arial"/>
        <family val="2"/>
      </rPr>
      <t xml:space="preserve"> efter ägare år 2022</t>
    </r>
  </si>
  <si>
    <t>10 Kilometres driven and number of motorcycles by owner year 2022</t>
  </si>
  <si>
    <t xml:space="preserve">             -    125</t>
  </si>
  <si>
    <t>Körsträckor och antal motorcyklar efter årsmodell/tillverkningsår och ägare år 2022</t>
  </si>
  <si>
    <t>Körsträckor och antal motorcyklar efter cylindervolym och ägare år 2022</t>
  </si>
  <si>
    <t>Körsträckor och antal motorcyklar efter ägare år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</si>
</sst>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0.0"/>
    <numFmt numFmtId="166" formatCode="0.0%"/>
    <numFmt numFmtId="167" formatCode="#,###,##0"/>
    <numFmt numFmtId="168" formatCode="_-* #,##0\ _k_r_-;\-* #,##0\ _k_r_-;_-* &quot;-&quot;??\ _k_r_-;_-@_-"/>
    <numFmt numFmtId="169" formatCode="_-* #,##0.00000000\ _k_r_-;\-* #,##0.00000000\ _k_r_-;_-* &quot;-&quot;??\ _k_r_-;_-@_-"/>
  </numFmts>
  <fonts count="54" x14ac:knownFonts="1">
    <font>
      <sz val="10"/>
      <name val="Arial"/>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vertAlign val="superscript"/>
      <sz val="8"/>
      <color theme="1"/>
      <name val="Arial"/>
      <family val="2"/>
    </font>
    <font>
      <b/>
      <i/>
      <sz val="11"/>
      <color rgb="FF000000"/>
      <name val="Calibri"/>
      <family val="2"/>
    </font>
    <font>
      <i/>
      <sz val="11"/>
      <color rgb="FF000000"/>
      <name val="Calibri"/>
      <family val="2"/>
    </font>
    <font>
      <sz val="8"/>
      <name val="Helvetica"/>
      <family val="2"/>
    </font>
    <font>
      <sz val="10"/>
      <color rgb="FFFF0000"/>
      <name val="Arial"/>
      <family val="2"/>
    </font>
    <font>
      <sz val="11"/>
      <color theme="1" tint="4.9989318521683403E-2"/>
      <name val="Calibri"/>
      <family val="2"/>
    </font>
    <font>
      <i/>
      <sz val="11"/>
      <color theme="1" tint="4.9989318521683403E-2"/>
      <name val="Calibri"/>
      <family val="2"/>
    </font>
    <font>
      <sz val="8"/>
      <color theme="1" tint="4.9989318521683403E-2"/>
      <name val="Arial"/>
      <family val="2"/>
    </font>
    <font>
      <vertAlign val="superscript"/>
      <sz val="8"/>
      <color theme="1" tint="4.9989318521683403E-2"/>
      <name val="Arial"/>
      <family val="2"/>
    </font>
    <font>
      <sz val="11"/>
      <color theme="1" tint="4.9989318521683403E-2"/>
      <name val="Calibri"/>
      <family val="2"/>
      <scheme val="minor"/>
    </font>
    <font>
      <b/>
      <sz val="11"/>
      <name val="Calibri"/>
      <family val="2"/>
      <scheme val="minor"/>
    </font>
    <font>
      <b/>
      <sz val="8"/>
      <color rgb="FFFF0000"/>
      <name val="Arial"/>
      <family val="2"/>
    </font>
    <font>
      <b/>
      <sz val="8"/>
      <color theme="0"/>
      <name val="Arial"/>
      <family val="2"/>
    </font>
    <font>
      <sz val="8"/>
      <name val="Arial"/>
      <family val="2"/>
    </font>
    <font>
      <sz val="8"/>
      <color rgb="FF6E6E73"/>
      <name val="Segoe UI"/>
      <family val="2"/>
    </font>
    <font>
      <sz val="9.5"/>
      <name val="Calibri"/>
      <family val="2"/>
    </font>
    <font>
      <sz val="9"/>
      <color rgb="FF444444"/>
      <name val="Segoe UI"/>
      <family val="2"/>
    </font>
    <font>
      <sz val="11"/>
      <name val="Times New Roman"/>
      <family val="1"/>
    </font>
    <font>
      <b/>
      <i/>
      <sz val="10"/>
      <name val="Arial"/>
      <family val="2"/>
    </font>
    <font>
      <sz val="11"/>
      <color rgb="FFFF0000"/>
      <name val="Calibri"/>
      <family val="2"/>
      <scheme val="minor"/>
    </font>
    <font>
      <sz val="9"/>
      <color rgb="FFFF0000"/>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6">
    <xf numFmtId="0" fontId="0" fillId="0" borderId="0"/>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xf numFmtId="0" fontId="3" fillId="0" borderId="0" applyNumberFormat="0"/>
    <xf numFmtId="0" fontId="5" fillId="0" borderId="0"/>
    <xf numFmtId="9" fontId="3" fillId="0" borderId="0" applyFont="0" applyFill="0" applyBorder="0" applyAlignment="0" applyProtection="0"/>
    <xf numFmtId="167" fontId="6" fillId="2" borderId="0" applyNumberFormat="0" applyBorder="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 fillId="0" borderId="0"/>
  </cellStyleXfs>
  <cellXfs count="252">
    <xf numFmtId="0" fontId="0" fillId="0" borderId="0" xfId="0"/>
    <xf numFmtId="0" fontId="7" fillId="0" borderId="0" xfId="0" applyFont="1"/>
    <xf numFmtId="0" fontId="10" fillId="0" borderId="0" xfId="0" applyFont="1"/>
    <xf numFmtId="0" fontId="9" fillId="0" borderId="0" xfId="0" applyFont="1"/>
    <xf numFmtId="0" fontId="8" fillId="0" borderId="0" xfId="0" applyFont="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right"/>
    </xf>
    <xf numFmtId="0" fontId="10" fillId="0" borderId="1" xfId="0" applyFont="1" applyBorder="1" applyAlignment="1">
      <alignment horizontal="left"/>
    </xf>
    <xf numFmtId="3" fontId="10" fillId="0" borderId="0" xfId="0" applyNumberFormat="1" applyFont="1"/>
    <xf numFmtId="0" fontId="10" fillId="0" borderId="2" xfId="0" applyFont="1" applyBorder="1" applyAlignment="1">
      <alignment wrapText="1"/>
    </xf>
    <xf numFmtId="0" fontId="11" fillId="0" borderId="0" xfId="0" applyFont="1" applyAlignment="1">
      <alignment vertical="center"/>
    </xf>
    <xf numFmtId="1" fontId="10" fillId="0" borderId="0" xfId="0" applyNumberFormat="1" applyFont="1"/>
    <xf numFmtId="0" fontId="10" fillId="0" borderId="2" xfId="0" applyFont="1" applyBorder="1"/>
    <xf numFmtId="0" fontId="12" fillId="0" borderId="0" xfId="0" applyFont="1"/>
    <xf numFmtId="3" fontId="11" fillId="0" borderId="0" xfId="0" applyNumberFormat="1" applyFont="1"/>
    <xf numFmtId="0" fontId="11" fillId="0" borderId="0" xfId="0" applyFont="1"/>
    <xf numFmtId="0" fontId="10" fillId="0" borderId="2" xfId="0" applyFont="1" applyBorder="1" applyAlignment="1">
      <alignment horizontal="right" wrapText="1"/>
    </xf>
    <xf numFmtId="3" fontId="10" fillId="0" borderId="0" xfId="0" applyNumberFormat="1" applyFont="1" applyAlignment="1">
      <alignment horizontal="right"/>
    </xf>
    <xf numFmtId="3" fontId="11" fillId="0" borderId="0" xfId="0" applyNumberFormat="1" applyFont="1" applyAlignment="1">
      <alignment horizontal="right"/>
    </xf>
    <xf numFmtId="0" fontId="5" fillId="0" borderId="0" xfId="0" applyFont="1" applyAlignment="1">
      <alignment horizontal="left"/>
    </xf>
    <xf numFmtId="0" fontId="5" fillId="0" borderId="2" xfId="0" applyFont="1" applyBorder="1" applyAlignment="1">
      <alignment horizontal="right" wrapText="1"/>
    </xf>
    <xf numFmtId="3" fontId="5" fillId="0" borderId="1" xfId="0" applyNumberFormat="1" applyFont="1" applyBorder="1" applyAlignment="1">
      <alignment horizontal="right"/>
    </xf>
    <xf numFmtId="0" fontId="10" fillId="0" borderId="0" xfId="0" applyFont="1" applyAlignment="1">
      <alignment horizontal="right" wrapText="1"/>
    </xf>
    <xf numFmtId="3" fontId="5" fillId="0" borderId="0" xfId="0" applyNumberFormat="1" applyFont="1" applyAlignment="1">
      <alignment horizontal="right"/>
    </xf>
    <xf numFmtId="3" fontId="18" fillId="0" borderId="0" xfId="0" applyNumberFormat="1" applyFont="1"/>
    <xf numFmtId="0" fontId="11"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0" fontId="10" fillId="0" borderId="1" xfId="0" applyFont="1" applyBorder="1"/>
    <xf numFmtId="3" fontId="10" fillId="0" borderId="1" xfId="0" applyNumberFormat="1" applyFont="1" applyBorder="1" applyAlignment="1">
      <alignment horizontal="right"/>
    </xf>
    <xf numFmtId="3" fontId="5" fillId="0" borderId="1" xfId="0" applyNumberFormat="1" applyFont="1" applyBorder="1" applyAlignment="1">
      <alignment horizontal="left"/>
    </xf>
    <xf numFmtId="0" fontId="11" fillId="0" borderId="0" xfId="0" applyFont="1" applyAlignment="1">
      <alignment horizontal="left"/>
    </xf>
    <xf numFmtId="0" fontId="5" fillId="0" borderId="0" xfId="0" applyFont="1"/>
    <xf numFmtId="0" fontId="3" fillId="0" borderId="0" xfId="0" applyFont="1"/>
    <xf numFmtId="3" fontId="11" fillId="0" borderId="4" xfId="0" applyNumberFormat="1" applyFont="1" applyBorder="1" applyAlignment="1">
      <alignment horizontal="right"/>
    </xf>
    <xf numFmtId="0" fontId="5" fillId="0" borderId="2" xfId="0" applyFont="1" applyBorder="1"/>
    <xf numFmtId="0" fontId="11" fillId="0" borderId="2" xfId="0" applyFont="1" applyBorder="1"/>
    <xf numFmtId="0" fontId="5" fillId="0" borderId="2" xfId="0" applyFont="1" applyBorder="1" applyAlignment="1">
      <alignment horizontal="right"/>
    </xf>
    <xf numFmtId="3" fontId="16" fillId="0" borderId="0" xfId="0" applyNumberFormat="1" applyFont="1" applyAlignment="1">
      <alignment horizontal="right" wrapText="1"/>
    </xf>
    <xf numFmtId="3" fontId="16" fillId="0" borderId="0" xfId="0" applyNumberFormat="1" applyFont="1" applyAlignment="1">
      <alignment horizontal="right"/>
    </xf>
    <xf numFmtId="3" fontId="5" fillId="0" borderId="1" xfId="0" applyNumberFormat="1" applyFont="1" applyBorder="1" applyAlignment="1">
      <alignment horizontal="right" wrapText="1"/>
    </xf>
    <xf numFmtId="0" fontId="10" fillId="0" borderId="8" xfId="0" applyFont="1" applyBorder="1" applyAlignment="1">
      <alignment horizontal="right" wrapText="1"/>
    </xf>
    <xf numFmtId="0" fontId="17" fillId="0" borderId="0" xfId="0" applyFont="1" applyAlignment="1">
      <alignment horizontal="left"/>
    </xf>
    <xf numFmtId="0" fontId="8" fillId="0" borderId="0" xfId="0" applyFont="1" applyAlignment="1">
      <alignment vertical="center"/>
    </xf>
    <xf numFmtId="3" fontId="5" fillId="0" borderId="0" xfId="0" applyNumberFormat="1" applyFont="1" applyAlignment="1">
      <alignment horizontal="right" wrapText="1"/>
    </xf>
    <xf numFmtId="3" fontId="5" fillId="0" borderId="0" xfId="0" applyNumberFormat="1" applyFont="1"/>
    <xf numFmtId="0" fontId="20" fillId="0" borderId="0" xfId="0" applyFont="1"/>
    <xf numFmtId="0" fontId="21" fillId="0" borderId="0" xfId="0" applyFont="1"/>
    <xf numFmtId="0" fontId="22" fillId="0" borderId="0" xfId="0" applyFont="1"/>
    <xf numFmtId="0" fontId="12" fillId="0" borderId="2" xfId="0" applyFont="1" applyBorder="1" applyAlignment="1">
      <alignment horizontal="right"/>
    </xf>
    <xf numFmtId="0" fontId="10" fillId="0" borderId="8" xfId="0" applyFont="1" applyBorder="1" applyAlignment="1">
      <alignment horizontal="left" wrapText="1"/>
    </xf>
    <xf numFmtId="0" fontId="5" fillId="0" borderId="8" xfId="0" applyFont="1" applyBorder="1" applyAlignment="1">
      <alignment horizontal="left"/>
    </xf>
    <xf numFmtId="0" fontId="8" fillId="0" borderId="0" xfId="0" applyFont="1" applyAlignment="1">
      <alignment horizontal="left"/>
    </xf>
    <xf numFmtId="0" fontId="12" fillId="0" borderId="0" xfId="0" applyFont="1" applyAlignment="1">
      <alignment horizontal="left"/>
    </xf>
    <xf numFmtId="0" fontId="10" fillId="0" borderId="2" xfId="0" applyFont="1" applyBorder="1" applyAlignment="1">
      <alignment horizontal="right"/>
    </xf>
    <xf numFmtId="0" fontId="10" fillId="0" borderId="0" xfId="0" applyFont="1" applyAlignment="1">
      <alignment wrapText="1"/>
    </xf>
    <xf numFmtId="0" fontId="5" fillId="0" borderId="1" xfId="0" applyFont="1" applyBorder="1" applyAlignment="1">
      <alignment horizontal="left"/>
    </xf>
    <xf numFmtId="0" fontId="5" fillId="0" borderId="0" xfId="0" applyFont="1" applyAlignment="1">
      <alignment wrapText="1"/>
    </xf>
    <xf numFmtId="0" fontId="11" fillId="0" borderId="4" xfId="0" applyFont="1" applyBorder="1" applyAlignment="1">
      <alignment horizontal="left"/>
    </xf>
    <xf numFmtId="0" fontId="5" fillId="0" borderId="1" xfId="0" applyFont="1" applyBorder="1"/>
    <xf numFmtId="0" fontId="17" fillId="0" borderId="0" xfId="0" applyFont="1"/>
    <xf numFmtId="0" fontId="10" fillId="0" borderId="2" xfId="0" applyFont="1" applyBorder="1" applyAlignment="1">
      <alignment horizontal="right" vertical="top" wrapText="1"/>
    </xf>
    <xf numFmtId="166" fontId="10" fillId="0" borderId="0" xfId="6" applyNumberFormat="1" applyFont="1"/>
    <xf numFmtId="0" fontId="10" fillId="0" borderId="8" xfId="0" applyFont="1" applyBorder="1" applyAlignment="1">
      <alignment horizontal="right"/>
    </xf>
    <xf numFmtId="3" fontId="10" fillId="0" borderId="0" xfId="0" applyNumberFormat="1" applyFont="1" applyAlignment="1">
      <alignment wrapText="1"/>
    </xf>
    <xf numFmtId="3" fontId="5" fillId="0" borderId="0" xfId="0" applyNumberFormat="1" applyFont="1" applyAlignment="1">
      <alignment wrapText="1"/>
    </xf>
    <xf numFmtId="3" fontId="10" fillId="0" borderId="0" xfId="0" applyNumberFormat="1" applyFont="1" applyAlignment="1">
      <alignment horizontal="right" wrapText="1"/>
    </xf>
    <xf numFmtId="3" fontId="5" fillId="0" borderId="6" xfId="0" applyNumberFormat="1" applyFont="1" applyBorder="1" applyAlignment="1">
      <alignment horizontal="right"/>
    </xf>
    <xf numFmtId="3" fontId="10" fillId="0" borderId="0" xfId="0" applyNumberFormat="1" applyFont="1" applyAlignment="1">
      <alignment horizontal="right" vertical="center"/>
    </xf>
    <xf numFmtId="0" fontId="10" fillId="0" borderId="0" xfId="0" applyFont="1" applyAlignment="1">
      <alignment vertical="center"/>
    </xf>
    <xf numFmtId="0" fontId="10" fillId="0" borderId="8" xfId="0" applyFont="1" applyBorder="1" applyAlignment="1">
      <alignment horizontal="left"/>
    </xf>
    <xf numFmtId="3" fontId="10" fillId="0" borderId="2" xfId="0" applyNumberFormat="1" applyFont="1" applyBorder="1" applyAlignment="1">
      <alignment horizontal="right"/>
    </xf>
    <xf numFmtId="0" fontId="10" fillId="0" borderId="5" xfId="0" quotePrefix="1" applyFont="1" applyBorder="1" applyAlignment="1">
      <alignment horizontal="left"/>
    </xf>
    <xf numFmtId="0" fontId="11" fillId="0" borderId="4" xfId="0" applyFont="1" applyBorder="1"/>
    <xf numFmtId="0" fontId="11" fillId="0" borderId="2" xfId="0" applyFont="1" applyBorder="1" applyAlignment="1">
      <alignment horizontal="left"/>
    </xf>
    <xf numFmtId="0" fontId="5" fillId="0" borderId="7" xfId="0" applyFont="1" applyBorder="1" applyAlignment="1">
      <alignment horizontal="left"/>
    </xf>
    <xf numFmtId="0" fontId="5" fillId="0" borderId="1" xfId="0" quotePrefix="1" applyFont="1" applyBorder="1" applyAlignment="1">
      <alignment horizontal="left"/>
    </xf>
    <xf numFmtId="0" fontId="5" fillId="0" borderId="3" xfId="0" applyFont="1" applyBorder="1" applyAlignment="1">
      <alignment horizontal="right"/>
    </xf>
    <xf numFmtId="0" fontId="5" fillId="0" borderId="4" xfId="0" applyFont="1" applyBorder="1" applyAlignment="1">
      <alignment horizontal="left"/>
    </xf>
    <xf numFmtId="3" fontId="13" fillId="0" borderId="2" xfId="0" applyNumberFormat="1" applyFont="1" applyBorder="1" applyAlignment="1">
      <alignment horizontal="right"/>
    </xf>
    <xf numFmtId="10" fontId="10" fillId="0" borderId="0" xfId="6" applyNumberFormat="1" applyFont="1"/>
    <xf numFmtId="0" fontId="5" fillId="0" borderId="3" xfId="0" applyFont="1" applyBorder="1" applyAlignment="1">
      <alignment wrapText="1"/>
    </xf>
    <xf numFmtId="0" fontId="5" fillId="0" borderId="2" xfId="0" applyFont="1" applyBorder="1" applyAlignment="1">
      <alignment horizontal="right" vertical="top" wrapText="1"/>
    </xf>
    <xf numFmtId="3" fontId="5" fillId="0" borderId="3" xfId="0" applyNumberFormat="1" applyFont="1" applyBorder="1" applyAlignment="1">
      <alignment horizontal="right"/>
    </xf>
    <xf numFmtId="1" fontId="5" fillId="0" borderId="0" xfId="0" applyNumberFormat="1" applyFont="1" applyAlignment="1">
      <alignment horizontal="right"/>
    </xf>
    <xf numFmtId="0" fontId="5" fillId="0" borderId="0" xfId="0" applyFont="1" applyAlignment="1">
      <alignment vertical="center"/>
    </xf>
    <xf numFmtId="3" fontId="5" fillId="0" borderId="0" xfId="0" applyNumberFormat="1" applyFont="1" applyAlignment="1">
      <alignment vertical="center"/>
    </xf>
    <xf numFmtId="1" fontId="0" fillId="0" borderId="0" xfId="0" applyNumberFormat="1"/>
    <xf numFmtId="3" fontId="10" fillId="0" borderId="5" xfId="5" applyNumberFormat="1" applyFont="1" applyBorder="1"/>
    <xf numFmtId="3" fontId="10" fillId="0" borderId="1" xfId="5" applyNumberFormat="1" applyFont="1" applyBorder="1"/>
    <xf numFmtId="3" fontId="10" fillId="0" borderId="1" xfId="5" applyNumberFormat="1" applyFont="1" applyBorder="1" applyAlignment="1">
      <alignment wrapText="1"/>
    </xf>
    <xf numFmtId="0" fontId="10" fillId="0" borderId="0" xfId="0" applyFont="1" applyAlignment="1">
      <alignment horizontal="right" vertical="top" wrapText="1"/>
    </xf>
    <xf numFmtId="0" fontId="5" fillId="0" borderId="0" xfId="0" applyFont="1" applyAlignment="1">
      <alignment horizontal="right" vertical="top" wrapText="1"/>
    </xf>
    <xf numFmtId="0" fontId="5" fillId="0" borderId="5" xfId="0" applyFont="1" applyBorder="1"/>
    <xf numFmtId="3" fontId="5" fillId="0" borderId="6" xfId="0" applyNumberFormat="1" applyFont="1" applyBorder="1" applyAlignment="1">
      <alignment horizontal="right" wrapText="1"/>
    </xf>
    <xf numFmtId="0" fontId="5" fillId="0" borderId="1" xfId="0" applyFont="1" applyBorder="1" applyAlignment="1">
      <alignment wrapText="1"/>
    </xf>
    <xf numFmtId="3" fontId="13" fillId="0" borderId="4" xfId="0" applyNumberFormat="1" applyFont="1" applyBorder="1" applyAlignment="1">
      <alignment horizontal="right"/>
    </xf>
    <xf numFmtId="0" fontId="16" fillId="0" borderId="0" xfId="0" applyFont="1" applyAlignment="1">
      <alignment horizontal="right"/>
    </xf>
    <xf numFmtId="168" fontId="10" fillId="0" borderId="0" xfId="8" applyNumberFormat="1" applyFont="1"/>
    <xf numFmtId="3" fontId="13" fillId="0" borderId="0" xfId="0" applyNumberFormat="1" applyFont="1" applyAlignment="1">
      <alignment horizontal="right"/>
    </xf>
    <xf numFmtId="165" fontId="16" fillId="0" borderId="0" xfId="0" applyNumberFormat="1" applyFont="1" applyAlignment="1">
      <alignment horizontal="right"/>
    </xf>
    <xf numFmtId="9" fontId="10" fillId="0" borderId="0" xfId="6" applyFont="1"/>
    <xf numFmtId="3" fontId="11" fillId="0" borderId="0" xfId="0" applyNumberFormat="1" applyFont="1" applyAlignment="1">
      <alignment vertical="center"/>
    </xf>
    <xf numFmtId="166" fontId="11" fillId="0" borderId="0" xfId="6" applyNumberFormat="1" applyFont="1"/>
    <xf numFmtId="3" fontId="16" fillId="0" borderId="0" xfId="0" applyNumberFormat="1" applyFont="1"/>
    <xf numFmtId="1" fontId="11" fillId="0" borderId="0" xfId="0" applyNumberFormat="1" applyFont="1"/>
    <xf numFmtId="0" fontId="5" fillId="0" borderId="3" xfId="0" applyFont="1" applyBorder="1"/>
    <xf numFmtId="1" fontId="10" fillId="0" borderId="0" xfId="0" applyNumberFormat="1" applyFont="1" applyAlignment="1">
      <alignment horizontal="right"/>
    </xf>
    <xf numFmtId="168" fontId="0" fillId="0" borderId="0" xfId="8" applyNumberFormat="1" applyFont="1"/>
    <xf numFmtId="3" fontId="16" fillId="0" borderId="6" xfId="0" applyNumberFormat="1" applyFont="1" applyBorder="1" applyAlignment="1">
      <alignment horizontal="right"/>
    </xf>
    <xf numFmtId="3" fontId="16" fillId="0" borderId="4" xfId="0" applyNumberFormat="1" applyFont="1" applyBorder="1" applyAlignment="1">
      <alignment horizontal="right"/>
    </xf>
    <xf numFmtId="0" fontId="0" fillId="4" borderId="0" xfId="0" applyFill="1"/>
    <xf numFmtId="0" fontId="24" fillId="0" borderId="0" xfId="0" applyFont="1"/>
    <xf numFmtId="0" fontId="25" fillId="0" borderId="0" xfId="0" applyFont="1"/>
    <xf numFmtId="0" fontId="26" fillId="0" borderId="0" xfId="0" applyFont="1"/>
    <xf numFmtId="0" fontId="10" fillId="0" borderId="0" xfId="0" applyFont="1" applyAlignment="1">
      <alignment horizontal="right" vertical="center"/>
    </xf>
    <xf numFmtId="3" fontId="11" fillId="0" borderId="0" xfId="6" applyNumberFormat="1" applyFont="1" applyAlignment="1">
      <alignment vertical="center"/>
    </xf>
    <xf numFmtId="0" fontId="3" fillId="4" borderId="0" xfId="0" applyFont="1" applyFill="1" applyAlignment="1">
      <alignment horizontal="left"/>
    </xf>
    <xf numFmtId="0" fontId="9" fillId="4" borderId="0" xfId="0" applyFont="1" applyFill="1"/>
    <xf numFmtId="0" fontId="23" fillId="0" borderId="0" xfId="2" applyAlignment="1" applyProtection="1"/>
    <xf numFmtId="0" fontId="5" fillId="0" borderId="2" xfId="0" applyFont="1" applyBorder="1" applyAlignment="1">
      <alignment horizontal="left"/>
    </xf>
    <xf numFmtId="0" fontId="0" fillId="0" borderId="0" xfId="0" applyAlignment="1">
      <alignment horizontal="right"/>
    </xf>
    <xf numFmtId="0" fontId="5" fillId="5" borderId="0" xfId="0" applyFont="1" applyFill="1" applyAlignment="1">
      <alignment vertical="center"/>
    </xf>
    <xf numFmtId="0" fontId="27" fillId="0" borderId="0" xfId="0" applyFont="1" applyAlignment="1">
      <alignment horizontal="left"/>
    </xf>
    <xf numFmtId="3" fontId="11" fillId="0" borderId="2" xfId="0" applyNumberFormat="1" applyFont="1" applyBorder="1" applyAlignment="1">
      <alignment horizontal="right" wrapText="1"/>
    </xf>
    <xf numFmtId="0" fontId="28" fillId="0" borderId="0" xfId="0" applyFont="1" applyAlignment="1">
      <alignment vertical="center"/>
    </xf>
    <xf numFmtId="0" fontId="29" fillId="0" borderId="9" xfId="0" applyFont="1" applyBorder="1" applyAlignment="1">
      <alignment wrapText="1"/>
    </xf>
    <xf numFmtId="0" fontId="30" fillId="0" borderId="9" xfId="0" applyFont="1" applyBorder="1" applyAlignment="1">
      <alignment wrapText="1"/>
    </xf>
    <xf numFmtId="0" fontId="31" fillId="0" borderId="9" xfId="0" applyFont="1" applyBorder="1"/>
    <xf numFmtId="0" fontId="5" fillId="0" borderId="0" xfId="0" applyFont="1" applyAlignment="1">
      <alignment horizontal="right" vertical="center"/>
    </xf>
    <xf numFmtId="3" fontId="24" fillId="0" borderId="0" xfId="0" applyNumberFormat="1" applyFont="1" applyAlignment="1">
      <alignment horizontal="right"/>
    </xf>
    <xf numFmtId="3" fontId="11" fillId="0" borderId="4" xfId="8" applyNumberFormat="1" applyFont="1" applyBorder="1"/>
    <xf numFmtId="169" fontId="7" fillId="0" borderId="0" xfId="8" applyNumberFormat="1" applyFont="1"/>
    <xf numFmtId="3" fontId="5" fillId="0" borderId="1" xfId="8" applyNumberFormat="1" applyFont="1" applyBorder="1"/>
    <xf numFmtId="0" fontId="32" fillId="0" borderId="9" xfId="0" applyFont="1" applyBorder="1" applyAlignment="1">
      <alignment wrapText="1"/>
    </xf>
    <xf numFmtId="0" fontId="34" fillId="0" borderId="9" xfId="0" applyFont="1" applyBorder="1" applyAlignment="1">
      <alignment wrapText="1"/>
    </xf>
    <xf numFmtId="0" fontId="35" fillId="0" borderId="9" xfId="0" applyFont="1" applyBorder="1" applyAlignment="1">
      <alignment wrapText="1"/>
    </xf>
    <xf numFmtId="0" fontId="0" fillId="0" borderId="10" xfId="0" applyBorder="1" applyAlignment="1">
      <alignment wrapText="1"/>
    </xf>
    <xf numFmtId="3" fontId="16" fillId="0" borderId="6" xfId="0" applyNumberFormat="1" applyFont="1" applyBorder="1" applyAlignment="1">
      <alignment horizontal="left"/>
    </xf>
    <xf numFmtId="3" fontId="16" fillId="0" borderId="4" xfId="0" applyNumberFormat="1" applyFont="1" applyBorder="1" applyAlignment="1">
      <alignment horizontal="left"/>
    </xf>
    <xf numFmtId="0" fontId="36" fillId="0" borderId="0" xfId="0" applyFont="1" applyAlignment="1">
      <alignment horizontal="left"/>
    </xf>
    <xf numFmtId="166" fontId="11" fillId="0" borderId="0" xfId="6" applyNumberFormat="1" applyFont="1" applyAlignment="1">
      <alignment vertical="center"/>
    </xf>
    <xf numFmtId="0" fontId="37" fillId="0" borderId="0" xfId="0" applyFont="1"/>
    <xf numFmtId="168" fontId="37" fillId="0" borderId="0" xfId="0" applyNumberFormat="1" applyFont="1"/>
    <xf numFmtId="0" fontId="25" fillId="0" borderId="0" xfId="0" applyFont="1" applyAlignment="1">
      <alignment horizontal="left"/>
    </xf>
    <xf numFmtId="0" fontId="38" fillId="0" borderId="9" xfId="0" applyFont="1" applyBorder="1" applyAlignment="1">
      <alignment wrapText="1"/>
    </xf>
    <xf numFmtId="0" fontId="40" fillId="0" borderId="0" xfId="0" applyFont="1"/>
    <xf numFmtId="3" fontId="40" fillId="0" borderId="0" xfId="0" applyNumberFormat="1" applyFont="1" applyAlignment="1">
      <alignment horizontal="right"/>
    </xf>
    <xf numFmtId="0" fontId="40" fillId="0" borderId="0" xfId="0" applyFont="1" applyAlignment="1">
      <alignment horizontal="right"/>
    </xf>
    <xf numFmtId="0" fontId="40" fillId="0" borderId="0" xfId="0" applyFont="1" applyAlignment="1">
      <alignment horizontal="left"/>
    </xf>
    <xf numFmtId="0" fontId="42" fillId="0" borderId="9" xfId="0" applyFont="1" applyBorder="1" applyAlignment="1">
      <alignment wrapText="1"/>
    </xf>
    <xf numFmtId="0" fontId="32" fillId="0" borderId="9" xfId="0" applyFont="1" applyBorder="1"/>
    <xf numFmtId="0" fontId="43" fillId="0" borderId="9" xfId="0" applyFont="1" applyBorder="1"/>
    <xf numFmtId="0" fontId="0" fillId="0" borderId="2" xfId="0" applyBorder="1"/>
    <xf numFmtId="0" fontId="5" fillId="0" borderId="3" xfId="0" applyFont="1" applyBorder="1" applyAlignment="1">
      <alignment horizontal="right" wrapText="1"/>
    </xf>
    <xf numFmtId="0" fontId="5" fillId="0" borderId="6" xfId="0" applyFont="1" applyBorder="1" applyAlignment="1">
      <alignment horizontal="left"/>
    </xf>
    <xf numFmtId="3" fontId="5" fillId="0" borderId="4" xfId="0" applyNumberFormat="1" applyFont="1" applyBorder="1" applyAlignment="1">
      <alignment horizontal="right"/>
    </xf>
    <xf numFmtId="0" fontId="10" fillId="0" borderId="0" xfId="0" applyFont="1" applyAlignment="1">
      <alignment horizontal="center"/>
    </xf>
    <xf numFmtId="0" fontId="5" fillId="0" borderId="0" xfId="0" applyFont="1" applyAlignment="1">
      <alignment horizontal="center"/>
    </xf>
    <xf numFmtId="0" fontId="10" fillId="0" borderId="2" xfId="0" applyFont="1" applyBorder="1" applyAlignment="1">
      <alignment horizontal="left" wrapText="1"/>
    </xf>
    <xf numFmtId="0" fontId="5" fillId="0" borderId="8" xfId="0" applyFont="1" applyBorder="1"/>
    <xf numFmtId="0" fontId="24" fillId="0" borderId="0" xfId="0" applyFont="1" applyAlignment="1">
      <alignment horizontal="right"/>
    </xf>
    <xf numFmtId="0" fontId="24" fillId="0" borderId="0" xfId="0" applyFont="1" applyAlignment="1">
      <alignment horizontal="left"/>
    </xf>
    <xf numFmtId="3" fontId="5" fillId="0" borderId="7" xfId="0" applyNumberFormat="1" applyFont="1" applyBorder="1" applyAlignment="1">
      <alignment horizontal="right"/>
    </xf>
    <xf numFmtId="3" fontId="5" fillId="0" borderId="4" xfId="0" applyNumberFormat="1" applyFont="1" applyBorder="1" applyAlignment="1">
      <alignment horizontal="left"/>
    </xf>
    <xf numFmtId="3" fontId="5" fillId="0" borderId="1" xfId="0" quotePrefix="1" applyNumberFormat="1" applyFont="1" applyBorder="1" applyAlignment="1">
      <alignment horizontal="left"/>
    </xf>
    <xf numFmtId="0" fontId="5" fillId="0" borderId="2" xfId="0" applyFont="1" applyBorder="1" applyAlignment="1">
      <alignment wrapText="1"/>
    </xf>
    <xf numFmtId="0" fontId="24" fillId="0" borderId="0" xfId="0" applyFont="1" applyAlignment="1">
      <alignment horizontal="right" wrapText="1"/>
    </xf>
    <xf numFmtId="3" fontId="44" fillId="0" borderId="0" xfId="0" applyNumberFormat="1" applyFont="1" applyAlignment="1">
      <alignment horizontal="right" wrapText="1"/>
    </xf>
    <xf numFmtId="3" fontId="11" fillId="0" borderId="0" xfId="0" applyNumberFormat="1" applyFont="1" applyAlignment="1">
      <alignment horizontal="right" wrapText="1"/>
    </xf>
    <xf numFmtId="3" fontId="16" fillId="0" borderId="6" xfId="0" applyNumberFormat="1" applyFont="1" applyBorder="1" applyAlignment="1">
      <alignment horizontal="right" wrapText="1"/>
    </xf>
    <xf numFmtId="3" fontId="13" fillId="0" borderId="4" xfId="0" applyNumberFormat="1" applyFont="1" applyBorder="1" applyAlignment="1">
      <alignment horizontal="right" wrapText="1"/>
    </xf>
    <xf numFmtId="0" fontId="12" fillId="0" borderId="0" xfId="0" applyFont="1" applyAlignment="1">
      <alignment horizontal="right"/>
    </xf>
    <xf numFmtId="0" fontId="45" fillId="0" borderId="0" xfId="0" applyFont="1" applyAlignment="1">
      <alignment horizontal="left"/>
    </xf>
    <xf numFmtId="3" fontId="9" fillId="4" borderId="0" xfId="0" applyNumberFormat="1" applyFont="1" applyFill="1"/>
    <xf numFmtId="3" fontId="0" fillId="0" borderId="0" xfId="0" applyNumberFormat="1"/>
    <xf numFmtId="0" fontId="3"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29" fillId="0" borderId="0" xfId="0" applyFont="1" applyAlignment="1">
      <alignment vertical="center"/>
    </xf>
    <xf numFmtId="0" fontId="50"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0" fillId="0" borderId="0" xfId="0" applyFont="1" applyAlignment="1">
      <alignment vertical="center"/>
    </xf>
    <xf numFmtId="168" fontId="10" fillId="0" borderId="1" xfId="8" applyNumberFormat="1" applyFont="1" applyBorder="1" applyAlignment="1">
      <alignment horizontal="left"/>
    </xf>
    <xf numFmtId="3" fontId="11" fillId="0" borderId="4" xfId="0" applyNumberFormat="1" applyFont="1" applyBorder="1" applyAlignment="1">
      <alignment horizontal="center"/>
    </xf>
    <xf numFmtId="168" fontId="11" fillId="0" borderId="4" xfId="8" applyNumberFormat="1" applyFont="1" applyBorder="1" applyAlignment="1">
      <alignment horizontal="center"/>
    </xf>
    <xf numFmtId="168" fontId="5" fillId="0" borderId="0" xfId="8" applyNumberFormat="1" applyFont="1"/>
    <xf numFmtId="168" fontId="24" fillId="0" borderId="0" xfId="8" applyNumberFormat="1" applyFont="1"/>
    <xf numFmtId="168" fontId="11" fillId="0" borderId="4" xfId="8" applyNumberFormat="1" applyFont="1" applyBorder="1" applyAlignment="1">
      <alignment horizontal="left"/>
    </xf>
    <xf numFmtId="168" fontId="10" fillId="0" borderId="4" xfId="8" applyNumberFormat="1" applyFont="1" applyBorder="1" applyAlignment="1">
      <alignment horizontal="left"/>
    </xf>
    <xf numFmtId="168" fontId="10" fillId="0" borderId="7" xfId="8" applyNumberFormat="1" applyFont="1" applyBorder="1" applyAlignment="1">
      <alignment horizontal="left"/>
    </xf>
    <xf numFmtId="168" fontId="0" fillId="0" borderId="0" xfId="0" applyNumberFormat="1"/>
    <xf numFmtId="0" fontId="10" fillId="4" borderId="3" xfId="0" applyFont="1" applyFill="1" applyBorder="1" applyAlignment="1">
      <alignment horizontal="left"/>
    </xf>
    <xf numFmtId="0" fontId="10" fillId="4" borderId="3" xfId="0" applyFont="1" applyFill="1" applyBorder="1" applyAlignment="1">
      <alignment horizontal="right"/>
    </xf>
    <xf numFmtId="0" fontId="10" fillId="0" borderId="3" xfId="0" applyFont="1" applyBorder="1" applyAlignment="1">
      <alignment wrapText="1"/>
    </xf>
    <xf numFmtId="0" fontId="10" fillId="0" borderId="3" xfId="0" applyFont="1" applyBorder="1" applyAlignment="1">
      <alignment horizontal="right"/>
    </xf>
    <xf numFmtId="0" fontId="10" fillId="0" borderId="3" xfId="0" applyFont="1" applyBorder="1" applyAlignment="1">
      <alignment horizontal="left" wrapText="1"/>
    </xf>
    <xf numFmtId="0" fontId="5" fillId="4" borderId="3" xfId="0" applyFont="1" applyFill="1" applyBorder="1"/>
    <xf numFmtId="0" fontId="5" fillId="4" borderId="3" xfId="0" applyFont="1" applyFill="1" applyBorder="1" applyAlignment="1">
      <alignment horizontal="right"/>
    </xf>
    <xf numFmtId="0" fontId="10" fillId="4" borderId="2" xfId="0" applyFont="1" applyFill="1" applyBorder="1"/>
    <xf numFmtId="3" fontId="10" fillId="4" borderId="2" xfId="0" applyNumberFormat="1" applyFont="1" applyFill="1" applyBorder="1" applyAlignment="1">
      <alignment horizontal="right"/>
    </xf>
    <xf numFmtId="0" fontId="10" fillId="4" borderId="2" xfId="0" applyFont="1" applyFill="1" applyBorder="1" applyAlignment="1">
      <alignment horizontal="right"/>
    </xf>
    <xf numFmtId="0" fontId="5" fillId="4" borderId="2" xfId="0" applyFont="1" applyFill="1" applyBorder="1"/>
    <xf numFmtId="0" fontId="5" fillId="4" borderId="2" xfId="0" applyFont="1" applyFill="1" applyBorder="1" applyAlignment="1">
      <alignment horizontal="right" wrapText="1"/>
    </xf>
    <xf numFmtId="0" fontId="7" fillId="0" borderId="0" xfId="14" applyFont="1"/>
    <xf numFmtId="0" fontId="3" fillId="0" borderId="0" xfId="3"/>
    <xf numFmtId="0" fontId="7" fillId="0" borderId="0" xfId="3" applyFont="1"/>
    <xf numFmtId="3" fontId="15" fillId="0" borderId="6" xfId="0" applyNumberFormat="1" applyFont="1" applyBorder="1" applyAlignment="1">
      <alignment horizontal="left" wrapText="1"/>
    </xf>
    <xf numFmtId="0" fontId="5" fillId="0" borderId="8" xfId="0" applyFont="1" applyBorder="1" applyAlignment="1">
      <alignment wrapText="1"/>
    </xf>
    <xf numFmtId="3" fontId="10" fillId="0" borderId="4" xfId="0" applyNumberFormat="1" applyFont="1" applyBorder="1" applyAlignment="1">
      <alignment horizontal="right"/>
    </xf>
    <xf numFmtId="3" fontId="9" fillId="0" borderId="0" xfId="0" applyNumberFormat="1" applyFont="1"/>
    <xf numFmtId="3" fontId="53" fillId="0" borderId="0" xfId="0" applyNumberFormat="1" applyFont="1"/>
    <xf numFmtId="0" fontId="52" fillId="0" borderId="0" xfId="15" applyNumberFormat="1" applyFont="1"/>
    <xf numFmtId="3" fontId="24" fillId="0" borderId="0" xfId="0" applyNumberFormat="1" applyFont="1"/>
    <xf numFmtId="3" fontId="16" fillId="0" borderId="4" xfId="0" applyNumberFormat="1" applyFont="1" applyBorder="1" applyAlignment="1">
      <alignment horizontal="right" wrapText="1"/>
    </xf>
    <xf numFmtId="1" fontId="5" fillId="0" borderId="1" xfId="0" applyNumberFormat="1" applyFont="1" applyBorder="1" applyAlignment="1">
      <alignment horizontal="right"/>
    </xf>
    <xf numFmtId="1" fontId="11" fillId="0" borderId="4" xfId="0" applyNumberFormat="1" applyFont="1" applyBorder="1" applyAlignment="1">
      <alignment horizontal="right"/>
    </xf>
    <xf numFmtId="0" fontId="5" fillId="0" borderId="7" xfId="3" quotePrefix="1" applyFont="1" applyBorder="1" applyAlignment="1">
      <alignment horizontal="left"/>
    </xf>
    <xf numFmtId="0" fontId="5" fillId="0" borderId="7" xfId="3" applyFont="1" applyBorder="1" applyAlignment="1">
      <alignment horizontal="left"/>
    </xf>
    <xf numFmtId="0" fontId="11" fillId="0" borderId="4" xfId="3" applyFont="1" applyBorder="1"/>
    <xf numFmtId="1" fontId="5" fillId="0" borderId="1" xfId="0" applyNumberFormat="1" applyFont="1" applyBorder="1" applyAlignment="1">
      <alignment horizontal="left"/>
    </xf>
    <xf numFmtId="1" fontId="11" fillId="0" borderId="4" xfId="0" applyNumberFormat="1" applyFont="1" applyBorder="1" applyAlignment="1">
      <alignment horizontal="left"/>
    </xf>
    <xf numFmtId="1" fontId="0" fillId="0" borderId="0" xfId="0" applyNumberFormat="1" applyAlignment="1">
      <alignment horizontal="right"/>
    </xf>
    <xf numFmtId="1" fontId="11" fillId="0" borderId="0" xfId="0" applyNumberFormat="1" applyFont="1" applyAlignment="1">
      <alignment horizontal="right"/>
    </xf>
    <xf numFmtId="3" fontId="16" fillId="0" borderId="6" xfId="0" applyNumberFormat="1" applyFont="1" applyFill="1" applyBorder="1" applyAlignment="1">
      <alignment horizontal="right"/>
    </xf>
    <xf numFmtId="3" fontId="5" fillId="0" borderId="1" xfId="0" applyNumberFormat="1" applyFont="1" applyFill="1" applyBorder="1" applyAlignment="1">
      <alignment horizontal="right"/>
    </xf>
    <xf numFmtId="1" fontId="5" fillId="0" borderId="1" xfId="0" applyNumberFormat="1" applyFont="1" applyFill="1" applyBorder="1" applyAlignment="1">
      <alignment horizontal="right"/>
    </xf>
    <xf numFmtId="3" fontId="5" fillId="0" borderId="0" xfId="0" applyNumberFormat="1" applyFont="1" applyFill="1" applyAlignment="1">
      <alignment horizontal="right"/>
    </xf>
    <xf numFmtId="3" fontId="13" fillId="0" borderId="4" xfId="0" applyNumberFormat="1" applyFont="1" applyFill="1" applyBorder="1" applyAlignment="1">
      <alignment horizontal="right"/>
    </xf>
    <xf numFmtId="3" fontId="11" fillId="0" borderId="4" xfId="0" applyNumberFormat="1" applyFont="1" applyFill="1" applyBorder="1" applyAlignment="1">
      <alignment horizontal="right"/>
    </xf>
    <xf numFmtId="1" fontId="11" fillId="0" borderId="4" xfId="0" applyNumberFormat="1" applyFont="1" applyFill="1" applyBorder="1" applyAlignment="1">
      <alignment horizontal="right"/>
    </xf>
    <xf numFmtId="0" fontId="5" fillId="0" borderId="0" xfId="0" applyFont="1" applyFill="1" applyAlignment="1">
      <alignment horizontal="left"/>
    </xf>
    <xf numFmtId="0" fontId="5" fillId="0" borderId="0" xfId="0" applyFont="1" applyFill="1"/>
    <xf numFmtId="3" fontId="5" fillId="0" borderId="0" xfId="0" applyNumberFormat="1" applyFont="1" applyFill="1"/>
    <xf numFmtId="0" fontId="5" fillId="0" borderId="0" xfId="0" applyFont="1" applyFill="1" applyAlignment="1">
      <alignment horizontal="right"/>
    </xf>
    <xf numFmtId="0" fontId="0" fillId="0" borderId="0" xfId="0" applyFill="1"/>
    <xf numFmtId="0" fontId="11" fillId="0" borderId="0" xfId="0" applyFont="1" applyFill="1" applyAlignment="1">
      <alignment horizontal="right"/>
    </xf>
    <xf numFmtId="0" fontId="11" fillId="0" borderId="2" xfId="0" applyFont="1" applyFill="1" applyBorder="1" applyAlignment="1">
      <alignment horizontal="right"/>
    </xf>
    <xf numFmtId="0" fontId="5" fillId="0" borderId="2" xfId="0" applyFont="1" applyFill="1" applyBorder="1" applyAlignment="1">
      <alignment horizontal="right"/>
    </xf>
    <xf numFmtId="0" fontId="5" fillId="0" borderId="0" xfId="0" applyFont="1" applyFill="1" applyAlignment="1">
      <alignment horizontal="left" wrapText="1"/>
    </xf>
    <xf numFmtId="0" fontId="5" fillId="0" borderId="2" xfId="0" applyFont="1" applyFill="1" applyBorder="1" applyAlignment="1">
      <alignment horizontal="right" wrapText="1"/>
    </xf>
    <xf numFmtId="0" fontId="5" fillId="0" borderId="2" xfId="0" applyFont="1" applyFill="1" applyBorder="1" applyAlignment="1">
      <alignment horizontal="right" vertical="top" wrapText="1"/>
    </xf>
    <xf numFmtId="3" fontId="16" fillId="0" borderId="6" xfId="0" applyNumberFormat="1" applyFont="1" applyFill="1" applyBorder="1" applyAlignment="1">
      <alignment horizontal="right" wrapText="1"/>
    </xf>
    <xf numFmtId="3" fontId="13" fillId="0" borderId="4" xfId="0" applyNumberFormat="1" applyFont="1" applyFill="1" applyBorder="1" applyAlignment="1">
      <alignment horizontal="right" wrapText="1"/>
    </xf>
    <xf numFmtId="0" fontId="19" fillId="3" borderId="0" xfId="0" applyFont="1" applyFill="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xf>
    <xf numFmtId="0" fontId="5" fillId="0" borderId="3" xfId="0" applyFont="1" applyBorder="1" applyAlignment="1">
      <alignment horizontal="center"/>
    </xf>
    <xf numFmtId="0" fontId="5" fillId="0" borderId="3" xfId="0" applyFont="1" applyFill="1" applyBorder="1" applyAlignment="1">
      <alignment horizontal="center"/>
    </xf>
  </cellXfs>
  <cellStyles count="16">
    <cellStyle name="Följde hyperlänken" xfId="1" xr:uid="{00000000-0005-0000-0000-000000000000}"/>
    <cellStyle name="Hyperlänk" xfId="2" builtinId="8"/>
    <cellStyle name="Normal" xfId="0" builtinId="0"/>
    <cellStyle name="Normal 11" xfId="14" xr:uid="{12C1675F-0BA7-4D00-85E6-0FD8265B4891}"/>
    <cellStyle name="Normal 2" xfId="3" xr:uid="{00000000-0005-0000-0000-000003000000}"/>
    <cellStyle name="Normal 3" xfId="4" xr:uid="{00000000-0005-0000-0000-000004000000}"/>
    <cellStyle name="Normal 4" xfId="12" xr:uid="{00000000-0005-0000-0000-000005000000}"/>
    <cellStyle name="Normal 5" xfId="15" xr:uid="{D2750930-3057-4FF9-A84B-F8BC4106DBCE}"/>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7.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9</xdr:col>
      <xdr:colOff>571500</xdr:colOff>
      <xdr:row>10</xdr:row>
      <xdr:rowOff>190500</xdr:rowOff>
    </xdr:to>
    <xdr:pic>
      <xdr:nvPicPr>
        <xdr:cNvPr id="6" name="Bildobjekt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1704975"/>
          <a:ext cx="1790700" cy="352425"/>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104775</xdr:rowOff>
        </xdr:from>
        <xdr:to>
          <xdr:col>1</xdr:col>
          <xdr:colOff>533400</xdr:colOff>
          <xdr:row>33</xdr:row>
          <xdr:rowOff>9525</xdr:rowOff>
        </xdr:to>
        <xdr:sp macro="" textlink="">
          <xdr:nvSpPr>
            <xdr:cNvPr id="67585" name="Object 1" hidden="1">
              <a:extLst>
                <a:ext uri="{63B3BB69-23CF-44E3-9099-C40C66FF867C}">
                  <a14:compatExt spid="_x0000_s67585"/>
                </a:ext>
                <a:ext uri="{FF2B5EF4-FFF2-40B4-BE49-F238E27FC236}">
                  <a16:creationId xmlns:a16="http://schemas.microsoft.com/office/drawing/2014/main" id="{00000000-0008-0000-0B00-0000010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31</xdr:row>
      <xdr:rowOff>104775</xdr:rowOff>
    </xdr:from>
    <xdr:to>
      <xdr:col>1</xdr:col>
      <xdr:colOff>828675</xdr:colOff>
      <xdr:row>32</xdr:row>
      <xdr:rowOff>158171</xdr:rowOff>
    </xdr:to>
    <xdr:pic>
      <xdr:nvPicPr>
        <xdr:cNvPr id="2" name="Bildobjekt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5124450"/>
          <a:ext cx="1438275"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C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C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C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C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C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C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C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C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C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C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C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61" name="Bild 1" hidden="1">
              <a:extLst>
                <a:ext uri="{63B3BB69-23CF-44E3-9099-C40C66FF867C}">
                  <a14:compatExt spid="_x0000_s57361"/>
                </a:ext>
                <a:ext uri="{FF2B5EF4-FFF2-40B4-BE49-F238E27FC236}">
                  <a16:creationId xmlns:a16="http://schemas.microsoft.com/office/drawing/2014/main" id="{00000000-0008-0000-0C00-00001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62" name="Object 18" hidden="1">
              <a:extLst>
                <a:ext uri="{63B3BB69-23CF-44E3-9099-C40C66FF867C}">
                  <a14:compatExt spid="_x0000_s57362"/>
                </a:ext>
                <a:ext uri="{FF2B5EF4-FFF2-40B4-BE49-F238E27FC236}">
                  <a16:creationId xmlns:a16="http://schemas.microsoft.com/office/drawing/2014/main" id="{00000000-0008-0000-0C00-00001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63" name="Object 19" hidden="1">
              <a:extLst>
                <a:ext uri="{63B3BB69-23CF-44E3-9099-C40C66FF867C}">
                  <a14:compatExt spid="_x0000_s57363"/>
                </a:ext>
                <a:ext uri="{FF2B5EF4-FFF2-40B4-BE49-F238E27FC236}">
                  <a16:creationId xmlns:a16="http://schemas.microsoft.com/office/drawing/2014/main" id="{00000000-0008-0000-0C00-00001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64" name="Bild 3" hidden="1">
              <a:extLst>
                <a:ext uri="{63B3BB69-23CF-44E3-9099-C40C66FF867C}">
                  <a14:compatExt spid="_x0000_s57364"/>
                </a:ext>
                <a:ext uri="{FF2B5EF4-FFF2-40B4-BE49-F238E27FC236}">
                  <a16:creationId xmlns:a16="http://schemas.microsoft.com/office/drawing/2014/main" id="{00000000-0008-0000-0C00-000014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C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66" name="Object 22" hidden="1">
              <a:extLst>
                <a:ext uri="{63B3BB69-23CF-44E3-9099-C40C66FF867C}">
                  <a14:compatExt spid="_x0000_s57366"/>
                </a:ext>
                <a:ext uri="{FF2B5EF4-FFF2-40B4-BE49-F238E27FC236}">
                  <a16:creationId xmlns:a16="http://schemas.microsoft.com/office/drawing/2014/main" id="{00000000-0008-0000-0C00-000016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67" name="Object 23" hidden="1">
              <a:extLst>
                <a:ext uri="{63B3BB69-23CF-44E3-9099-C40C66FF867C}">
                  <a14:compatExt spid="_x0000_s57367"/>
                </a:ext>
                <a:ext uri="{FF2B5EF4-FFF2-40B4-BE49-F238E27FC236}">
                  <a16:creationId xmlns:a16="http://schemas.microsoft.com/office/drawing/2014/main" id="{00000000-0008-0000-0C00-000017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68" name="Object 24" hidden="1">
              <a:extLst>
                <a:ext uri="{63B3BB69-23CF-44E3-9099-C40C66FF867C}">
                  <a14:compatExt spid="_x0000_s57368"/>
                </a:ext>
                <a:ext uri="{FF2B5EF4-FFF2-40B4-BE49-F238E27FC236}">
                  <a16:creationId xmlns:a16="http://schemas.microsoft.com/office/drawing/2014/main" id="{00000000-0008-0000-0C00-000018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69" name="Object 25" hidden="1">
              <a:extLst>
                <a:ext uri="{63B3BB69-23CF-44E3-9099-C40C66FF867C}">
                  <a14:compatExt spid="_x0000_s57369"/>
                </a:ext>
                <a:ext uri="{FF2B5EF4-FFF2-40B4-BE49-F238E27FC236}">
                  <a16:creationId xmlns:a16="http://schemas.microsoft.com/office/drawing/2014/main" id="{00000000-0008-0000-0C00-00001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30</xdr:row>
      <xdr:rowOff>47625</xdr:rowOff>
    </xdr:from>
    <xdr:to>
      <xdr:col>1</xdr:col>
      <xdr:colOff>600075</xdr:colOff>
      <xdr:row>31</xdr:row>
      <xdr:rowOff>101021</xdr:rowOff>
    </xdr:to>
    <xdr:pic>
      <xdr:nvPicPr>
        <xdr:cNvPr id="2" name="Bildobjekt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8575" y="4905375"/>
          <a:ext cx="1438275" cy="215321"/>
        </a:xfrm>
        <a:prstGeom prst="rect">
          <a:avLst/>
        </a:prstGeom>
      </xdr:spPr>
    </xdr:pic>
    <xdr:clientData/>
  </xdr:twoCellAnchor>
  <xdr:twoCellAnchor editAs="oneCell">
    <xdr:from>
      <xdr:col>0</xdr:col>
      <xdr:colOff>47625</xdr:colOff>
      <xdr:row>48</xdr:row>
      <xdr:rowOff>47625</xdr:rowOff>
    </xdr:from>
    <xdr:to>
      <xdr:col>1</xdr:col>
      <xdr:colOff>619125</xdr:colOff>
      <xdr:row>49</xdr:row>
      <xdr:rowOff>101021</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47625" y="7820025"/>
          <a:ext cx="1438275" cy="215321"/>
        </a:xfrm>
        <a:prstGeom prst="rect">
          <a:avLst/>
        </a:prstGeom>
      </xdr:spPr>
    </xdr:pic>
    <xdr:clientData/>
  </xdr:twoCellAnchor>
  <xdr:twoCellAnchor editAs="oneCell">
    <xdr:from>
      <xdr:col>0</xdr:col>
      <xdr:colOff>38100</xdr:colOff>
      <xdr:row>62</xdr:row>
      <xdr:rowOff>76200</xdr:rowOff>
    </xdr:from>
    <xdr:to>
      <xdr:col>1</xdr:col>
      <xdr:colOff>609600</xdr:colOff>
      <xdr:row>63</xdr:row>
      <xdr:rowOff>129596</xdr:rowOff>
    </xdr:to>
    <xdr:pic>
      <xdr:nvPicPr>
        <xdr:cNvPr id="4" name="Bildobjekt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38100" y="10115550"/>
          <a:ext cx="14382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47625</xdr:colOff>
      <xdr:row>31</xdr:row>
      <xdr:rowOff>47625</xdr:rowOff>
    </xdr:from>
    <xdr:to>
      <xdr:col>1</xdr:col>
      <xdr:colOff>304800</xdr:colOff>
      <xdr:row>32</xdr:row>
      <xdr:rowOff>101021</xdr:rowOff>
    </xdr:to>
    <xdr:pic>
      <xdr:nvPicPr>
        <xdr:cNvPr id="2" name="Bildobjekt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47625" y="5191125"/>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32</xdr:row>
          <xdr:rowOff>104775</xdr:rowOff>
        </xdr:from>
        <xdr:to>
          <xdr:col>1</xdr:col>
          <xdr:colOff>609600</xdr:colOff>
          <xdr:row>34</xdr:row>
          <xdr:rowOff>9525</xdr:rowOff>
        </xdr:to>
        <xdr:sp macro="" textlink="">
          <xdr:nvSpPr>
            <xdr:cNvPr id="73729" name="Bild 3" hidden="1">
              <a:extLst>
                <a:ext uri="{63B3BB69-23CF-44E3-9099-C40C66FF867C}">
                  <a14:compatExt spid="_x0000_s73729"/>
                </a:ext>
                <a:ext uri="{FF2B5EF4-FFF2-40B4-BE49-F238E27FC236}">
                  <a16:creationId xmlns:a16="http://schemas.microsoft.com/office/drawing/2014/main" id="{00000000-0008-0000-0300-0000012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47625</xdr:colOff>
      <xdr:row>32</xdr:row>
      <xdr:rowOff>104775</xdr:rowOff>
    </xdr:from>
    <xdr:to>
      <xdr:col>1</xdr:col>
      <xdr:colOff>876300</xdr:colOff>
      <xdr:row>33</xdr:row>
      <xdr:rowOff>158171</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7625" y="5286375"/>
          <a:ext cx="14382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4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42</xdr:row>
          <xdr:rowOff>57150</xdr:rowOff>
        </xdr:from>
        <xdr:to>
          <xdr:col>1</xdr:col>
          <xdr:colOff>142875</xdr:colOff>
          <xdr:row>43</xdr:row>
          <xdr:rowOff>133350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xdr:colOff>
      <xdr:row>24</xdr:row>
      <xdr:rowOff>66675</xdr:rowOff>
    </xdr:from>
    <xdr:to>
      <xdr:col>1</xdr:col>
      <xdr:colOff>428625</xdr:colOff>
      <xdr:row>25</xdr:row>
      <xdr:rowOff>120071</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38100" y="3952875"/>
          <a:ext cx="1438275" cy="215321"/>
        </a:xfrm>
        <a:prstGeom prst="rect">
          <a:avLst/>
        </a:prstGeom>
      </xdr:spPr>
    </xdr:pic>
    <xdr:clientData/>
  </xdr:twoCellAnchor>
  <xdr:twoCellAnchor editAs="oneCell">
    <xdr:from>
      <xdr:col>0</xdr:col>
      <xdr:colOff>47625</xdr:colOff>
      <xdr:row>42</xdr:row>
      <xdr:rowOff>57150</xdr:rowOff>
    </xdr:from>
    <xdr:to>
      <xdr:col>1</xdr:col>
      <xdr:colOff>438150</xdr:colOff>
      <xdr:row>43</xdr:row>
      <xdr:rowOff>110546</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7625" y="6858000"/>
          <a:ext cx="143827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152400</xdr:rowOff>
        </xdr:from>
        <xdr:to>
          <xdr:col>1</xdr:col>
          <xdr:colOff>390525</xdr:colOff>
          <xdr:row>31</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5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38100</xdr:rowOff>
        </xdr:from>
        <xdr:to>
          <xdr:col>1</xdr:col>
          <xdr:colOff>390525</xdr:colOff>
          <xdr:row>52</xdr:row>
          <xdr:rowOff>114300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5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47625</xdr:colOff>
      <xdr:row>29</xdr:row>
      <xdr:rowOff>152400</xdr:rowOff>
    </xdr:from>
    <xdr:to>
      <xdr:col>1</xdr:col>
      <xdr:colOff>685800</xdr:colOff>
      <xdr:row>31</xdr:row>
      <xdr:rowOff>43871</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625" y="4848225"/>
          <a:ext cx="1438275" cy="215321"/>
        </a:xfrm>
        <a:prstGeom prst="rect">
          <a:avLst/>
        </a:prstGeom>
      </xdr:spPr>
    </xdr:pic>
    <xdr:clientData/>
  </xdr:twoCellAnchor>
  <xdr:twoCellAnchor editAs="oneCell">
    <xdr:from>
      <xdr:col>0</xdr:col>
      <xdr:colOff>47625</xdr:colOff>
      <xdr:row>51</xdr:row>
      <xdr:rowOff>38100</xdr:rowOff>
    </xdr:from>
    <xdr:to>
      <xdr:col>1</xdr:col>
      <xdr:colOff>685800</xdr:colOff>
      <xdr:row>52</xdr:row>
      <xdr:rowOff>91496</xdr:rowOff>
    </xdr:to>
    <xdr:pic>
      <xdr:nvPicPr>
        <xdr:cNvPr id="3" name="Bildobjekt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47625" y="8134350"/>
          <a:ext cx="14382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32</xdr:row>
          <xdr:rowOff>0</xdr:rowOff>
        </xdr:from>
        <xdr:to>
          <xdr:col>1</xdr:col>
          <xdr:colOff>581025</xdr:colOff>
          <xdr:row>33</xdr:row>
          <xdr:rowOff>66675</xdr:rowOff>
        </xdr:to>
        <xdr:sp macro="" textlink="">
          <xdr:nvSpPr>
            <xdr:cNvPr id="65537" name="Bild 3"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66</xdr:row>
          <xdr:rowOff>0</xdr:rowOff>
        </xdr:from>
        <xdr:to>
          <xdr:col>1</xdr:col>
          <xdr:colOff>581025</xdr:colOff>
          <xdr:row>67</xdr:row>
          <xdr:rowOff>66675</xdr:rowOff>
        </xdr:to>
        <xdr:sp macro="" textlink="">
          <xdr:nvSpPr>
            <xdr:cNvPr id="65538" name="Bild 3" hidden="1">
              <a:extLst>
                <a:ext uri="{63B3BB69-23CF-44E3-9099-C40C66FF867C}">
                  <a14:compatExt spid="_x0000_s65538"/>
                </a:ext>
                <a:ext uri="{FF2B5EF4-FFF2-40B4-BE49-F238E27FC236}">
                  <a16:creationId xmlns:a16="http://schemas.microsoft.com/office/drawing/2014/main" id="{00000000-0008-0000-0600-000002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47625</xdr:colOff>
      <xdr:row>66</xdr:row>
      <xdr:rowOff>0</xdr:rowOff>
    </xdr:from>
    <xdr:to>
      <xdr:col>1</xdr:col>
      <xdr:colOff>876300</xdr:colOff>
      <xdr:row>67</xdr:row>
      <xdr:rowOff>53396</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7625" y="10687050"/>
          <a:ext cx="1438275" cy="215321"/>
        </a:xfrm>
        <a:prstGeom prst="rect">
          <a:avLst/>
        </a:prstGeom>
      </xdr:spPr>
    </xdr:pic>
    <xdr:clientData/>
  </xdr:twoCellAnchor>
  <xdr:twoCellAnchor editAs="oneCell">
    <xdr:from>
      <xdr:col>0</xdr:col>
      <xdr:colOff>47625</xdr:colOff>
      <xdr:row>32</xdr:row>
      <xdr:rowOff>0</xdr:rowOff>
    </xdr:from>
    <xdr:to>
      <xdr:col>1</xdr:col>
      <xdr:colOff>876300</xdr:colOff>
      <xdr:row>33</xdr:row>
      <xdr:rowOff>53396</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47625" y="5181600"/>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38100</xdr:rowOff>
        </xdr:from>
        <xdr:to>
          <xdr:col>0</xdr:col>
          <xdr:colOff>1190625</xdr:colOff>
          <xdr:row>30</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44</xdr:row>
          <xdr:rowOff>57150</xdr:rowOff>
        </xdr:from>
        <xdr:to>
          <xdr:col>0</xdr:col>
          <xdr:colOff>1190625</xdr:colOff>
          <xdr:row>45</xdr:row>
          <xdr:rowOff>133350</xdr:rowOff>
        </xdr:to>
        <xdr:sp macro="" textlink="">
          <xdr:nvSpPr>
            <xdr:cNvPr id="16386" name="Bild 3"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63</xdr:row>
          <xdr:rowOff>47625</xdr:rowOff>
        </xdr:from>
        <xdr:to>
          <xdr:col>0</xdr:col>
          <xdr:colOff>1152525</xdr:colOff>
          <xdr:row>64</xdr:row>
          <xdr:rowOff>123825</xdr:rowOff>
        </xdr:to>
        <xdr:sp macro="" textlink="">
          <xdr:nvSpPr>
            <xdr:cNvPr id="16387" name="Bild 1"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47625</xdr:colOff>
      <xdr:row>29</xdr:row>
      <xdr:rowOff>38100</xdr:rowOff>
    </xdr:from>
    <xdr:to>
      <xdr:col>1</xdr:col>
      <xdr:colOff>66675</xdr:colOff>
      <xdr:row>30</xdr:row>
      <xdr:rowOff>91496</xdr:rowOff>
    </xdr:to>
    <xdr:pic>
      <xdr:nvPicPr>
        <xdr:cNvPr id="2" name="Bildobjekt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7625" y="4733925"/>
          <a:ext cx="1438275" cy="215321"/>
        </a:xfrm>
        <a:prstGeom prst="rect">
          <a:avLst/>
        </a:prstGeom>
      </xdr:spPr>
    </xdr:pic>
    <xdr:clientData/>
  </xdr:twoCellAnchor>
  <xdr:twoCellAnchor editAs="oneCell">
    <xdr:from>
      <xdr:col>0</xdr:col>
      <xdr:colOff>47625</xdr:colOff>
      <xdr:row>44</xdr:row>
      <xdr:rowOff>57150</xdr:rowOff>
    </xdr:from>
    <xdr:to>
      <xdr:col>1</xdr:col>
      <xdr:colOff>66675</xdr:colOff>
      <xdr:row>45</xdr:row>
      <xdr:rowOff>110546</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47625" y="7181850"/>
          <a:ext cx="1438275" cy="215321"/>
        </a:xfrm>
        <a:prstGeom prst="rect">
          <a:avLst/>
        </a:prstGeom>
      </xdr:spPr>
    </xdr:pic>
    <xdr:clientData/>
  </xdr:twoCellAnchor>
  <xdr:twoCellAnchor editAs="oneCell">
    <xdr:from>
      <xdr:col>0</xdr:col>
      <xdr:colOff>9525</xdr:colOff>
      <xdr:row>63</xdr:row>
      <xdr:rowOff>47625</xdr:rowOff>
    </xdr:from>
    <xdr:to>
      <xdr:col>1</xdr:col>
      <xdr:colOff>28575</xdr:colOff>
      <xdr:row>64</xdr:row>
      <xdr:rowOff>101021</xdr:rowOff>
    </xdr:to>
    <xdr:pic>
      <xdr:nvPicPr>
        <xdr:cNvPr id="4" name="Bildobjekt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9525" y="10248900"/>
          <a:ext cx="14382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56</xdr:row>
          <xdr:rowOff>47625</xdr:rowOff>
        </xdr:from>
        <xdr:to>
          <xdr:col>1</xdr:col>
          <xdr:colOff>200025</xdr:colOff>
          <xdr:row>57</xdr:row>
          <xdr:rowOff>123825</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24</xdr:row>
      <xdr:rowOff>47625</xdr:rowOff>
    </xdr:from>
    <xdr:to>
      <xdr:col>1</xdr:col>
      <xdr:colOff>495300</xdr:colOff>
      <xdr:row>25</xdr:row>
      <xdr:rowOff>101021</xdr:rowOff>
    </xdr:to>
    <xdr:pic>
      <xdr:nvPicPr>
        <xdr:cNvPr id="2" name="Bildobjek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8575" y="4095750"/>
          <a:ext cx="1438275" cy="215321"/>
        </a:xfrm>
        <a:prstGeom prst="rect">
          <a:avLst/>
        </a:prstGeom>
      </xdr:spPr>
    </xdr:pic>
    <xdr:clientData/>
  </xdr:twoCellAnchor>
  <xdr:twoCellAnchor editAs="oneCell">
    <xdr:from>
      <xdr:col>0</xdr:col>
      <xdr:colOff>28575</xdr:colOff>
      <xdr:row>56</xdr:row>
      <xdr:rowOff>47625</xdr:rowOff>
    </xdr:from>
    <xdr:to>
      <xdr:col>1</xdr:col>
      <xdr:colOff>495300</xdr:colOff>
      <xdr:row>57</xdr:row>
      <xdr:rowOff>101021</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8575" y="9315450"/>
          <a:ext cx="14382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47625</xdr:rowOff>
        </xdr:from>
        <xdr:to>
          <xdr:col>1</xdr:col>
          <xdr:colOff>533400</xdr:colOff>
          <xdr:row>32</xdr:row>
          <xdr:rowOff>114300</xdr:rowOff>
        </xdr:to>
        <xdr:sp macro="" textlink="">
          <xdr:nvSpPr>
            <xdr:cNvPr id="66561" name="Bild 1" hidden="1">
              <a:extLst>
                <a:ext uri="{63B3BB69-23CF-44E3-9099-C40C66FF867C}">
                  <a14:compatExt spid="_x0000_s66561"/>
                </a:ext>
                <a:ext uri="{FF2B5EF4-FFF2-40B4-BE49-F238E27FC236}">
                  <a16:creationId xmlns:a16="http://schemas.microsoft.com/office/drawing/2014/main" id="{00000000-0008-0000-0900-0000010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31</xdr:row>
      <xdr:rowOff>47625</xdr:rowOff>
    </xdr:from>
    <xdr:to>
      <xdr:col>1</xdr:col>
      <xdr:colOff>828675</xdr:colOff>
      <xdr:row>32</xdr:row>
      <xdr:rowOff>101021</xdr:rowOff>
    </xdr:to>
    <xdr:pic>
      <xdr:nvPicPr>
        <xdr:cNvPr id="2" name="Bildobjekt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5067300"/>
          <a:ext cx="14382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66675</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28575</xdr:rowOff>
        </xdr:from>
        <xdr:to>
          <xdr:col>0</xdr:col>
          <xdr:colOff>1143000</xdr:colOff>
          <xdr:row>61</xdr:row>
          <xdr:rowOff>104775</xdr:rowOff>
        </xdr:to>
        <xdr:sp macro="" textlink="">
          <xdr:nvSpPr>
            <xdr:cNvPr id="23556" name="Bild 1"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28</xdr:row>
      <xdr:rowOff>57150</xdr:rowOff>
    </xdr:from>
    <xdr:to>
      <xdr:col>1</xdr:col>
      <xdr:colOff>200025</xdr:colOff>
      <xdr:row>29</xdr:row>
      <xdr:rowOff>43871</xdr:rowOff>
    </xdr:to>
    <xdr:pic>
      <xdr:nvPicPr>
        <xdr:cNvPr id="2" name="Bildobjekt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4591050"/>
          <a:ext cx="1438275" cy="215321"/>
        </a:xfrm>
        <a:prstGeom prst="rect">
          <a:avLst/>
        </a:prstGeom>
      </xdr:spPr>
    </xdr:pic>
    <xdr:clientData/>
  </xdr:twoCellAnchor>
  <xdr:twoCellAnchor editAs="oneCell">
    <xdr:from>
      <xdr:col>0</xdr:col>
      <xdr:colOff>0</xdr:colOff>
      <xdr:row>43</xdr:row>
      <xdr:rowOff>0</xdr:rowOff>
    </xdr:from>
    <xdr:to>
      <xdr:col>1</xdr:col>
      <xdr:colOff>200025</xdr:colOff>
      <xdr:row>44</xdr:row>
      <xdr:rowOff>53396</xdr:rowOff>
    </xdr:to>
    <xdr:pic>
      <xdr:nvPicPr>
        <xdr:cNvPr id="7" name="Bildobjekt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stretch>
          <a:fillRect/>
        </a:stretch>
      </xdr:blipFill>
      <xdr:spPr>
        <a:xfrm>
          <a:off x="0" y="7162800"/>
          <a:ext cx="1438275" cy="215321"/>
        </a:xfrm>
        <a:prstGeom prst="rect">
          <a:avLst/>
        </a:prstGeom>
      </xdr:spPr>
    </xdr:pic>
    <xdr:clientData/>
  </xdr:twoCellAnchor>
  <xdr:twoCellAnchor editAs="oneCell">
    <xdr:from>
      <xdr:col>0</xdr:col>
      <xdr:colOff>0</xdr:colOff>
      <xdr:row>60</xdr:row>
      <xdr:rowOff>28575</xdr:rowOff>
    </xdr:from>
    <xdr:to>
      <xdr:col>1</xdr:col>
      <xdr:colOff>200025</xdr:colOff>
      <xdr:row>61</xdr:row>
      <xdr:rowOff>81971</xdr:rowOff>
    </xdr:to>
    <xdr:pic>
      <xdr:nvPicPr>
        <xdr:cNvPr id="8" name="Bildobjekt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10067925"/>
          <a:ext cx="1438275" cy="21532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vmlDrawing" Target="../drawings/vmlDrawing7.vml"/><Relationship Id="rId1" Type="http://schemas.openxmlformats.org/officeDocument/2006/relationships/drawing" Target="../drawings/drawing8.xml"/><Relationship Id="rId4" Type="http://schemas.openxmlformats.org/officeDocument/2006/relationships/image" Target="../media/image3.emf"/></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14.bin"/><Relationship Id="rId5" Type="http://schemas.openxmlformats.org/officeDocument/2006/relationships/image" Target="../media/image3.emf"/><Relationship Id="rId4" Type="http://schemas.openxmlformats.org/officeDocument/2006/relationships/oleObject" Target="../embeddings/oleObject13.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15.bin"/></Relationships>
</file>

<file path=xl/worksheets/_rels/sheet13.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oleObject" Target="../embeddings/oleObject22.bin"/><Relationship Id="rId18" Type="http://schemas.openxmlformats.org/officeDocument/2006/relationships/oleObject" Target="../embeddings/oleObject26.bin"/><Relationship Id="rId3" Type="http://schemas.openxmlformats.org/officeDocument/2006/relationships/vmlDrawing" Target="../drawings/vmlDrawing10.vml"/><Relationship Id="rId21" Type="http://schemas.openxmlformats.org/officeDocument/2006/relationships/oleObject" Target="../embeddings/Microsoft_Word_97_-_2003_Document2.doc"/><Relationship Id="rId7" Type="http://schemas.openxmlformats.org/officeDocument/2006/relationships/image" Target="../media/image3.emf"/><Relationship Id="rId12" Type="http://schemas.openxmlformats.org/officeDocument/2006/relationships/oleObject" Target="../embeddings/oleObject21.bin"/><Relationship Id="rId17" Type="http://schemas.openxmlformats.org/officeDocument/2006/relationships/oleObject" Target="../embeddings/oleObject25.bin"/><Relationship Id="rId25" Type="http://schemas.openxmlformats.org/officeDocument/2006/relationships/oleObject" Target="../embeddings/oleObject32.bin"/><Relationship Id="rId2" Type="http://schemas.openxmlformats.org/officeDocument/2006/relationships/drawing" Target="../drawings/drawing11.xml"/><Relationship Id="rId16" Type="http://schemas.openxmlformats.org/officeDocument/2006/relationships/oleObject" Target="../embeddings/Microsoft_Word_97_-_2003_Document1.doc"/><Relationship Id="rId20" Type="http://schemas.openxmlformats.org/officeDocument/2006/relationships/oleObject" Target="../embeddings/oleObject28.bin"/><Relationship Id="rId1" Type="http://schemas.openxmlformats.org/officeDocument/2006/relationships/printerSettings" Target="../printerSettings/printerSettings11.bin"/><Relationship Id="rId6" Type="http://schemas.openxmlformats.org/officeDocument/2006/relationships/oleObject" Target="../embeddings/oleObject17.bin"/><Relationship Id="rId11" Type="http://schemas.openxmlformats.org/officeDocument/2006/relationships/oleObject" Target="../embeddings/Microsoft_Word_97_-_2003_Document.doc"/><Relationship Id="rId24" Type="http://schemas.openxmlformats.org/officeDocument/2006/relationships/oleObject" Target="../embeddings/oleObject31.bin"/><Relationship Id="rId5" Type="http://schemas.openxmlformats.org/officeDocument/2006/relationships/image" Target="../media/image7.emf"/><Relationship Id="rId15" Type="http://schemas.openxmlformats.org/officeDocument/2006/relationships/oleObject" Target="../embeddings/oleObject24.bin"/><Relationship Id="rId23" Type="http://schemas.openxmlformats.org/officeDocument/2006/relationships/oleObject" Target="../embeddings/oleObject30.bin"/><Relationship Id="rId10" Type="http://schemas.openxmlformats.org/officeDocument/2006/relationships/oleObject" Target="../embeddings/oleObject20.bin"/><Relationship Id="rId19" Type="http://schemas.openxmlformats.org/officeDocument/2006/relationships/oleObject" Target="../embeddings/oleObject27.bin"/><Relationship Id="rId4" Type="http://schemas.openxmlformats.org/officeDocument/2006/relationships/oleObject" Target="../embeddings/oleObject16.bin"/><Relationship Id="rId9" Type="http://schemas.openxmlformats.org/officeDocument/2006/relationships/oleObject" Target="../embeddings/oleObject19.bin"/><Relationship Id="rId14" Type="http://schemas.openxmlformats.org/officeDocument/2006/relationships/oleObject" Target="../embeddings/oleObject23.bin"/><Relationship Id="rId22" Type="http://schemas.openxmlformats.org/officeDocument/2006/relationships/oleObject" Target="../embeddings/oleObject2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image" Target="../media/image3.emf"/><Relationship Id="rId4" Type="http://schemas.openxmlformats.org/officeDocument/2006/relationships/oleObject" Target="../embeddings/oleObject3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3.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5.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6.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oleObject" Target="../embeddings/oleObject9.bin"/><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oleObject" Target="../embeddings/oleObject8.bin"/><Relationship Id="rId5" Type="http://schemas.openxmlformats.org/officeDocument/2006/relationships/image" Target="../media/image3.emf"/><Relationship Id="rId4" Type="http://schemas.openxmlformats.org/officeDocument/2006/relationships/oleObject" Target="../embeddings/oleObject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oleObject" Target="../embeddings/oleObject11.bin"/><Relationship Id="rId5" Type="http://schemas.openxmlformats.org/officeDocument/2006/relationships/image" Target="../media/image3.emf"/><Relationship Id="rId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Q24"/>
  <sheetViews>
    <sheetView showGridLines="0" workbookViewId="0">
      <selection activeCell="D56" sqref="D56"/>
    </sheetView>
  </sheetViews>
  <sheetFormatPr defaultColWidth="9.140625" defaultRowHeight="12" x14ac:dyDescent="0.2"/>
  <cols>
    <col min="1" max="1" width="9.140625" style="3"/>
    <col min="2" max="2" width="12.85546875" style="3" customWidth="1"/>
    <col min="3" max="16384" width="9.140625" style="3"/>
  </cols>
  <sheetData>
    <row r="1" spans="1:17" customFormat="1" ht="32.25" customHeight="1" x14ac:dyDescent="0.2">
      <c r="A1" s="247" t="s">
        <v>292</v>
      </c>
      <c r="B1" s="248"/>
      <c r="C1" s="248"/>
      <c r="D1" s="248"/>
      <c r="E1" s="248"/>
      <c r="F1" s="248"/>
      <c r="G1" s="248"/>
      <c r="H1" s="248"/>
      <c r="I1" s="248"/>
      <c r="J1" s="248"/>
      <c r="K1" s="248"/>
      <c r="L1" s="248"/>
    </row>
    <row r="2" spans="1:17" customFormat="1" ht="12.75" x14ac:dyDescent="0.2"/>
    <row r="3" spans="1:17" customFormat="1" ht="12.75" x14ac:dyDescent="0.2"/>
    <row r="4" spans="1:17" customFormat="1" ht="12.75" x14ac:dyDescent="0.2"/>
    <row r="5" spans="1:17" customFormat="1" ht="12.75" x14ac:dyDescent="0.2"/>
    <row r="6" spans="1:17" customFormat="1" ht="12.75" x14ac:dyDescent="0.2"/>
    <row r="7" spans="1:17" customFormat="1" ht="12.75" x14ac:dyDescent="0.2"/>
    <row r="8" spans="1:17" customFormat="1" ht="12.75" x14ac:dyDescent="0.2"/>
    <row r="9" spans="1:17" customFormat="1" ht="12.75" x14ac:dyDescent="0.2"/>
    <row r="10" spans="1:17" customFormat="1" ht="12.75" x14ac:dyDescent="0.2"/>
    <row r="11" spans="1:17" customFormat="1" ht="65.25" customHeight="1" x14ac:dyDescent="0.35">
      <c r="B11" s="47" t="s">
        <v>290</v>
      </c>
    </row>
    <row r="12" spans="1:17" customFormat="1" ht="18.75" x14ac:dyDescent="0.3">
      <c r="B12" s="48" t="s">
        <v>291</v>
      </c>
      <c r="Q12" s="1"/>
    </row>
    <row r="13" spans="1:17" customFormat="1" ht="18.75" x14ac:dyDescent="0.3">
      <c r="B13" s="48"/>
    </row>
    <row r="14" spans="1:17" customFormat="1" ht="12.75" x14ac:dyDescent="0.2">
      <c r="B14" s="207" t="s">
        <v>284</v>
      </c>
      <c r="C14" s="208"/>
      <c r="D14" s="208"/>
      <c r="E14" s="208"/>
      <c r="F14" s="208"/>
    </row>
    <row r="15" spans="1:17" customFormat="1" ht="12.75" x14ac:dyDescent="0.2">
      <c r="B15" s="115" t="s">
        <v>285</v>
      </c>
      <c r="F15" s="115"/>
    </row>
    <row r="16" spans="1:17" customFormat="1" ht="18.75" x14ac:dyDescent="0.3">
      <c r="B16" s="48"/>
    </row>
    <row r="17" spans="2:5" customFormat="1" ht="12.75" x14ac:dyDescent="0.2">
      <c r="B17" s="209" t="s">
        <v>286</v>
      </c>
      <c r="C17" s="208"/>
      <c r="D17" s="208"/>
      <c r="E17" s="208"/>
    </row>
    <row r="18" spans="2:5" customFormat="1" ht="12.75" x14ac:dyDescent="0.2">
      <c r="B18" s="208" t="s">
        <v>283</v>
      </c>
      <c r="C18" s="208"/>
      <c r="D18" s="208"/>
      <c r="E18" s="208"/>
    </row>
    <row r="19" spans="2:5" customFormat="1" ht="12.75" x14ac:dyDescent="0.2">
      <c r="B19" s="208" t="s">
        <v>287</v>
      </c>
      <c r="C19" s="208"/>
      <c r="D19" s="208"/>
      <c r="E19" s="208"/>
    </row>
    <row r="20" spans="2:5" customFormat="1" ht="18.75" x14ac:dyDescent="0.3">
      <c r="B20" s="49"/>
    </row>
    <row r="21" spans="2:5" customFormat="1" ht="12.75" x14ac:dyDescent="0.2"/>
    <row r="22" spans="2:5" customFormat="1" ht="12.75" x14ac:dyDescent="0.2">
      <c r="B22" s="209" t="s">
        <v>288</v>
      </c>
      <c r="C22" s="208"/>
      <c r="D22" s="208"/>
      <c r="E22" s="208"/>
    </row>
    <row r="23" spans="2:5" customFormat="1" ht="12.75" x14ac:dyDescent="0.2">
      <c r="B23" s="208" t="s">
        <v>183</v>
      </c>
      <c r="C23" s="208"/>
      <c r="D23" s="208"/>
      <c r="E23" s="208"/>
    </row>
    <row r="24" spans="2:5" customFormat="1" ht="12.75" x14ac:dyDescent="0.2">
      <c r="B24" s="208" t="s">
        <v>289</v>
      </c>
      <c r="C24" s="208"/>
      <c r="D24" s="208"/>
      <c r="E24" s="208"/>
    </row>
  </sheetData>
  <mergeCells count="1">
    <mergeCell ref="A1:L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showGridLines="0" workbookViewId="0">
      <selection activeCell="D56" sqref="D56"/>
    </sheetView>
  </sheetViews>
  <sheetFormatPr defaultRowHeight="12.75" x14ac:dyDescent="0.2"/>
  <cols>
    <col min="2" max="2" width="15.5703125" bestFit="1" customWidth="1"/>
    <col min="3" max="3" width="16.42578125" bestFit="1" customWidth="1"/>
    <col min="4" max="4" width="23.5703125" bestFit="1" customWidth="1"/>
  </cols>
  <sheetData>
    <row r="1" spans="1:18" s="33" customFormat="1" ht="12.75" customHeight="1" x14ac:dyDescent="0.2">
      <c r="A1" s="61" t="s">
        <v>219</v>
      </c>
      <c r="B1" s="16"/>
      <c r="C1" s="16"/>
      <c r="D1" s="16"/>
      <c r="O1" s="27"/>
      <c r="P1" s="27"/>
      <c r="Q1" s="27"/>
      <c r="R1" s="27"/>
    </row>
    <row r="2" spans="1:18" s="33" customFormat="1" ht="12.75" customHeight="1" x14ac:dyDescent="0.2">
      <c r="A2" s="4" t="s">
        <v>251</v>
      </c>
      <c r="B2" s="16"/>
      <c r="C2" s="16"/>
      <c r="D2" s="16"/>
      <c r="O2" s="27"/>
      <c r="P2" s="27"/>
      <c r="Q2" s="27"/>
      <c r="R2" s="27"/>
    </row>
    <row r="3" spans="1:18" s="33" customFormat="1" ht="12.75" customHeight="1" x14ac:dyDescent="0.2">
      <c r="A3" s="114" t="s">
        <v>226</v>
      </c>
      <c r="B3" s="16"/>
      <c r="C3" s="16"/>
      <c r="D3" s="16"/>
      <c r="O3" s="27"/>
      <c r="P3" s="27"/>
      <c r="Q3" s="27"/>
      <c r="R3" s="27"/>
    </row>
    <row r="4" spans="1:18" s="33" customFormat="1" ht="12.75" customHeight="1" x14ac:dyDescent="0.2">
      <c r="A4" s="114" t="s">
        <v>227</v>
      </c>
      <c r="B4" s="16"/>
      <c r="C4" s="16"/>
      <c r="D4" s="16"/>
      <c r="O4" s="27"/>
      <c r="P4" s="27"/>
      <c r="Q4" s="27"/>
      <c r="R4" s="27"/>
    </row>
    <row r="5" spans="1:18" x14ac:dyDescent="0.2">
      <c r="A5" s="154"/>
      <c r="B5" s="154"/>
      <c r="C5" s="154"/>
      <c r="D5" s="154"/>
    </row>
    <row r="6" spans="1:18" x14ac:dyDescent="0.2">
      <c r="A6" s="82" t="s">
        <v>0</v>
      </c>
      <c r="B6" s="155" t="s">
        <v>213</v>
      </c>
      <c r="C6" s="155" t="s">
        <v>77</v>
      </c>
      <c r="D6" s="155" t="s">
        <v>214</v>
      </c>
    </row>
    <row r="7" spans="1:18" x14ac:dyDescent="0.2">
      <c r="A7" s="156">
        <v>1999</v>
      </c>
      <c r="B7" s="68">
        <v>88068745.800000012</v>
      </c>
      <c r="C7" s="68">
        <v>17007</v>
      </c>
      <c r="D7" s="68">
        <v>5178.3821838066688</v>
      </c>
    </row>
    <row r="8" spans="1:18" x14ac:dyDescent="0.2">
      <c r="A8" s="57">
        <v>2000</v>
      </c>
      <c r="B8" s="22">
        <v>91705466.199999988</v>
      </c>
      <c r="C8" s="22">
        <v>17315</v>
      </c>
      <c r="D8" s="22">
        <v>5296.3018307825578</v>
      </c>
    </row>
    <row r="9" spans="1:18" x14ac:dyDescent="0.2">
      <c r="A9" s="57">
        <v>2001</v>
      </c>
      <c r="B9" s="22">
        <v>91658398.299999997</v>
      </c>
      <c r="C9" s="22">
        <v>17215</v>
      </c>
      <c r="D9" s="22">
        <v>5324.333331397037</v>
      </c>
    </row>
    <row r="10" spans="1:18" x14ac:dyDescent="0.2">
      <c r="A10" s="57">
        <v>2002</v>
      </c>
      <c r="B10" s="22">
        <v>91307116.599999994</v>
      </c>
      <c r="C10" s="22">
        <v>17142</v>
      </c>
      <c r="D10" s="22">
        <v>5326.5147940730367</v>
      </c>
    </row>
    <row r="11" spans="1:18" x14ac:dyDescent="0.2">
      <c r="A11" s="57">
        <v>2003</v>
      </c>
      <c r="B11" s="22">
        <v>91810402.299999997</v>
      </c>
      <c r="C11" s="22">
        <v>16564</v>
      </c>
      <c r="D11" s="22">
        <v>5542.7675863318036</v>
      </c>
    </row>
    <row r="12" spans="1:18" x14ac:dyDescent="0.2">
      <c r="A12" s="57">
        <v>2004</v>
      </c>
      <c r="B12" s="22">
        <v>91551523.5</v>
      </c>
      <c r="C12" s="22">
        <v>16533</v>
      </c>
      <c r="D12" s="22">
        <v>5537.5021774632551</v>
      </c>
    </row>
    <row r="13" spans="1:18" x14ac:dyDescent="0.2">
      <c r="A13" s="57">
        <v>2005</v>
      </c>
      <c r="B13" s="22">
        <v>91821421.799999997</v>
      </c>
      <c r="C13" s="22">
        <v>16509</v>
      </c>
      <c r="D13" s="22">
        <v>5561.9008904234051</v>
      </c>
    </row>
    <row r="14" spans="1:18" x14ac:dyDescent="0.2">
      <c r="A14" s="57">
        <v>2006</v>
      </c>
      <c r="B14" s="22">
        <v>93208075.700000003</v>
      </c>
      <c r="C14" s="22">
        <v>16934</v>
      </c>
      <c r="D14" s="22">
        <v>5504.1972186134408</v>
      </c>
    </row>
    <row r="15" spans="1:18" x14ac:dyDescent="0.2">
      <c r="A15" s="57">
        <v>2007</v>
      </c>
      <c r="B15" s="22">
        <v>93942192.900000006</v>
      </c>
      <c r="C15" s="22">
        <v>16975</v>
      </c>
      <c r="D15" s="22">
        <v>5534.149802650958</v>
      </c>
    </row>
    <row r="16" spans="1:18" x14ac:dyDescent="0.2">
      <c r="A16" s="57">
        <v>2008</v>
      </c>
      <c r="B16" s="22">
        <v>92253430.299999997</v>
      </c>
      <c r="C16" s="22">
        <v>16311</v>
      </c>
      <c r="D16" s="22">
        <v>5655.902783397707</v>
      </c>
    </row>
    <row r="17" spans="1:4" x14ac:dyDescent="0.2">
      <c r="A17" s="57">
        <v>2009</v>
      </c>
      <c r="B17" s="22">
        <v>92055071.099999994</v>
      </c>
      <c r="C17" s="22">
        <v>16253</v>
      </c>
      <c r="D17" s="22">
        <v>5663.8818125884445</v>
      </c>
    </row>
    <row r="18" spans="1:4" x14ac:dyDescent="0.2">
      <c r="A18" s="57">
        <v>2010</v>
      </c>
      <c r="B18" s="22">
        <v>93610479.400000006</v>
      </c>
      <c r="C18" s="22">
        <v>16910</v>
      </c>
      <c r="D18" s="22">
        <v>5535.8059964518043</v>
      </c>
    </row>
    <row r="19" spans="1:4" x14ac:dyDescent="0.2">
      <c r="A19" s="57">
        <v>2011</v>
      </c>
      <c r="B19" s="22">
        <v>96220058.700000003</v>
      </c>
      <c r="C19" s="22">
        <v>17005</v>
      </c>
      <c r="D19" s="22">
        <v>5658.3392355189653</v>
      </c>
    </row>
    <row r="20" spans="1:4" x14ac:dyDescent="0.2">
      <c r="A20" s="57">
        <v>2012</v>
      </c>
      <c r="B20" s="22">
        <v>94929589.900000006</v>
      </c>
      <c r="C20" s="22">
        <v>17655</v>
      </c>
      <c r="D20" s="22">
        <v>5376.9238119512893</v>
      </c>
    </row>
    <row r="21" spans="1:4" x14ac:dyDescent="0.2">
      <c r="A21" s="57">
        <v>2013</v>
      </c>
      <c r="B21" s="22">
        <v>96275326</v>
      </c>
      <c r="C21" s="22">
        <v>17586</v>
      </c>
      <c r="D21" s="22">
        <v>5474.543727965427</v>
      </c>
    </row>
    <row r="22" spans="1:4" x14ac:dyDescent="0.2">
      <c r="A22" s="57">
        <v>2014</v>
      </c>
      <c r="B22" s="22">
        <v>95853494.099999994</v>
      </c>
      <c r="C22" s="22">
        <v>17105</v>
      </c>
      <c r="D22" s="22">
        <v>5603.828944752996</v>
      </c>
    </row>
    <row r="23" spans="1:4" x14ac:dyDescent="0.2">
      <c r="A23" s="57">
        <v>2015</v>
      </c>
      <c r="B23" s="22">
        <v>97499011.499999985</v>
      </c>
      <c r="C23" s="22">
        <v>17413</v>
      </c>
      <c r="D23" s="22">
        <v>5599.2081490840164</v>
      </c>
    </row>
    <row r="24" spans="1:4" x14ac:dyDescent="0.2">
      <c r="A24" s="57">
        <v>2016</v>
      </c>
      <c r="B24" s="22">
        <v>98203637.099999979</v>
      </c>
      <c r="C24" s="22">
        <v>17240</v>
      </c>
      <c r="D24" s="22">
        <v>5696.2666531322493</v>
      </c>
    </row>
    <row r="25" spans="1:4" x14ac:dyDescent="0.2">
      <c r="A25" s="57">
        <v>2017</v>
      </c>
      <c r="B25" s="22">
        <v>99463592.800000012</v>
      </c>
      <c r="C25" s="22">
        <v>17337</v>
      </c>
      <c r="D25" s="22">
        <v>5737.0705889138844</v>
      </c>
    </row>
    <row r="26" spans="1:4" x14ac:dyDescent="0.2">
      <c r="A26" s="57">
        <v>2018</v>
      </c>
      <c r="B26" s="22">
        <v>99879372.999999985</v>
      </c>
      <c r="C26" s="22">
        <v>17172</v>
      </c>
      <c r="D26" s="22">
        <v>5816.4088632657804</v>
      </c>
    </row>
    <row r="27" spans="1:4" x14ac:dyDescent="0.2">
      <c r="A27" s="76">
        <v>2019</v>
      </c>
      <c r="B27" s="164">
        <v>99613542</v>
      </c>
      <c r="C27" s="164">
        <v>17750</v>
      </c>
      <c r="D27" s="164">
        <v>5612.0305352112673</v>
      </c>
    </row>
    <row r="28" spans="1:4" x14ac:dyDescent="0.2">
      <c r="A28" s="76">
        <v>2020</v>
      </c>
      <c r="B28" s="164">
        <v>90891250</v>
      </c>
      <c r="C28" s="164">
        <v>18357</v>
      </c>
      <c r="D28" s="164">
        <f>B28/C28</f>
        <v>4951.3128506836629</v>
      </c>
    </row>
    <row r="29" spans="1:4" x14ac:dyDescent="0.2">
      <c r="A29" s="76">
        <v>2021</v>
      </c>
      <c r="B29" s="164">
        <v>88706874.900000006</v>
      </c>
      <c r="C29" s="164">
        <v>17837</v>
      </c>
      <c r="D29" s="164">
        <f>B29/C29</f>
        <v>4973.1947580871229</v>
      </c>
    </row>
    <row r="30" spans="1:4" x14ac:dyDescent="0.2">
      <c r="A30" s="79">
        <v>2022</v>
      </c>
      <c r="B30" s="157">
        <v>92886971</v>
      </c>
      <c r="C30" s="157">
        <v>17544</v>
      </c>
      <c r="D30" s="157">
        <f>B30/C30</f>
        <v>5294.5149908800731</v>
      </c>
    </row>
    <row r="31" spans="1:4" x14ac:dyDescent="0.2">
      <c r="A31" s="33" t="s">
        <v>238</v>
      </c>
    </row>
  </sheetData>
  <pageMargins left="0.7" right="0.7" top="0.75" bottom="0.75" header="0.3" footer="0.3"/>
  <drawing r:id="rId1"/>
  <legacyDrawing r:id="rId2"/>
  <oleObjects>
    <mc:AlternateContent xmlns:mc="http://schemas.openxmlformats.org/markup-compatibility/2006">
      <mc:Choice Requires="x14">
        <oleObject progId="Paint.Picture" shapeId="66561" r:id="rId3">
          <objectPr defaultSize="0" autoLine="0" autoPict="0" r:id="rId4">
            <anchor moveWithCells="1">
              <from>
                <xdr:col>0</xdr:col>
                <xdr:colOff>0</xdr:colOff>
                <xdr:row>31</xdr:row>
                <xdr:rowOff>47625</xdr:rowOff>
              </from>
              <to>
                <xdr:col>1</xdr:col>
                <xdr:colOff>533400</xdr:colOff>
                <xdr:row>32</xdr:row>
                <xdr:rowOff>114300</xdr:rowOff>
              </to>
            </anchor>
          </objectPr>
        </oleObject>
      </mc:Choice>
      <mc:Fallback>
        <oleObject progId="Paint.Picture" shapeId="66561"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2:IF61"/>
  <sheetViews>
    <sheetView showGridLines="0" zoomScaleNormal="100" workbookViewId="0">
      <selection activeCell="H67" sqref="H67"/>
    </sheetView>
  </sheetViews>
  <sheetFormatPr defaultColWidth="9.140625" defaultRowHeight="12.75" customHeight="1" x14ac:dyDescent="0.2"/>
  <cols>
    <col min="1" max="1" width="18.5703125" style="6" customWidth="1"/>
    <col min="2" max="2" width="13.140625" style="2" customWidth="1"/>
    <col min="3" max="3" width="13.42578125" style="2" customWidth="1"/>
    <col min="4" max="4" width="14.7109375" style="2" customWidth="1"/>
    <col min="5" max="5" width="7.7109375" style="2" customWidth="1"/>
    <col min="6" max="6" width="13.140625" style="2" customWidth="1"/>
    <col min="7" max="7" width="14.7109375" customWidth="1"/>
    <col min="8" max="8" width="12.28515625" customWidth="1"/>
    <col min="9" max="9" width="12.85546875" customWidth="1"/>
    <col min="10" max="10" width="13.140625" customWidth="1"/>
    <col min="11" max="11" width="27.85546875" customWidth="1"/>
    <col min="12" max="12" width="12" customWidth="1"/>
    <col min="15" max="15" width="14.7109375" bestFit="1" customWidth="1"/>
    <col min="16" max="17" width="9.85546875" style="2" bestFit="1" customWidth="1"/>
    <col min="18" max="16384" width="9.140625" style="2"/>
  </cols>
  <sheetData>
    <row r="2" spans="1:6" ht="12.75" customHeight="1" x14ac:dyDescent="0.2">
      <c r="A2" s="61" t="s">
        <v>152</v>
      </c>
      <c r="B2" s="16"/>
      <c r="C2" s="16"/>
    </row>
    <row r="3" spans="1:6" ht="12.75" customHeight="1" x14ac:dyDescent="0.2">
      <c r="A3" s="4" t="s">
        <v>277</v>
      </c>
      <c r="B3" s="16"/>
      <c r="C3" s="16"/>
    </row>
    <row r="4" spans="1:6" ht="12.75" customHeight="1" x14ac:dyDescent="0.2">
      <c r="A4" s="114" t="s">
        <v>278</v>
      </c>
      <c r="B4" s="16"/>
      <c r="C4" s="16"/>
    </row>
    <row r="5" spans="1:6" ht="12.75" customHeight="1" x14ac:dyDescent="0.2">
      <c r="A5" s="13"/>
      <c r="B5" s="37"/>
      <c r="C5" s="37"/>
      <c r="D5" s="13"/>
      <c r="E5" s="13"/>
      <c r="F5" s="13"/>
    </row>
    <row r="6" spans="1:6" ht="12.75" customHeight="1" x14ac:dyDescent="0.2">
      <c r="A6" s="2" t="s">
        <v>19</v>
      </c>
      <c r="B6" s="7" t="s">
        <v>117</v>
      </c>
      <c r="C6" s="7" t="s">
        <v>77</v>
      </c>
      <c r="D6" s="7" t="s">
        <v>119</v>
      </c>
      <c r="F6" s="33" t="s">
        <v>215</v>
      </c>
    </row>
    <row r="7" spans="1:6" ht="12.75" customHeight="1" x14ac:dyDescent="0.2">
      <c r="A7" s="13" t="s">
        <v>78</v>
      </c>
      <c r="B7" s="55" t="s">
        <v>118</v>
      </c>
      <c r="C7" s="55"/>
      <c r="D7" s="55" t="s">
        <v>23</v>
      </c>
      <c r="E7" s="13"/>
      <c r="F7" s="167" t="s">
        <v>216</v>
      </c>
    </row>
    <row r="8" spans="1:6" ht="12.75" customHeight="1" x14ac:dyDescent="0.2">
      <c r="A8" s="77" t="s">
        <v>258</v>
      </c>
      <c r="B8" s="186">
        <v>869641.1</v>
      </c>
      <c r="C8" s="186">
        <v>583</v>
      </c>
      <c r="D8" s="186">
        <v>752.268777</v>
      </c>
      <c r="E8" s="186"/>
      <c r="F8" s="186">
        <v>6.5971859999999998</v>
      </c>
    </row>
    <row r="9" spans="1:6" ht="12.75" customHeight="1" x14ac:dyDescent="0.2">
      <c r="A9" s="77">
        <v>2005</v>
      </c>
      <c r="B9" s="186">
        <v>711952.4</v>
      </c>
      <c r="C9" s="186">
        <v>182</v>
      </c>
      <c r="D9" s="186">
        <v>975.48534400000005</v>
      </c>
      <c r="E9" s="186"/>
      <c r="F9" s="186">
        <v>13.221028</v>
      </c>
    </row>
    <row r="10" spans="1:6" ht="12.75" customHeight="1" x14ac:dyDescent="0.2">
      <c r="A10" s="77">
        <v>2006</v>
      </c>
      <c r="B10" s="186">
        <v>552413.6</v>
      </c>
      <c r="C10" s="186">
        <v>191</v>
      </c>
      <c r="D10" s="186">
        <v>2969.0274829999998</v>
      </c>
      <c r="E10" s="186"/>
      <c r="F10" s="186">
        <v>11.077959999999999</v>
      </c>
    </row>
    <row r="11" spans="1:6" ht="12.75" customHeight="1" x14ac:dyDescent="0.2">
      <c r="A11" s="77">
        <v>2007</v>
      </c>
      <c r="B11" s="186">
        <v>407188.8</v>
      </c>
      <c r="C11" s="186">
        <v>160</v>
      </c>
      <c r="D11" s="186">
        <v>2717.3307110000001</v>
      </c>
      <c r="E11" s="186"/>
      <c r="F11" s="186">
        <v>9.8004420000000003</v>
      </c>
    </row>
    <row r="12" spans="1:6" ht="12.75" customHeight="1" x14ac:dyDescent="0.2">
      <c r="A12" s="77">
        <v>2008</v>
      </c>
      <c r="B12" s="186">
        <v>768156.9</v>
      </c>
      <c r="C12" s="186">
        <v>297</v>
      </c>
      <c r="D12" s="186">
        <v>2088.5377589999998</v>
      </c>
      <c r="E12" s="186"/>
      <c r="F12" s="186">
        <v>11.003536</v>
      </c>
    </row>
    <row r="13" spans="1:6" ht="12.75" customHeight="1" x14ac:dyDescent="0.2">
      <c r="A13" s="77">
        <v>2009</v>
      </c>
      <c r="B13" s="186">
        <v>2324744.9</v>
      </c>
      <c r="C13" s="186">
        <v>544</v>
      </c>
      <c r="D13" s="186">
        <v>2851.3062989999999</v>
      </c>
      <c r="E13" s="186"/>
      <c r="F13" s="186">
        <v>14.754757</v>
      </c>
    </row>
    <row r="14" spans="1:6" ht="12.75" customHeight="1" x14ac:dyDescent="0.2">
      <c r="A14" s="77">
        <v>2010</v>
      </c>
      <c r="B14" s="186">
        <v>4006964.7</v>
      </c>
      <c r="C14" s="186">
        <v>871</v>
      </c>
      <c r="D14" s="186">
        <v>4724.4552089999997</v>
      </c>
      <c r="E14" s="186"/>
      <c r="F14" s="186">
        <v>15.191361000000001</v>
      </c>
    </row>
    <row r="15" spans="1:6" ht="12.75" customHeight="1" x14ac:dyDescent="0.2">
      <c r="A15" s="77">
        <v>2011</v>
      </c>
      <c r="B15" s="186">
        <v>5686670.9000000004</v>
      </c>
      <c r="C15" s="186">
        <v>1179</v>
      </c>
      <c r="D15" s="186">
        <v>4271.8131389999999</v>
      </c>
      <c r="E15" s="186"/>
      <c r="F15" s="186">
        <v>15.52628</v>
      </c>
    </row>
    <row r="16" spans="1:6" ht="12.75" customHeight="1" x14ac:dyDescent="0.2">
      <c r="A16" s="77">
        <v>2012</v>
      </c>
      <c r="B16" s="186">
        <v>6130681.7999999998</v>
      </c>
      <c r="C16" s="186">
        <v>1185</v>
      </c>
      <c r="D16" s="186">
        <v>5280.4717449999998</v>
      </c>
      <c r="E16" s="186"/>
      <c r="F16" s="186">
        <v>16.142420999999999</v>
      </c>
    </row>
    <row r="17" spans="1:15" ht="12.75" customHeight="1" x14ac:dyDescent="0.2">
      <c r="A17" s="77">
        <v>2013</v>
      </c>
      <c r="B17" s="186">
        <v>6743978.5</v>
      </c>
      <c r="C17" s="186">
        <v>1123</v>
      </c>
      <c r="D17" s="186">
        <v>5813.6619149999997</v>
      </c>
      <c r="E17" s="186"/>
      <c r="F17" s="186">
        <v>17.634450999999999</v>
      </c>
    </row>
    <row r="18" spans="1:15" ht="12.75" customHeight="1" x14ac:dyDescent="0.2">
      <c r="A18" s="77">
        <v>2014</v>
      </c>
      <c r="B18" s="186">
        <v>6211348.0999999996</v>
      </c>
      <c r="C18" s="186">
        <v>1183</v>
      </c>
      <c r="D18" s="186">
        <v>6056.7461659999999</v>
      </c>
      <c r="E18" s="186"/>
      <c r="F18" s="186">
        <v>15.420427</v>
      </c>
    </row>
    <row r="19" spans="1:15" ht="12.75" customHeight="1" x14ac:dyDescent="0.2">
      <c r="A19" s="77">
        <v>2015</v>
      </c>
      <c r="B19" s="186">
        <v>7809088.4000000004</v>
      </c>
      <c r="C19" s="186">
        <v>1359</v>
      </c>
      <c r="D19" s="186">
        <v>4891.8435369999997</v>
      </c>
      <c r="E19" s="186"/>
      <c r="F19" s="186">
        <v>16.869633</v>
      </c>
    </row>
    <row r="20" spans="1:15" ht="12.75" customHeight="1" x14ac:dyDescent="0.2">
      <c r="A20" s="77">
        <v>2016</v>
      </c>
      <c r="B20" s="186">
        <v>8073148.2000000002</v>
      </c>
      <c r="C20" s="186">
        <v>1341</v>
      </c>
      <c r="D20" s="186">
        <v>5592.4067139999997</v>
      </c>
      <c r="E20" s="186"/>
      <c r="F20" s="186">
        <v>17.675704</v>
      </c>
    </row>
    <row r="21" spans="1:15" ht="12.75" customHeight="1" x14ac:dyDescent="0.2">
      <c r="A21" s="77">
        <v>2017</v>
      </c>
      <c r="B21" s="186">
        <v>7351832.2999999998</v>
      </c>
      <c r="C21" s="186">
        <v>1257</v>
      </c>
      <c r="D21" s="186">
        <v>5589.9491090000001</v>
      </c>
      <c r="E21" s="186"/>
      <c r="F21" s="186">
        <v>16.997865999999998</v>
      </c>
    </row>
    <row r="22" spans="1:15" ht="12.75" customHeight="1" x14ac:dyDescent="0.2">
      <c r="A22" s="77">
        <v>2018</v>
      </c>
      <c r="B22" s="186">
        <v>5863517.9000000004</v>
      </c>
      <c r="C22" s="186">
        <v>1070</v>
      </c>
      <c r="D22" s="186">
        <v>5567.7927600000003</v>
      </c>
      <c r="E22" s="186"/>
      <c r="F22" s="186">
        <v>16.072534000000001</v>
      </c>
    </row>
    <row r="23" spans="1:15" ht="12.75" customHeight="1" x14ac:dyDescent="0.2">
      <c r="A23" s="77">
        <v>2019</v>
      </c>
      <c r="B23" s="186">
        <v>9341102.1999999993</v>
      </c>
      <c r="C23" s="186">
        <v>1414</v>
      </c>
      <c r="D23" s="186">
        <v>4994.7578640000002</v>
      </c>
      <c r="E23" s="186"/>
      <c r="F23" s="186">
        <v>18.919492000000002</v>
      </c>
    </row>
    <row r="24" spans="1:15" ht="12.75" customHeight="1" x14ac:dyDescent="0.2">
      <c r="A24" s="77">
        <v>2020</v>
      </c>
      <c r="B24" s="186">
        <v>12929120.800000001</v>
      </c>
      <c r="C24" s="186">
        <v>1896</v>
      </c>
      <c r="D24" s="186">
        <v>6279.6700069999997</v>
      </c>
      <c r="E24" s="186"/>
      <c r="F24" s="186">
        <v>19.379339999999999</v>
      </c>
    </row>
    <row r="25" spans="1:15" ht="12.75" customHeight="1" x14ac:dyDescent="0.2">
      <c r="A25" s="77">
        <v>2021</v>
      </c>
      <c r="B25" s="186">
        <v>4865340.3</v>
      </c>
      <c r="C25" s="186">
        <v>758</v>
      </c>
      <c r="D25" s="186">
        <v>6290.6084529999998</v>
      </c>
      <c r="E25" s="186"/>
      <c r="F25" s="186">
        <v>20.6662</v>
      </c>
    </row>
    <row r="26" spans="1:15" ht="12.75" customHeight="1" x14ac:dyDescent="0.2">
      <c r="A26" s="77" t="s">
        <v>259</v>
      </c>
      <c r="B26" s="186">
        <v>2240079.2000000002</v>
      </c>
      <c r="C26" s="186">
        <v>951</v>
      </c>
      <c r="D26" s="193">
        <v>1699</v>
      </c>
      <c r="E26" s="193"/>
      <c r="F26" s="186">
        <v>17.561396999999999</v>
      </c>
    </row>
    <row r="27" spans="1:15" s="11" customFormat="1" ht="12.75" customHeight="1" x14ac:dyDescent="0.2">
      <c r="A27" s="59" t="s">
        <v>1</v>
      </c>
      <c r="B27" s="187">
        <f>SUM(B8:B26)</f>
        <v>92886970.999999985</v>
      </c>
      <c r="C27" s="188">
        <f>SUM(C8:C26)</f>
        <v>17544</v>
      </c>
      <c r="D27" s="188">
        <f>B27/C27</f>
        <v>5294.5149908800722</v>
      </c>
      <c r="E27" s="192"/>
      <c r="F27" s="191">
        <v>16.765554000000002</v>
      </c>
      <c r="G27"/>
      <c r="H27"/>
      <c r="I27"/>
      <c r="J27"/>
      <c r="K27"/>
      <c r="L27"/>
      <c r="M27"/>
      <c r="N27"/>
      <c r="O27"/>
    </row>
    <row r="28" spans="1:15" ht="12.75" customHeight="1" x14ac:dyDescent="0.2">
      <c r="A28" s="20" t="s">
        <v>169</v>
      </c>
      <c r="F28" s="131"/>
      <c r="G28" s="109"/>
    </row>
    <row r="29" spans="1:15" ht="18" customHeight="1" x14ac:dyDescent="0.2">
      <c r="B29" s="12"/>
      <c r="C29" s="12"/>
      <c r="D29" s="12"/>
      <c r="E29"/>
      <c r="F29"/>
    </row>
    <row r="30" spans="1:15" ht="12.75" customHeight="1" x14ac:dyDescent="0.2">
      <c r="E30"/>
      <c r="F30" s="194"/>
    </row>
    <row r="31" spans="1:15" ht="12.75" customHeight="1" x14ac:dyDescent="0.2">
      <c r="A31" s="43" t="s">
        <v>153</v>
      </c>
      <c r="B31" s="174"/>
      <c r="C31" s="174"/>
      <c r="D31" s="174"/>
      <c r="E31"/>
      <c r="F31"/>
    </row>
    <row r="32" spans="1:15" ht="12.75" customHeight="1" x14ac:dyDescent="0.2">
      <c r="A32" s="53" t="s">
        <v>279</v>
      </c>
      <c r="B32" s="124"/>
      <c r="C32" s="124"/>
      <c r="D32" s="124"/>
      <c r="E32"/>
      <c r="F32"/>
    </row>
    <row r="33" spans="1:17" ht="12.75" customHeight="1" x14ac:dyDescent="0.2">
      <c r="A33" s="145" t="s">
        <v>280</v>
      </c>
      <c r="B33" s="20"/>
      <c r="C33" s="20"/>
      <c r="D33" s="20"/>
      <c r="E33"/>
      <c r="F33"/>
    </row>
    <row r="34" spans="1:17" ht="12.75" customHeight="1" x14ac:dyDescent="0.2">
      <c r="A34" s="121"/>
      <c r="B34" s="121"/>
      <c r="C34" s="121"/>
      <c r="D34" s="121"/>
      <c r="E34"/>
      <c r="F34"/>
    </row>
    <row r="35" spans="1:17" ht="23.25" customHeight="1" x14ac:dyDescent="0.2">
      <c r="A35" s="121" t="s">
        <v>163</v>
      </c>
      <c r="B35" s="21" t="s">
        <v>182</v>
      </c>
      <c r="C35" s="55" t="s">
        <v>77</v>
      </c>
      <c r="D35" s="21" t="s">
        <v>181</v>
      </c>
      <c r="E35" s="7"/>
      <c r="F35" s="168"/>
    </row>
    <row r="36" spans="1:17" ht="12.75" customHeight="1" x14ac:dyDescent="0.2">
      <c r="A36" s="31" t="s">
        <v>164</v>
      </c>
      <c r="B36" s="22">
        <v>499910.3</v>
      </c>
      <c r="C36" s="22">
        <v>151</v>
      </c>
      <c r="D36" s="22">
        <f>B36/C36</f>
        <v>3310.6642384105958</v>
      </c>
      <c r="E36" s="24"/>
      <c r="F36" s="131"/>
      <c r="P36" s="99"/>
      <c r="Q36" s="99"/>
    </row>
    <row r="37" spans="1:17" ht="12.75" customHeight="1" x14ac:dyDescent="0.2">
      <c r="A37" s="31" t="s">
        <v>165</v>
      </c>
      <c r="B37" s="22">
        <v>6023398</v>
      </c>
      <c r="C37" s="22">
        <v>2213</v>
      </c>
      <c r="D37" s="22">
        <f t="shared" ref="D37:D42" si="0">B37/C37</f>
        <v>2721.8246723904203</v>
      </c>
      <c r="E37" s="24"/>
      <c r="F37" s="131"/>
      <c r="P37" s="99"/>
      <c r="Q37" s="99"/>
    </row>
    <row r="38" spans="1:17" ht="12.75" customHeight="1" x14ac:dyDescent="0.2">
      <c r="A38" s="31" t="s">
        <v>166</v>
      </c>
      <c r="B38" s="22">
        <v>27267231.800000001</v>
      </c>
      <c r="C38" s="22">
        <v>4676</v>
      </c>
      <c r="D38" s="22">
        <f t="shared" si="0"/>
        <v>5831.3156116338751</v>
      </c>
      <c r="E38" s="24"/>
      <c r="F38" s="131"/>
      <c r="P38" s="99"/>
      <c r="Q38" s="99"/>
    </row>
    <row r="39" spans="1:17" ht="12.75" customHeight="1" x14ac:dyDescent="0.2">
      <c r="A39" s="31" t="s">
        <v>167</v>
      </c>
      <c r="B39" s="22">
        <v>41077049.899999999</v>
      </c>
      <c r="C39" s="22">
        <v>6552</v>
      </c>
      <c r="D39" s="22">
        <f t="shared" si="0"/>
        <v>6269.3910103785101</v>
      </c>
      <c r="E39" s="24"/>
      <c r="F39" s="131"/>
      <c r="P39" s="99"/>
      <c r="Q39" s="99"/>
    </row>
    <row r="40" spans="1:17" ht="12.75" customHeight="1" x14ac:dyDescent="0.2">
      <c r="A40" s="31" t="s">
        <v>168</v>
      </c>
      <c r="B40" s="22">
        <v>12352415.300000001</v>
      </c>
      <c r="C40" s="22">
        <v>2549</v>
      </c>
      <c r="D40" s="22">
        <f t="shared" si="0"/>
        <v>4845.9848175755205</v>
      </c>
      <c r="E40" s="24"/>
      <c r="F40" s="131"/>
      <c r="P40" s="99"/>
      <c r="Q40" s="99"/>
    </row>
    <row r="41" spans="1:17" ht="12.75" customHeight="1" x14ac:dyDescent="0.2">
      <c r="A41" s="31" t="s">
        <v>6</v>
      </c>
      <c r="B41" s="22">
        <v>5666965.7000000002</v>
      </c>
      <c r="C41" s="22">
        <v>1403</v>
      </c>
      <c r="D41" s="22">
        <f t="shared" si="0"/>
        <v>4039.1772630078403</v>
      </c>
      <c r="E41" s="24"/>
      <c r="F41" s="131"/>
      <c r="P41" s="99"/>
      <c r="Q41" s="99"/>
    </row>
    <row r="42" spans="1:17" ht="12.75" customHeight="1" x14ac:dyDescent="0.2">
      <c r="A42" s="75" t="s">
        <v>1</v>
      </c>
      <c r="B42" s="125">
        <f>SUM(B36:B41)</f>
        <v>92886971</v>
      </c>
      <c r="C42" s="125">
        <f>SUM(C36:C41)</f>
        <v>17544</v>
      </c>
      <c r="D42" s="125">
        <f t="shared" si="0"/>
        <v>5294.5149908800731</v>
      </c>
      <c r="E42" s="170"/>
      <c r="F42" s="169"/>
    </row>
    <row r="43" spans="1:17" ht="12.75" customHeight="1" x14ac:dyDescent="0.2">
      <c r="A43" s="126" t="s">
        <v>208</v>
      </c>
      <c r="B43" s="33"/>
      <c r="C43" s="33"/>
      <c r="D43" s="33"/>
      <c r="E43"/>
    </row>
    <row r="44" spans="1:17" ht="12.75" customHeight="1" x14ac:dyDescent="0.2">
      <c r="A44" s="20"/>
      <c r="B44" s="33"/>
      <c r="C44" s="33"/>
      <c r="D44" s="33"/>
      <c r="E44" s="33"/>
    </row>
    <row r="45" spans="1:17" ht="12.75" customHeight="1" x14ac:dyDescent="0.2">
      <c r="A45" s="20"/>
      <c r="B45" s="33"/>
      <c r="C45" s="33"/>
      <c r="D45" s="33"/>
      <c r="E45" s="33"/>
    </row>
    <row r="46" spans="1:17" s="16" customFormat="1" ht="12.75" customHeight="1" x14ac:dyDescent="0.2">
      <c r="A46" s="61" t="s">
        <v>161</v>
      </c>
      <c r="B46" s="32"/>
      <c r="C46" s="32"/>
      <c r="G46"/>
      <c r="H46"/>
      <c r="I46"/>
      <c r="J46"/>
      <c r="K46"/>
      <c r="L46"/>
      <c r="M46"/>
      <c r="N46"/>
      <c r="O46"/>
      <c r="P46"/>
    </row>
    <row r="47" spans="1:17" s="16" customFormat="1" ht="12.75" customHeight="1" x14ac:dyDescent="0.2">
      <c r="A47" s="4" t="s">
        <v>281</v>
      </c>
      <c r="F47" s="113"/>
      <c r="G47"/>
      <c r="H47"/>
      <c r="I47"/>
      <c r="J47"/>
      <c r="K47"/>
      <c r="L47"/>
      <c r="M47"/>
      <c r="N47"/>
      <c r="O47"/>
      <c r="P47"/>
    </row>
    <row r="48" spans="1:17" s="16" customFormat="1" ht="12.75" customHeight="1" x14ac:dyDescent="0.2">
      <c r="A48" s="114" t="s">
        <v>282</v>
      </c>
      <c r="F48" s="113"/>
      <c r="G48"/>
      <c r="H48"/>
      <c r="I48"/>
      <c r="J48"/>
      <c r="K48"/>
      <c r="L48"/>
      <c r="M48"/>
      <c r="N48"/>
      <c r="O48"/>
      <c r="P48"/>
    </row>
    <row r="49" spans="1:240" s="16" customFormat="1" ht="12.75" customHeight="1" x14ac:dyDescent="0.2">
      <c r="A49" s="36"/>
      <c r="B49" s="37"/>
      <c r="C49" s="37"/>
      <c r="D49" s="37"/>
      <c r="G49"/>
      <c r="H49"/>
      <c r="I49"/>
      <c r="J49"/>
      <c r="K49"/>
      <c r="L49"/>
      <c r="M49"/>
      <c r="N49"/>
      <c r="O49"/>
      <c r="P49"/>
      <c r="Q49"/>
    </row>
    <row r="50" spans="1:240" s="16" customFormat="1" ht="22.5" x14ac:dyDescent="0.2">
      <c r="A50" s="107" t="s">
        <v>22</v>
      </c>
      <c r="B50" s="155" t="s">
        <v>239</v>
      </c>
      <c r="C50" s="155" t="s">
        <v>135</v>
      </c>
      <c r="D50" s="155" t="s">
        <v>136</v>
      </c>
      <c r="G50"/>
      <c r="H50"/>
      <c r="I50"/>
      <c r="J50"/>
      <c r="K50"/>
      <c r="L50"/>
      <c r="M50"/>
      <c r="N50"/>
      <c r="O50"/>
      <c r="P50"/>
      <c r="Q50"/>
    </row>
    <row r="51" spans="1:240" s="33" customFormat="1" ht="12.75" customHeight="1" x14ac:dyDescent="0.2">
      <c r="A51" s="156" t="s">
        <v>7</v>
      </c>
      <c r="B51" s="171">
        <v>50996.6</v>
      </c>
      <c r="C51" s="171">
        <v>41</v>
      </c>
      <c r="D51" s="171">
        <f>B51/C51</f>
        <v>1243.8195121951219</v>
      </c>
      <c r="F51" s="189"/>
      <c r="G51" s="109"/>
      <c r="H51"/>
      <c r="I51"/>
      <c r="J51"/>
      <c r="K51"/>
      <c r="L51"/>
      <c r="M51"/>
      <c r="N51"/>
      <c r="O51"/>
      <c r="P51"/>
      <c r="Q51"/>
    </row>
    <row r="52" spans="1:240" s="113" customFormat="1" ht="12.75" customHeight="1" x14ac:dyDescent="0.2">
      <c r="A52" s="57" t="s">
        <v>8</v>
      </c>
      <c r="B52" s="171">
        <v>66163009.200000003</v>
      </c>
      <c r="C52" s="171">
        <v>13282</v>
      </c>
      <c r="D52" s="171">
        <f t="shared" ref="D52:D58" si="1">B52/C52</f>
        <v>4981.4040957687093</v>
      </c>
      <c r="F52" s="190"/>
      <c r="G52" s="109"/>
      <c r="H52"/>
      <c r="I52"/>
      <c r="J52"/>
      <c r="K52"/>
      <c r="L52"/>
      <c r="M52"/>
      <c r="N52"/>
      <c r="O52"/>
      <c r="P52" s="144">
        <f>N51-K52</f>
        <v>0</v>
      </c>
      <c r="Q52" s="143"/>
    </row>
    <row r="53" spans="1:240" s="113" customFormat="1" ht="12.75" customHeight="1" x14ac:dyDescent="0.2">
      <c r="A53" s="57" t="s">
        <v>5</v>
      </c>
      <c r="B53" s="171">
        <v>4738420.0999999996</v>
      </c>
      <c r="C53" s="171">
        <v>941</v>
      </c>
      <c r="D53" s="171">
        <f t="shared" si="1"/>
        <v>5035.515515409139</v>
      </c>
      <c r="F53" s="190"/>
      <c r="G53" s="109"/>
      <c r="H53"/>
      <c r="I53"/>
      <c r="J53"/>
      <c r="K53"/>
      <c r="L53"/>
      <c r="M53"/>
      <c r="N53"/>
      <c r="O53"/>
      <c r="P53" s="143"/>
      <c r="Q53" s="143"/>
    </row>
    <row r="54" spans="1:240" s="33" customFormat="1" x14ac:dyDescent="0.2">
      <c r="A54" s="57" t="s">
        <v>207</v>
      </c>
      <c r="B54" s="171">
        <v>1002477</v>
      </c>
      <c r="C54" s="171">
        <v>168</v>
      </c>
      <c r="D54" s="171">
        <f t="shared" si="1"/>
        <v>5967.125</v>
      </c>
      <c r="F54" s="189"/>
      <c r="G54" s="109"/>
      <c r="H54"/>
      <c r="I54"/>
      <c r="J54"/>
      <c r="K54"/>
      <c r="L54"/>
      <c r="M54"/>
      <c r="N54"/>
      <c r="O54"/>
      <c r="P54"/>
      <c r="Q54"/>
    </row>
    <row r="55" spans="1:240" s="113" customFormat="1" x14ac:dyDescent="0.2">
      <c r="A55" s="57" t="s">
        <v>189</v>
      </c>
      <c r="B55" s="171">
        <v>454777.59999999998</v>
      </c>
      <c r="C55" s="171">
        <v>108</v>
      </c>
      <c r="D55" s="171">
        <f t="shared" si="1"/>
        <v>4210.9037037037033</v>
      </c>
      <c r="F55" s="190"/>
      <c r="G55" s="109"/>
      <c r="H55"/>
      <c r="I55"/>
      <c r="J55"/>
      <c r="K55"/>
      <c r="L55"/>
      <c r="M55"/>
      <c r="N55"/>
      <c r="O55"/>
      <c r="P55" s="143"/>
      <c r="Q55" s="143"/>
    </row>
    <row r="56" spans="1:240" s="33" customFormat="1" x14ac:dyDescent="0.2">
      <c r="A56" s="57" t="s">
        <v>190</v>
      </c>
      <c r="B56" s="171">
        <v>20469300.800000001</v>
      </c>
      <c r="C56" s="171">
        <v>3000</v>
      </c>
      <c r="D56" s="171">
        <f t="shared" si="1"/>
        <v>6823.1002666666673</v>
      </c>
      <c r="F56" s="189"/>
      <c r="G56" s="109"/>
      <c r="H56"/>
      <c r="I56"/>
      <c r="J56"/>
      <c r="K56"/>
      <c r="L56"/>
      <c r="M56"/>
      <c r="N56"/>
      <c r="O56"/>
      <c r="P56"/>
      <c r="Q56"/>
    </row>
    <row r="57" spans="1:240" s="33" customFormat="1" x14ac:dyDescent="0.2">
      <c r="A57" s="57" t="s">
        <v>67</v>
      </c>
      <c r="B57" s="171">
        <v>7989.7</v>
      </c>
      <c r="C57" s="171">
        <v>4</v>
      </c>
      <c r="D57" s="171">
        <f t="shared" si="1"/>
        <v>1997.425</v>
      </c>
      <c r="F57" s="189"/>
      <c r="G57" s="109"/>
      <c r="H57"/>
      <c r="I57"/>
      <c r="J57"/>
      <c r="K57"/>
      <c r="L57"/>
      <c r="M57"/>
      <c r="N57"/>
      <c r="O57"/>
      <c r="P57"/>
      <c r="Q57"/>
    </row>
    <row r="58" spans="1:240" s="33" customFormat="1" ht="12.75" customHeight="1" x14ac:dyDescent="0.2">
      <c r="A58" s="59" t="s">
        <v>1</v>
      </c>
      <c r="B58" s="172">
        <f>SUM(B51:B57)</f>
        <v>92886971</v>
      </c>
      <c r="C58" s="172">
        <f>SUM(C51:C57)</f>
        <v>17544</v>
      </c>
      <c r="D58" s="172">
        <f t="shared" si="1"/>
        <v>5294.5149908800731</v>
      </c>
      <c r="G58"/>
      <c r="H58"/>
      <c r="I58"/>
      <c r="J58"/>
      <c r="K58"/>
      <c r="L58"/>
      <c r="M58"/>
      <c r="N58"/>
      <c r="O58"/>
      <c r="P58"/>
      <c r="Q58"/>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row>
    <row r="59" spans="1:240" s="33" customFormat="1" ht="12.75" customHeight="1" x14ac:dyDescent="0.2">
      <c r="A59" s="147" t="s">
        <v>169</v>
      </c>
      <c r="B59" s="148"/>
      <c r="C59" s="148"/>
      <c r="D59" s="149"/>
      <c r="E59" s="149"/>
      <c r="F59" s="149"/>
      <c r="G59"/>
      <c r="H59"/>
      <c r="I59"/>
      <c r="J59"/>
      <c r="K59"/>
      <c r="L59"/>
      <c r="M59"/>
      <c r="N59"/>
      <c r="O59"/>
    </row>
    <row r="60" spans="1:240" s="33" customFormat="1" ht="12.75" customHeight="1" x14ac:dyDescent="0.2">
      <c r="A60" s="150" t="s">
        <v>293</v>
      </c>
      <c r="B60" s="150"/>
      <c r="C60" s="150"/>
      <c r="D60" s="150"/>
      <c r="E60" s="150"/>
      <c r="F60" s="150"/>
      <c r="G60"/>
      <c r="H60"/>
      <c r="I60"/>
      <c r="J60"/>
      <c r="K60"/>
      <c r="L60"/>
      <c r="M60"/>
      <c r="N60"/>
      <c r="O60"/>
    </row>
    <row r="61" spans="1:240" s="20" customFormat="1" ht="12.75" customHeight="1" x14ac:dyDescent="0.2">
      <c r="A61" s="14"/>
      <c r="B61" s="40"/>
      <c r="C61" s="40"/>
      <c r="D61" s="40"/>
      <c r="E61" s="40"/>
      <c r="F61" s="40"/>
      <c r="G61"/>
      <c r="H61"/>
      <c r="I61"/>
      <c r="J61"/>
      <c r="K61"/>
      <c r="L61"/>
      <c r="M61"/>
      <c r="N61"/>
      <c r="O61"/>
    </row>
  </sheetData>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66675</xdr:rowOff>
              </to>
            </anchor>
          </objectPr>
        </oleObject>
      </mc:Choice>
      <mc:Fallback>
        <oleObject progId="Paint.Picture" shapeId="23555" r:id="rId4"/>
      </mc:Fallback>
    </mc:AlternateContent>
    <mc:AlternateContent xmlns:mc="http://schemas.openxmlformats.org/markup-compatibility/2006">
      <mc:Choice Requires="x14">
        <oleObject progId="Paint.Picture" shapeId="23556" r:id="rId6">
          <objectPr defaultSize="0" autoLine="0" autoPict="0" r:id="rId5">
            <anchor moveWithCells="1">
              <from>
                <xdr:col>0</xdr:col>
                <xdr:colOff>0</xdr:colOff>
                <xdr:row>60</xdr:row>
                <xdr:rowOff>28575</xdr:rowOff>
              </from>
              <to>
                <xdr:col>0</xdr:col>
                <xdr:colOff>1143000</xdr:colOff>
                <xdr:row>61</xdr:row>
                <xdr:rowOff>104775</xdr:rowOff>
              </to>
            </anchor>
          </objectPr>
        </oleObject>
      </mc:Choice>
      <mc:Fallback>
        <oleObject progId="Paint.Picture" shapeId="23556"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R31"/>
  <sheetViews>
    <sheetView showGridLines="0" tabSelected="1" workbookViewId="0">
      <selection activeCell="H27" sqref="H27"/>
    </sheetView>
  </sheetViews>
  <sheetFormatPr defaultRowHeight="12.75" x14ac:dyDescent="0.2"/>
  <cols>
    <col min="2" max="2" width="15" bestFit="1" customWidth="1"/>
    <col min="3" max="3" width="16.42578125" bestFit="1" customWidth="1"/>
    <col min="4" max="4" width="23.5703125" bestFit="1" customWidth="1"/>
  </cols>
  <sheetData>
    <row r="2" spans="1:18" s="33" customFormat="1" ht="12.75" customHeight="1" x14ac:dyDescent="0.2">
      <c r="A2" s="43" t="s">
        <v>223</v>
      </c>
      <c r="B2" s="16"/>
      <c r="C2" s="16"/>
      <c r="D2" s="16"/>
      <c r="O2" s="27"/>
      <c r="P2" s="27"/>
      <c r="Q2" s="27"/>
      <c r="R2" s="27"/>
    </row>
    <row r="3" spans="1:18" s="33" customFormat="1" ht="12.75" customHeight="1" x14ac:dyDescent="0.2">
      <c r="A3" s="4" t="s">
        <v>314</v>
      </c>
      <c r="B3" s="16"/>
      <c r="C3" s="16"/>
      <c r="D3" s="16"/>
      <c r="O3" s="27"/>
      <c r="P3" s="27"/>
      <c r="Q3" s="27"/>
      <c r="R3" s="27"/>
    </row>
    <row r="4" spans="1:18" s="33" customFormat="1" ht="12.75" customHeight="1" x14ac:dyDescent="0.2">
      <c r="A4" s="114" t="s">
        <v>226</v>
      </c>
      <c r="B4" s="16"/>
      <c r="C4" s="16"/>
      <c r="D4" s="16"/>
      <c r="O4" s="27"/>
      <c r="P4" s="27"/>
      <c r="Q4" s="27"/>
      <c r="R4" s="27"/>
    </row>
    <row r="5" spans="1:18" s="33" customFormat="1" ht="12.75" customHeight="1" x14ac:dyDescent="0.2">
      <c r="A5" s="114" t="s">
        <v>227</v>
      </c>
      <c r="B5" s="16"/>
      <c r="C5" s="16"/>
      <c r="D5" s="16"/>
      <c r="O5" s="27"/>
      <c r="P5" s="27"/>
      <c r="Q5" s="27"/>
      <c r="R5" s="27"/>
    </row>
    <row r="6" spans="1:18" x14ac:dyDescent="0.2">
      <c r="A6" s="154"/>
      <c r="B6" s="154"/>
      <c r="C6" s="154"/>
      <c r="D6" s="154"/>
    </row>
    <row r="7" spans="1:18" x14ac:dyDescent="0.2">
      <c r="A7" s="82" t="s">
        <v>0</v>
      </c>
      <c r="B7" s="155" t="s">
        <v>213</v>
      </c>
      <c r="C7" s="155" t="s">
        <v>134</v>
      </c>
      <c r="D7" s="155" t="s">
        <v>214</v>
      </c>
    </row>
    <row r="8" spans="1:18" x14ac:dyDescent="0.2">
      <c r="A8" s="57">
        <v>2000</v>
      </c>
      <c r="B8" s="171">
        <v>52181331</v>
      </c>
      <c r="C8" s="171">
        <v>180915</v>
      </c>
      <c r="D8" s="171">
        <v>288</v>
      </c>
    </row>
    <row r="9" spans="1:18" x14ac:dyDescent="0.2">
      <c r="A9" s="57">
        <v>2001</v>
      </c>
      <c r="B9" s="171">
        <v>55070560</v>
      </c>
      <c r="C9" s="171">
        <v>199451</v>
      </c>
      <c r="D9" s="171">
        <v>276</v>
      </c>
    </row>
    <row r="10" spans="1:18" x14ac:dyDescent="0.2">
      <c r="A10" s="57">
        <v>2002</v>
      </c>
      <c r="B10" s="171">
        <v>59563147</v>
      </c>
      <c r="C10" s="171">
        <v>220079</v>
      </c>
      <c r="D10" s="171">
        <v>271</v>
      </c>
    </row>
    <row r="11" spans="1:18" x14ac:dyDescent="0.2">
      <c r="A11" s="57">
        <v>2003</v>
      </c>
      <c r="B11" s="171">
        <v>66034252</v>
      </c>
      <c r="C11" s="171">
        <v>238981</v>
      </c>
      <c r="D11" s="171">
        <v>276</v>
      </c>
    </row>
    <row r="12" spans="1:18" x14ac:dyDescent="0.2">
      <c r="A12" s="57">
        <v>2004</v>
      </c>
      <c r="B12" s="171">
        <v>67970981</v>
      </c>
      <c r="C12" s="171">
        <v>261214</v>
      </c>
      <c r="D12" s="171">
        <v>260</v>
      </c>
    </row>
    <row r="13" spans="1:18" x14ac:dyDescent="0.2">
      <c r="A13" s="57">
        <v>2005</v>
      </c>
      <c r="B13" s="171">
        <v>70113209</v>
      </c>
      <c r="C13" s="171">
        <v>277039</v>
      </c>
      <c r="D13" s="171">
        <v>253</v>
      </c>
    </row>
    <row r="14" spans="1:18" x14ac:dyDescent="0.2">
      <c r="A14" s="57">
        <v>2006</v>
      </c>
      <c r="B14" s="171">
        <v>77125282</v>
      </c>
      <c r="C14" s="171">
        <v>297983</v>
      </c>
      <c r="D14" s="171">
        <v>259</v>
      </c>
    </row>
    <row r="15" spans="1:18" x14ac:dyDescent="0.2">
      <c r="A15" s="57">
        <v>2007</v>
      </c>
      <c r="B15" s="171">
        <v>84622120</v>
      </c>
      <c r="C15" s="171">
        <v>320392</v>
      </c>
      <c r="D15" s="171">
        <v>264</v>
      </c>
    </row>
    <row r="16" spans="1:18" x14ac:dyDescent="0.2">
      <c r="A16" s="57">
        <v>2008</v>
      </c>
      <c r="B16" s="171">
        <v>84732018</v>
      </c>
      <c r="C16" s="171">
        <v>329084</v>
      </c>
      <c r="D16" s="171">
        <v>257</v>
      </c>
    </row>
    <row r="17" spans="1:4" x14ac:dyDescent="0.2">
      <c r="A17" s="57">
        <v>2009</v>
      </c>
      <c r="B17" s="171">
        <v>81950965</v>
      </c>
      <c r="C17" s="171">
        <v>332561</v>
      </c>
      <c r="D17" s="171">
        <v>246</v>
      </c>
    </row>
    <row r="18" spans="1:4" x14ac:dyDescent="0.2">
      <c r="A18" s="57">
        <v>2010</v>
      </c>
      <c r="B18" s="171">
        <v>76081709</v>
      </c>
      <c r="C18" s="171">
        <v>336197</v>
      </c>
      <c r="D18" s="171">
        <v>226</v>
      </c>
    </row>
    <row r="19" spans="1:4" x14ac:dyDescent="0.2">
      <c r="A19" s="57">
        <v>2011</v>
      </c>
      <c r="B19" s="171">
        <v>73838792</v>
      </c>
      <c r="C19" s="171">
        <v>336439</v>
      </c>
      <c r="D19" s="171">
        <v>219</v>
      </c>
    </row>
    <row r="20" spans="1:4" x14ac:dyDescent="0.2">
      <c r="A20" s="57">
        <v>2012</v>
      </c>
      <c r="B20" s="171">
        <v>62082106</v>
      </c>
      <c r="C20" s="171">
        <v>338339</v>
      </c>
      <c r="D20" s="171">
        <v>183</v>
      </c>
    </row>
    <row r="21" spans="1:4" x14ac:dyDescent="0.2">
      <c r="A21" s="57">
        <v>2013</v>
      </c>
      <c r="B21" s="171">
        <v>68600870</v>
      </c>
      <c r="C21" s="171">
        <v>346314</v>
      </c>
      <c r="D21" s="171">
        <v>198</v>
      </c>
    </row>
    <row r="22" spans="1:4" x14ac:dyDescent="0.2">
      <c r="A22" s="57">
        <v>2014</v>
      </c>
      <c r="B22" s="171">
        <v>65803999</v>
      </c>
      <c r="C22" s="171">
        <v>344988</v>
      </c>
      <c r="D22" s="171">
        <v>191</v>
      </c>
    </row>
    <row r="23" spans="1:4" x14ac:dyDescent="0.2">
      <c r="A23" s="57">
        <v>2015</v>
      </c>
      <c r="B23" s="171">
        <v>69320703</v>
      </c>
      <c r="C23" s="171">
        <v>347906</v>
      </c>
      <c r="D23" s="171">
        <v>199</v>
      </c>
    </row>
    <row r="24" spans="1:4" x14ac:dyDescent="0.2">
      <c r="A24" s="57">
        <v>2016</v>
      </c>
      <c r="B24" s="171">
        <v>71066755</v>
      </c>
      <c r="C24" s="171">
        <v>358019</v>
      </c>
      <c r="D24" s="171">
        <v>198</v>
      </c>
    </row>
    <row r="25" spans="1:4" x14ac:dyDescent="0.2">
      <c r="A25" s="57">
        <v>2017</v>
      </c>
      <c r="B25" s="171">
        <v>66774567</v>
      </c>
      <c r="C25" s="171">
        <v>357231</v>
      </c>
      <c r="D25" s="171">
        <v>187</v>
      </c>
    </row>
    <row r="26" spans="1:4" x14ac:dyDescent="0.2">
      <c r="A26" s="57">
        <v>2018</v>
      </c>
      <c r="B26" s="171">
        <v>64616300</v>
      </c>
      <c r="C26" s="171">
        <v>358024</v>
      </c>
      <c r="D26" s="171">
        <v>180</v>
      </c>
    </row>
    <row r="27" spans="1:4" x14ac:dyDescent="0.2">
      <c r="A27" s="57">
        <v>2019</v>
      </c>
      <c r="B27" s="171">
        <v>65574115</v>
      </c>
      <c r="C27" s="171">
        <v>359380</v>
      </c>
      <c r="D27" s="171">
        <v>182</v>
      </c>
    </row>
    <row r="28" spans="1:4" x14ac:dyDescent="0.2">
      <c r="A28" s="57">
        <v>2020</v>
      </c>
      <c r="B28" s="171">
        <v>70015397</v>
      </c>
      <c r="C28" s="171">
        <v>360422</v>
      </c>
      <c r="D28" s="171">
        <v>194</v>
      </c>
    </row>
    <row r="29" spans="1:4" x14ac:dyDescent="0.2">
      <c r="A29" s="57">
        <v>2021</v>
      </c>
      <c r="B29" s="171">
        <v>65316217</v>
      </c>
      <c r="C29" s="171">
        <v>368485</v>
      </c>
      <c r="D29" s="171">
        <v>177</v>
      </c>
    </row>
    <row r="30" spans="1:4" x14ac:dyDescent="0.2">
      <c r="A30" s="79">
        <v>2022</v>
      </c>
      <c r="B30" s="217">
        <v>65921464.5</v>
      </c>
      <c r="C30" s="217">
        <v>371019</v>
      </c>
      <c r="D30" s="217">
        <v>178</v>
      </c>
    </row>
    <row r="31" spans="1:4" x14ac:dyDescent="0.2">
      <c r="A31" s="33" t="s">
        <v>180</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Paint.Picture" shapeId="67585" r:id="rId4">
          <objectPr defaultSize="0" autoLine="0" autoPict="0" r:id="rId5">
            <anchor moveWithCells="1">
              <from>
                <xdr:col>0</xdr:col>
                <xdr:colOff>0</xdr:colOff>
                <xdr:row>31</xdr:row>
                <xdr:rowOff>104775</xdr:rowOff>
              </from>
              <to>
                <xdr:col>1</xdr:col>
                <xdr:colOff>533400</xdr:colOff>
                <xdr:row>33</xdr:row>
                <xdr:rowOff>9525</xdr:rowOff>
              </to>
            </anchor>
          </objectPr>
        </oleObject>
      </mc:Choice>
      <mc:Fallback>
        <oleObject progId="Paint.Picture" shapeId="67585"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AO75"/>
  <sheetViews>
    <sheetView showGridLines="0" zoomScaleNormal="100" workbookViewId="0">
      <selection activeCell="N46" sqref="N46"/>
    </sheetView>
  </sheetViews>
  <sheetFormatPr defaultColWidth="9.140625" defaultRowHeight="12.75" customHeight="1" x14ac:dyDescent="0.2"/>
  <cols>
    <col min="1" max="1" width="13" style="33" customWidth="1"/>
    <col min="2" max="2" width="9.7109375" style="27" customWidth="1"/>
    <col min="3" max="3" width="9.5703125" style="27" customWidth="1"/>
    <col min="4" max="4" width="2.5703125" style="27" customWidth="1"/>
    <col min="5" max="5" width="10.28515625" style="27" customWidth="1"/>
    <col min="6" max="6" width="9.140625" style="27"/>
    <col min="7" max="7" width="2.7109375" style="27" customWidth="1"/>
    <col min="8" max="8" width="7.7109375" style="27" customWidth="1"/>
    <col min="9" max="9" width="9.5703125" style="27" customWidth="1"/>
    <col min="10" max="10" width="10.7109375" style="27" customWidth="1"/>
    <col min="11" max="11" width="9.140625" style="27" customWidth="1"/>
    <col min="12" max="12" width="4.85546875" style="27" bestFit="1" customWidth="1"/>
    <col min="13" max="13" width="9.140625" style="27" bestFit="1" customWidth="1"/>
    <col min="14" max="14" width="15.140625" style="27" bestFit="1" customWidth="1"/>
    <col min="15" max="15" width="13.5703125" style="27" bestFit="1" customWidth="1"/>
    <col min="16" max="16" width="12.42578125" style="27" bestFit="1" customWidth="1"/>
    <col min="17" max="17" width="13.5703125" style="27" bestFit="1" customWidth="1"/>
    <col min="18" max="18" width="10.5703125" style="122" bestFit="1" customWidth="1"/>
    <col min="19" max="19" width="1.5703125" style="122" customWidth="1"/>
    <col min="20" max="20" width="12.7109375" style="122" customWidth="1"/>
    <col min="21" max="21" width="10.5703125" style="122" bestFit="1" customWidth="1"/>
    <col min="22" max="22" width="9" style="122" bestFit="1" customWidth="1"/>
    <col min="23" max="23" width="9.28515625" bestFit="1" customWidth="1"/>
    <col min="24" max="24" width="10.5703125" bestFit="1" customWidth="1"/>
    <col min="25" max="25" width="9.28515625" bestFit="1" customWidth="1"/>
    <col min="26" max="26" width="9.5703125" bestFit="1" customWidth="1"/>
    <col min="27" max="27" width="9.28515625" bestFit="1" customWidth="1"/>
    <col min="28" max="28" width="10.5703125" bestFit="1" customWidth="1"/>
    <col min="29" max="29" width="9.28515625" bestFit="1" customWidth="1"/>
    <col min="30" max="30" width="10.5703125" bestFit="1" customWidth="1"/>
    <col min="31" max="41" width="8.7109375" customWidth="1"/>
    <col min="42" max="16384" width="9.140625" style="33"/>
  </cols>
  <sheetData>
    <row r="1" spans="1:41" ht="12.75" customHeight="1" x14ac:dyDescent="0.2">
      <c r="P1" s="26"/>
    </row>
    <row r="2" spans="1:41" ht="12.75" customHeight="1" x14ac:dyDescent="0.2">
      <c r="A2" s="43" t="s">
        <v>80</v>
      </c>
      <c r="B2" s="32"/>
      <c r="C2" s="32"/>
      <c r="D2" s="32"/>
      <c r="E2" s="20"/>
      <c r="F2" s="20"/>
      <c r="G2" s="20"/>
      <c r="H2" s="20"/>
      <c r="I2" s="20"/>
      <c r="J2" s="20"/>
      <c r="K2" s="20"/>
      <c r="L2" s="20"/>
      <c r="M2" s="20"/>
      <c r="N2" s="162"/>
      <c r="O2" s="163"/>
    </row>
    <row r="3" spans="1:41" ht="12.75" customHeight="1" x14ac:dyDescent="0.2">
      <c r="A3" s="53" t="s">
        <v>315</v>
      </c>
      <c r="B3" s="32"/>
      <c r="C3" s="32"/>
      <c r="D3" s="32"/>
      <c r="E3" s="20"/>
      <c r="F3" s="20"/>
      <c r="G3" s="20"/>
      <c r="H3" s="20"/>
      <c r="I3" s="20"/>
      <c r="J3" s="20"/>
      <c r="K3" s="20"/>
      <c r="L3" s="20"/>
      <c r="M3" s="20"/>
    </row>
    <row r="4" spans="1:41" ht="12.75" customHeight="1" x14ac:dyDescent="0.2">
      <c r="A4" s="114" t="s">
        <v>316</v>
      </c>
      <c r="B4" s="32"/>
      <c r="C4" s="32"/>
      <c r="D4" s="32"/>
      <c r="E4" s="20"/>
      <c r="F4" s="20"/>
      <c r="G4" s="20"/>
      <c r="H4" s="20"/>
      <c r="I4" s="20"/>
      <c r="J4" s="20"/>
      <c r="K4" s="20"/>
      <c r="L4" s="20"/>
      <c r="M4" s="20"/>
    </row>
    <row r="5" spans="1:41" ht="12.75" customHeight="1" x14ac:dyDescent="0.2">
      <c r="A5" s="121"/>
      <c r="B5" s="75"/>
      <c r="C5" s="75"/>
      <c r="D5" s="75"/>
      <c r="E5" s="121"/>
      <c r="F5" s="121"/>
      <c r="G5" s="121"/>
      <c r="H5" s="121"/>
      <c r="I5" s="121"/>
      <c r="J5" s="121"/>
      <c r="K5" s="20"/>
      <c r="L5" s="20"/>
      <c r="M5" s="20"/>
    </row>
    <row r="6" spans="1:41" ht="12.75" customHeight="1" x14ac:dyDescent="0.2">
      <c r="B6" s="161"/>
      <c r="C6" s="161"/>
      <c r="D6" s="161"/>
      <c r="E6" s="161"/>
      <c r="F6" s="161"/>
      <c r="G6" s="161"/>
      <c r="H6" s="161"/>
      <c r="I6" s="161"/>
      <c r="J6" s="161"/>
      <c r="K6" s="33"/>
      <c r="L6" s="33"/>
      <c r="M6" s="33"/>
      <c r="N6" s="33"/>
      <c r="O6" s="33"/>
      <c r="P6" s="33"/>
    </row>
    <row r="7" spans="1:41" s="14" customFormat="1" ht="12.75" customHeight="1" x14ac:dyDescent="0.2">
      <c r="A7" s="20" t="s">
        <v>19</v>
      </c>
      <c r="B7" s="249" t="s">
        <v>69</v>
      </c>
      <c r="C7" s="249"/>
      <c r="D7" s="5"/>
      <c r="E7" s="250" t="s">
        <v>134</v>
      </c>
      <c r="F7" s="249"/>
      <c r="G7" s="2"/>
      <c r="H7" s="249" t="s">
        <v>14</v>
      </c>
      <c r="I7" s="249"/>
      <c r="J7" s="249"/>
      <c r="K7" s="33"/>
      <c r="L7" s="33"/>
      <c r="M7" s="33"/>
      <c r="N7" s="33"/>
      <c r="O7" s="33"/>
      <c r="P7" s="33"/>
      <c r="Q7" s="173"/>
      <c r="R7" s="122"/>
      <c r="S7" s="122"/>
      <c r="T7" s="122"/>
      <c r="U7" s="122"/>
      <c r="V7" s="122"/>
      <c r="W7"/>
      <c r="X7"/>
      <c r="Y7"/>
      <c r="Z7"/>
      <c r="AA7"/>
      <c r="AB7"/>
      <c r="AC7"/>
      <c r="AD7"/>
      <c r="AE7"/>
      <c r="AF7"/>
      <c r="AG7"/>
      <c r="AH7"/>
      <c r="AI7"/>
      <c r="AJ7"/>
      <c r="AK7"/>
      <c r="AL7"/>
      <c r="AM7"/>
      <c r="AN7"/>
      <c r="AO7"/>
    </row>
    <row r="8" spans="1:41" ht="12.75" customHeight="1" x14ac:dyDescent="0.2">
      <c r="A8" s="20" t="s">
        <v>83</v>
      </c>
      <c r="B8" s="7" t="s">
        <v>114</v>
      </c>
      <c r="C8" s="7" t="s">
        <v>115</v>
      </c>
      <c r="D8" s="7"/>
      <c r="E8" s="7" t="s">
        <v>114</v>
      </c>
      <c r="F8" s="7" t="s">
        <v>115</v>
      </c>
      <c r="G8" s="7"/>
      <c r="H8" s="7" t="s">
        <v>114</v>
      </c>
      <c r="I8" s="7" t="s">
        <v>115</v>
      </c>
      <c r="J8" s="2"/>
      <c r="K8" s="33"/>
      <c r="L8" s="33"/>
      <c r="M8" s="33"/>
      <c r="N8" s="33"/>
      <c r="O8" s="33"/>
      <c r="P8" s="33"/>
    </row>
    <row r="9" spans="1:41" customFormat="1" ht="12.75" customHeight="1" x14ac:dyDescent="0.2">
      <c r="A9" s="121" t="s">
        <v>2</v>
      </c>
      <c r="B9" s="17" t="s">
        <v>86</v>
      </c>
      <c r="C9" s="17" t="s">
        <v>86</v>
      </c>
      <c r="D9" s="17"/>
      <c r="E9" s="17" t="s">
        <v>86</v>
      </c>
      <c r="F9" s="17" t="s">
        <v>86</v>
      </c>
      <c r="G9" s="17"/>
      <c r="H9" s="17" t="s">
        <v>86</v>
      </c>
      <c r="I9" s="17" t="s">
        <v>86</v>
      </c>
      <c r="J9" s="62" t="s">
        <v>1</v>
      </c>
      <c r="K9" s="33"/>
      <c r="L9" s="33"/>
      <c r="M9" s="33"/>
      <c r="N9" s="33"/>
      <c r="O9" s="33"/>
      <c r="P9" s="33"/>
      <c r="Q9" s="27"/>
      <c r="R9" s="122"/>
      <c r="S9" s="122"/>
      <c r="T9" s="122"/>
      <c r="U9" s="122"/>
      <c r="V9" s="122"/>
    </row>
    <row r="10" spans="1:41" customFormat="1" ht="12.75" customHeight="1" x14ac:dyDescent="0.2">
      <c r="A10" s="223" t="s">
        <v>258</v>
      </c>
      <c r="B10" s="110">
        <v>15312510.300000001</v>
      </c>
      <c r="C10" s="110">
        <v>3234780.3</v>
      </c>
      <c r="D10" s="110"/>
      <c r="E10" s="22">
        <v>149346</v>
      </c>
      <c r="F10" s="110">
        <v>33898</v>
      </c>
      <c r="G10" s="110"/>
      <c r="H10" s="110">
        <v>102.530434</v>
      </c>
      <c r="I10" s="218">
        <v>95.426877000000005</v>
      </c>
      <c r="J10" s="110">
        <v>101.21635960795443</v>
      </c>
      <c r="K10" s="24"/>
      <c r="L10" s="24"/>
      <c r="M10" s="24"/>
      <c r="N10" s="24"/>
      <c r="O10" s="24"/>
      <c r="P10" s="24"/>
      <c r="Q10" s="85"/>
      <c r="R10" s="225"/>
      <c r="S10" s="122"/>
      <c r="T10" s="122"/>
      <c r="U10" s="122"/>
      <c r="V10" s="122"/>
    </row>
    <row r="11" spans="1:41" customFormat="1" ht="12.75" customHeight="1" x14ac:dyDescent="0.2">
      <c r="A11" s="223">
        <v>2005</v>
      </c>
      <c r="B11" s="110">
        <v>1225885.5</v>
      </c>
      <c r="C11" s="110">
        <v>236710.9</v>
      </c>
      <c r="D11" s="110"/>
      <c r="E11" s="22">
        <v>8838</v>
      </c>
      <c r="F11" s="110">
        <v>1798</v>
      </c>
      <c r="G11" s="110"/>
      <c r="H11" s="110">
        <v>138.706211</v>
      </c>
      <c r="I11" s="218">
        <v>131.65233499999999</v>
      </c>
      <c r="J11" s="110">
        <v>137.5137645731478</v>
      </c>
      <c r="K11" s="24"/>
      <c r="L11" s="24"/>
      <c r="M11" s="24"/>
      <c r="N11" s="24"/>
      <c r="O11" s="24"/>
      <c r="P11" s="24"/>
      <c r="Q11" s="85"/>
      <c r="R11" s="225"/>
      <c r="S11" s="122"/>
      <c r="T11" s="122"/>
      <c r="U11" s="122"/>
      <c r="V11" s="122"/>
    </row>
    <row r="12" spans="1:41" customFormat="1" ht="12.75" customHeight="1" x14ac:dyDescent="0.2">
      <c r="A12" s="223">
        <v>2006</v>
      </c>
      <c r="B12" s="110">
        <v>1372462.9</v>
      </c>
      <c r="C12" s="110">
        <v>255134.2</v>
      </c>
      <c r="D12" s="110"/>
      <c r="E12" s="22">
        <v>9650</v>
      </c>
      <c r="F12" s="110">
        <v>2012</v>
      </c>
      <c r="G12" s="110"/>
      <c r="H12" s="110">
        <v>142.22413399999999</v>
      </c>
      <c r="I12" s="218">
        <v>126.806262</v>
      </c>
      <c r="J12" s="110">
        <v>139.56414851654947</v>
      </c>
      <c r="K12" s="24"/>
      <c r="L12" s="24"/>
      <c r="M12" s="24"/>
      <c r="N12" s="24"/>
      <c r="O12" s="24"/>
      <c r="P12" s="24"/>
      <c r="Q12" s="85"/>
      <c r="R12" s="225"/>
      <c r="S12" s="122"/>
      <c r="T12" s="122"/>
      <c r="U12" s="122"/>
      <c r="V12" s="122"/>
    </row>
    <row r="13" spans="1:41" customFormat="1" ht="12.75" customHeight="1" x14ac:dyDescent="0.2">
      <c r="A13" s="223">
        <v>2007</v>
      </c>
      <c r="B13" s="110">
        <v>1767957.4</v>
      </c>
      <c r="C13" s="110">
        <v>331725.09999999998</v>
      </c>
      <c r="D13" s="110"/>
      <c r="E13" s="22">
        <v>12041</v>
      </c>
      <c r="F13" s="110">
        <v>2475</v>
      </c>
      <c r="G13" s="110"/>
      <c r="H13" s="110">
        <v>146.82812000000001</v>
      </c>
      <c r="I13" s="218">
        <v>134.03034299999999</v>
      </c>
      <c r="J13" s="110">
        <v>144.64608018737945</v>
      </c>
      <c r="K13" s="24"/>
      <c r="L13" s="24"/>
      <c r="M13" s="24"/>
      <c r="N13" s="24"/>
      <c r="O13" s="24"/>
      <c r="P13" s="24"/>
      <c r="Q13" s="85"/>
      <c r="R13" s="225"/>
      <c r="S13" s="122"/>
      <c r="T13" s="122"/>
      <c r="U13" s="122"/>
      <c r="V13" s="122"/>
    </row>
    <row r="14" spans="1:41" customFormat="1" ht="12.75" customHeight="1" x14ac:dyDescent="0.2">
      <c r="A14" s="223">
        <v>2008</v>
      </c>
      <c r="B14" s="110">
        <v>1707058.1</v>
      </c>
      <c r="C14" s="110">
        <v>324379.09999999998</v>
      </c>
      <c r="D14" s="110"/>
      <c r="E14" s="22">
        <v>11026</v>
      </c>
      <c r="F14" s="110">
        <v>2331</v>
      </c>
      <c r="G14" s="110"/>
      <c r="H14" s="110">
        <v>154.82115899999999</v>
      </c>
      <c r="I14" s="218">
        <v>139.158773</v>
      </c>
      <c r="J14" s="110">
        <v>152.0878340944823</v>
      </c>
      <c r="K14" s="24"/>
      <c r="L14" s="24"/>
      <c r="M14" s="24"/>
      <c r="N14" s="24"/>
      <c r="O14" s="24"/>
      <c r="P14" s="24"/>
      <c r="Q14" s="85"/>
      <c r="R14" s="225"/>
      <c r="S14" s="122"/>
      <c r="T14" s="122"/>
      <c r="U14" s="122"/>
      <c r="V14" s="122"/>
    </row>
    <row r="15" spans="1:41" customFormat="1" ht="12.75" customHeight="1" x14ac:dyDescent="0.2">
      <c r="A15" s="223">
        <v>2009</v>
      </c>
      <c r="B15" s="110">
        <v>1118468.8</v>
      </c>
      <c r="C15" s="110">
        <v>209611.4</v>
      </c>
      <c r="D15" s="110"/>
      <c r="E15" s="22">
        <v>7158</v>
      </c>
      <c r="F15" s="110">
        <v>1550</v>
      </c>
      <c r="G15" s="110"/>
      <c r="H15" s="110">
        <v>156.25437199999999</v>
      </c>
      <c r="I15" s="218">
        <v>135.233161</v>
      </c>
      <c r="J15" s="110">
        <v>152.5126550298576</v>
      </c>
      <c r="K15" s="24"/>
      <c r="L15" s="24"/>
      <c r="M15" s="24"/>
      <c r="N15" s="24"/>
      <c r="O15" s="24"/>
      <c r="P15" s="24"/>
      <c r="Q15" s="85"/>
      <c r="R15" s="225"/>
      <c r="S15" s="122"/>
      <c r="T15" s="122"/>
      <c r="U15" s="122"/>
      <c r="V15" s="122"/>
    </row>
    <row r="16" spans="1:41" customFormat="1" ht="12.75" customHeight="1" x14ac:dyDescent="0.2">
      <c r="A16" s="223">
        <v>2010</v>
      </c>
      <c r="B16" s="110">
        <v>1023880.1</v>
      </c>
      <c r="C16" s="110">
        <v>216725</v>
      </c>
      <c r="D16" s="110"/>
      <c r="E16" s="22">
        <v>6349</v>
      </c>
      <c r="F16" s="110">
        <v>1500</v>
      </c>
      <c r="G16" s="110"/>
      <c r="H16" s="110">
        <v>161.266356</v>
      </c>
      <c r="I16" s="218">
        <v>144.48333299999999</v>
      </c>
      <c r="J16" s="110">
        <v>158.05900114664288</v>
      </c>
      <c r="K16" s="24"/>
      <c r="L16" s="24"/>
      <c r="M16" s="24"/>
      <c r="N16" s="24"/>
      <c r="O16" s="24"/>
      <c r="P16" s="24"/>
      <c r="Q16" s="85"/>
      <c r="R16" s="225"/>
      <c r="S16" s="122"/>
      <c r="T16" s="122"/>
      <c r="U16" s="122"/>
      <c r="V16" s="122"/>
    </row>
    <row r="17" spans="1:41" customFormat="1" ht="12.75" customHeight="1" x14ac:dyDescent="0.2">
      <c r="A17" s="223">
        <v>2011</v>
      </c>
      <c r="B17" s="110">
        <v>1206234.3999999999</v>
      </c>
      <c r="C17" s="110">
        <v>287088.3</v>
      </c>
      <c r="D17" s="110"/>
      <c r="E17" s="22">
        <v>7416</v>
      </c>
      <c r="F17" s="110">
        <v>1883</v>
      </c>
      <c r="G17" s="110"/>
      <c r="H17" s="110">
        <v>162.65296599999999</v>
      </c>
      <c r="I17" s="218">
        <v>152.46324999999999</v>
      </c>
      <c r="J17" s="110">
        <v>160.58960103236907</v>
      </c>
      <c r="K17" s="24"/>
      <c r="L17" s="24"/>
      <c r="M17" s="24"/>
      <c r="N17" s="24"/>
      <c r="O17" s="24"/>
      <c r="P17" s="24"/>
      <c r="Q17" s="85"/>
      <c r="R17" s="225"/>
      <c r="S17" s="122"/>
      <c r="T17" s="122"/>
      <c r="U17" s="122"/>
      <c r="V17" s="122"/>
    </row>
    <row r="18" spans="1:41" customFormat="1" ht="12.75" customHeight="1" x14ac:dyDescent="0.2">
      <c r="A18" s="223">
        <v>2012</v>
      </c>
      <c r="B18" s="110">
        <v>1175547.6000000001</v>
      </c>
      <c r="C18" s="110">
        <v>275877.2</v>
      </c>
      <c r="D18" s="110"/>
      <c r="E18" s="22">
        <v>7213</v>
      </c>
      <c r="F18" s="110">
        <v>1739</v>
      </c>
      <c r="G18" s="110"/>
      <c r="H18" s="110">
        <v>162.976237</v>
      </c>
      <c r="I18" s="218">
        <v>158.641288</v>
      </c>
      <c r="J18" s="110">
        <v>162.13413762287757</v>
      </c>
      <c r="K18" s="24"/>
      <c r="L18" s="24"/>
      <c r="M18" s="24"/>
      <c r="N18" s="24"/>
      <c r="O18" s="24"/>
      <c r="P18" s="24"/>
      <c r="Q18" s="85"/>
      <c r="R18" s="225"/>
      <c r="S18" s="122"/>
      <c r="T18" s="122"/>
      <c r="U18" s="122"/>
      <c r="V18" s="122"/>
    </row>
    <row r="19" spans="1:41" customFormat="1" ht="12.75" customHeight="1" x14ac:dyDescent="0.2">
      <c r="A19" s="223">
        <v>2013</v>
      </c>
      <c r="B19" s="110">
        <v>1299836.3999999999</v>
      </c>
      <c r="C19" s="110">
        <v>310148.3</v>
      </c>
      <c r="D19" s="110"/>
      <c r="E19" s="22">
        <v>7265</v>
      </c>
      <c r="F19" s="110">
        <v>1834</v>
      </c>
      <c r="G19" s="110"/>
      <c r="H19" s="110">
        <v>178.91760400000001</v>
      </c>
      <c r="I19" s="218">
        <v>169.11030500000001</v>
      </c>
      <c r="J19" s="110">
        <v>176.94083965270909</v>
      </c>
      <c r="K19" s="24"/>
      <c r="L19" s="24"/>
      <c r="M19" s="24"/>
      <c r="N19" s="24"/>
      <c r="O19" s="24"/>
      <c r="P19" s="24"/>
      <c r="Q19" s="85"/>
      <c r="R19" s="225"/>
      <c r="S19" s="122"/>
      <c r="T19" s="122"/>
      <c r="U19" s="122"/>
      <c r="V19" s="122"/>
    </row>
    <row r="20" spans="1:41" customFormat="1" ht="12.75" customHeight="1" x14ac:dyDescent="0.2">
      <c r="A20" s="223">
        <v>2014</v>
      </c>
      <c r="B20" s="110">
        <v>1411529.5</v>
      </c>
      <c r="C20" s="110">
        <v>326575.7</v>
      </c>
      <c r="D20" s="110"/>
      <c r="E20" s="22">
        <v>7568</v>
      </c>
      <c r="F20" s="110">
        <v>1781</v>
      </c>
      <c r="G20" s="110"/>
      <c r="H20" s="110">
        <v>186.51288299999999</v>
      </c>
      <c r="I20" s="218">
        <v>183.366479</v>
      </c>
      <c r="J20" s="110">
        <v>185.91348807359074</v>
      </c>
      <c r="K20" s="24"/>
      <c r="L20" s="24"/>
      <c r="M20" s="24"/>
      <c r="N20" s="24"/>
      <c r="O20" s="24"/>
      <c r="P20" s="24"/>
      <c r="Q20" s="85"/>
      <c r="R20" s="225"/>
      <c r="S20" s="122"/>
      <c r="T20" s="122"/>
      <c r="U20" s="122"/>
      <c r="V20" s="122"/>
    </row>
    <row r="21" spans="1:41" customFormat="1" ht="12.75" customHeight="1" x14ac:dyDescent="0.2">
      <c r="A21" s="223">
        <v>2015</v>
      </c>
      <c r="B21" s="110">
        <v>1831319.3</v>
      </c>
      <c r="C21" s="110">
        <v>444502.1</v>
      </c>
      <c r="D21" s="110"/>
      <c r="E21" s="22">
        <v>9502</v>
      </c>
      <c r="F21" s="110">
        <v>2405</v>
      </c>
      <c r="G21" s="110"/>
      <c r="H21" s="110">
        <v>192.72987699999999</v>
      </c>
      <c r="I21" s="218">
        <v>184.82415800000001</v>
      </c>
      <c r="J21" s="110">
        <v>191.13306458385821</v>
      </c>
      <c r="K21" s="24"/>
      <c r="L21" s="24"/>
      <c r="M21" s="24"/>
      <c r="N21" s="24"/>
      <c r="O21" s="24"/>
      <c r="P21" s="24"/>
      <c r="Q21" s="85"/>
      <c r="R21" s="225"/>
      <c r="S21" s="122"/>
      <c r="T21" s="122"/>
      <c r="U21" s="122"/>
      <c r="V21" s="122"/>
    </row>
    <row r="22" spans="1:41" customFormat="1" ht="12.75" customHeight="1" x14ac:dyDescent="0.2">
      <c r="A22" s="223">
        <v>2016</v>
      </c>
      <c r="B22" s="110">
        <v>2166507.6</v>
      </c>
      <c r="C22" s="110">
        <v>591496</v>
      </c>
      <c r="D22" s="110"/>
      <c r="E22" s="22">
        <v>9951</v>
      </c>
      <c r="F22" s="110">
        <v>2550</v>
      </c>
      <c r="G22" s="110"/>
      <c r="H22" s="110">
        <v>217.71757600000001</v>
      </c>
      <c r="I22" s="218">
        <v>231.959215</v>
      </c>
      <c r="J22" s="110">
        <v>220.6226381889449</v>
      </c>
      <c r="K22" s="24"/>
      <c r="L22" s="24"/>
      <c r="M22" s="24"/>
      <c r="N22" s="24"/>
      <c r="O22" s="24"/>
      <c r="P22" s="24"/>
      <c r="Q22" s="85"/>
      <c r="R22" s="225"/>
      <c r="S22" s="122"/>
      <c r="T22" s="122"/>
      <c r="U22" s="122"/>
      <c r="V22" s="122"/>
    </row>
    <row r="23" spans="1:41" customFormat="1" ht="12.75" customHeight="1" x14ac:dyDescent="0.2">
      <c r="A23" s="223">
        <v>2017</v>
      </c>
      <c r="B23" s="110">
        <v>2873122.8</v>
      </c>
      <c r="C23" s="110">
        <v>609610.6</v>
      </c>
      <c r="D23" s="110"/>
      <c r="E23" s="22">
        <v>8271</v>
      </c>
      <c r="F23" s="110">
        <v>1840</v>
      </c>
      <c r="G23" s="110"/>
      <c r="H23" s="110">
        <v>347.373086</v>
      </c>
      <c r="I23" s="218">
        <v>331.31010800000001</v>
      </c>
      <c r="J23" s="110">
        <v>344.44994560379786</v>
      </c>
      <c r="K23" s="24"/>
      <c r="L23" s="24"/>
      <c r="M23" s="24"/>
      <c r="N23" s="24"/>
      <c r="O23" s="24"/>
      <c r="P23" s="24"/>
      <c r="Q23" s="85"/>
      <c r="R23" s="225"/>
      <c r="S23" s="122"/>
      <c r="T23" s="122"/>
      <c r="U23" s="122"/>
      <c r="V23" s="122"/>
    </row>
    <row r="24" spans="1:41" customFormat="1" ht="12.75" customHeight="1" x14ac:dyDescent="0.2">
      <c r="A24" s="223">
        <v>2018</v>
      </c>
      <c r="B24" s="110">
        <v>4372167.7</v>
      </c>
      <c r="C24" s="110">
        <v>1120437.2</v>
      </c>
      <c r="D24" s="110"/>
      <c r="E24" s="22">
        <v>8793</v>
      </c>
      <c r="F24" s="110">
        <v>2381</v>
      </c>
      <c r="G24" s="110"/>
      <c r="H24" s="110">
        <v>497.23276399999997</v>
      </c>
      <c r="I24" s="218">
        <v>470.57421199999999</v>
      </c>
      <c r="J24" s="110">
        <v>491.55225523536785</v>
      </c>
      <c r="K24" s="24"/>
      <c r="L24" s="24"/>
      <c r="M24" s="24"/>
      <c r="N24" s="24"/>
      <c r="O24" s="24"/>
      <c r="P24" s="24"/>
      <c r="Q24" s="85"/>
      <c r="R24" s="225"/>
      <c r="S24" s="122"/>
      <c r="T24" s="122"/>
      <c r="U24" s="122"/>
      <c r="V24" s="122"/>
    </row>
    <row r="25" spans="1:41" customFormat="1" ht="12.75" customHeight="1" x14ac:dyDescent="0.2">
      <c r="A25" s="223">
        <v>2019</v>
      </c>
      <c r="B25" s="227">
        <v>4540807.9000000004</v>
      </c>
      <c r="C25" s="227">
        <v>1077701.8</v>
      </c>
      <c r="D25" s="227"/>
      <c r="E25" s="228">
        <v>9058</v>
      </c>
      <c r="F25" s="227">
        <v>2275</v>
      </c>
      <c r="G25" s="227"/>
      <c r="H25" s="227">
        <v>501.30358699999999</v>
      </c>
      <c r="I25" s="229">
        <v>473.71507600000001</v>
      </c>
      <c r="J25" s="227">
        <v>495.76543721874174</v>
      </c>
      <c r="K25" s="230"/>
      <c r="L25" s="230"/>
      <c r="M25" s="230"/>
      <c r="N25" s="24"/>
      <c r="O25" s="24"/>
      <c r="P25" s="24"/>
      <c r="Q25" s="85"/>
      <c r="R25" s="225"/>
      <c r="S25" s="122"/>
      <c r="T25" s="122"/>
      <c r="U25" s="122"/>
      <c r="V25" s="122"/>
    </row>
    <row r="26" spans="1:41" customFormat="1" ht="12.75" customHeight="1" x14ac:dyDescent="0.2">
      <c r="A26" s="223">
        <v>2020</v>
      </c>
      <c r="B26" s="227">
        <v>3583492.1</v>
      </c>
      <c r="C26" s="227">
        <v>993408.3</v>
      </c>
      <c r="D26" s="227"/>
      <c r="E26" s="228">
        <v>7098</v>
      </c>
      <c r="F26" s="227">
        <v>2077</v>
      </c>
      <c r="G26" s="227"/>
      <c r="H26" s="227">
        <v>504.85941100000002</v>
      </c>
      <c r="I26" s="229">
        <v>478.289985</v>
      </c>
      <c r="J26" s="227">
        <v>498.84473024523163</v>
      </c>
      <c r="K26" s="230"/>
      <c r="L26" s="230"/>
      <c r="M26" s="230"/>
      <c r="N26" s="24"/>
      <c r="O26" s="24"/>
      <c r="P26" s="24"/>
      <c r="Q26" s="85"/>
      <c r="R26" s="225"/>
      <c r="S26" s="122"/>
      <c r="T26" s="122"/>
      <c r="U26" s="122"/>
      <c r="V26" s="122"/>
    </row>
    <row r="27" spans="1:41" customFormat="1" ht="12.75" customHeight="1" x14ac:dyDescent="0.2">
      <c r="A27" s="223">
        <v>2021</v>
      </c>
      <c r="B27" s="227">
        <v>3960447.3</v>
      </c>
      <c r="C27" s="227">
        <v>1203108.3</v>
      </c>
      <c r="D27" s="227"/>
      <c r="E27" s="228">
        <v>8573</v>
      </c>
      <c r="F27" s="227">
        <v>2624</v>
      </c>
      <c r="G27" s="227"/>
      <c r="H27" s="227">
        <v>461.96749</v>
      </c>
      <c r="I27" s="229">
        <v>458.50163800000001</v>
      </c>
      <c r="J27" s="227">
        <v>461.15527373403586</v>
      </c>
      <c r="K27" s="230"/>
      <c r="L27" s="230"/>
      <c r="M27" s="230"/>
      <c r="N27" s="24"/>
      <c r="O27" s="24"/>
      <c r="P27" s="24"/>
      <c r="Q27" s="85"/>
      <c r="R27" s="225"/>
      <c r="S27" s="122"/>
      <c r="T27" s="122"/>
      <c r="U27" s="122"/>
      <c r="V27" s="122"/>
    </row>
    <row r="28" spans="1:41" customFormat="1" ht="12.75" customHeight="1" x14ac:dyDescent="0.2">
      <c r="A28" s="223" t="s">
        <v>259</v>
      </c>
      <c r="B28" s="227">
        <v>1434969</v>
      </c>
      <c r="C28" s="227">
        <v>488240</v>
      </c>
      <c r="D28" s="227"/>
      <c r="E28" s="228">
        <v>5166</v>
      </c>
      <c r="F28" s="227">
        <v>1784</v>
      </c>
      <c r="G28" s="227"/>
      <c r="H28" s="227">
        <v>278</v>
      </c>
      <c r="I28" s="229">
        <v>274</v>
      </c>
      <c r="J28" s="227">
        <v>277</v>
      </c>
      <c r="K28" s="230"/>
      <c r="L28" s="230"/>
      <c r="M28" s="230"/>
      <c r="N28" s="24"/>
      <c r="O28" s="24"/>
      <c r="P28" s="24"/>
      <c r="Q28" s="226"/>
      <c r="R28" s="225"/>
      <c r="S28" s="122"/>
      <c r="T28" s="225"/>
      <c r="U28" s="225"/>
      <c r="V28" s="122"/>
    </row>
    <row r="29" spans="1:41" customFormat="1" ht="12.75" customHeight="1" x14ac:dyDescent="0.2">
      <c r="A29" s="224" t="s">
        <v>1</v>
      </c>
      <c r="B29" s="231">
        <v>53384204.700000003</v>
      </c>
      <c r="C29" s="231">
        <v>12537259.800000001</v>
      </c>
      <c r="D29" s="231"/>
      <c r="E29" s="232">
        <v>300282</v>
      </c>
      <c r="F29" s="231">
        <v>70737</v>
      </c>
      <c r="G29" s="231"/>
      <c r="H29" s="231">
        <v>177.78023557855616</v>
      </c>
      <c r="I29" s="233">
        <v>177.23765214809791</v>
      </c>
      <c r="J29" s="231">
        <v>177.67678878979243</v>
      </c>
      <c r="K29" s="230"/>
      <c r="L29" s="230"/>
      <c r="M29" s="230"/>
      <c r="N29" s="24"/>
      <c r="O29" s="24"/>
      <c r="P29" s="24"/>
      <c r="Q29" s="226"/>
      <c r="R29" s="225"/>
      <c r="S29" s="122"/>
      <c r="T29" s="122"/>
      <c r="U29" s="122"/>
      <c r="V29" s="122"/>
    </row>
    <row r="30" spans="1:41" ht="12.75" customHeight="1" x14ac:dyDescent="0.2">
      <c r="A30" s="20" t="s">
        <v>180</v>
      </c>
      <c r="B30" s="234"/>
      <c r="C30" s="234"/>
      <c r="D30" s="234"/>
      <c r="E30" s="234"/>
      <c r="F30" s="234"/>
      <c r="G30" s="234"/>
      <c r="H30" s="234"/>
      <c r="I30" s="234"/>
      <c r="J30" s="234"/>
      <c r="K30" s="235"/>
      <c r="L30" s="235"/>
      <c r="M30" s="235"/>
    </row>
    <row r="31" spans="1:41" s="16" customFormat="1" ht="12.75" customHeight="1" x14ac:dyDescent="0.2">
      <c r="A31" s="54"/>
      <c r="B31" s="234"/>
      <c r="C31" s="234"/>
      <c r="D31" s="234"/>
      <c r="E31" s="234"/>
      <c r="F31" s="234"/>
      <c r="G31" s="234"/>
      <c r="H31" s="234"/>
      <c r="I31" s="234"/>
      <c r="J31" s="234"/>
      <c r="K31" s="235"/>
      <c r="L31" s="235"/>
      <c r="M31" s="236"/>
      <c r="N31" s="46"/>
      <c r="O31" s="46"/>
      <c r="P31" s="46"/>
      <c r="Q31" s="26"/>
      <c r="R31" s="122"/>
      <c r="S31" s="122"/>
      <c r="T31" s="225"/>
      <c r="U31" s="225"/>
      <c r="V31" s="122"/>
      <c r="W31"/>
      <c r="X31"/>
      <c r="Y31"/>
      <c r="Z31"/>
      <c r="AA31"/>
      <c r="AB31"/>
      <c r="AC31"/>
      <c r="AD31"/>
      <c r="AE31"/>
      <c r="AF31"/>
      <c r="AG31"/>
      <c r="AH31"/>
      <c r="AI31"/>
      <c r="AJ31"/>
      <c r="AK31"/>
      <c r="AL31"/>
      <c r="AM31"/>
      <c r="AN31"/>
      <c r="AO31"/>
    </row>
    <row r="32" spans="1:41" ht="12.75" customHeight="1" x14ac:dyDescent="0.2">
      <c r="B32" s="237"/>
      <c r="C32" s="237"/>
      <c r="D32" s="237"/>
      <c r="E32" s="230"/>
      <c r="F32" s="237"/>
      <c r="G32" s="237"/>
      <c r="H32" s="237"/>
      <c r="I32" s="237"/>
      <c r="J32" s="237"/>
      <c r="K32" s="237"/>
      <c r="L32" s="237"/>
      <c r="M32" s="237"/>
      <c r="R32" s="27"/>
    </row>
    <row r="33" spans="1:41" ht="12.75" customHeight="1" x14ac:dyDescent="0.2">
      <c r="B33" s="230"/>
      <c r="C33" s="237"/>
      <c r="D33" s="237"/>
      <c r="E33" s="230"/>
      <c r="F33" s="237"/>
      <c r="G33" s="237"/>
      <c r="H33" s="230"/>
      <c r="I33" s="237"/>
      <c r="J33" s="237"/>
      <c r="K33" s="230"/>
      <c r="L33" s="238"/>
      <c r="M33" s="238"/>
      <c r="N33" s="176"/>
      <c r="O33" s="176"/>
      <c r="P33" s="176"/>
      <c r="Q33"/>
      <c r="R33"/>
      <c r="S33"/>
      <c r="T33"/>
      <c r="U33"/>
      <c r="V33"/>
      <c r="AC33" s="33"/>
      <c r="AD33" s="33"/>
      <c r="AE33" s="33"/>
      <c r="AF33" s="33"/>
      <c r="AG33" s="33"/>
      <c r="AH33" s="33"/>
      <c r="AI33" s="33"/>
      <c r="AJ33" s="33"/>
      <c r="AK33" s="33"/>
      <c r="AL33" s="33"/>
      <c r="AM33" s="33"/>
      <c r="AN33" s="33"/>
      <c r="AO33" s="33"/>
    </row>
    <row r="34" spans="1:41" ht="12.75" customHeight="1" x14ac:dyDescent="0.2">
      <c r="A34" s="61" t="s">
        <v>82</v>
      </c>
      <c r="B34" s="239"/>
      <c r="C34" s="239"/>
      <c r="D34" s="239"/>
      <c r="E34" s="239"/>
      <c r="F34" s="237"/>
      <c r="G34" s="237"/>
      <c r="H34" s="237"/>
      <c r="I34" s="237"/>
      <c r="J34" s="237"/>
      <c r="K34" s="237"/>
      <c r="L34" s="238"/>
      <c r="M34" s="238"/>
      <c r="N34"/>
      <c r="O34"/>
      <c r="P34" s="176"/>
      <c r="Q34"/>
      <c r="R34"/>
      <c r="S34"/>
      <c r="T34" s="176"/>
      <c r="U34"/>
      <c r="V34"/>
      <c r="AC34" s="33"/>
      <c r="AD34" s="33"/>
      <c r="AE34" s="33"/>
      <c r="AF34" s="33"/>
      <c r="AG34" s="33"/>
      <c r="AH34" s="33"/>
      <c r="AI34" s="33"/>
      <c r="AJ34" s="33"/>
      <c r="AK34" s="33"/>
      <c r="AL34" s="33"/>
      <c r="AM34" s="33"/>
      <c r="AN34" s="33"/>
      <c r="AO34" s="33"/>
    </row>
    <row r="35" spans="1:41" ht="12.75" customHeight="1" x14ac:dyDescent="0.2">
      <c r="A35" s="4" t="s">
        <v>317</v>
      </c>
      <c r="B35" s="239"/>
      <c r="C35" s="239"/>
      <c r="D35" s="239"/>
      <c r="E35" s="239"/>
      <c r="F35" s="237"/>
      <c r="G35" s="237"/>
      <c r="H35" s="237"/>
      <c r="I35" s="237"/>
      <c r="J35" s="237"/>
      <c r="K35" s="237"/>
      <c r="L35" s="238"/>
      <c r="M35" s="238"/>
      <c r="N35"/>
      <c r="O35"/>
      <c r="P35"/>
      <c r="Q35"/>
      <c r="R35"/>
      <c r="S35"/>
      <c r="T35" s="176"/>
      <c r="U35"/>
      <c r="V35"/>
      <c r="AC35" s="33"/>
      <c r="AD35" s="33"/>
      <c r="AE35" s="33"/>
      <c r="AF35" s="33"/>
      <c r="AG35" s="33"/>
      <c r="AH35" s="33"/>
      <c r="AI35" s="33"/>
      <c r="AJ35" s="33"/>
      <c r="AK35" s="33"/>
      <c r="AL35" s="33"/>
      <c r="AM35" s="33"/>
      <c r="AN35" s="33"/>
      <c r="AO35" s="33"/>
    </row>
    <row r="36" spans="1:41" ht="12.75" customHeight="1" x14ac:dyDescent="0.2">
      <c r="A36" s="114" t="s">
        <v>318</v>
      </c>
      <c r="B36" s="239"/>
      <c r="C36" s="239"/>
      <c r="D36" s="239"/>
      <c r="E36" s="239"/>
      <c r="F36" s="237"/>
      <c r="G36" s="237"/>
      <c r="H36" s="237"/>
      <c r="I36" s="237"/>
      <c r="J36" s="237"/>
      <c r="K36" s="237"/>
      <c r="L36" s="238"/>
      <c r="M36" s="238"/>
      <c r="N36"/>
      <c r="O36"/>
      <c r="P36"/>
      <c r="Q36"/>
      <c r="R36"/>
      <c r="S36"/>
      <c r="T36"/>
      <c r="U36"/>
      <c r="V36"/>
      <c r="AC36" s="33"/>
      <c r="AD36" s="33"/>
      <c r="AE36" s="33"/>
      <c r="AF36" s="33"/>
      <c r="AG36" s="33"/>
      <c r="AH36" s="33"/>
      <c r="AI36" s="33"/>
      <c r="AJ36" s="33"/>
      <c r="AK36" s="33"/>
      <c r="AL36" s="33"/>
      <c r="AM36" s="33"/>
      <c r="AN36" s="33"/>
      <c r="AO36" s="33"/>
    </row>
    <row r="37" spans="1:41" ht="12.75" customHeight="1" x14ac:dyDescent="0.2">
      <c r="A37" s="36"/>
      <c r="B37" s="240"/>
      <c r="C37" s="240"/>
      <c r="D37" s="240"/>
      <c r="E37" s="241"/>
      <c r="F37" s="241"/>
      <c r="G37" s="241"/>
      <c r="H37" s="241"/>
      <c r="I37" s="241"/>
      <c r="J37" s="241"/>
      <c r="K37" s="235"/>
      <c r="L37" s="238"/>
      <c r="M37" s="238"/>
      <c r="N37"/>
      <c r="O37"/>
      <c r="P37"/>
      <c r="Q37"/>
      <c r="R37"/>
      <c r="S37"/>
      <c r="T37"/>
      <c r="U37"/>
      <c r="V37"/>
      <c r="AC37" s="33"/>
      <c r="AD37" s="33"/>
      <c r="AE37" s="33"/>
      <c r="AF37" s="33"/>
      <c r="AG37" s="33"/>
      <c r="AH37" s="33"/>
      <c r="AI37" s="33"/>
      <c r="AJ37" s="33"/>
      <c r="AK37" s="33"/>
      <c r="AL37" s="33"/>
      <c r="AM37" s="33"/>
      <c r="AN37" s="33"/>
      <c r="AO37" s="33"/>
    </row>
    <row r="38" spans="1:41" ht="12.75" customHeight="1" x14ac:dyDescent="0.2">
      <c r="A38" s="33" t="s">
        <v>81</v>
      </c>
      <c r="B38" s="251" t="s">
        <v>69</v>
      </c>
      <c r="C38" s="251"/>
      <c r="D38" s="242"/>
      <c r="E38" s="251" t="s">
        <v>134</v>
      </c>
      <c r="F38" s="251"/>
      <c r="G38" s="235"/>
      <c r="H38" s="251" t="s">
        <v>14</v>
      </c>
      <c r="I38" s="251"/>
      <c r="J38" s="251"/>
      <c r="K38" s="235"/>
      <c r="L38" s="238"/>
      <c r="M38" s="238"/>
      <c r="N38"/>
      <c r="O38"/>
      <c r="P38"/>
      <c r="Q38"/>
      <c r="R38"/>
      <c r="S38"/>
      <c r="T38"/>
      <c r="U38"/>
      <c r="V38"/>
      <c r="AC38" s="33"/>
      <c r="AD38" s="33"/>
      <c r="AE38" s="33"/>
      <c r="AF38" s="33"/>
      <c r="AG38" s="33"/>
      <c r="AH38" s="33"/>
      <c r="AI38" s="33"/>
      <c r="AJ38" s="33"/>
      <c r="AK38" s="33"/>
      <c r="AL38" s="33"/>
      <c r="AM38" s="33"/>
      <c r="AN38" s="33"/>
      <c r="AO38" s="33"/>
    </row>
    <row r="39" spans="1:41" ht="12.75" customHeight="1" x14ac:dyDescent="0.2">
      <c r="B39" s="237" t="s">
        <v>114</v>
      </c>
      <c r="C39" s="237" t="s">
        <v>115</v>
      </c>
      <c r="D39" s="237"/>
      <c r="E39" s="237" t="s">
        <v>114</v>
      </c>
      <c r="F39" s="237" t="s">
        <v>115</v>
      </c>
      <c r="G39" s="237"/>
      <c r="H39" s="237" t="s">
        <v>114</v>
      </c>
      <c r="I39" s="237" t="s">
        <v>115</v>
      </c>
      <c r="J39" s="235"/>
      <c r="K39" s="235"/>
      <c r="L39" s="238"/>
      <c r="M39" s="238"/>
      <c r="N39"/>
      <c r="O39"/>
      <c r="P39"/>
      <c r="Q39"/>
      <c r="R39"/>
      <c r="S39"/>
      <c r="T39"/>
      <c r="U39"/>
      <c r="V39" s="176"/>
      <c r="AC39" s="33"/>
      <c r="AD39" s="33"/>
      <c r="AE39" s="33"/>
      <c r="AF39" s="33"/>
      <c r="AG39" s="33"/>
      <c r="AH39" s="33"/>
      <c r="AI39" s="33"/>
      <c r="AJ39" s="33"/>
      <c r="AK39" s="33"/>
      <c r="AL39" s="33"/>
      <c r="AM39" s="33"/>
      <c r="AN39" s="33"/>
      <c r="AO39" s="33"/>
    </row>
    <row r="40" spans="1:41" s="27" customFormat="1" ht="12.75" customHeight="1" x14ac:dyDescent="0.2">
      <c r="A40" s="50"/>
      <c r="B40" s="243" t="s">
        <v>86</v>
      </c>
      <c r="C40" s="243" t="s">
        <v>86</v>
      </c>
      <c r="D40" s="243"/>
      <c r="E40" s="243" t="s">
        <v>86</v>
      </c>
      <c r="F40" s="243" t="s">
        <v>86</v>
      </c>
      <c r="G40" s="243"/>
      <c r="H40" s="243" t="s">
        <v>86</v>
      </c>
      <c r="I40" s="243" t="s">
        <v>86</v>
      </c>
      <c r="J40" s="244" t="s">
        <v>1</v>
      </c>
      <c r="K40" s="237"/>
      <c r="L40" s="238"/>
      <c r="M40" s="238"/>
      <c r="N40"/>
      <c r="O40"/>
      <c r="P40"/>
      <c r="Q40"/>
      <c r="R40"/>
      <c r="S40"/>
      <c r="T40"/>
      <c r="U40"/>
      <c r="V40"/>
      <c r="W40"/>
      <c r="X40"/>
      <c r="Y40"/>
      <c r="Z40"/>
      <c r="AA40"/>
      <c r="AB40"/>
    </row>
    <row r="41" spans="1:41" s="27" customFormat="1" ht="12.75" customHeight="1" x14ac:dyDescent="0.2">
      <c r="A41" s="220" t="s">
        <v>321</v>
      </c>
      <c r="B41" s="245">
        <v>2244777.1</v>
      </c>
      <c r="C41" s="245">
        <v>522426.3</v>
      </c>
      <c r="D41" s="245"/>
      <c r="E41" s="245">
        <v>17051</v>
      </c>
      <c r="F41" s="245">
        <v>3987</v>
      </c>
      <c r="G41" s="245"/>
      <c r="H41" s="245">
        <v>131.64356673703966</v>
      </c>
      <c r="I41" s="229">
        <v>131.03243039879609</v>
      </c>
      <c r="J41" s="245">
        <v>131.52775322021009</v>
      </c>
      <c r="K41" s="237"/>
      <c r="L41" s="238"/>
      <c r="M41" s="238"/>
      <c r="N41" s="109"/>
      <c r="O41" s="109"/>
      <c r="P41" s="109"/>
      <c r="Q41" s="109"/>
      <c r="R41"/>
      <c r="S41"/>
      <c r="T41"/>
      <c r="U41"/>
      <c r="V41"/>
      <c r="W41"/>
      <c r="X41"/>
      <c r="Y41"/>
      <c r="Z41"/>
      <c r="AA41"/>
      <c r="AB41"/>
    </row>
    <row r="42" spans="1:41" ht="12.75" customHeight="1" x14ac:dyDescent="0.2">
      <c r="A42" s="221" t="s">
        <v>84</v>
      </c>
      <c r="B42" s="245">
        <v>8604824.9000000004</v>
      </c>
      <c r="C42" s="245">
        <v>2231417.9</v>
      </c>
      <c r="D42" s="245"/>
      <c r="E42" s="245">
        <v>68997</v>
      </c>
      <c r="F42" s="245">
        <v>18061</v>
      </c>
      <c r="G42" s="245"/>
      <c r="H42" s="245">
        <v>124.71302955200952</v>
      </c>
      <c r="I42" s="229">
        <v>123.54896738829521</v>
      </c>
      <c r="J42" s="245">
        <v>124.47153391991547</v>
      </c>
      <c r="K42" s="235"/>
      <c r="L42" s="238"/>
      <c r="M42" s="238"/>
      <c r="N42" s="109"/>
      <c r="O42" s="109"/>
      <c r="P42" s="109"/>
      <c r="Q42" s="109"/>
      <c r="R42"/>
      <c r="S42"/>
      <c r="T42"/>
      <c r="U42"/>
      <c r="V42"/>
      <c r="AC42" s="33"/>
      <c r="AD42" s="33"/>
      <c r="AE42" s="33"/>
      <c r="AF42" s="33"/>
      <c r="AG42" s="33"/>
      <c r="AH42" s="33"/>
      <c r="AI42" s="33"/>
      <c r="AJ42" s="33"/>
      <c r="AK42" s="33"/>
      <c r="AL42" s="33"/>
      <c r="AM42" s="33"/>
      <c r="AN42" s="33"/>
      <c r="AO42" s="33"/>
    </row>
    <row r="43" spans="1:41" ht="12.75" customHeight="1" x14ac:dyDescent="0.2">
      <c r="A43" s="221" t="s">
        <v>85</v>
      </c>
      <c r="B43" s="245">
        <v>20821891.300000001</v>
      </c>
      <c r="C43" s="245">
        <v>4351792.5999999996</v>
      </c>
      <c r="D43" s="245"/>
      <c r="E43" s="245">
        <v>112176</v>
      </c>
      <c r="F43" s="245">
        <v>24089</v>
      </c>
      <c r="G43" s="245"/>
      <c r="H43" s="245">
        <v>185.6180582299244</v>
      </c>
      <c r="I43" s="229">
        <v>180.65476358503881</v>
      </c>
      <c r="J43" s="245">
        <v>184.74064433273401</v>
      </c>
      <c r="K43" s="235"/>
      <c r="L43" s="238"/>
      <c r="M43" s="238"/>
      <c r="N43" s="109"/>
      <c r="O43" s="109"/>
      <c r="P43" s="109"/>
      <c r="Q43" s="109"/>
      <c r="R43"/>
      <c r="S43"/>
      <c r="T43"/>
      <c r="U43"/>
      <c r="V43"/>
      <c r="AC43" s="33"/>
      <c r="AD43" s="33"/>
      <c r="AE43" s="33"/>
      <c r="AF43" s="33"/>
      <c r="AG43" s="33"/>
      <c r="AH43" s="33"/>
      <c r="AI43" s="33"/>
      <c r="AJ43" s="33"/>
      <c r="AK43" s="33"/>
      <c r="AL43" s="33"/>
      <c r="AM43" s="33"/>
      <c r="AN43" s="33"/>
      <c r="AO43" s="33"/>
    </row>
    <row r="44" spans="1:41" ht="12.75" customHeight="1" x14ac:dyDescent="0.2">
      <c r="A44" s="221" t="s">
        <v>120</v>
      </c>
      <c r="B44" s="245">
        <v>21176130.600000001</v>
      </c>
      <c r="C44" s="245">
        <v>4550552.5</v>
      </c>
      <c r="D44" s="245"/>
      <c r="E44" s="245">
        <v>99411</v>
      </c>
      <c r="F44" s="245">
        <v>21820</v>
      </c>
      <c r="G44" s="245"/>
      <c r="H44" s="245">
        <v>213.01597006367507</v>
      </c>
      <c r="I44" s="229">
        <v>208.54961044912923</v>
      </c>
      <c r="J44" s="245">
        <v>212.21208354298818</v>
      </c>
      <c r="K44" s="235"/>
      <c r="L44" s="238"/>
      <c r="M44" s="238"/>
      <c r="N44" s="109"/>
      <c r="O44" s="109"/>
      <c r="P44" s="109"/>
      <c r="Q44" s="109"/>
      <c r="R44"/>
      <c r="S44"/>
      <c r="T44"/>
      <c r="U44"/>
      <c r="V44"/>
      <c r="AC44" s="33"/>
      <c r="AD44" s="33"/>
      <c r="AE44" s="33"/>
      <c r="AF44" s="33"/>
      <c r="AG44" s="33"/>
      <c r="AH44" s="33"/>
      <c r="AI44" s="33"/>
      <c r="AJ44" s="33"/>
      <c r="AK44" s="33"/>
      <c r="AL44" s="33"/>
      <c r="AM44" s="33"/>
      <c r="AN44" s="33"/>
      <c r="AO44" s="33"/>
    </row>
    <row r="45" spans="1:41" ht="12.75" customHeight="1" x14ac:dyDescent="0.2">
      <c r="A45" s="221" t="s">
        <v>6</v>
      </c>
      <c r="B45" s="245">
        <v>296537</v>
      </c>
      <c r="C45" s="245">
        <v>124620.4</v>
      </c>
      <c r="D45" s="245"/>
      <c r="E45" s="245">
        <v>1901</v>
      </c>
      <c r="F45" s="245">
        <v>706</v>
      </c>
      <c r="G45" s="245"/>
      <c r="H45" s="245">
        <v>155.99000526038927</v>
      </c>
      <c r="I45" s="229">
        <v>176.51614730878185</v>
      </c>
      <c r="J45" s="245">
        <v>161.54867663981588</v>
      </c>
      <c r="K45" s="235"/>
      <c r="L45" s="238"/>
      <c r="M45" s="238"/>
      <c r="N45" s="109"/>
      <c r="O45" s="109"/>
      <c r="P45" s="109"/>
      <c r="Q45" s="109"/>
      <c r="R45"/>
      <c r="S45"/>
      <c r="T45"/>
      <c r="U45"/>
      <c r="V45"/>
      <c r="AC45" s="33"/>
      <c r="AD45" s="33"/>
      <c r="AE45" s="33"/>
      <c r="AF45" s="33"/>
      <c r="AG45" s="33"/>
      <c r="AH45" s="33"/>
      <c r="AI45" s="33"/>
      <c r="AJ45" s="33"/>
      <c r="AK45" s="33"/>
      <c r="AL45" s="33"/>
      <c r="AM45" s="33"/>
      <c r="AN45" s="33"/>
      <c r="AO45" s="33"/>
    </row>
    <row r="46" spans="1:41" ht="12.75" customHeight="1" x14ac:dyDescent="0.2">
      <c r="A46" s="221" t="s">
        <v>240</v>
      </c>
      <c r="B46" s="245">
        <v>240043.8</v>
      </c>
      <c r="C46" s="245">
        <v>756450.1</v>
      </c>
      <c r="D46" s="245"/>
      <c r="E46" s="245">
        <v>746</v>
      </c>
      <c r="F46" s="245">
        <v>2074</v>
      </c>
      <c r="G46" s="245"/>
      <c r="H46" s="245">
        <v>322.19436241610737</v>
      </c>
      <c r="I46" s="229">
        <v>364.73003857280617</v>
      </c>
      <c r="J46" s="245">
        <v>353.48879035118836</v>
      </c>
      <c r="K46" s="235"/>
      <c r="L46" s="238"/>
      <c r="M46" s="238"/>
      <c r="N46" s="109"/>
      <c r="O46" s="109"/>
      <c r="P46" s="109"/>
      <c r="Q46" s="109"/>
      <c r="R46"/>
      <c r="S46"/>
      <c r="T46"/>
      <c r="U46"/>
      <c r="V46"/>
      <c r="AC46" s="33"/>
      <c r="AD46" s="33"/>
      <c r="AE46" s="33"/>
      <c r="AF46" s="33"/>
      <c r="AG46" s="33"/>
      <c r="AH46" s="33"/>
      <c r="AI46" s="33"/>
      <c r="AJ46" s="33"/>
      <c r="AK46" s="33"/>
      <c r="AL46" s="33"/>
      <c r="AM46" s="33"/>
      <c r="AN46" s="33"/>
      <c r="AO46" s="33"/>
    </row>
    <row r="47" spans="1:41" ht="12.75" customHeight="1" x14ac:dyDescent="0.2">
      <c r="A47" s="222" t="s">
        <v>1</v>
      </c>
      <c r="B47" s="246">
        <f>SUM(B41:B46)</f>
        <v>53384204.700000003</v>
      </c>
      <c r="C47" s="246">
        <f>SUM(C41:C46)</f>
        <v>12537259.799999999</v>
      </c>
      <c r="D47" s="246"/>
      <c r="E47" s="246">
        <f>SUM(E41:E46)</f>
        <v>300282</v>
      </c>
      <c r="F47" s="246">
        <f>SUM(F41:F46)</f>
        <v>70737</v>
      </c>
      <c r="G47" s="246"/>
      <c r="H47" s="246">
        <v>177.78023557855616</v>
      </c>
      <c r="I47" s="233">
        <v>177.23765214809788</v>
      </c>
      <c r="J47" s="246">
        <v>177.67678878979243</v>
      </c>
      <c r="K47" s="235"/>
      <c r="L47" s="238"/>
      <c r="M47" s="238"/>
      <c r="N47"/>
      <c r="O47"/>
      <c r="P47"/>
      <c r="Q47"/>
      <c r="R47"/>
      <c r="S47"/>
      <c r="T47"/>
      <c r="U47"/>
      <c r="V47"/>
      <c r="AC47" s="33"/>
      <c r="AD47" s="33"/>
      <c r="AE47" s="33"/>
      <c r="AF47" s="33"/>
      <c r="AG47" s="33"/>
      <c r="AH47" s="33"/>
      <c r="AI47" s="33"/>
      <c r="AJ47" s="33"/>
      <c r="AK47" s="33"/>
      <c r="AL47" s="33"/>
      <c r="AM47" s="33"/>
      <c r="AN47" s="33"/>
      <c r="AO47" s="33"/>
    </row>
    <row r="48" spans="1:41" ht="12.75" customHeight="1" x14ac:dyDescent="0.2">
      <c r="A48" s="20" t="s">
        <v>180</v>
      </c>
      <c r="B48" s="237"/>
      <c r="C48" s="237"/>
      <c r="D48" s="237"/>
      <c r="E48" s="230"/>
      <c r="F48" s="237"/>
      <c r="G48" s="237"/>
      <c r="H48" s="237"/>
      <c r="I48" s="237"/>
      <c r="J48" s="237"/>
      <c r="K48" s="237"/>
      <c r="L48" s="238"/>
      <c r="M48" s="238"/>
      <c r="N48"/>
      <c r="O48"/>
      <c r="P48"/>
      <c r="Q48"/>
      <c r="R48"/>
      <c r="S48"/>
      <c r="T48"/>
      <c r="U48"/>
      <c r="V48"/>
      <c r="AC48" s="33"/>
      <c r="AD48" s="33"/>
      <c r="AE48" s="33"/>
      <c r="AF48" s="33"/>
      <c r="AG48" s="33"/>
      <c r="AH48" s="33"/>
      <c r="AI48" s="33"/>
      <c r="AJ48" s="33"/>
      <c r="AK48" s="33"/>
      <c r="AL48" s="33"/>
      <c r="AM48" s="33"/>
      <c r="AN48" s="33"/>
      <c r="AO48" s="33"/>
    </row>
    <row r="49" spans="1:41" ht="12.75" customHeight="1" x14ac:dyDescent="0.2">
      <c r="A49" s="20"/>
      <c r="E49" s="24"/>
      <c r="L49"/>
      <c r="M49"/>
      <c r="N49"/>
      <c r="O49"/>
      <c r="P49"/>
      <c r="Q49"/>
      <c r="R49"/>
      <c r="S49"/>
      <c r="T49"/>
      <c r="U49"/>
      <c r="V49"/>
      <c r="AC49" s="33"/>
      <c r="AD49" s="33"/>
      <c r="AE49" s="33"/>
      <c r="AF49" s="33"/>
      <c r="AG49" s="33"/>
      <c r="AH49" s="33"/>
      <c r="AI49" s="33"/>
      <c r="AJ49" s="33"/>
      <c r="AK49" s="33"/>
      <c r="AL49" s="33"/>
      <c r="AM49" s="33"/>
      <c r="AN49" s="33"/>
      <c r="AO49" s="33"/>
    </row>
    <row r="50" spans="1:41" ht="12.75" customHeight="1" x14ac:dyDescent="0.2">
      <c r="B50" s="24"/>
      <c r="C50" s="24"/>
      <c r="E50" s="24"/>
      <c r="F50" s="24"/>
      <c r="H50" s="24"/>
      <c r="I50" s="24"/>
      <c r="J50" s="24"/>
      <c r="L50"/>
      <c r="M50"/>
      <c r="N50"/>
      <c r="O50"/>
      <c r="P50"/>
      <c r="Q50"/>
      <c r="R50"/>
      <c r="S50"/>
      <c r="T50"/>
      <c r="U50"/>
      <c r="V50"/>
      <c r="AC50" s="33"/>
      <c r="AD50" s="33"/>
      <c r="AE50" s="33"/>
      <c r="AF50" s="33"/>
      <c r="AG50" s="33"/>
      <c r="AH50" s="33"/>
      <c r="AI50" s="33"/>
      <c r="AJ50" s="33"/>
      <c r="AK50" s="33"/>
      <c r="AL50" s="33"/>
      <c r="AM50" s="33"/>
      <c r="AN50" s="33"/>
      <c r="AO50" s="33"/>
    </row>
    <row r="51" spans="1:41" ht="12.75" customHeight="1" x14ac:dyDescent="0.2">
      <c r="L51"/>
      <c r="M51"/>
      <c r="N51"/>
      <c r="O51"/>
      <c r="P51"/>
      <c r="Q51"/>
      <c r="R51"/>
      <c r="S51"/>
      <c r="T51"/>
      <c r="U51"/>
      <c r="V51"/>
      <c r="AC51" s="33"/>
      <c r="AD51" s="33"/>
      <c r="AE51" s="33"/>
      <c r="AF51" s="33"/>
      <c r="AG51" s="33"/>
      <c r="AH51" s="33"/>
      <c r="AI51" s="33"/>
      <c r="AJ51" s="33"/>
      <c r="AK51" s="33"/>
      <c r="AL51" s="33"/>
      <c r="AM51" s="33"/>
      <c r="AN51" s="33"/>
      <c r="AO51" s="33"/>
    </row>
    <row r="52" spans="1:41" ht="12.75" customHeight="1" x14ac:dyDescent="0.2">
      <c r="A52" s="61" t="s">
        <v>162</v>
      </c>
      <c r="B52" s="16"/>
      <c r="C52" s="16"/>
      <c r="D52" s="16"/>
      <c r="E52" s="33"/>
      <c r="F52" s="33"/>
      <c r="G52" s="33"/>
      <c r="H52" s="33"/>
      <c r="I52" s="33"/>
      <c r="J52" s="33"/>
      <c r="K52" s="33"/>
      <c r="L52"/>
      <c r="M52"/>
      <c r="N52"/>
      <c r="O52"/>
      <c r="P52"/>
      <c r="Q52"/>
      <c r="R52"/>
      <c r="S52"/>
      <c r="T52"/>
      <c r="U52"/>
      <c r="V52"/>
      <c r="AC52" s="33"/>
      <c r="AD52" s="33"/>
      <c r="AE52" s="33"/>
      <c r="AF52" s="33"/>
      <c r="AG52" s="33"/>
      <c r="AH52" s="33"/>
      <c r="AI52" s="33"/>
      <c r="AJ52" s="33"/>
      <c r="AK52" s="33"/>
      <c r="AL52" s="33"/>
      <c r="AM52" s="33"/>
      <c r="AN52" s="33"/>
      <c r="AO52" s="33"/>
    </row>
    <row r="53" spans="1:41" ht="12.75" customHeight="1" x14ac:dyDescent="0.2">
      <c r="A53" s="4" t="s">
        <v>319</v>
      </c>
      <c r="B53" s="16"/>
      <c r="C53" s="16"/>
      <c r="D53" s="16"/>
      <c r="E53" s="33"/>
      <c r="F53" s="33"/>
      <c r="G53" s="33"/>
      <c r="H53" s="33"/>
      <c r="I53" s="33"/>
      <c r="J53" s="33"/>
      <c r="K53" s="33"/>
      <c r="L53"/>
      <c r="M53"/>
      <c r="N53"/>
      <c r="O53"/>
      <c r="P53"/>
      <c r="Q53"/>
      <c r="R53"/>
      <c r="S53"/>
      <c r="T53"/>
      <c r="U53"/>
      <c r="V53"/>
      <c r="AC53" s="33"/>
      <c r="AD53" s="33"/>
      <c r="AE53" s="33"/>
      <c r="AF53" s="33"/>
      <c r="AG53" s="33"/>
      <c r="AH53" s="33"/>
      <c r="AI53" s="33"/>
      <c r="AJ53" s="33"/>
      <c r="AK53" s="33"/>
      <c r="AL53" s="33"/>
      <c r="AM53" s="33"/>
      <c r="AN53" s="33"/>
      <c r="AO53" s="33"/>
    </row>
    <row r="54" spans="1:41" ht="12.75" customHeight="1" x14ac:dyDescent="0.2">
      <c r="A54" s="114" t="s">
        <v>320</v>
      </c>
      <c r="B54" s="16"/>
      <c r="C54" s="16"/>
      <c r="D54" s="16"/>
      <c r="E54" s="33"/>
      <c r="F54" s="33"/>
      <c r="G54" s="33"/>
      <c r="H54" s="33"/>
      <c r="I54" s="33"/>
      <c r="J54" s="33"/>
      <c r="K54" s="33"/>
      <c r="L54"/>
      <c r="M54"/>
      <c r="N54"/>
      <c r="O54"/>
      <c r="P54"/>
      <c r="Q54"/>
      <c r="R54"/>
      <c r="S54"/>
      <c r="T54"/>
      <c r="U54"/>
      <c r="V54"/>
      <c r="AC54" s="33"/>
      <c r="AD54" s="33"/>
      <c r="AE54" s="33"/>
      <c r="AF54" s="33"/>
      <c r="AG54" s="33"/>
      <c r="AH54" s="33"/>
      <c r="AI54" s="33"/>
      <c r="AJ54" s="33"/>
      <c r="AK54" s="33"/>
      <c r="AL54" s="33"/>
      <c r="AM54" s="33"/>
      <c r="AN54" s="33"/>
      <c r="AO54" s="33"/>
    </row>
    <row r="55" spans="1:41" ht="12.75" customHeight="1" x14ac:dyDescent="0.2">
      <c r="A55" s="36"/>
      <c r="B55" s="37"/>
      <c r="C55" s="37"/>
      <c r="D55" s="37"/>
      <c r="E55" s="36"/>
      <c r="F55" s="36"/>
      <c r="G55" s="36"/>
      <c r="H55" s="36"/>
      <c r="I55" s="36"/>
      <c r="J55" s="33"/>
      <c r="K55" s="33"/>
      <c r="L55"/>
      <c r="M55"/>
      <c r="N55"/>
      <c r="O55"/>
      <c r="P55"/>
      <c r="Q55"/>
      <c r="R55"/>
      <c r="S55"/>
      <c r="T55"/>
      <c r="U55"/>
      <c r="V55"/>
      <c r="AC55" s="33"/>
      <c r="AD55" s="33"/>
      <c r="AE55" s="33"/>
      <c r="AF55" s="33"/>
      <c r="AG55" s="33"/>
      <c r="AH55" s="33"/>
      <c r="AI55" s="33"/>
      <c r="AJ55" s="33"/>
      <c r="AK55" s="33"/>
      <c r="AL55" s="33"/>
      <c r="AM55" s="33"/>
      <c r="AN55" s="33"/>
      <c r="AO55" s="33"/>
    </row>
    <row r="56" spans="1:41" ht="12.75" customHeight="1" x14ac:dyDescent="0.2">
      <c r="A56" s="82" t="s">
        <v>15</v>
      </c>
      <c r="B56" s="82"/>
      <c r="C56" s="78" t="s">
        <v>12</v>
      </c>
      <c r="D56" s="78"/>
      <c r="E56" s="84"/>
      <c r="F56" s="84" t="s">
        <v>134</v>
      </c>
      <c r="G56" s="84"/>
      <c r="H56" s="84"/>
      <c r="I56" s="84" t="s">
        <v>14</v>
      </c>
      <c r="J56" s="85"/>
      <c r="K56" s="58"/>
      <c r="L56"/>
      <c r="M56"/>
      <c r="N56"/>
      <c r="O56"/>
      <c r="P56"/>
      <c r="Q56"/>
      <c r="R56"/>
      <c r="S56"/>
      <c r="T56"/>
      <c r="U56"/>
      <c r="V56"/>
      <c r="AC56" s="33"/>
      <c r="AD56" s="33"/>
      <c r="AE56" s="33"/>
      <c r="AF56" s="33"/>
      <c r="AG56" s="33"/>
      <c r="AH56" s="33"/>
      <c r="AI56" s="33"/>
      <c r="AJ56" s="33"/>
      <c r="AK56" s="33"/>
      <c r="AL56" s="33"/>
      <c r="AM56" s="33"/>
      <c r="AN56" s="33"/>
      <c r="AO56" s="33"/>
    </row>
    <row r="57" spans="1:41" ht="12.75" customHeight="1" x14ac:dyDescent="0.2">
      <c r="A57" s="57" t="s">
        <v>3</v>
      </c>
      <c r="B57" s="171"/>
      <c r="C57" s="171">
        <v>53384204.700000003</v>
      </c>
      <c r="D57" s="171"/>
      <c r="E57" s="57"/>
      <c r="F57" s="171">
        <v>300282</v>
      </c>
      <c r="G57" s="171"/>
      <c r="H57" s="171"/>
      <c r="I57" s="218">
        <v>177.78023557855616</v>
      </c>
      <c r="J57" s="85"/>
      <c r="K57" s="58"/>
      <c r="L57"/>
      <c r="M57"/>
      <c r="N57"/>
      <c r="O57"/>
      <c r="P57"/>
      <c r="Q57"/>
      <c r="R57"/>
      <c r="S57"/>
      <c r="T57"/>
      <c r="U57"/>
      <c r="V57"/>
      <c r="AC57" s="33"/>
      <c r="AD57" s="33"/>
      <c r="AE57" s="33"/>
      <c r="AF57" s="33"/>
      <c r="AG57" s="33"/>
      <c r="AH57" s="33"/>
      <c r="AI57" s="33"/>
      <c r="AJ57" s="33"/>
      <c r="AK57" s="33"/>
      <c r="AL57" s="33"/>
      <c r="AM57" s="33"/>
      <c r="AN57" s="33"/>
      <c r="AO57" s="33"/>
    </row>
    <row r="58" spans="1:41" ht="12.75" customHeight="1" x14ac:dyDescent="0.2">
      <c r="A58" s="57" t="s">
        <v>16</v>
      </c>
      <c r="B58" s="171"/>
      <c r="C58" s="171">
        <v>4920402.5</v>
      </c>
      <c r="D58" s="171"/>
      <c r="E58" s="57"/>
      <c r="F58" s="171">
        <v>29079</v>
      </c>
      <c r="G58" s="171"/>
      <c r="H58" s="171"/>
      <c r="I58" s="218">
        <v>169.20810550569138</v>
      </c>
      <c r="J58" s="85"/>
      <c r="K58" s="58"/>
      <c r="L58"/>
      <c r="M58"/>
      <c r="N58"/>
      <c r="O58"/>
      <c r="P58"/>
      <c r="Q58"/>
      <c r="R58"/>
      <c r="S58"/>
      <c r="T58"/>
      <c r="U58"/>
      <c r="V58"/>
      <c r="AC58" s="33"/>
      <c r="AD58" s="33"/>
      <c r="AE58" s="33"/>
      <c r="AF58" s="33"/>
      <c r="AG58" s="33"/>
      <c r="AH58" s="33"/>
      <c r="AI58" s="33"/>
      <c r="AJ58" s="33"/>
      <c r="AK58" s="33"/>
      <c r="AL58" s="33"/>
      <c r="AM58" s="33"/>
      <c r="AN58" s="33"/>
      <c r="AO58" s="33"/>
    </row>
    <row r="59" spans="1:41" ht="12.75" customHeight="1" x14ac:dyDescent="0.2">
      <c r="A59" s="57" t="s">
        <v>17</v>
      </c>
      <c r="B59" s="171"/>
      <c r="C59" s="171">
        <v>48463802.200000003</v>
      </c>
      <c r="D59" s="171"/>
      <c r="E59" s="57"/>
      <c r="F59" s="171">
        <v>271203</v>
      </c>
      <c r="G59" s="171"/>
      <c r="H59" s="171"/>
      <c r="I59" s="218">
        <v>178.69935878290434</v>
      </c>
      <c r="J59" s="33"/>
      <c r="K59" s="58"/>
      <c r="L59"/>
      <c r="M59"/>
      <c r="N59"/>
      <c r="O59"/>
      <c r="P59"/>
      <c r="Q59"/>
    </row>
    <row r="60" spans="1:41" s="58" customFormat="1" ht="12.75" customHeight="1" x14ac:dyDescent="0.2">
      <c r="A60" s="57" t="s">
        <v>4</v>
      </c>
      <c r="B60" s="171"/>
      <c r="C60" s="171">
        <v>12537259.800000001</v>
      </c>
      <c r="D60" s="171"/>
      <c r="E60" s="57"/>
      <c r="F60" s="171">
        <v>70737</v>
      </c>
      <c r="G60" s="171"/>
      <c r="H60" s="171"/>
      <c r="I60" s="218">
        <v>177.23765214809791</v>
      </c>
      <c r="J60" s="85"/>
      <c r="L60"/>
      <c r="M60"/>
      <c r="N60"/>
      <c r="O60"/>
      <c r="P60"/>
      <c r="Q60"/>
      <c r="R60"/>
      <c r="S60"/>
      <c r="T60"/>
      <c r="U60"/>
      <c r="V60"/>
      <c r="W60"/>
      <c r="X60"/>
      <c r="Y60"/>
      <c r="Z60"/>
      <c r="AA60"/>
      <c r="AB60"/>
    </row>
    <row r="61" spans="1:41" ht="12.75" customHeight="1" x14ac:dyDescent="0.2">
      <c r="A61" s="59" t="s">
        <v>1</v>
      </c>
      <c r="B61" s="172"/>
      <c r="C61" s="172">
        <v>65921464.5</v>
      </c>
      <c r="D61" s="172"/>
      <c r="E61" s="59"/>
      <c r="F61" s="172">
        <v>371019</v>
      </c>
      <c r="G61" s="172"/>
      <c r="H61" s="172"/>
      <c r="I61" s="219">
        <v>177.67678878979243</v>
      </c>
      <c r="J61" s="85"/>
      <c r="K61" s="58"/>
      <c r="L61" s="33"/>
      <c r="M61" s="33"/>
      <c r="Q61" s="122"/>
    </row>
    <row r="62" spans="1:41" s="86" customFormat="1" ht="12.75" customHeight="1" x14ac:dyDescent="0.2">
      <c r="A62" s="20" t="s">
        <v>180</v>
      </c>
      <c r="B62" s="33"/>
      <c r="C62" s="33"/>
      <c r="D62" s="33"/>
      <c r="E62" s="33"/>
      <c r="F62" s="46"/>
      <c r="G62" s="33"/>
      <c r="H62" s="33"/>
      <c r="I62" s="33"/>
      <c r="J62" s="33"/>
      <c r="N62" s="130"/>
      <c r="O62" s="130"/>
      <c r="P62" s="130"/>
      <c r="Q62" s="122"/>
      <c r="R62" s="122"/>
      <c r="S62" s="122"/>
      <c r="T62" s="122"/>
      <c r="U62" s="122"/>
      <c r="V62" s="122"/>
      <c r="W62"/>
      <c r="X62"/>
      <c r="Y62"/>
      <c r="Z62"/>
      <c r="AA62"/>
      <c r="AB62"/>
      <c r="AC62"/>
      <c r="AD62"/>
      <c r="AE62"/>
      <c r="AF62"/>
      <c r="AG62"/>
      <c r="AH62"/>
      <c r="AI62"/>
      <c r="AJ62"/>
      <c r="AK62"/>
      <c r="AL62"/>
      <c r="AM62"/>
      <c r="AN62"/>
      <c r="AO62"/>
    </row>
    <row r="63" spans="1:41" ht="12.75" customHeight="1" x14ac:dyDescent="0.2">
      <c r="B63" s="33"/>
      <c r="C63" s="46"/>
      <c r="D63" s="33"/>
      <c r="E63" s="33"/>
      <c r="F63" s="33"/>
      <c r="G63" s="33"/>
      <c r="H63" s="33"/>
      <c r="I63" s="33"/>
      <c r="J63" s="33"/>
      <c r="K63" s="33"/>
      <c r="L63" s="33"/>
      <c r="M63" s="109"/>
      <c r="N63" s="122"/>
      <c r="O63" s="122"/>
      <c r="P63" s="122"/>
      <c r="Q63" s="122"/>
    </row>
    <row r="64" spans="1:41" ht="12.75" customHeight="1" x14ac:dyDescent="0.2">
      <c r="M64"/>
      <c r="N64" s="122"/>
      <c r="O64" s="122"/>
      <c r="P64" s="122"/>
      <c r="Q64" s="122"/>
    </row>
    <row r="65" spans="1:17" ht="12.75" customHeight="1" x14ac:dyDescent="0.2">
      <c r="M65"/>
      <c r="N65" s="122"/>
      <c r="O65" s="122"/>
      <c r="P65" s="122"/>
      <c r="Q65" s="122"/>
    </row>
    <row r="66" spans="1:17" ht="12.75" customHeight="1" x14ac:dyDescent="0.2">
      <c r="B66" s="46"/>
      <c r="C66" s="46"/>
      <c r="E66" s="46"/>
      <c r="F66" s="46"/>
      <c r="H66" s="46"/>
      <c r="I66" s="46"/>
      <c r="J66" s="46"/>
      <c r="K66" s="46"/>
      <c r="L66" s="46"/>
      <c r="M66"/>
      <c r="N66" s="122"/>
      <c r="O66" s="122"/>
      <c r="P66" s="122"/>
      <c r="Q66" s="122"/>
    </row>
    <row r="67" spans="1:17" ht="12.75" customHeight="1" x14ac:dyDescent="0.2">
      <c r="B67" s="46"/>
      <c r="C67" s="46"/>
      <c r="E67" s="46"/>
      <c r="F67" s="66"/>
      <c r="H67" s="46"/>
      <c r="I67" s="46"/>
      <c r="J67" s="46"/>
      <c r="K67" s="66"/>
      <c r="L67" s="66"/>
      <c r="M67" s="66"/>
      <c r="N67" s="122"/>
      <c r="O67" s="122"/>
      <c r="P67" s="122"/>
      <c r="Q67" s="122"/>
    </row>
    <row r="68" spans="1:17" ht="12.75" customHeight="1" x14ac:dyDescent="0.2">
      <c r="A68" s="28"/>
      <c r="B68" s="45"/>
      <c r="C68" s="66"/>
      <c r="E68" s="66"/>
      <c r="F68" s="46"/>
      <c r="H68" s="66"/>
      <c r="I68" s="66"/>
      <c r="J68" s="66"/>
      <c r="K68" s="46"/>
      <c r="L68" s="46"/>
      <c r="M68" s="46"/>
      <c r="N68" s="122"/>
      <c r="O68" s="122"/>
      <c r="P68" s="122"/>
      <c r="Q68" s="122"/>
    </row>
    <row r="69" spans="1:17" ht="12.75" customHeight="1" x14ac:dyDescent="0.2">
      <c r="A69" s="27"/>
      <c r="B69" s="24"/>
      <c r="C69" s="46"/>
      <c r="E69" s="46"/>
      <c r="F69" s="87"/>
      <c r="H69" s="87"/>
      <c r="I69" s="87"/>
      <c r="J69" s="87"/>
      <c r="K69" s="87"/>
      <c r="L69" s="87"/>
      <c r="M69" s="87"/>
      <c r="N69" s="122"/>
      <c r="O69" s="122"/>
      <c r="P69" s="122"/>
      <c r="Q69" s="122"/>
    </row>
    <row r="70" spans="1:17" ht="12.75" customHeight="1" x14ac:dyDescent="0.2">
      <c r="B70" s="46"/>
      <c r="C70" s="46"/>
      <c r="E70" s="46"/>
      <c r="F70" s="46"/>
      <c r="H70" s="46"/>
      <c r="I70" s="46"/>
      <c r="J70" s="46"/>
      <c r="K70" s="46"/>
      <c r="L70" s="46"/>
      <c r="M70" s="46"/>
      <c r="N70" s="122"/>
      <c r="O70" s="122"/>
      <c r="P70" s="122"/>
      <c r="Q70" s="122"/>
    </row>
    <row r="71" spans="1:17" ht="12.75" customHeight="1" x14ac:dyDescent="0.2">
      <c r="A71" s="27"/>
      <c r="B71" s="24"/>
      <c r="C71" s="24"/>
      <c r="E71" s="24"/>
      <c r="F71" s="24"/>
      <c r="H71" s="24"/>
      <c r="I71" s="24"/>
      <c r="J71" s="24"/>
      <c r="K71" s="24"/>
      <c r="L71" s="24"/>
      <c r="M71" s="24"/>
      <c r="N71" s="122"/>
      <c r="O71" s="122"/>
      <c r="P71" s="122"/>
      <c r="Q71" s="122"/>
    </row>
    <row r="72" spans="1:17" ht="12.75" customHeight="1" x14ac:dyDescent="0.2">
      <c r="B72" s="33"/>
      <c r="C72" s="33"/>
      <c r="D72" s="33"/>
      <c r="E72" s="33"/>
      <c r="F72" s="33"/>
      <c r="G72" s="33"/>
      <c r="H72" s="33"/>
      <c r="I72" s="33"/>
      <c r="J72" s="33"/>
      <c r="K72" s="33"/>
      <c r="L72" s="33"/>
      <c r="M72" s="33"/>
    </row>
    <row r="73" spans="1:17" ht="12.75" customHeight="1" x14ac:dyDescent="0.2">
      <c r="B73" s="33"/>
      <c r="C73" s="33"/>
      <c r="D73" s="33"/>
      <c r="E73" s="33"/>
      <c r="F73" s="33"/>
      <c r="G73" s="33"/>
      <c r="H73" s="33"/>
      <c r="I73" s="33"/>
      <c r="J73" s="33"/>
    </row>
    <row r="74" spans="1:17" ht="12.75" customHeight="1" x14ac:dyDescent="0.2">
      <c r="B74" s="33"/>
      <c r="C74" s="33"/>
      <c r="D74" s="33"/>
      <c r="E74" s="33"/>
      <c r="F74" s="33"/>
      <c r="G74" s="33"/>
      <c r="H74" s="33"/>
      <c r="I74" s="33"/>
      <c r="J74" s="33"/>
    </row>
    <row r="75" spans="1:17" ht="12.75" customHeight="1" x14ac:dyDescent="0.2">
      <c r="B75" s="33"/>
      <c r="C75" s="33"/>
      <c r="D75" s="33"/>
      <c r="E75" s="33"/>
      <c r="F75" s="33"/>
      <c r="G75" s="33"/>
      <c r="H75" s="33"/>
      <c r="I75" s="33"/>
      <c r="J75" s="33"/>
    </row>
  </sheetData>
  <mergeCells count="6">
    <mergeCell ref="B38:C38"/>
    <mergeCell ref="E38:F38"/>
    <mergeCell ref="B7:C7"/>
    <mergeCell ref="E7:F7"/>
    <mergeCell ref="H7:J7"/>
    <mergeCell ref="H38:J38"/>
  </mergeCells>
  <phoneticPr fontId="5"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mc:AlternateContent xmlns:mc="http://schemas.openxmlformats.org/markup-compatibility/2006">
      <mc:Choice Requires="x14">
        <oleObject progId="Word.Document.8" shapeId="57360" r:id="rId16">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60" r:id="rId16"/>
      </mc:Fallback>
    </mc:AlternateContent>
    <mc:AlternateContent xmlns:mc="http://schemas.openxmlformats.org/markup-compatibility/2006">
      <mc:Choice Requires="x14">
        <oleObject progId="Paint.Picture" shapeId="57361" r:id="rId17">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61" r:id="rId17"/>
      </mc:Fallback>
    </mc:AlternateContent>
    <mc:AlternateContent xmlns:mc="http://schemas.openxmlformats.org/markup-compatibility/2006">
      <mc:Choice Requires="x14">
        <oleObject progId="Paint.Picture" shapeId="57362" r:id="rId1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62" r:id="rId18"/>
      </mc:Fallback>
    </mc:AlternateContent>
    <mc:AlternateContent xmlns:mc="http://schemas.openxmlformats.org/markup-compatibility/2006">
      <mc:Choice Requires="x14">
        <oleObject progId="Paint.Picture" shapeId="57363" r:id="rId1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63" r:id="rId19"/>
      </mc:Fallback>
    </mc:AlternateContent>
    <mc:AlternateContent xmlns:mc="http://schemas.openxmlformats.org/markup-compatibility/2006">
      <mc:Choice Requires="x14">
        <oleObject progId="Paint.Picture" shapeId="57364" r:id="rId2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64" r:id="rId20"/>
      </mc:Fallback>
    </mc:AlternateContent>
    <mc:AlternateContent xmlns:mc="http://schemas.openxmlformats.org/markup-compatibility/2006">
      <mc:Choice Requires="x14">
        <oleObject progId="Word.Document.8" shapeId="57365" r:id="rId2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65" r:id="rId21"/>
      </mc:Fallback>
    </mc:AlternateContent>
    <mc:AlternateContent xmlns:mc="http://schemas.openxmlformats.org/markup-compatibility/2006">
      <mc:Choice Requires="x14">
        <oleObject progId="Paint.Picture" shapeId="57366" r:id="rId2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66" r:id="rId22"/>
      </mc:Fallback>
    </mc:AlternateContent>
    <mc:AlternateContent xmlns:mc="http://schemas.openxmlformats.org/markup-compatibility/2006">
      <mc:Choice Requires="x14">
        <oleObject progId="Paint.Picture" shapeId="57367" r:id="rId2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67" r:id="rId23"/>
      </mc:Fallback>
    </mc:AlternateContent>
    <mc:AlternateContent xmlns:mc="http://schemas.openxmlformats.org/markup-compatibility/2006">
      <mc:Choice Requires="x14">
        <oleObject progId="Paint.Picture" shapeId="57368" r:id="rId2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68" r:id="rId24"/>
      </mc:Fallback>
    </mc:AlternateContent>
    <mc:AlternateContent xmlns:mc="http://schemas.openxmlformats.org/markup-compatibility/2006">
      <mc:Choice Requires="x14">
        <oleObject progId="Paint.Picture" shapeId="57369" r:id="rId2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69" r:id="rId2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pageSetUpPr fitToPage="1"/>
  </sheetPr>
  <dimension ref="A1:Y61"/>
  <sheetViews>
    <sheetView showGridLines="0" topLeftCell="A4" zoomScaleNormal="100" workbookViewId="0">
      <selection activeCell="K34" sqref="K34"/>
    </sheetView>
  </sheetViews>
  <sheetFormatPr defaultColWidth="9.140625" defaultRowHeight="12.75" customHeight="1" x14ac:dyDescent="0.2"/>
  <cols>
    <col min="1" max="1" width="17.7109375" style="2" customWidth="1"/>
    <col min="2" max="4" width="11" style="2" customWidth="1"/>
    <col min="5" max="5" width="2.140625" style="2" customWidth="1"/>
    <col min="6" max="8" width="11" style="2" customWidth="1"/>
    <col min="9" max="9" width="11.140625" style="7" customWidth="1"/>
    <col min="10" max="10" width="11.7109375" style="2" customWidth="1"/>
    <col min="11" max="11" width="11.42578125" style="2" customWidth="1"/>
    <col min="12" max="12" width="9.140625" style="2"/>
    <col min="13" max="13" width="17.5703125" style="2" customWidth="1"/>
    <col min="14" max="14" width="10.85546875" style="2" customWidth="1"/>
    <col min="15" max="15" width="15.7109375" style="2" customWidth="1"/>
    <col min="16" max="17" width="9.5703125" style="2" bestFit="1" customWidth="1"/>
    <col min="18" max="18" width="16.42578125" style="2" customWidth="1"/>
    <col min="19" max="19" width="9.28515625" style="2" bestFit="1" customWidth="1"/>
    <col min="20" max="16384" width="9.140625" style="2"/>
  </cols>
  <sheetData>
    <row r="1" spans="1:17" ht="12.75" customHeight="1" x14ac:dyDescent="0.2">
      <c r="J1" s="26"/>
    </row>
    <row r="2" spans="1:17" ht="12.75" customHeight="1" x14ac:dyDescent="0.2">
      <c r="A2" s="61" t="s">
        <v>87</v>
      </c>
    </row>
    <row r="3" spans="1:17" ht="12.75" customHeight="1" x14ac:dyDescent="0.2">
      <c r="A3" s="4" t="s">
        <v>261</v>
      </c>
    </row>
    <row r="4" spans="1:17" ht="12.75" customHeight="1" x14ac:dyDescent="0.2">
      <c r="A4" s="114" t="s">
        <v>262</v>
      </c>
    </row>
    <row r="5" spans="1:17" ht="12.75" customHeight="1" x14ac:dyDescent="0.2">
      <c r="A5" s="13"/>
      <c r="B5" s="13"/>
      <c r="C5" s="13"/>
      <c r="D5" s="13"/>
      <c r="E5" s="13"/>
      <c r="F5" s="13"/>
      <c r="G5" s="13"/>
      <c r="H5" s="13"/>
      <c r="I5" s="55"/>
      <c r="J5" s="13"/>
    </row>
    <row r="6" spans="1:17" ht="12.75" customHeight="1" x14ac:dyDescent="0.2">
      <c r="A6" s="2" t="s">
        <v>88</v>
      </c>
      <c r="B6" s="249" t="s">
        <v>89</v>
      </c>
      <c r="C6" s="249"/>
      <c r="D6" s="249"/>
      <c r="E6" s="7"/>
      <c r="F6" s="249" t="s">
        <v>113</v>
      </c>
      <c r="G6" s="249"/>
      <c r="H6" s="249"/>
      <c r="I6" s="7" t="s">
        <v>90</v>
      </c>
      <c r="J6" s="27" t="s">
        <v>91</v>
      </c>
      <c r="K6" s="7"/>
    </row>
    <row r="7" spans="1:17" ht="22.5" x14ac:dyDescent="0.2">
      <c r="A7" s="13"/>
      <c r="B7" s="206" t="s">
        <v>247</v>
      </c>
      <c r="C7" s="206" t="s">
        <v>248</v>
      </c>
      <c r="D7" s="206" t="s">
        <v>1</v>
      </c>
      <c r="E7" s="55"/>
      <c r="F7" s="72">
        <v>-3500</v>
      </c>
      <c r="G7" s="55" t="s">
        <v>25</v>
      </c>
      <c r="H7" s="55" t="s">
        <v>1</v>
      </c>
      <c r="I7" s="55"/>
      <c r="J7" s="204"/>
      <c r="M7" s="33"/>
      <c r="N7" s="33"/>
      <c r="Q7" s="46"/>
    </row>
    <row r="8" spans="1:17" s="9" customFormat="1" ht="12.75" customHeight="1" x14ac:dyDescent="0.2">
      <c r="A8" s="89" t="s">
        <v>92</v>
      </c>
      <c r="B8" s="134">
        <v>1082.0673879999999</v>
      </c>
      <c r="C8" s="134">
        <v>1452.678656</v>
      </c>
      <c r="D8" s="134">
        <v>1212.3239490000001</v>
      </c>
      <c r="E8" s="134"/>
      <c r="F8" s="134">
        <v>1546.6587730000001</v>
      </c>
      <c r="G8" s="134">
        <v>3630.4590429999998</v>
      </c>
      <c r="H8" s="134">
        <v>1745.9174290000001</v>
      </c>
      <c r="I8" s="134">
        <v>5093.1819580000001</v>
      </c>
      <c r="J8" s="134">
        <v>205.93946099999999</v>
      </c>
    </row>
    <row r="9" spans="1:17" s="9" customFormat="1" ht="12.75" customHeight="1" x14ac:dyDescent="0.2">
      <c r="A9" s="90" t="s">
        <v>107</v>
      </c>
      <c r="B9" s="134">
        <v>1129.9787080000001</v>
      </c>
      <c r="C9" s="134">
        <v>1257.5871460000001</v>
      </c>
      <c r="D9" s="134">
        <v>1156.1600109999999</v>
      </c>
      <c r="E9" s="134"/>
      <c r="F9" s="134">
        <v>1364.2098430000001</v>
      </c>
      <c r="G9" s="134">
        <v>3329.1981030000002</v>
      </c>
      <c r="H9" s="134">
        <v>1593.8087390000001</v>
      </c>
      <c r="I9" s="134">
        <v>5701.9653019999996</v>
      </c>
      <c r="J9" s="134">
        <v>175.44118499999999</v>
      </c>
    </row>
    <row r="10" spans="1:17" s="9" customFormat="1" ht="12.75" customHeight="1" x14ac:dyDescent="0.2">
      <c r="A10" s="90" t="s">
        <v>93</v>
      </c>
      <c r="B10" s="134">
        <v>1077.97064</v>
      </c>
      <c r="C10" s="134">
        <v>1095.793801</v>
      </c>
      <c r="D10" s="134">
        <v>1081.425099</v>
      </c>
      <c r="E10" s="134"/>
      <c r="F10" s="134">
        <v>1345.008431</v>
      </c>
      <c r="G10" s="134">
        <v>3904.0612500000002</v>
      </c>
      <c r="H10" s="134">
        <v>1616.973733</v>
      </c>
      <c r="I10" s="134">
        <v>6838.8306119999997</v>
      </c>
      <c r="J10" s="134">
        <v>167.798967</v>
      </c>
    </row>
    <row r="11" spans="1:17" s="9" customFormat="1" ht="12.75" customHeight="1" x14ac:dyDescent="0.2">
      <c r="A11" s="90" t="s">
        <v>94</v>
      </c>
      <c r="B11" s="134">
        <v>1085.9402869999999</v>
      </c>
      <c r="C11" s="134">
        <v>1019.316107</v>
      </c>
      <c r="D11" s="134">
        <v>1069.3673040000001</v>
      </c>
      <c r="E11" s="134"/>
      <c r="F11" s="134">
        <v>1315.0990489999999</v>
      </c>
      <c r="G11" s="134">
        <v>3721.0510389999999</v>
      </c>
      <c r="H11" s="134">
        <v>1602.457744</v>
      </c>
      <c r="I11" s="134">
        <v>4457.911145</v>
      </c>
      <c r="J11" s="134">
        <v>164.95531299999999</v>
      </c>
    </row>
    <row r="12" spans="1:17" s="9" customFormat="1" ht="12.75" customHeight="1" x14ac:dyDescent="0.2">
      <c r="A12" s="90" t="s">
        <v>95</v>
      </c>
      <c r="B12" s="134">
        <v>1120.576652</v>
      </c>
      <c r="C12" s="134">
        <v>1296.3121570000001</v>
      </c>
      <c r="D12" s="134">
        <v>1157.461939</v>
      </c>
      <c r="E12" s="134"/>
      <c r="F12" s="134">
        <v>1357.342666</v>
      </c>
      <c r="G12" s="134">
        <v>5152.5794169999999</v>
      </c>
      <c r="H12" s="134">
        <v>1896.9473840000001</v>
      </c>
      <c r="I12" s="134">
        <v>5121.3505740000001</v>
      </c>
      <c r="J12" s="134">
        <v>170.38408200000001</v>
      </c>
    </row>
    <row r="13" spans="1:17" s="9" customFormat="1" ht="12.75" customHeight="1" x14ac:dyDescent="0.2">
      <c r="A13" s="90" t="s">
        <v>96</v>
      </c>
      <c r="B13" s="134">
        <v>1108.6682410000001</v>
      </c>
      <c r="C13" s="134">
        <v>1228.8902410000001</v>
      </c>
      <c r="D13" s="134">
        <v>1137.8644830000001</v>
      </c>
      <c r="E13" s="134"/>
      <c r="F13" s="134">
        <v>1367.240018</v>
      </c>
      <c r="G13" s="134">
        <v>5959.9785149999998</v>
      </c>
      <c r="H13" s="134">
        <v>2052.7866669999999</v>
      </c>
      <c r="I13" s="134">
        <v>4558.1297969999996</v>
      </c>
      <c r="J13" s="134">
        <v>165.12800200000001</v>
      </c>
    </row>
    <row r="14" spans="1:17" s="9" customFormat="1" ht="12.75" customHeight="1" x14ac:dyDescent="0.2">
      <c r="A14" s="90" t="s">
        <v>108</v>
      </c>
      <c r="B14" s="134">
        <v>1076.8178370000001</v>
      </c>
      <c r="C14" s="134">
        <v>1168.328047</v>
      </c>
      <c r="D14" s="134">
        <v>1095.7138030000001</v>
      </c>
      <c r="E14" s="134"/>
      <c r="F14" s="134">
        <v>1245.788491</v>
      </c>
      <c r="G14" s="134">
        <v>4860.8036359999996</v>
      </c>
      <c r="H14" s="134">
        <v>1700.9800909999999</v>
      </c>
      <c r="I14" s="134">
        <v>5063.148459</v>
      </c>
      <c r="J14" s="134">
        <v>160.737573</v>
      </c>
    </row>
    <row r="15" spans="1:17" s="9" customFormat="1" ht="12.75" customHeight="1" x14ac:dyDescent="0.2">
      <c r="A15" s="90" t="s">
        <v>97</v>
      </c>
      <c r="B15" s="134">
        <v>904.13326900000004</v>
      </c>
      <c r="C15" s="134">
        <v>1060.006402</v>
      </c>
      <c r="D15" s="134">
        <v>936.25128500000005</v>
      </c>
      <c r="E15" s="134"/>
      <c r="F15" s="134">
        <v>1030.8793290000001</v>
      </c>
      <c r="G15" s="134">
        <v>2544.335869</v>
      </c>
      <c r="H15" s="134">
        <v>1173.5229469999999</v>
      </c>
      <c r="I15" s="134">
        <v>2869.1374999999998</v>
      </c>
      <c r="J15" s="134">
        <v>148.11517900000001</v>
      </c>
    </row>
    <row r="16" spans="1:17" s="9" customFormat="1" ht="12.75" customHeight="1" x14ac:dyDescent="0.2">
      <c r="A16" s="90" t="s">
        <v>106</v>
      </c>
      <c r="B16" s="134">
        <v>1063.8280150000001</v>
      </c>
      <c r="C16" s="134">
        <v>1151.608941</v>
      </c>
      <c r="D16" s="134">
        <v>1079.0918879999999</v>
      </c>
      <c r="E16" s="134"/>
      <c r="F16" s="134">
        <v>1249.9872</v>
      </c>
      <c r="G16" s="134">
        <v>3965.9272660000001</v>
      </c>
      <c r="H16" s="134">
        <v>1595.492859</v>
      </c>
      <c r="I16" s="134">
        <v>3311.0528570000001</v>
      </c>
      <c r="J16" s="134">
        <v>163.49328499999999</v>
      </c>
    </row>
    <row r="17" spans="1:25" s="9" customFormat="1" ht="12.75" customHeight="1" x14ac:dyDescent="0.2">
      <c r="A17" s="90" t="s">
        <v>109</v>
      </c>
      <c r="B17" s="134">
        <v>1093.0285060000001</v>
      </c>
      <c r="C17" s="134">
        <v>1266.731646</v>
      </c>
      <c r="D17" s="134">
        <v>1133.130772</v>
      </c>
      <c r="E17" s="134"/>
      <c r="F17" s="134">
        <v>1414.69993</v>
      </c>
      <c r="G17" s="134">
        <v>5179.983534</v>
      </c>
      <c r="H17" s="134">
        <v>1987.0522309999999</v>
      </c>
      <c r="I17" s="134">
        <v>4692.7330309999998</v>
      </c>
      <c r="J17" s="134">
        <v>183.29793799999999</v>
      </c>
    </row>
    <row r="18" spans="1:25" s="9" customFormat="1" ht="12.75" customHeight="1" x14ac:dyDescent="0.2">
      <c r="A18" s="90" t="s">
        <v>98</v>
      </c>
      <c r="B18" s="134">
        <v>1083.942065</v>
      </c>
      <c r="C18" s="134">
        <v>1233.186455</v>
      </c>
      <c r="D18" s="134">
        <v>1114.853797</v>
      </c>
      <c r="E18" s="134"/>
      <c r="F18" s="134">
        <v>1332.4245020000001</v>
      </c>
      <c r="G18" s="134">
        <v>4696.7309340000002</v>
      </c>
      <c r="H18" s="134">
        <v>1767.20399</v>
      </c>
      <c r="I18" s="134">
        <v>6191.7815179999998</v>
      </c>
      <c r="J18" s="134">
        <v>167.066776</v>
      </c>
    </row>
    <row r="19" spans="1:25" s="9" customFormat="1" ht="12.75" customHeight="1" x14ac:dyDescent="0.2">
      <c r="A19" s="90" t="s">
        <v>99</v>
      </c>
      <c r="B19" s="134">
        <v>1110.744985</v>
      </c>
      <c r="C19" s="134">
        <v>1224.873261</v>
      </c>
      <c r="D19" s="134">
        <v>1137.199803</v>
      </c>
      <c r="E19" s="134"/>
      <c r="F19" s="134">
        <v>1371.250661</v>
      </c>
      <c r="G19" s="134">
        <v>4257.3784109999997</v>
      </c>
      <c r="H19" s="134">
        <v>1784.209928</v>
      </c>
      <c r="I19" s="134">
        <v>6011.8494490000003</v>
      </c>
      <c r="J19" s="134">
        <v>184.76741699999999</v>
      </c>
    </row>
    <row r="20" spans="1:25" s="9" customFormat="1" ht="12.75" customHeight="1" x14ac:dyDescent="0.2">
      <c r="A20" s="90" t="s">
        <v>100</v>
      </c>
      <c r="B20" s="134">
        <v>1086.606978</v>
      </c>
      <c r="C20" s="134">
        <v>1161.2924539999999</v>
      </c>
      <c r="D20" s="134">
        <v>1104.2699419999999</v>
      </c>
      <c r="E20" s="134"/>
      <c r="F20" s="134">
        <v>1323.2989359999999</v>
      </c>
      <c r="G20" s="134">
        <v>3771.989482</v>
      </c>
      <c r="H20" s="134">
        <v>1687.201967</v>
      </c>
      <c r="I20" s="134">
        <v>5731.8591759999999</v>
      </c>
      <c r="J20" s="134">
        <v>161.93179000000001</v>
      </c>
    </row>
    <row r="21" spans="1:25" s="9" customFormat="1" ht="12.75" customHeight="1" x14ac:dyDescent="0.2">
      <c r="A21" s="90" t="s">
        <v>110</v>
      </c>
      <c r="B21" s="134">
        <v>1074.431918</v>
      </c>
      <c r="C21" s="134">
        <v>1195.1404680000001</v>
      </c>
      <c r="D21" s="134">
        <v>1097.7277300000001</v>
      </c>
      <c r="E21" s="134"/>
      <c r="F21" s="134">
        <v>1316.5600199999999</v>
      </c>
      <c r="G21" s="134">
        <v>4644.1231159999998</v>
      </c>
      <c r="H21" s="134">
        <v>1765.2234579999999</v>
      </c>
      <c r="I21" s="134">
        <v>2845.200621</v>
      </c>
      <c r="J21" s="134">
        <v>166.20686699999999</v>
      </c>
    </row>
    <row r="22" spans="1:25" s="9" customFormat="1" ht="12.75" customHeight="1" x14ac:dyDescent="0.2">
      <c r="A22" s="90" t="s">
        <v>101</v>
      </c>
      <c r="B22" s="134">
        <v>1082.4910379999999</v>
      </c>
      <c r="C22" s="134">
        <v>1200.483252</v>
      </c>
      <c r="D22" s="134">
        <v>1102.6031860000001</v>
      </c>
      <c r="E22" s="134"/>
      <c r="F22" s="134">
        <v>1333.2854070000001</v>
      </c>
      <c r="G22" s="134">
        <v>3586.9488670000001</v>
      </c>
      <c r="H22" s="134">
        <v>1666.967631</v>
      </c>
      <c r="I22" s="134">
        <v>5904.1202949999997</v>
      </c>
      <c r="J22" s="134">
        <v>169.953216</v>
      </c>
    </row>
    <row r="23" spans="1:25" s="9" customFormat="1" ht="12.75" customHeight="1" x14ac:dyDescent="0.2">
      <c r="A23" s="90" t="s">
        <v>102</v>
      </c>
      <c r="B23" s="134">
        <v>1039.3164019999999</v>
      </c>
      <c r="C23" s="134">
        <v>999.46705799999995</v>
      </c>
      <c r="D23" s="134">
        <v>1028.429097</v>
      </c>
      <c r="E23" s="134"/>
      <c r="F23" s="134">
        <v>1238.504958</v>
      </c>
      <c r="G23" s="134">
        <v>3550.9768509999999</v>
      </c>
      <c r="H23" s="134">
        <v>1533.9961940000001</v>
      </c>
      <c r="I23" s="134">
        <v>5184.8457010000002</v>
      </c>
      <c r="J23" s="134">
        <v>162.328564</v>
      </c>
    </row>
    <row r="24" spans="1:25" s="9" customFormat="1" ht="12.75" customHeight="1" x14ac:dyDescent="0.2">
      <c r="A24" s="90" t="s">
        <v>103</v>
      </c>
      <c r="B24" s="134">
        <v>1047.6273289999999</v>
      </c>
      <c r="C24" s="134">
        <v>1218.4546359999999</v>
      </c>
      <c r="D24" s="134">
        <v>1080.9060810000001</v>
      </c>
      <c r="E24" s="134"/>
      <c r="F24" s="134">
        <v>1314.223209</v>
      </c>
      <c r="G24" s="134">
        <v>4020.7352340000002</v>
      </c>
      <c r="H24" s="134">
        <v>1657.7174600000001</v>
      </c>
      <c r="I24" s="134">
        <v>4692.3290639999996</v>
      </c>
      <c r="J24" s="134">
        <v>166.89769699999999</v>
      </c>
    </row>
    <row r="25" spans="1:25" s="9" customFormat="1" ht="12.75" customHeight="1" x14ac:dyDescent="0.2">
      <c r="A25" s="90" t="s">
        <v>104</v>
      </c>
      <c r="B25" s="134">
        <v>1033.8207520000001</v>
      </c>
      <c r="C25" s="134">
        <v>1218.548638</v>
      </c>
      <c r="D25" s="134">
        <v>1074.0703209999999</v>
      </c>
      <c r="E25" s="134"/>
      <c r="F25" s="134">
        <v>1294.0892630000001</v>
      </c>
      <c r="G25" s="134">
        <v>4623.4938709999997</v>
      </c>
      <c r="H25" s="134">
        <v>1771.2554339999999</v>
      </c>
      <c r="I25" s="134">
        <v>5115.3895140000004</v>
      </c>
      <c r="J25" s="134">
        <v>160.20062100000001</v>
      </c>
    </row>
    <row r="26" spans="1:25" s="9" customFormat="1" ht="12.75" customHeight="1" x14ac:dyDescent="0.2">
      <c r="A26" s="90" t="s">
        <v>105</v>
      </c>
      <c r="B26" s="134">
        <v>1063.5856220000001</v>
      </c>
      <c r="C26" s="134">
        <v>1177.1586789999999</v>
      </c>
      <c r="D26" s="134">
        <v>1096.123233</v>
      </c>
      <c r="E26" s="134"/>
      <c r="F26" s="134">
        <v>1292.343245</v>
      </c>
      <c r="G26" s="134">
        <v>3854.1625279999998</v>
      </c>
      <c r="H26" s="134">
        <v>1626.1453240000001</v>
      </c>
      <c r="I26" s="134">
        <v>5093.3852610000004</v>
      </c>
      <c r="J26" s="134">
        <v>159.679822</v>
      </c>
    </row>
    <row r="27" spans="1:25" s="9" customFormat="1" ht="12.75" customHeight="1" x14ac:dyDescent="0.2">
      <c r="A27" s="90" t="s">
        <v>111</v>
      </c>
      <c r="B27" s="134">
        <v>1022.820563</v>
      </c>
      <c r="C27" s="134">
        <v>1100.844409</v>
      </c>
      <c r="D27" s="134">
        <v>1044.0126729999999</v>
      </c>
      <c r="E27" s="134"/>
      <c r="F27" s="134">
        <v>1221.011765</v>
      </c>
      <c r="G27" s="134">
        <v>4470.9196959999999</v>
      </c>
      <c r="H27" s="134">
        <v>1721.35447</v>
      </c>
      <c r="I27" s="134">
        <v>5416.6123399999997</v>
      </c>
      <c r="J27" s="134">
        <v>172.41018199999999</v>
      </c>
    </row>
    <row r="28" spans="1:25" s="9" customFormat="1" ht="12.75" customHeight="1" x14ac:dyDescent="0.2">
      <c r="A28" s="90" t="s">
        <v>112</v>
      </c>
      <c r="B28" s="134">
        <v>1009.317673</v>
      </c>
      <c r="C28" s="134">
        <v>1192.4292929999999</v>
      </c>
      <c r="D28" s="134">
        <v>1051.252841</v>
      </c>
      <c r="E28" s="134"/>
      <c r="F28" s="134">
        <v>1270.6321230000001</v>
      </c>
      <c r="G28" s="134">
        <v>3266.9951129999999</v>
      </c>
      <c r="H28" s="134">
        <v>1542.817172</v>
      </c>
      <c r="I28" s="134">
        <v>4613.914444</v>
      </c>
      <c r="J28" s="134">
        <v>167.155475</v>
      </c>
    </row>
    <row r="29" spans="1:25" s="65" customFormat="1" ht="12.75" customHeight="1" x14ac:dyDescent="0.2">
      <c r="A29" s="91" t="s">
        <v>24</v>
      </c>
      <c r="B29" s="134">
        <v>901.42471599999999</v>
      </c>
      <c r="C29" s="134">
        <v>782.83581400000003</v>
      </c>
      <c r="D29" s="134">
        <v>822.09461399999998</v>
      </c>
      <c r="E29" s="134"/>
      <c r="F29" s="134">
        <v>425.64540499999998</v>
      </c>
      <c r="G29" s="134">
        <v>341.35</v>
      </c>
      <c r="H29" s="134">
        <v>422.29664600000001</v>
      </c>
      <c r="I29" s="134">
        <v>1068.0357140000001</v>
      </c>
      <c r="J29" s="134">
        <v>173.066453</v>
      </c>
      <c r="K29" s="9"/>
      <c r="N29" s="9"/>
      <c r="O29" s="9"/>
      <c r="P29" s="9"/>
      <c r="Q29" s="9"/>
      <c r="R29" s="9"/>
      <c r="S29" s="9"/>
      <c r="V29" s="9"/>
      <c r="Y29" s="9"/>
    </row>
    <row r="30" spans="1:25" s="9" customFormat="1" ht="12.75" customHeight="1" x14ac:dyDescent="0.2">
      <c r="A30" s="132" t="s">
        <v>1</v>
      </c>
      <c r="B30" s="132">
        <v>1082.0885069999999</v>
      </c>
      <c r="C30" s="132">
        <v>1257.0696499999999</v>
      </c>
      <c r="D30" s="132">
        <v>1126.0171330000001</v>
      </c>
      <c r="E30" s="132"/>
      <c r="F30" s="132">
        <v>1375.4993589999999</v>
      </c>
      <c r="G30" s="132">
        <v>4237.3225140000004</v>
      </c>
      <c r="H30" s="132">
        <v>1742.0588150000001</v>
      </c>
      <c r="I30" s="132">
        <v>5294.5149899999997</v>
      </c>
      <c r="J30" s="132">
        <v>177.67678799999999</v>
      </c>
    </row>
    <row r="31" spans="1:25" ht="12.75" customHeight="1" x14ac:dyDescent="0.2">
      <c r="A31" s="33"/>
      <c r="H31" s="33"/>
      <c r="N31" s="9"/>
      <c r="O31" s="9"/>
      <c r="P31" s="9"/>
      <c r="Q31" s="9"/>
      <c r="R31" s="9"/>
      <c r="S31" s="9"/>
      <c r="T31" s="9"/>
      <c r="U31" s="9"/>
      <c r="V31" s="9"/>
      <c r="W31" s="9"/>
      <c r="X31" s="9"/>
      <c r="Y31" s="9"/>
    </row>
    <row r="32" spans="1:25" ht="12.75" customHeight="1" x14ac:dyDescent="0.2">
      <c r="F32" s="12"/>
      <c r="G32" s="12"/>
      <c r="H32" s="12"/>
    </row>
    <row r="34" spans="2:20" customFormat="1" ht="12.75" customHeight="1" x14ac:dyDescent="0.2">
      <c r="B34" s="88"/>
      <c r="C34" s="88"/>
      <c r="D34" s="88"/>
      <c r="E34" s="88"/>
      <c r="F34" s="88"/>
      <c r="G34" s="88"/>
      <c r="H34" s="88"/>
      <c r="I34" s="88"/>
      <c r="J34" s="88"/>
      <c r="M34" s="2"/>
      <c r="N34" s="2"/>
      <c r="O34" s="2"/>
      <c r="P34" s="2"/>
      <c r="Q34" s="88"/>
      <c r="R34" s="88"/>
      <c r="S34" s="88"/>
      <c r="T34" s="88"/>
    </row>
    <row r="35" spans="2:20" customFormat="1" ht="12.75" customHeight="1" x14ac:dyDescent="0.2">
      <c r="D35" s="176"/>
      <c r="M35" s="2"/>
      <c r="N35" s="2"/>
      <c r="O35" s="2"/>
      <c r="P35" s="2"/>
    </row>
    <row r="36" spans="2:20" customFormat="1" ht="12.75" customHeight="1" x14ac:dyDescent="0.2">
      <c r="M36" s="2"/>
      <c r="N36" s="2"/>
      <c r="O36" s="2"/>
      <c r="P36" s="2"/>
    </row>
    <row r="37" spans="2:20" customFormat="1" ht="12.75" customHeight="1" x14ac:dyDescent="0.2">
      <c r="M37" s="2"/>
      <c r="N37" s="2"/>
      <c r="O37" s="2"/>
      <c r="P37" s="2"/>
    </row>
    <row r="38" spans="2:20" customFormat="1" ht="12.75" customHeight="1" x14ac:dyDescent="0.2"/>
    <row r="39" spans="2:20" customFormat="1" ht="12.75" customHeight="1" x14ac:dyDescent="0.2"/>
    <row r="40" spans="2:20" customFormat="1" ht="12.75" customHeight="1" x14ac:dyDescent="0.2"/>
    <row r="41" spans="2:20" customFormat="1" ht="12.75" customHeight="1" x14ac:dyDescent="0.2"/>
    <row r="42" spans="2:20" customFormat="1" ht="12.75" customHeight="1" x14ac:dyDescent="0.2"/>
    <row r="43" spans="2:20" customFormat="1" ht="12.75" customHeight="1" x14ac:dyDescent="0.2"/>
    <row r="44" spans="2:20" customFormat="1" ht="12.75" customHeight="1" x14ac:dyDescent="0.2"/>
    <row r="45" spans="2:20" customFormat="1" ht="12.75" customHeight="1" x14ac:dyDescent="0.2"/>
    <row r="46" spans="2:20" customFormat="1" ht="12.75" customHeight="1" x14ac:dyDescent="0.2"/>
    <row r="47" spans="2:20" customFormat="1" ht="12.75" customHeight="1" x14ac:dyDescent="0.2"/>
    <row r="48" spans="2:20" customFormat="1" ht="12.75" customHeight="1" x14ac:dyDescent="0.2"/>
    <row r="49" spans="1:11" customFormat="1" ht="12.75" customHeight="1" x14ac:dyDescent="0.2"/>
    <row r="50" spans="1:11" customFormat="1" ht="12.75" customHeight="1" x14ac:dyDescent="0.2"/>
    <row r="51" spans="1:11" customFormat="1" ht="12.75" customHeight="1" x14ac:dyDescent="0.2"/>
    <row r="52" spans="1:11" customFormat="1" ht="12.75" customHeight="1" x14ac:dyDescent="0.2"/>
    <row r="53" spans="1:11" customFormat="1" ht="12.75" customHeight="1" x14ac:dyDescent="0.2"/>
    <row r="54" spans="1:11" customFormat="1" ht="12.75" customHeight="1" x14ac:dyDescent="0.2"/>
    <row r="55" spans="1:11" customFormat="1" ht="12.75" customHeight="1" x14ac:dyDescent="0.2"/>
    <row r="56" spans="1:11" customFormat="1" ht="12.75" customHeight="1" x14ac:dyDescent="0.2"/>
    <row r="57" spans="1:11" customFormat="1" ht="12.75" customHeight="1" x14ac:dyDescent="0.2"/>
    <row r="58" spans="1:11" customFormat="1" ht="12.75" customHeight="1" x14ac:dyDescent="0.2"/>
    <row r="59" spans="1:11" customFormat="1" ht="12.75" customHeight="1" x14ac:dyDescent="0.2"/>
    <row r="60" spans="1:11" customFormat="1" ht="12.75" customHeight="1" x14ac:dyDescent="0.2"/>
    <row r="61" spans="1:11" ht="12.75" customHeight="1" x14ac:dyDescent="0.2">
      <c r="A61"/>
      <c r="B61"/>
      <c r="C61"/>
      <c r="D61"/>
      <c r="E61"/>
      <c r="F61"/>
      <c r="G61"/>
      <c r="H61"/>
      <c r="I61"/>
      <c r="J61"/>
      <c r="K61"/>
    </row>
  </sheetData>
  <mergeCells count="2">
    <mergeCell ref="F6:H6"/>
    <mergeCell ref="B6:D6"/>
  </mergeCells>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B2:C38"/>
  <sheetViews>
    <sheetView showGridLines="0" workbookViewId="0">
      <selection activeCell="C35" sqref="C35"/>
    </sheetView>
  </sheetViews>
  <sheetFormatPr defaultColWidth="9.140625" defaultRowHeight="12.75" x14ac:dyDescent="0.2"/>
  <cols>
    <col min="1" max="1" width="4.7109375" style="3" customWidth="1"/>
    <col min="2" max="2" width="11.42578125" style="3" customWidth="1"/>
    <col min="3" max="3" width="9.140625" style="34"/>
    <col min="4" max="16384" width="9.140625" style="3"/>
  </cols>
  <sheetData>
    <row r="2" spans="2:3" x14ac:dyDescent="0.2">
      <c r="B2" s="4" t="s">
        <v>140</v>
      </c>
    </row>
    <row r="3" spans="2:3" x14ac:dyDescent="0.2">
      <c r="B3" s="44"/>
    </row>
    <row r="4" spans="2:3" x14ac:dyDescent="0.2">
      <c r="B4" s="44"/>
    </row>
    <row r="5" spans="2:3" x14ac:dyDescent="0.2">
      <c r="B5" s="4" t="s">
        <v>89</v>
      </c>
    </row>
    <row r="6" spans="2:3" x14ac:dyDescent="0.2">
      <c r="B6" s="3" t="s">
        <v>154</v>
      </c>
      <c r="C6" s="120" t="s">
        <v>241</v>
      </c>
    </row>
    <row r="7" spans="2:3" x14ac:dyDescent="0.2">
      <c r="B7" s="3" t="s">
        <v>155</v>
      </c>
      <c r="C7" s="120" t="s">
        <v>300</v>
      </c>
    </row>
    <row r="8" spans="2:3" x14ac:dyDescent="0.2">
      <c r="B8" s="3" t="s">
        <v>156</v>
      </c>
      <c r="C8" s="120" t="s">
        <v>301</v>
      </c>
    </row>
    <row r="9" spans="2:3" x14ac:dyDescent="0.2">
      <c r="B9" s="3" t="s">
        <v>157</v>
      </c>
      <c r="C9" s="120" t="s">
        <v>302</v>
      </c>
    </row>
    <row r="10" spans="2:3" x14ac:dyDescent="0.2">
      <c r="B10" s="3" t="s">
        <v>158</v>
      </c>
      <c r="C10" s="120" t="s">
        <v>303</v>
      </c>
    </row>
    <row r="11" spans="2:3" x14ac:dyDescent="0.2">
      <c r="C11" s="120"/>
    </row>
    <row r="12" spans="2:3" x14ac:dyDescent="0.2">
      <c r="C12" s="120"/>
    </row>
    <row r="13" spans="2:3" x14ac:dyDescent="0.2">
      <c r="B13" s="4" t="s">
        <v>137</v>
      </c>
    </row>
    <row r="14" spans="2:3" x14ac:dyDescent="0.2">
      <c r="B14" s="3" t="s">
        <v>146</v>
      </c>
      <c r="C14" s="120" t="s">
        <v>243</v>
      </c>
    </row>
    <row r="15" spans="2:3" x14ac:dyDescent="0.2">
      <c r="B15" s="3" t="s">
        <v>147</v>
      </c>
      <c r="C15" s="120" t="s">
        <v>244</v>
      </c>
    </row>
    <row r="16" spans="2:3" x14ac:dyDescent="0.2">
      <c r="B16" s="3" t="s">
        <v>159</v>
      </c>
      <c r="C16" s="120" t="s">
        <v>304</v>
      </c>
    </row>
    <row r="17" spans="2:3" x14ac:dyDescent="0.2">
      <c r="B17" s="3" t="s">
        <v>160</v>
      </c>
      <c r="C17" s="120" t="s">
        <v>305</v>
      </c>
    </row>
    <row r="18" spans="2:3" x14ac:dyDescent="0.2">
      <c r="B18" s="3" t="s">
        <v>150</v>
      </c>
      <c r="C18" s="120" t="s">
        <v>306</v>
      </c>
    </row>
    <row r="19" spans="2:3" x14ac:dyDescent="0.2">
      <c r="B19" s="3" t="s">
        <v>237</v>
      </c>
      <c r="C19" s="120" t="s">
        <v>307</v>
      </c>
    </row>
    <row r="20" spans="2:3" x14ac:dyDescent="0.2">
      <c r="B20" s="3" t="s">
        <v>242</v>
      </c>
      <c r="C20" s="120" t="s">
        <v>308</v>
      </c>
    </row>
    <row r="21" spans="2:3" x14ac:dyDescent="0.2">
      <c r="C21" s="120"/>
    </row>
    <row r="22" spans="2:3" x14ac:dyDescent="0.2">
      <c r="C22" s="120"/>
    </row>
    <row r="23" spans="2:3" x14ac:dyDescent="0.2">
      <c r="B23" s="4" t="s">
        <v>90</v>
      </c>
    </row>
    <row r="24" spans="2:3" x14ac:dyDescent="0.2">
      <c r="B24" s="3" t="s">
        <v>151</v>
      </c>
      <c r="C24" s="120" t="s">
        <v>245</v>
      </c>
    </row>
    <row r="25" spans="2:3" x14ac:dyDescent="0.2">
      <c r="B25" s="3" t="s">
        <v>152</v>
      </c>
      <c r="C25" s="120" t="s">
        <v>309</v>
      </c>
    </row>
    <row r="26" spans="2:3" x14ac:dyDescent="0.2">
      <c r="B26" s="3" t="s">
        <v>153</v>
      </c>
      <c r="C26" s="120" t="s">
        <v>310</v>
      </c>
    </row>
    <row r="27" spans="2:3" x14ac:dyDescent="0.2">
      <c r="B27" s="3" t="s">
        <v>161</v>
      </c>
      <c r="C27" s="120" t="s">
        <v>311</v>
      </c>
    </row>
    <row r="30" spans="2:3" x14ac:dyDescent="0.2">
      <c r="B30" s="4" t="s">
        <v>91</v>
      </c>
    </row>
    <row r="31" spans="2:3" x14ac:dyDescent="0.2">
      <c r="B31" s="3" t="s">
        <v>79</v>
      </c>
      <c r="C31" s="120" t="s">
        <v>246</v>
      </c>
    </row>
    <row r="32" spans="2:3" x14ac:dyDescent="0.2">
      <c r="B32" s="3" t="s">
        <v>80</v>
      </c>
      <c r="C32" s="120" t="s">
        <v>322</v>
      </c>
    </row>
    <row r="33" spans="2:3" x14ac:dyDescent="0.2">
      <c r="B33" s="3" t="s">
        <v>82</v>
      </c>
      <c r="C33" s="120" t="s">
        <v>323</v>
      </c>
    </row>
    <row r="34" spans="2:3" x14ac:dyDescent="0.2">
      <c r="B34" s="3" t="s">
        <v>162</v>
      </c>
      <c r="C34" s="120" t="s">
        <v>324</v>
      </c>
    </row>
    <row r="35" spans="2:3" x14ac:dyDescent="0.2">
      <c r="C35" s="120"/>
    </row>
    <row r="36" spans="2:3" x14ac:dyDescent="0.2">
      <c r="B36" s="4" t="s">
        <v>138</v>
      </c>
    </row>
    <row r="37" spans="2:3" x14ac:dyDescent="0.2">
      <c r="B37" s="3" t="s">
        <v>87</v>
      </c>
      <c r="C37" s="120" t="s">
        <v>299</v>
      </c>
    </row>
    <row r="38" spans="2:3" x14ac:dyDescent="0.2">
      <c r="C38" s="120"/>
    </row>
  </sheetData>
  <phoneticPr fontId="46" type="noConversion"/>
  <hyperlinks>
    <hyperlink ref="C6" location="'PB Tab 1'!A1" display="Total körsträcka, antal personbilar och genomsnittlig körsträcka" xr:uid="{00000000-0004-0000-0100-000000000000}"/>
    <hyperlink ref="C9" location="'PB Tab 4-5'!A1" display="Körsträckor och antal personbilar efter årsmodell/tillverkningsår och ägare år 2020" xr:uid="{00000000-0004-0000-0100-000001000000}"/>
    <hyperlink ref="C10" location="'PB Tab 4-5'!A1" display="Körsträckor och antal personbilar efter drivmedel och ägare år 2020" xr:uid="{00000000-0004-0000-0100-000002000000}"/>
    <hyperlink ref="C15" location="'LB Tab 1-2'!A1" display="Total körsträcka, antal tunga lastbilar och genomsnittlig körsträcka" xr:uid="{00000000-0004-0000-0100-000003000000}"/>
    <hyperlink ref="C16" location="'LB Tab 3-5'!A1" display="Körsträckor och antal lastbilar efter årsmodell/tillverkningsår och totalvikt år 2020" xr:uid="{00000000-0004-0000-0100-000004000000}"/>
    <hyperlink ref="C17" location="'LB Tab 3-5'!A1" display="Körsträckor och antal lastbilar efter ägare, yrkesmässig trafik, firmabilstrafik och totalvikt år 2020" xr:uid="{00000000-0004-0000-0100-000005000000}"/>
    <hyperlink ref="C18" location="'LB Tab 3-5'!A1" display="Körsträckor och antal lastbilar efter karosseri år 2020" xr:uid="{00000000-0004-0000-0100-000006000000}"/>
    <hyperlink ref="C24" location="'BU Tab 1'!A1" display="Total körsträcka, antal bussar och genomsnittlig körsträcka" xr:uid="{00000000-0004-0000-0100-000007000000}"/>
    <hyperlink ref="C25" location="'BU Tab 2-4'!A1" display="Körsträckor och antal bussar efter årsmodell/tillverkningsår år 2020" xr:uid="{00000000-0004-0000-0100-000008000000}"/>
    <hyperlink ref="C27" location="'BU Tab 2-4'!A1" display="Körsträckor och antal bussar efter drivmedel  år 2020" xr:uid="{00000000-0004-0000-0100-000009000000}"/>
    <hyperlink ref="C31" location="'MC Tab 1'!A1" display="Total körsträcka, antal fordon och genomsnittlig körsträcka" xr:uid="{00000000-0004-0000-0100-00000A000000}"/>
    <hyperlink ref="C32" location="'MC Tab 2-4'!A1" display="Körsträckor och antal motorcyklar efter årsmodell/tillverkningsår och ägare år 2019" xr:uid="{00000000-0004-0000-0100-00000B000000}"/>
    <hyperlink ref="C33" location="'MC Tab 2-4'!A1" display="Körsträckor och antal motorcyklar efter cylindervolym och ägare år 2019" xr:uid="{00000000-0004-0000-0100-00000C000000}"/>
    <hyperlink ref="C37" location="'RS Tab 1'!A1" display="Genomsnittlig körsträcka i mil efter län och fordonsslag år 2020" xr:uid="{00000000-0004-0000-0100-00000D000000}"/>
    <hyperlink ref="C26" location="'BU Tab 2-4'!A1" display="Körsträckor och antal bussar efter bussklass år 2020" xr:uid="{00000000-0004-0000-0100-00000E000000}"/>
    <hyperlink ref="C34" location="'MC Tab 2-4'!A1" display="Körsträckor och antal motorcyklar efter ägare år 2019" xr:uid="{00000000-0004-0000-0100-00000F000000}"/>
    <hyperlink ref="C8" location="'PB Tab 2-3'!A1" display="Körsträckor och antal personbilar efter ägare år 2020" xr:uid="{00000000-0004-0000-0100-000010000000}"/>
    <hyperlink ref="C14" location="'LB Tab 1-2'!A1" display="Total körsträcka, antal lätta lastbilar och genomsnittlig körsträcka" xr:uid="{00000000-0004-0000-0100-000011000000}"/>
    <hyperlink ref="C7" location="'PB Tab 2-3'!A1" display="Körsträckor och antal personbilar efter tjänstevikt och ägare år 2020" xr:uid="{00000000-0004-0000-0100-000012000000}"/>
    <hyperlink ref="C19" location="'LB Tab 6-7'!A1" display="Körsträckor och antal lastbilar efter totalvikt år 2020" xr:uid="{00000000-0004-0000-0100-000013000000}"/>
    <hyperlink ref="C20" location="'LB Tab 6-7'!A1" display="Körsträckor och antal lastbilar efter maximilastvikt år 2020" xr:uid="{00000000-0004-0000-0100-000014000000}"/>
  </hyperlink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showGridLines="0" topLeftCell="A28" workbookViewId="0">
      <selection activeCell="D56" sqref="D56"/>
    </sheetView>
  </sheetViews>
  <sheetFormatPr defaultRowHeight="12.75" x14ac:dyDescent="0.2"/>
  <cols>
    <col min="1" max="1" width="140.7109375" customWidth="1"/>
  </cols>
  <sheetData>
    <row r="1" spans="1:1" ht="15" x14ac:dyDescent="0.25">
      <c r="A1" s="152" t="s">
        <v>211</v>
      </c>
    </row>
    <row r="2" spans="1:1" ht="15" x14ac:dyDescent="0.25">
      <c r="A2" s="153"/>
    </row>
    <row r="3" spans="1:1" ht="15" x14ac:dyDescent="0.25">
      <c r="A3" s="153" t="s">
        <v>212</v>
      </c>
    </row>
    <row r="4" spans="1:1" ht="30" x14ac:dyDescent="0.25">
      <c r="A4" s="135" t="s">
        <v>249</v>
      </c>
    </row>
    <row r="5" spans="1:1" ht="15" x14ac:dyDescent="0.25">
      <c r="A5" s="153"/>
    </row>
    <row r="6" spans="1:1" ht="15" x14ac:dyDescent="0.25">
      <c r="A6" s="153" t="s">
        <v>204</v>
      </c>
    </row>
    <row r="7" spans="1:1" ht="30" customHeight="1" x14ac:dyDescent="0.25">
      <c r="A7" s="151" t="s">
        <v>205</v>
      </c>
    </row>
    <row r="8" spans="1:1" ht="15" x14ac:dyDescent="0.25">
      <c r="A8" s="152"/>
    </row>
    <row r="9" spans="1:1" ht="15" x14ac:dyDescent="0.25">
      <c r="A9" s="127" t="s">
        <v>170</v>
      </c>
    </row>
    <row r="10" spans="1:1" ht="15" x14ac:dyDescent="0.25">
      <c r="A10" s="128" t="s">
        <v>184</v>
      </c>
    </row>
    <row r="11" spans="1:1" ht="15" x14ac:dyDescent="0.25">
      <c r="A11" s="128" t="s">
        <v>185</v>
      </c>
    </row>
    <row r="12" spans="1:1" ht="15" x14ac:dyDescent="0.25">
      <c r="A12" s="128"/>
    </row>
    <row r="13" spans="1:1" ht="15" x14ac:dyDescent="0.25">
      <c r="A13" s="127" t="s">
        <v>171</v>
      </c>
    </row>
    <row r="14" spans="1:1" ht="45" x14ac:dyDescent="0.25">
      <c r="A14" s="128" t="s">
        <v>186</v>
      </c>
    </row>
    <row r="15" spans="1:1" ht="60" x14ac:dyDescent="0.25">
      <c r="A15" s="128" t="s">
        <v>187</v>
      </c>
    </row>
    <row r="16" spans="1:1" ht="45" customHeight="1" x14ac:dyDescent="0.25">
      <c r="A16" s="128" t="s">
        <v>188</v>
      </c>
    </row>
    <row r="17" spans="1:1" ht="15" x14ac:dyDescent="0.25">
      <c r="A17" s="128"/>
    </row>
    <row r="18" spans="1:1" ht="15" x14ac:dyDescent="0.25">
      <c r="A18" s="127" t="s">
        <v>172</v>
      </c>
    </row>
    <row r="19" spans="1:1" ht="15" customHeight="1" x14ac:dyDescent="0.25">
      <c r="A19" s="128" t="s">
        <v>173</v>
      </c>
    </row>
    <row r="20" spans="1:1" ht="15" x14ac:dyDescent="0.25">
      <c r="A20" s="128" t="s">
        <v>174</v>
      </c>
    </row>
    <row r="21" spans="1:1" ht="30" customHeight="1" x14ac:dyDescent="0.25">
      <c r="A21" s="128" t="s">
        <v>175</v>
      </c>
    </row>
    <row r="22" spans="1:1" ht="15" x14ac:dyDescent="0.25">
      <c r="A22" s="129" t="s">
        <v>176</v>
      </c>
    </row>
    <row r="23" spans="1:1" ht="15" x14ac:dyDescent="0.25">
      <c r="A23" s="129"/>
    </row>
    <row r="24" spans="1:1" ht="15" customHeight="1" x14ac:dyDescent="0.25">
      <c r="A24" s="129" t="s">
        <v>177</v>
      </c>
    </row>
    <row r="25" spans="1:1" ht="15" x14ac:dyDescent="0.25">
      <c r="A25" s="129" t="s">
        <v>178</v>
      </c>
    </row>
    <row r="26" spans="1:1" ht="15" x14ac:dyDescent="0.25">
      <c r="A26" s="129" t="s">
        <v>179</v>
      </c>
    </row>
    <row r="27" spans="1:1" ht="15" x14ac:dyDescent="0.25">
      <c r="A27" s="135"/>
    </row>
    <row r="28" spans="1:1" ht="15" x14ac:dyDescent="0.25">
      <c r="A28" s="127" t="s">
        <v>22</v>
      </c>
    </row>
    <row r="29" spans="1:1" ht="30" x14ac:dyDescent="0.25">
      <c r="A29" s="128" t="s">
        <v>209</v>
      </c>
    </row>
    <row r="30" spans="1:1" ht="15" x14ac:dyDescent="0.25">
      <c r="A30" s="128" t="s">
        <v>193</v>
      </c>
    </row>
    <row r="31" spans="1:1" ht="15" x14ac:dyDescent="0.25">
      <c r="A31" s="136" t="s">
        <v>194</v>
      </c>
    </row>
    <row r="32" spans="1:1" ht="15" x14ac:dyDescent="0.25">
      <c r="A32" s="136" t="s">
        <v>195</v>
      </c>
    </row>
    <row r="33" spans="1:1" ht="15" x14ac:dyDescent="0.25">
      <c r="A33" s="136" t="s">
        <v>196</v>
      </c>
    </row>
    <row r="34" spans="1:1" ht="30" x14ac:dyDescent="0.25">
      <c r="A34" s="136" t="s">
        <v>197</v>
      </c>
    </row>
    <row r="35" spans="1:1" ht="30" x14ac:dyDescent="0.25">
      <c r="A35" s="136" t="s">
        <v>198</v>
      </c>
    </row>
    <row r="36" spans="1:1" ht="15" x14ac:dyDescent="0.25">
      <c r="A36" s="136" t="s">
        <v>199</v>
      </c>
    </row>
    <row r="37" spans="1:1" ht="15" x14ac:dyDescent="0.25">
      <c r="A37" s="136" t="s">
        <v>200</v>
      </c>
    </row>
    <row r="38" spans="1:1" ht="15" x14ac:dyDescent="0.25">
      <c r="A38" s="136"/>
    </row>
    <row r="39" spans="1:1" ht="15" x14ac:dyDescent="0.25">
      <c r="A39" s="127" t="s">
        <v>201</v>
      </c>
    </row>
    <row r="40" spans="1:1" ht="30" x14ac:dyDescent="0.25">
      <c r="A40" s="128" t="s">
        <v>202</v>
      </c>
    </row>
    <row r="41" spans="1:1" ht="15" x14ac:dyDescent="0.25">
      <c r="A41" s="137" t="s">
        <v>203</v>
      </c>
    </row>
    <row r="42" spans="1:1" ht="30" x14ac:dyDescent="0.25">
      <c r="A42" s="146" t="s">
        <v>206</v>
      </c>
    </row>
    <row r="43" spans="1:1" ht="15" x14ac:dyDescent="0.25">
      <c r="A43" s="146"/>
    </row>
    <row r="44" spans="1:1" ht="15" x14ac:dyDescent="0.25">
      <c r="A44" s="152" t="s">
        <v>210</v>
      </c>
    </row>
    <row r="45" spans="1:1" x14ac:dyDescent="0.2">
      <c r="A45" s="138"/>
    </row>
    <row r="48" spans="1:1" x14ac:dyDescent="0.2">
      <c r="A48" s="177"/>
    </row>
    <row r="49" spans="1:1" x14ac:dyDescent="0.2">
      <c r="A49" s="180"/>
    </row>
    <row r="50" spans="1:1" ht="15" x14ac:dyDescent="0.2">
      <c r="A50" s="181"/>
    </row>
    <row r="51" spans="1:1" ht="15" x14ac:dyDescent="0.2">
      <c r="A51" s="182"/>
    </row>
    <row r="52" spans="1:1" ht="15" x14ac:dyDescent="0.2">
      <c r="A52" s="182"/>
    </row>
    <row r="53" spans="1:1" ht="15" x14ac:dyDescent="0.2">
      <c r="A53" s="183"/>
    </row>
    <row r="54" spans="1:1" ht="15" x14ac:dyDescent="0.2">
      <c r="A54" s="183"/>
    </row>
    <row r="55" spans="1:1" ht="15" x14ac:dyDescent="0.2">
      <c r="A55" s="183"/>
    </row>
    <row r="56" spans="1:1" ht="15" x14ac:dyDescent="0.2">
      <c r="A56" s="183"/>
    </row>
    <row r="57" spans="1:1" ht="15" x14ac:dyDescent="0.2">
      <c r="A57" s="183"/>
    </row>
    <row r="58" spans="1:1" ht="15" x14ac:dyDescent="0.2">
      <c r="A58" s="183"/>
    </row>
    <row r="59" spans="1:1" ht="15" x14ac:dyDescent="0.2">
      <c r="A59" s="183"/>
    </row>
    <row r="60" spans="1:1" ht="15" x14ac:dyDescent="0.2">
      <c r="A60" s="181"/>
    </row>
    <row r="61" spans="1:1" ht="15" x14ac:dyDescent="0.2">
      <c r="A61" s="182"/>
    </row>
    <row r="62" spans="1:1" ht="15" x14ac:dyDescent="0.2">
      <c r="A62" s="184"/>
    </row>
    <row r="63" spans="1:1" ht="15" x14ac:dyDescent="0.2">
      <c r="A63" s="185"/>
    </row>
    <row r="64" spans="1:1" x14ac:dyDescent="0.2">
      <c r="A64" s="178"/>
    </row>
    <row r="65" spans="1:8" x14ac:dyDescent="0.2">
      <c r="A65" s="179"/>
    </row>
    <row r="72" spans="1:8" x14ac:dyDescent="0.2">
      <c r="H72" s="120"/>
    </row>
  </sheetData>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4"/>
  <sheetViews>
    <sheetView showGridLines="0" workbookViewId="0">
      <selection activeCell="D56" sqref="D56"/>
    </sheetView>
  </sheetViews>
  <sheetFormatPr defaultRowHeight="12.75" x14ac:dyDescent="0.2"/>
  <cols>
    <col min="2" max="2" width="15.42578125" bestFit="1" customWidth="1"/>
    <col min="3" max="3" width="16.42578125" bestFit="1" customWidth="1"/>
    <col min="4" max="4" width="23.5703125" bestFit="1" customWidth="1"/>
  </cols>
  <sheetData>
    <row r="2" spans="1:18" s="33" customFormat="1" ht="12.75" customHeight="1" x14ac:dyDescent="0.2">
      <c r="A2" s="61" t="s">
        <v>154</v>
      </c>
      <c r="B2" s="16"/>
      <c r="C2" s="16"/>
      <c r="D2" s="16"/>
      <c r="O2" s="27"/>
      <c r="P2" s="27"/>
      <c r="Q2" s="27"/>
      <c r="R2" s="27"/>
    </row>
    <row r="3" spans="1:18" s="33" customFormat="1" ht="12.75" customHeight="1" x14ac:dyDescent="0.2">
      <c r="A3" s="4" t="s">
        <v>228</v>
      </c>
      <c r="B3" s="16"/>
      <c r="C3" s="16"/>
      <c r="D3" s="16"/>
      <c r="O3" s="27"/>
      <c r="P3" s="27"/>
      <c r="Q3" s="27"/>
      <c r="R3" s="27"/>
    </row>
    <row r="4" spans="1:18" s="33" customFormat="1" ht="12.75" customHeight="1" x14ac:dyDescent="0.2">
      <c r="A4" s="114" t="s">
        <v>226</v>
      </c>
      <c r="B4" s="16"/>
      <c r="C4" s="16"/>
      <c r="D4" s="16"/>
      <c r="O4" s="27"/>
      <c r="P4" s="27"/>
      <c r="Q4" s="27"/>
      <c r="R4" s="27"/>
    </row>
    <row r="5" spans="1:18" s="33" customFormat="1" ht="12.75" customHeight="1" x14ac:dyDescent="0.2">
      <c r="A5" s="114" t="s">
        <v>227</v>
      </c>
      <c r="B5" s="16"/>
      <c r="C5" s="16"/>
      <c r="D5" s="16"/>
      <c r="O5" s="27"/>
      <c r="P5" s="27"/>
      <c r="Q5" s="27"/>
      <c r="R5" s="27"/>
    </row>
    <row r="6" spans="1:18" x14ac:dyDescent="0.2">
      <c r="A6" s="154"/>
      <c r="B6" s="154"/>
      <c r="C6" s="154"/>
      <c r="D6" s="154"/>
    </row>
    <row r="7" spans="1:18" x14ac:dyDescent="0.2">
      <c r="A7" s="82" t="s">
        <v>0</v>
      </c>
      <c r="B7" s="155" t="s">
        <v>225</v>
      </c>
      <c r="C7" s="155" t="s">
        <v>13</v>
      </c>
      <c r="D7" s="155" t="s">
        <v>224</v>
      </c>
    </row>
    <row r="8" spans="1:18" x14ac:dyDescent="0.2">
      <c r="A8" s="156">
        <v>1999</v>
      </c>
      <c r="B8" s="68">
        <v>5670643852.1000004</v>
      </c>
      <c r="C8" s="68">
        <v>4370924</v>
      </c>
      <c r="D8" s="68">
        <f t="shared" ref="D8:D29" si="0">B8/C8</f>
        <v>1297.3558570453297</v>
      </c>
    </row>
    <row r="9" spans="1:18" x14ac:dyDescent="0.2">
      <c r="A9" s="57">
        <v>2000</v>
      </c>
      <c r="B9" s="22">
        <v>5855474348.1999998</v>
      </c>
      <c r="C9" s="22">
        <v>4496868</v>
      </c>
      <c r="D9" s="22">
        <f t="shared" si="0"/>
        <v>1302.1227992905283</v>
      </c>
    </row>
    <row r="10" spans="1:18" x14ac:dyDescent="0.2">
      <c r="A10" s="57">
        <v>2001</v>
      </c>
      <c r="B10" s="22">
        <v>5921506460</v>
      </c>
      <c r="C10" s="22">
        <v>4616118</v>
      </c>
      <c r="D10" s="22">
        <f t="shared" si="0"/>
        <v>1282.7892311245078</v>
      </c>
    </row>
    <row r="11" spans="1:18" x14ac:dyDescent="0.2">
      <c r="A11" s="57">
        <v>2002</v>
      </c>
      <c r="B11" s="22">
        <v>5943992726</v>
      </c>
      <c r="C11" s="22">
        <v>4628334</v>
      </c>
      <c r="D11" s="22">
        <f t="shared" si="0"/>
        <v>1284.2618371967105</v>
      </c>
    </row>
    <row r="12" spans="1:18" x14ac:dyDescent="0.2">
      <c r="A12" s="57">
        <v>2003</v>
      </c>
      <c r="B12" s="22">
        <v>6037040610</v>
      </c>
      <c r="C12" s="22">
        <v>4643535</v>
      </c>
      <c r="D12" s="22">
        <f t="shared" si="0"/>
        <v>1300.0958558511995</v>
      </c>
    </row>
    <row r="13" spans="1:18" x14ac:dyDescent="0.2">
      <c r="A13" s="57">
        <v>2004</v>
      </c>
      <c r="B13" s="22">
        <v>6125068678</v>
      </c>
      <c r="C13" s="22">
        <v>4689599</v>
      </c>
      <c r="D13" s="22">
        <f t="shared" si="0"/>
        <v>1306.0964653907508</v>
      </c>
    </row>
    <row r="14" spans="1:18" x14ac:dyDescent="0.2">
      <c r="A14" s="57">
        <v>2005</v>
      </c>
      <c r="B14" s="22">
        <v>6158036407</v>
      </c>
      <c r="C14" s="22">
        <v>4744718</v>
      </c>
      <c r="D14" s="22">
        <f t="shared" si="0"/>
        <v>1297.8719508725283</v>
      </c>
    </row>
    <row r="15" spans="1:18" x14ac:dyDescent="0.2">
      <c r="A15" s="57">
        <v>2006</v>
      </c>
      <c r="B15" s="22">
        <v>6207406936</v>
      </c>
      <c r="C15" s="22">
        <v>4813525</v>
      </c>
      <c r="D15" s="22">
        <f t="shared" si="0"/>
        <v>1289.5761289283842</v>
      </c>
    </row>
    <row r="16" spans="1:18" x14ac:dyDescent="0.2">
      <c r="A16" s="57">
        <v>2007</v>
      </c>
      <c r="B16" s="22">
        <v>6319684828</v>
      </c>
      <c r="C16" s="22">
        <v>4867107</v>
      </c>
      <c r="D16" s="22">
        <f t="shared" si="0"/>
        <v>1298.4478927625794</v>
      </c>
    </row>
    <row r="17" spans="1:4" x14ac:dyDescent="0.2">
      <c r="A17" s="57">
        <v>2008</v>
      </c>
      <c r="B17" s="22">
        <v>6367674932</v>
      </c>
      <c r="C17" s="22">
        <v>4833533</v>
      </c>
      <c r="D17" s="22">
        <f t="shared" si="0"/>
        <v>1317.3955638660168</v>
      </c>
    </row>
    <row r="18" spans="1:4" x14ac:dyDescent="0.2">
      <c r="A18" s="57">
        <v>2009</v>
      </c>
      <c r="B18" s="22">
        <v>6272007118</v>
      </c>
      <c r="C18" s="22">
        <v>4827462</v>
      </c>
      <c r="D18" s="22">
        <f t="shared" si="0"/>
        <v>1299.2349019008332</v>
      </c>
    </row>
    <row r="19" spans="1:4" x14ac:dyDescent="0.2">
      <c r="A19" s="57">
        <v>2010</v>
      </c>
      <c r="B19" s="22">
        <v>6271244185</v>
      </c>
      <c r="C19" s="22">
        <v>4934447</v>
      </c>
      <c r="D19" s="22">
        <f t="shared" si="0"/>
        <v>1270.911245981566</v>
      </c>
    </row>
    <row r="20" spans="1:4" x14ac:dyDescent="0.2">
      <c r="A20" s="57">
        <v>2011</v>
      </c>
      <c r="B20" s="22">
        <v>6322594571</v>
      </c>
      <c r="C20" s="22">
        <v>5017674</v>
      </c>
      <c r="D20" s="22">
        <f t="shared" si="0"/>
        <v>1260.0648370141225</v>
      </c>
    </row>
    <row r="21" spans="1:4" x14ac:dyDescent="0.2">
      <c r="A21" s="57">
        <v>2012</v>
      </c>
      <c r="B21" s="22">
        <v>6280639665.6999998</v>
      </c>
      <c r="C21" s="22">
        <v>5084351</v>
      </c>
      <c r="D21" s="22">
        <f t="shared" si="0"/>
        <v>1235.2883712591834</v>
      </c>
    </row>
    <row r="22" spans="1:4" x14ac:dyDescent="0.2">
      <c r="A22" s="57">
        <v>2013</v>
      </c>
      <c r="B22" s="22">
        <v>6278008025</v>
      </c>
      <c r="C22" s="22">
        <v>5133323</v>
      </c>
      <c r="D22" s="22">
        <f t="shared" si="0"/>
        <v>1222.9910381637781</v>
      </c>
    </row>
    <row r="23" spans="1:4" x14ac:dyDescent="0.2">
      <c r="A23" s="57">
        <v>2014</v>
      </c>
      <c r="B23" s="22">
        <v>6381268446.6999998</v>
      </c>
      <c r="C23" s="22">
        <v>5222751</v>
      </c>
      <c r="D23" s="22">
        <f t="shared" si="0"/>
        <v>1221.8213058022486</v>
      </c>
    </row>
    <row r="24" spans="1:4" x14ac:dyDescent="0.2">
      <c r="A24" s="57">
        <v>2015</v>
      </c>
      <c r="B24" s="22">
        <v>6531145878.4000006</v>
      </c>
      <c r="C24" s="22">
        <v>5346543</v>
      </c>
      <c r="D24" s="22">
        <f t="shared" si="0"/>
        <v>1221.5642665550433</v>
      </c>
    </row>
    <row r="25" spans="1:4" x14ac:dyDescent="0.2">
      <c r="A25" s="57">
        <v>2016</v>
      </c>
      <c r="B25" s="22">
        <v>6717615860.5</v>
      </c>
      <c r="C25" s="22">
        <v>5488070</v>
      </c>
      <c r="D25" s="22">
        <f t="shared" si="0"/>
        <v>1224.0397554149272</v>
      </c>
    </row>
    <row r="26" spans="1:4" x14ac:dyDescent="0.2">
      <c r="A26" s="57">
        <v>2017</v>
      </c>
      <c r="B26" s="22">
        <v>6808195546</v>
      </c>
      <c r="C26" s="22">
        <v>5619968</v>
      </c>
      <c r="D26" s="22">
        <f t="shared" si="0"/>
        <v>1211.4295928375393</v>
      </c>
    </row>
    <row r="27" spans="1:4" x14ac:dyDescent="0.2">
      <c r="A27" s="57">
        <v>2018</v>
      </c>
      <c r="B27" s="22">
        <v>6866374264</v>
      </c>
      <c r="C27" s="22">
        <v>5701798</v>
      </c>
      <c r="D27" s="22">
        <f t="shared" si="0"/>
        <v>1204.2471978137423</v>
      </c>
    </row>
    <row r="28" spans="1:4" x14ac:dyDescent="0.2">
      <c r="A28" s="57">
        <v>2019</v>
      </c>
      <c r="B28" s="22">
        <v>6714206425</v>
      </c>
      <c r="C28" s="22">
        <v>5733321</v>
      </c>
      <c r="D28" s="22">
        <f t="shared" si="0"/>
        <v>1171.0850351829245</v>
      </c>
    </row>
    <row r="29" spans="1:4" x14ac:dyDescent="0.2">
      <c r="A29" s="57">
        <v>2020</v>
      </c>
      <c r="B29" s="22">
        <v>6282377816.1999998</v>
      </c>
      <c r="C29" s="22">
        <v>5711535</v>
      </c>
      <c r="D29" s="22">
        <f t="shared" si="0"/>
        <v>1099.9456041501978</v>
      </c>
    </row>
    <row r="30" spans="1:4" x14ac:dyDescent="0.2">
      <c r="A30" s="57">
        <v>2021</v>
      </c>
      <c r="B30" s="22">
        <v>6385010928.1000004</v>
      </c>
      <c r="C30" s="22">
        <v>5741625</v>
      </c>
      <c r="D30" s="22">
        <f t="shared" ref="D30" si="1">B30/C30</f>
        <v>1112.0564174950473</v>
      </c>
    </row>
    <row r="31" spans="1:4" x14ac:dyDescent="0.2">
      <c r="A31" s="121">
        <v>2022</v>
      </c>
      <c r="B31" s="111">
        <v>6485144792.5</v>
      </c>
      <c r="C31" s="111">
        <v>5759366</v>
      </c>
      <c r="D31" s="157">
        <v>1126.0171330000001</v>
      </c>
    </row>
    <row r="32" spans="1:4" x14ac:dyDescent="0.2">
      <c r="A32" s="33" t="s">
        <v>263</v>
      </c>
    </row>
    <row r="34" spans="10:10" x14ac:dyDescent="0.2">
      <c r="J34" s="176"/>
    </row>
  </sheetData>
  <pageMargins left="0.7" right="0.7" top="0.75" bottom="0.75" header="0.3" footer="0.3"/>
  <drawing r:id="rId1"/>
  <legacyDrawing r:id="rId2"/>
  <oleObjects>
    <mc:AlternateContent xmlns:mc="http://schemas.openxmlformats.org/markup-compatibility/2006">
      <mc:Choice Requires="x14">
        <oleObject progId="Paint.Picture" shapeId="73729" r:id="rId3">
          <objectPr defaultSize="0" autoLine="0" autoPict="0" r:id="rId4">
            <anchor moveWithCells="1">
              <from>
                <xdr:col>0</xdr:col>
                <xdr:colOff>47625</xdr:colOff>
                <xdr:row>32</xdr:row>
                <xdr:rowOff>104775</xdr:rowOff>
              </from>
              <to>
                <xdr:col>1</xdr:col>
                <xdr:colOff>609600</xdr:colOff>
                <xdr:row>34</xdr:row>
                <xdr:rowOff>9525</xdr:rowOff>
              </to>
            </anchor>
          </objectPr>
        </oleObject>
      </mc:Choice>
      <mc:Fallback>
        <oleObject progId="Paint.Picture" shapeId="73729"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3"/>
  <sheetViews>
    <sheetView showGridLines="0" topLeftCell="A10" zoomScaleNormal="100" workbookViewId="0">
      <selection activeCell="D56" sqref="D56"/>
    </sheetView>
  </sheetViews>
  <sheetFormatPr defaultColWidth="9.140625" defaultRowHeight="12.75" customHeight="1" x14ac:dyDescent="0.2"/>
  <cols>
    <col min="1" max="1" width="15.7109375" style="2" customWidth="1"/>
    <col min="2" max="2" width="13.28515625" style="2" customWidth="1"/>
    <col min="3" max="3" width="14.7109375" style="2" customWidth="1"/>
    <col min="4" max="4" width="2.42578125" style="2" customWidth="1"/>
    <col min="5" max="5" width="12.28515625" style="2" customWidth="1"/>
    <col min="6" max="6" width="9.140625" style="2"/>
    <col min="7" max="7" width="2.42578125" style="2" customWidth="1"/>
    <col min="8" max="8" width="9.5703125" style="2" customWidth="1"/>
    <col min="9" max="9" width="10.28515625" style="2" customWidth="1"/>
    <col min="10" max="10" width="11.85546875" style="2" customWidth="1"/>
    <col min="11" max="11" width="11.7109375" style="2" customWidth="1"/>
    <col min="12" max="12" width="13.85546875" style="2" customWidth="1"/>
    <col min="13" max="13" width="11.5703125" style="2" customWidth="1"/>
    <col min="14" max="14" width="14.5703125" style="2" customWidth="1"/>
    <col min="15" max="15" width="14.42578125" style="7" customWidth="1"/>
    <col min="16" max="16" width="17.140625" style="7" customWidth="1"/>
    <col min="17" max="17" width="12.7109375" style="7" customWidth="1"/>
    <col min="18" max="18" width="10.85546875" style="7" bestFit="1" customWidth="1"/>
    <col min="19" max="20" width="12.7109375" style="2" customWidth="1"/>
    <col min="21" max="21" width="9.5703125" style="2" bestFit="1" customWidth="1"/>
    <col min="22" max="23" width="9.140625" style="2"/>
    <col min="24" max="24" width="9.5703125" style="2" bestFit="1" customWidth="1"/>
    <col min="25" max="16384" width="9.140625" style="2"/>
  </cols>
  <sheetData>
    <row r="1" spans="1:24" ht="12.75" customHeight="1" x14ac:dyDescent="0.2">
      <c r="I1" s="26"/>
    </row>
    <row r="2" spans="1:24" ht="12.75" customHeight="1" x14ac:dyDescent="0.2">
      <c r="A2" s="61" t="s">
        <v>142</v>
      </c>
      <c r="B2" s="16"/>
      <c r="C2" s="16"/>
      <c r="D2" s="16"/>
    </row>
    <row r="3" spans="1:24" ht="12.75" customHeight="1" x14ac:dyDescent="0.2">
      <c r="A3" s="4" t="s">
        <v>275</v>
      </c>
      <c r="B3" s="16"/>
      <c r="C3" s="16"/>
      <c r="D3" s="16"/>
    </row>
    <row r="4" spans="1:24" ht="12.75" customHeight="1" x14ac:dyDescent="0.2">
      <c r="A4" s="114" t="s">
        <v>276</v>
      </c>
      <c r="B4" s="16"/>
      <c r="C4" s="16"/>
      <c r="D4" s="16"/>
    </row>
    <row r="5" spans="1:24" ht="12.75" customHeight="1" x14ac:dyDescent="0.2">
      <c r="A5" s="13"/>
      <c r="B5" s="37"/>
      <c r="C5" s="37"/>
      <c r="D5" s="37"/>
      <c r="E5" s="37"/>
      <c r="F5" s="37"/>
      <c r="G5" s="37"/>
      <c r="H5" s="13"/>
      <c r="I5" s="13"/>
      <c r="J5" s="13"/>
    </row>
    <row r="6" spans="1:24" s="56" customFormat="1" ht="12.75" customHeight="1" x14ac:dyDescent="0.2">
      <c r="B6" s="249" t="s">
        <v>69</v>
      </c>
      <c r="C6" s="249"/>
      <c r="D6" s="5"/>
      <c r="E6" s="249" t="s">
        <v>13</v>
      </c>
      <c r="F6" s="249"/>
      <c r="G6" s="2"/>
      <c r="H6" s="249" t="s">
        <v>14</v>
      </c>
      <c r="I6" s="249"/>
      <c r="J6" s="249"/>
      <c r="O6" s="23"/>
      <c r="P6" s="23"/>
      <c r="Q6" s="23"/>
      <c r="R6" s="23"/>
    </row>
    <row r="7" spans="1:24" ht="12.75" customHeight="1" x14ac:dyDescent="0.2">
      <c r="A7" s="56" t="s">
        <v>11</v>
      </c>
      <c r="B7" s="7" t="s">
        <v>114</v>
      </c>
      <c r="C7" s="7" t="s">
        <v>115</v>
      </c>
      <c r="D7" s="7"/>
      <c r="E7" s="7" t="s">
        <v>114</v>
      </c>
      <c r="F7" s="7" t="s">
        <v>115</v>
      </c>
      <c r="G7" s="7"/>
      <c r="H7" s="7" t="s">
        <v>114</v>
      </c>
      <c r="I7" s="7" t="s">
        <v>115</v>
      </c>
    </row>
    <row r="8" spans="1:24" s="56" customFormat="1" ht="12.75" customHeight="1" x14ac:dyDescent="0.2">
      <c r="A8" s="10" t="s">
        <v>9</v>
      </c>
      <c r="B8" s="17" t="s">
        <v>86</v>
      </c>
      <c r="C8" s="17" t="s">
        <v>86</v>
      </c>
      <c r="D8" s="17"/>
      <c r="E8" s="17" t="s">
        <v>86</v>
      </c>
      <c r="F8" s="17" t="s">
        <v>86</v>
      </c>
      <c r="G8" s="17"/>
      <c r="H8" s="17" t="s">
        <v>86</v>
      </c>
      <c r="I8" s="17" t="s">
        <v>86</v>
      </c>
      <c r="J8" s="62" t="s">
        <v>1</v>
      </c>
      <c r="N8" s="65"/>
      <c r="O8" s="65"/>
      <c r="P8" s="23"/>
      <c r="Q8" s="23"/>
      <c r="R8" s="23"/>
    </row>
    <row r="9" spans="1:24" ht="12.75" customHeight="1" x14ac:dyDescent="0.2">
      <c r="A9" s="31" t="s">
        <v>133</v>
      </c>
      <c r="B9" s="22">
        <v>6565664.2999999998</v>
      </c>
      <c r="C9" s="22">
        <v>1768493.7</v>
      </c>
      <c r="D9" s="22"/>
      <c r="E9" s="22">
        <v>21861</v>
      </c>
      <c r="F9" s="22">
        <v>5993</v>
      </c>
      <c r="G9" s="22"/>
      <c r="H9" s="22">
        <f>B9/E9</f>
        <v>300.33686931064454</v>
      </c>
      <c r="I9" s="22">
        <f>C9/F9</f>
        <v>295.09322542966794</v>
      </c>
      <c r="J9" s="22">
        <f>(B9+C9)/(E9+F9)</f>
        <v>299.20865943850077</v>
      </c>
      <c r="K9" s="24"/>
      <c r="L9" s="24"/>
      <c r="M9" s="24"/>
      <c r="N9" s="40"/>
      <c r="O9" s="40"/>
      <c r="P9" s="18"/>
      <c r="Q9" s="18"/>
      <c r="R9" s="108"/>
      <c r="S9" s="18"/>
      <c r="T9" s="9"/>
      <c r="U9" s="12"/>
      <c r="V9" s="12"/>
      <c r="W9" s="12"/>
      <c r="X9" s="9"/>
    </row>
    <row r="10" spans="1:24" ht="12.75" customHeight="1" x14ac:dyDescent="0.2">
      <c r="A10" s="31" t="s">
        <v>132</v>
      </c>
      <c r="B10" s="22">
        <v>57519091.200000003</v>
      </c>
      <c r="C10" s="22">
        <v>10463376.9</v>
      </c>
      <c r="D10" s="22"/>
      <c r="E10" s="22">
        <v>79006</v>
      </c>
      <c r="F10" s="22">
        <v>14396</v>
      </c>
      <c r="G10" s="22"/>
      <c r="H10" s="22">
        <f t="shared" ref="H10:H22" si="0">B10/E10</f>
        <v>728.03446826823279</v>
      </c>
      <c r="I10" s="22">
        <f t="shared" ref="I10:I22" si="1">C10/F10</f>
        <v>726.82529174770775</v>
      </c>
      <c r="J10" s="22">
        <f t="shared" ref="J10:J23" si="2">(B10+C10)/(E10+F10)</f>
        <v>727.84809854178718</v>
      </c>
      <c r="K10" s="24"/>
      <c r="L10" s="24"/>
      <c r="M10" s="24"/>
      <c r="N10" s="40"/>
      <c r="O10" s="40"/>
      <c r="P10" s="18"/>
      <c r="Q10" s="18"/>
      <c r="R10" s="108"/>
      <c r="S10" s="18"/>
      <c r="T10" s="9"/>
      <c r="U10" s="12"/>
      <c r="V10" s="12"/>
      <c r="W10" s="12"/>
      <c r="X10" s="9"/>
    </row>
    <row r="11" spans="1:24" ht="12.75" customHeight="1" x14ac:dyDescent="0.2">
      <c r="A11" s="31" t="s">
        <v>121</v>
      </c>
      <c r="B11" s="22">
        <v>112303954.5</v>
      </c>
      <c r="C11" s="22">
        <v>20022710.800000001</v>
      </c>
      <c r="D11" s="22"/>
      <c r="E11" s="22">
        <v>159853</v>
      </c>
      <c r="F11" s="22">
        <v>31074</v>
      </c>
      <c r="G11" s="22"/>
      <c r="H11" s="22">
        <f t="shared" si="0"/>
        <v>702.54517900821384</v>
      </c>
      <c r="I11" s="22">
        <f t="shared" si="1"/>
        <v>644.35575722468946</v>
      </c>
      <c r="J11" s="22">
        <f t="shared" si="2"/>
        <v>693.07465837728557</v>
      </c>
      <c r="K11" s="24"/>
      <c r="L11" s="24"/>
      <c r="M11" s="24"/>
      <c r="N11" s="40"/>
      <c r="O11" s="40"/>
      <c r="P11" s="18"/>
      <c r="Q11" s="18"/>
      <c r="R11" s="108"/>
      <c r="S11" s="18"/>
      <c r="T11" s="9"/>
      <c r="U11" s="12"/>
      <c r="V11" s="12"/>
      <c r="W11" s="12"/>
      <c r="X11" s="9"/>
    </row>
    <row r="12" spans="1:24" ht="12.75" customHeight="1" x14ac:dyDescent="0.2">
      <c r="A12" s="31" t="s">
        <v>122</v>
      </c>
      <c r="B12" s="22">
        <v>298573646.69999999</v>
      </c>
      <c r="C12" s="22">
        <v>53197471.399999999</v>
      </c>
      <c r="D12" s="22"/>
      <c r="E12" s="22">
        <v>349132</v>
      </c>
      <c r="F12" s="22">
        <v>62813</v>
      </c>
      <c r="G12" s="22"/>
      <c r="H12" s="22">
        <f t="shared" si="0"/>
        <v>855.18842930467554</v>
      </c>
      <c r="I12" s="22">
        <f t="shared" si="1"/>
        <v>846.91817617372203</v>
      </c>
      <c r="J12" s="22">
        <f t="shared" si="2"/>
        <v>853.92738860770237</v>
      </c>
      <c r="K12" s="24"/>
      <c r="L12" s="24"/>
      <c r="M12" s="24"/>
      <c r="N12" s="40"/>
      <c r="O12" s="40"/>
      <c r="P12" s="18"/>
      <c r="Q12" s="18"/>
      <c r="R12" s="108"/>
      <c r="S12" s="18"/>
      <c r="T12" s="9"/>
      <c r="U12" s="12"/>
      <c r="V12" s="12"/>
      <c r="W12" s="12"/>
      <c r="X12" s="9"/>
    </row>
    <row r="13" spans="1:24" ht="12.75" customHeight="1" x14ac:dyDescent="0.2">
      <c r="A13" s="31" t="s">
        <v>123</v>
      </c>
      <c r="B13" s="22">
        <v>300930768</v>
      </c>
      <c r="C13" s="22">
        <v>56830630.299999997</v>
      </c>
      <c r="D13" s="22"/>
      <c r="E13" s="22">
        <v>332395</v>
      </c>
      <c r="F13" s="22">
        <v>68097</v>
      </c>
      <c r="G13" s="22"/>
      <c r="H13" s="22">
        <f t="shared" si="0"/>
        <v>905.34083846026567</v>
      </c>
      <c r="I13" s="22">
        <f t="shared" si="1"/>
        <v>834.5540963625416</v>
      </c>
      <c r="J13" s="22">
        <f t="shared" si="2"/>
        <v>893.30473093095497</v>
      </c>
      <c r="K13" s="24"/>
      <c r="L13" s="24"/>
      <c r="M13" s="24"/>
      <c r="N13" s="40"/>
      <c r="O13" s="40"/>
      <c r="P13" s="18"/>
      <c r="Q13" s="18"/>
      <c r="R13" s="108"/>
      <c r="S13" s="18"/>
      <c r="T13" s="9"/>
      <c r="U13" s="12"/>
      <c r="V13" s="12"/>
      <c r="W13" s="12"/>
      <c r="X13" s="9"/>
    </row>
    <row r="14" spans="1:24" ht="12.75" customHeight="1" x14ac:dyDescent="0.2">
      <c r="A14" s="31" t="s">
        <v>124</v>
      </c>
      <c r="B14" s="22">
        <v>534844074.19999999</v>
      </c>
      <c r="C14" s="22">
        <v>105708852.40000001</v>
      </c>
      <c r="D14" s="22"/>
      <c r="E14" s="22">
        <v>547373</v>
      </c>
      <c r="F14" s="22">
        <v>117147</v>
      </c>
      <c r="G14" s="22"/>
      <c r="H14" s="22">
        <f t="shared" si="0"/>
        <v>977.11080780381928</v>
      </c>
      <c r="I14" s="22">
        <f t="shared" si="1"/>
        <v>902.36072968151132</v>
      </c>
      <c r="J14" s="22">
        <f t="shared" si="2"/>
        <v>963.933254981039</v>
      </c>
      <c r="K14" s="24"/>
      <c r="L14" s="24"/>
      <c r="M14" s="24"/>
      <c r="N14" s="40"/>
      <c r="O14" s="40"/>
      <c r="P14" s="18"/>
      <c r="Q14" s="18"/>
      <c r="R14" s="108"/>
      <c r="S14" s="18"/>
      <c r="T14" s="9"/>
      <c r="U14" s="12"/>
      <c r="V14" s="12"/>
      <c r="W14" s="12"/>
      <c r="X14" s="9"/>
    </row>
    <row r="15" spans="1:24" ht="12.75" customHeight="1" x14ac:dyDescent="0.2">
      <c r="A15" s="31" t="s">
        <v>125</v>
      </c>
      <c r="B15" s="22">
        <v>581670576.70000005</v>
      </c>
      <c r="C15" s="22">
        <v>161994630.80000001</v>
      </c>
      <c r="D15" s="22"/>
      <c r="E15" s="22">
        <v>550314</v>
      </c>
      <c r="F15" s="22">
        <v>141446</v>
      </c>
      <c r="G15" s="22"/>
      <c r="H15" s="22">
        <f t="shared" si="0"/>
        <v>1056.9794275631732</v>
      </c>
      <c r="I15" s="22">
        <f t="shared" si="1"/>
        <v>1145.2754464601333</v>
      </c>
      <c r="J15" s="22">
        <f t="shared" si="2"/>
        <v>1075.0335484850236</v>
      </c>
      <c r="K15" s="24"/>
      <c r="L15" s="24"/>
      <c r="M15" s="24"/>
      <c r="N15" s="40"/>
      <c r="O15" s="40"/>
      <c r="P15" s="18"/>
      <c r="V15" s="12"/>
      <c r="W15" s="12"/>
      <c r="X15" s="9"/>
    </row>
    <row r="16" spans="1:24" ht="12.75" customHeight="1" x14ac:dyDescent="0.2">
      <c r="A16" s="31" t="s">
        <v>126</v>
      </c>
      <c r="B16" s="22">
        <v>621687934.70000005</v>
      </c>
      <c r="C16" s="22">
        <v>158398056.69999999</v>
      </c>
      <c r="D16" s="22"/>
      <c r="E16" s="22">
        <v>571091</v>
      </c>
      <c r="F16" s="22">
        <v>141166</v>
      </c>
      <c r="G16" s="22"/>
      <c r="H16" s="22">
        <f t="shared" si="0"/>
        <v>1088.5969743876196</v>
      </c>
      <c r="I16" s="22">
        <f t="shared" si="1"/>
        <v>1122.0694551095871</v>
      </c>
      <c r="J16" s="22">
        <f t="shared" si="2"/>
        <v>1095.2310632257741</v>
      </c>
      <c r="K16" s="24"/>
      <c r="L16" s="24"/>
      <c r="M16" s="24"/>
      <c r="N16" s="40"/>
      <c r="O16" s="40"/>
      <c r="P16" s="18"/>
      <c r="V16" s="12"/>
      <c r="W16" s="12"/>
      <c r="X16" s="9"/>
    </row>
    <row r="17" spans="1:24" ht="12.75" customHeight="1" x14ac:dyDescent="0.2">
      <c r="A17" s="31" t="s">
        <v>127</v>
      </c>
      <c r="B17" s="22">
        <v>694538811.89999998</v>
      </c>
      <c r="C17" s="22">
        <v>203158989.40000001</v>
      </c>
      <c r="D17" s="22"/>
      <c r="E17" s="22">
        <v>578299</v>
      </c>
      <c r="F17" s="22">
        <v>168646</v>
      </c>
      <c r="G17" s="22"/>
      <c r="H17" s="22">
        <f t="shared" si="0"/>
        <v>1201.0029619625834</v>
      </c>
      <c r="I17" s="22">
        <f t="shared" si="1"/>
        <v>1204.6475421889638</v>
      </c>
      <c r="J17" s="22">
        <f t="shared" si="2"/>
        <v>1201.8258389841287</v>
      </c>
      <c r="K17" s="24"/>
      <c r="L17" s="24"/>
      <c r="M17" s="24"/>
      <c r="N17" s="40"/>
      <c r="O17" s="40"/>
      <c r="P17" s="18"/>
      <c r="V17" s="12"/>
      <c r="W17" s="12"/>
      <c r="X17" s="9"/>
    </row>
    <row r="18" spans="1:24" ht="12.75" customHeight="1" x14ac:dyDescent="0.2">
      <c r="A18" s="31" t="s">
        <v>128</v>
      </c>
      <c r="B18" s="22">
        <v>1184077421.9000001</v>
      </c>
      <c r="C18" s="22">
        <v>673394911.39999998</v>
      </c>
      <c r="D18" s="22"/>
      <c r="E18" s="22">
        <v>854399</v>
      </c>
      <c r="F18" s="22">
        <v>426691</v>
      </c>
      <c r="G18" s="22"/>
      <c r="H18" s="22">
        <f t="shared" si="0"/>
        <v>1385.8600278090214</v>
      </c>
      <c r="I18" s="22">
        <f t="shared" si="1"/>
        <v>1578.1793180545171</v>
      </c>
      <c r="J18" s="22">
        <f t="shared" si="2"/>
        <v>1449.9155666658862</v>
      </c>
      <c r="K18" s="24"/>
      <c r="L18" s="24"/>
      <c r="M18" s="24"/>
      <c r="N18" s="40"/>
      <c r="O18" s="40"/>
      <c r="P18" s="18"/>
      <c r="V18" s="12"/>
      <c r="W18" s="12"/>
      <c r="X18" s="9"/>
    </row>
    <row r="19" spans="1:24" ht="12.75" customHeight="1" x14ac:dyDescent="0.2">
      <c r="A19" s="31" t="s">
        <v>129</v>
      </c>
      <c r="B19" s="22">
        <v>221068608.09999999</v>
      </c>
      <c r="C19" s="22">
        <v>298949170.19999999</v>
      </c>
      <c r="D19" s="22"/>
      <c r="E19" s="22">
        <v>186711</v>
      </c>
      <c r="F19" s="22">
        <v>220731</v>
      </c>
      <c r="G19" s="22"/>
      <c r="H19" s="22">
        <f t="shared" si="0"/>
        <v>1184.0149112799995</v>
      </c>
      <c r="I19" s="22">
        <f t="shared" si="1"/>
        <v>1354.3596966443317</v>
      </c>
      <c r="J19" s="22">
        <f t="shared" si="2"/>
        <v>1276.2989046293706</v>
      </c>
      <c r="K19" s="24"/>
      <c r="L19" s="24"/>
      <c r="M19" s="24"/>
      <c r="N19" s="40"/>
      <c r="O19" s="40"/>
      <c r="P19" s="18"/>
      <c r="V19" s="12"/>
      <c r="W19" s="12"/>
      <c r="X19" s="9"/>
    </row>
    <row r="20" spans="1:24" ht="12.75" customHeight="1" x14ac:dyDescent="0.2">
      <c r="A20" s="31" t="s">
        <v>130</v>
      </c>
      <c r="B20" s="22">
        <v>27432297.5</v>
      </c>
      <c r="C20" s="22">
        <v>65000234.100000001</v>
      </c>
      <c r="D20" s="22"/>
      <c r="E20" s="22">
        <v>32557</v>
      </c>
      <c r="F20" s="22">
        <v>34740</v>
      </c>
      <c r="G20" s="22"/>
      <c r="H20" s="22">
        <f t="shared" si="0"/>
        <v>842.59291396627452</v>
      </c>
      <c r="I20" s="22">
        <f t="shared" si="1"/>
        <v>1871.0487651122626</v>
      </c>
      <c r="J20" s="22">
        <f t="shared" si="2"/>
        <v>1373.5015171552966</v>
      </c>
      <c r="K20" s="24"/>
      <c r="L20" s="24"/>
      <c r="M20" s="24"/>
      <c r="N20" s="40"/>
      <c r="O20" s="40"/>
      <c r="P20" s="18"/>
      <c r="V20" s="12"/>
      <c r="W20" s="12"/>
      <c r="X20" s="9"/>
    </row>
    <row r="21" spans="1:24" ht="12.75" customHeight="1" x14ac:dyDescent="0.2">
      <c r="A21" s="31" t="s">
        <v>131</v>
      </c>
      <c r="B21" s="22">
        <v>26362813.600000001</v>
      </c>
      <c r="C21" s="22">
        <v>8673252</v>
      </c>
      <c r="D21" s="22"/>
      <c r="E21" s="22">
        <v>50494</v>
      </c>
      <c r="F21" s="22">
        <v>12926</v>
      </c>
      <c r="G21" s="22"/>
      <c r="H21" s="22">
        <f t="shared" si="0"/>
        <v>522.0979443102151</v>
      </c>
      <c r="I21" s="22">
        <f t="shared" si="1"/>
        <v>670.9927278353706</v>
      </c>
      <c r="J21" s="22">
        <f t="shared" si="2"/>
        <v>552.4450583412173</v>
      </c>
      <c r="K21" s="24"/>
      <c r="L21" s="24"/>
      <c r="M21" s="24"/>
      <c r="N21" s="40"/>
      <c r="O21" s="23"/>
      <c r="P21" s="18"/>
      <c r="V21" s="12"/>
      <c r="W21" s="12"/>
      <c r="X21" s="9"/>
    </row>
    <row r="22" spans="1:24" ht="12.75" customHeight="1" x14ac:dyDescent="0.2">
      <c r="A22" s="31" t="s">
        <v>6</v>
      </c>
      <c r="B22" s="22">
        <v>2291.8000000000002</v>
      </c>
      <c r="C22" s="22">
        <v>6057.3</v>
      </c>
      <c r="D22" s="22"/>
      <c r="E22" s="22">
        <v>5</v>
      </c>
      <c r="F22" s="22">
        <v>10</v>
      </c>
      <c r="G22" s="22"/>
      <c r="H22" s="22">
        <f t="shared" si="0"/>
        <v>458.36</v>
      </c>
      <c r="I22" s="22">
        <f t="shared" si="1"/>
        <v>605.73</v>
      </c>
      <c r="J22" s="22">
        <f t="shared" si="2"/>
        <v>556.60666666666668</v>
      </c>
      <c r="K22" s="24"/>
      <c r="L22" s="24"/>
      <c r="M22" s="24"/>
      <c r="N22" s="40"/>
      <c r="O22" s="67"/>
      <c r="P22" s="18"/>
      <c r="V22" s="12"/>
      <c r="W22" s="12"/>
      <c r="X22" s="9"/>
    </row>
    <row r="23" spans="1:24" s="11" customFormat="1" ht="12.75" customHeight="1" x14ac:dyDescent="0.2">
      <c r="A23" s="59" t="s">
        <v>1</v>
      </c>
      <c r="B23" s="35">
        <f>SUM(B9:B22)</f>
        <v>4667577955.1000013</v>
      </c>
      <c r="C23" s="35">
        <f t="shared" ref="C23:F23" si="3">SUM(C9:C22)</f>
        <v>1817566837.3999999</v>
      </c>
      <c r="D23" s="35"/>
      <c r="E23" s="35">
        <f t="shared" si="3"/>
        <v>4313490</v>
      </c>
      <c r="F23" s="35">
        <f t="shared" si="3"/>
        <v>1445876</v>
      </c>
      <c r="G23" s="35"/>
      <c r="H23" s="35">
        <f t="shared" ref="H23" si="4">B23/E23</f>
        <v>1082.0885072412366</v>
      </c>
      <c r="I23" s="35">
        <f t="shared" ref="I23" si="5">C23/F23</f>
        <v>1257.0696500944755</v>
      </c>
      <c r="J23" s="35">
        <f t="shared" si="2"/>
        <v>1126.01713322265</v>
      </c>
      <c r="K23" s="24"/>
      <c r="L23" s="24"/>
      <c r="M23" s="40"/>
      <c r="N23" s="40"/>
      <c r="O23" s="40"/>
      <c r="P23" s="40"/>
      <c r="Q23" s="40"/>
      <c r="V23" s="12"/>
      <c r="X23" s="9"/>
    </row>
    <row r="24" spans="1:24" ht="12.75" customHeight="1" x14ac:dyDescent="0.2">
      <c r="A24" s="33" t="s">
        <v>139</v>
      </c>
    </row>
    <row r="25" spans="1:24" ht="12.75" customHeight="1" x14ac:dyDescent="0.2">
      <c r="A25" s="14"/>
      <c r="N25" s="9"/>
    </row>
    <row r="26" spans="1:24" ht="12.75" customHeight="1" x14ac:dyDescent="0.2">
      <c r="C26" s="9"/>
      <c r="F26" s="9"/>
      <c r="N26" s="9"/>
      <c r="O26" s="18"/>
    </row>
    <row r="27" spans="1:24" ht="12.75" customHeight="1" x14ac:dyDescent="0.2">
      <c r="C27" s="63"/>
      <c r="D27" s="63"/>
      <c r="E27" s="63"/>
      <c r="F27" s="63"/>
      <c r="N27" s="9"/>
    </row>
    <row r="28" spans="1:24" ht="12.75" customHeight="1" x14ac:dyDescent="0.2">
      <c r="A28" s="61" t="s">
        <v>143</v>
      </c>
      <c r="B28" s="16"/>
      <c r="C28" s="16"/>
      <c r="D28" s="16"/>
    </row>
    <row r="29" spans="1:24" ht="12.75" customHeight="1" x14ac:dyDescent="0.2">
      <c r="A29" s="4" t="s">
        <v>273</v>
      </c>
      <c r="B29" s="16"/>
      <c r="C29" s="16"/>
      <c r="D29" s="16"/>
    </row>
    <row r="30" spans="1:24" ht="12.75" customHeight="1" x14ac:dyDescent="0.2">
      <c r="A30" s="114" t="s">
        <v>274</v>
      </c>
      <c r="B30" s="16"/>
      <c r="C30" s="16"/>
      <c r="D30" s="16"/>
      <c r="J30" s="33"/>
    </row>
    <row r="31" spans="1:24" ht="12.75" customHeight="1" x14ac:dyDescent="0.2">
      <c r="A31" s="13"/>
      <c r="B31" s="37"/>
      <c r="C31" s="37"/>
      <c r="D31" s="37"/>
      <c r="E31" s="13"/>
      <c r="F31" s="13"/>
      <c r="G31" s="13"/>
      <c r="H31" s="13"/>
      <c r="I31" s="13"/>
      <c r="N31" s="9"/>
    </row>
    <row r="32" spans="1:24" s="56" customFormat="1" ht="12.75" customHeight="1" x14ac:dyDescent="0.2">
      <c r="A32" s="197" t="s">
        <v>15</v>
      </c>
      <c r="B32" s="197"/>
      <c r="C32" s="198" t="s">
        <v>12</v>
      </c>
      <c r="D32" s="198"/>
      <c r="E32" s="199"/>
      <c r="F32" s="198" t="s">
        <v>13</v>
      </c>
      <c r="G32" s="198"/>
      <c r="H32" s="199"/>
      <c r="I32" s="198" t="s">
        <v>14</v>
      </c>
      <c r="J32" s="65"/>
      <c r="K32" s="66"/>
      <c r="L32" s="66"/>
      <c r="M32" s="67"/>
      <c r="N32" s="67"/>
      <c r="O32" s="66"/>
      <c r="P32" s="67"/>
    </row>
    <row r="33" spans="1:18" ht="12.75" customHeight="1" x14ac:dyDescent="0.2">
      <c r="A33" s="139" t="s">
        <v>3</v>
      </c>
      <c r="B33" s="110"/>
      <c r="C33" s="110">
        <v>4667577955.1000004</v>
      </c>
      <c r="D33" s="110"/>
      <c r="E33" s="110"/>
      <c r="F33" s="110">
        <v>4313490</v>
      </c>
      <c r="G33" s="110"/>
      <c r="H33" s="110"/>
      <c r="I33" s="110">
        <f>C33/F33</f>
        <v>1082.0885072412364</v>
      </c>
      <c r="J33" s="9"/>
      <c r="K33" s="24"/>
      <c r="L33" s="18"/>
      <c r="M33" s="131"/>
      <c r="N33" s="18"/>
      <c r="O33" s="18"/>
      <c r="P33" s="131"/>
    </row>
    <row r="34" spans="1:18" ht="12.75" customHeight="1" x14ac:dyDescent="0.2">
      <c r="A34" s="139" t="s">
        <v>16</v>
      </c>
      <c r="B34" s="110"/>
      <c r="C34" s="110">
        <v>1589942270.9000001</v>
      </c>
      <c r="D34" s="110"/>
      <c r="E34" s="110"/>
      <c r="F34" s="110">
        <v>1494231</v>
      </c>
      <c r="G34" s="110"/>
      <c r="H34" s="110"/>
      <c r="I34" s="110">
        <f t="shared" ref="I34:I41" si="6">C34/F34</f>
        <v>1064.0538650985022</v>
      </c>
      <c r="J34" s="9"/>
      <c r="K34" s="18"/>
      <c r="L34" s="18"/>
      <c r="M34" s="18"/>
      <c r="N34" s="18"/>
      <c r="O34" s="18"/>
      <c r="P34" s="18"/>
    </row>
    <row r="35" spans="1:18" ht="12.75" customHeight="1" x14ac:dyDescent="0.2">
      <c r="A35" s="139" t="s">
        <v>17</v>
      </c>
      <c r="B35" s="110"/>
      <c r="C35" s="110">
        <v>3077635684.1999998</v>
      </c>
      <c r="D35" s="110"/>
      <c r="E35" s="110"/>
      <c r="F35" s="110">
        <v>2819259</v>
      </c>
      <c r="G35" s="110"/>
      <c r="H35" s="110"/>
      <c r="I35" s="110">
        <f t="shared" si="6"/>
        <v>1091.647019376368</v>
      </c>
      <c r="J35" s="9"/>
      <c r="K35" s="18"/>
      <c r="L35" s="18"/>
      <c r="M35" s="18"/>
      <c r="N35" s="18"/>
      <c r="O35" s="18"/>
      <c r="P35" s="18"/>
    </row>
    <row r="36" spans="1:18" ht="12.75" customHeight="1" x14ac:dyDescent="0.2">
      <c r="A36" s="139" t="s">
        <v>4</v>
      </c>
      <c r="B36" s="110"/>
      <c r="C36" s="110">
        <v>1817566837.4000001</v>
      </c>
      <c r="D36" s="110"/>
      <c r="E36" s="110"/>
      <c r="F36" s="110">
        <v>1445876</v>
      </c>
      <c r="G36" s="110"/>
      <c r="H36" s="110"/>
      <c r="I36" s="110">
        <f t="shared" si="6"/>
        <v>1257.0696500944757</v>
      </c>
      <c r="J36" s="9"/>
      <c r="K36" s="18"/>
      <c r="L36" s="18"/>
      <c r="M36" s="18"/>
      <c r="N36" s="18"/>
      <c r="O36" s="18"/>
      <c r="P36" s="18"/>
    </row>
    <row r="37" spans="1:18" ht="12.75" customHeight="1" x14ac:dyDescent="0.2">
      <c r="A37" s="139" t="s">
        <v>18</v>
      </c>
      <c r="B37" s="110"/>
      <c r="C37" s="110">
        <v>679247821.70000005</v>
      </c>
      <c r="D37" s="110"/>
      <c r="E37" s="110"/>
      <c r="F37" s="110">
        <v>575765</v>
      </c>
      <c r="G37" s="110"/>
      <c r="H37" s="110"/>
      <c r="I37" s="110">
        <f t="shared" si="6"/>
        <v>1179.7310043159971</v>
      </c>
      <c r="J37" s="9"/>
      <c r="K37" s="18"/>
      <c r="L37" s="18"/>
      <c r="M37" s="18"/>
      <c r="N37" s="18"/>
      <c r="O37" s="18"/>
      <c r="P37" s="18"/>
    </row>
    <row r="38" spans="1:18" s="70" customFormat="1" ht="12.75" customHeight="1" x14ac:dyDescent="0.2">
      <c r="A38" s="140" t="s">
        <v>1</v>
      </c>
      <c r="B38" s="111"/>
      <c r="C38" s="111">
        <f>C33+C36</f>
        <v>6485144792.5</v>
      </c>
      <c r="D38" s="111"/>
      <c r="E38" s="111"/>
      <c r="F38" s="111">
        <f>F33+F36</f>
        <v>5759366</v>
      </c>
      <c r="G38" s="111"/>
      <c r="H38" s="111"/>
      <c r="I38" s="111">
        <f t="shared" si="6"/>
        <v>1126.0171332226498</v>
      </c>
      <c r="J38" s="9"/>
      <c r="K38" s="103"/>
      <c r="L38" s="18"/>
      <c r="M38" s="18"/>
      <c r="N38" s="19"/>
      <c r="O38" s="142"/>
      <c r="P38" s="103"/>
      <c r="Q38" s="116"/>
      <c r="R38" s="69"/>
    </row>
    <row r="39" spans="1:18" ht="12.75" customHeight="1" x14ac:dyDescent="0.2">
      <c r="A39" s="139" t="s">
        <v>116</v>
      </c>
      <c r="B39" s="110"/>
      <c r="C39" s="110">
        <v>820611661.89999998</v>
      </c>
      <c r="D39" s="110"/>
      <c r="E39" s="110"/>
      <c r="F39" s="110">
        <v>581668</v>
      </c>
      <c r="G39" s="110"/>
      <c r="H39" s="110"/>
      <c r="I39" s="110">
        <f t="shared" si="6"/>
        <v>1410.7904541766093</v>
      </c>
      <c r="J39" s="9"/>
      <c r="K39" s="18"/>
      <c r="L39" s="18"/>
      <c r="M39" s="18"/>
      <c r="N39" s="18"/>
      <c r="O39" s="18"/>
      <c r="P39" s="18"/>
    </row>
    <row r="40" spans="1:18" ht="12.75" customHeight="1" x14ac:dyDescent="0.2">
      <c r="A40" s="139" t="s">
        <v>255</v>
      </c>
      <c r="B40" s="110"/>
      <c r="C40" s="110">
        <v>117504920.5</v>
      </c>
      <c r="D40" s="110"/>
      <c r="E40" s="110"/>
      <c r="F40" s="110">
        <v>20128</v>
      </c>
      <c r="G40" s="110"/>
      <c r="H40" s="110"/>
      <c r="I40" s="110">
        <f t="shared" si="6"/>
        <v>5837.8835701510334</v>
      </c>
      <c r="J40" s="9"/>
      <c r="K40" s="18"/>
      <c r="L40" s="18"/>
      <c r="M40" s="18"/>
      <c r="N40" s="18"/>
      <c r="O40" s="18"/>
      <c r="P40" s="18"/>
    </row>
    <row r="41" spans="1:18" s="70" customFormat="1" ht="12.75" customHeight="1" x14ac:dyDescent="0.2">
      <c r="A41" s="165" t="s">
        <v>256</v>
      </c>
      <c r="B41" s="111"/>
      <c r="C41" s="111">
        <v>46047640.799999997</v>
      </c>
      <c r="D41" s="111"/>
      <c r="E41" s="111"/>
      <c r="F41" s="111">
        <v>86135</v>
      </c>
      <c r="G41" s="111"/>
      <c r="H41" s="111"/>
      <c r="I41" s="111">
        <f t="shared" si="6"/>
        <v>534.59848841934172</v>
      </c>
      <c r="J41" s="9"/>
      <c r="K41" s="103"/>
      <c r="L41" s="18"/>
      <c r="M41" s="18"/>
      <c r="N41" s="19"/>
      <c r="O41" s="67"/>
      <c r="P41" s="67"/>
      <c r="Q41" s="116"/>
      <c r="R41" s="69"/>
    </row>
    <row r="42" spans="1:18" ht="12.75" customHeight="1" x14ac:dyDescent="0.2">
      <c r="A42" s="33" t="s">
        <v>139</v>
      </c>
      <c r="K42" s="9"/>
      <c r="L42" s="9"/>
      <c r="M42" s="18"/>
      <c r="N42" s="18"/>
      <c r="O42" s="67"/>
    </row>
    <row r="43" spans="1:18" ht="12.75" customHeight="1" x14ac:dyDescent="0.2">
      <c r="A43" s="14"/>
      <c r="K43" s="9"/>
      <c r="L43" s="9"/>
      <c r="M43" s="9"/>
      <c r="N43" s="67"/>
      <c r="O43" s="67"/>
    </row>
  </sheetData>
  <mergeCells count="3">
    <mergeCell ref="B6:C6"/>
    <mergeCell ref="E6:F6"/>
    <mergeCell ref="H6:J6"/>
  </mergeCells>
  <phoneticPr fontId="5"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42</xdr:row>
                <xdr:rowOff>57150</xdr:rowOff>
              </from>
              <to>
                <xdr:col>1</xdr:col>
                <xdr:colOff>142875</xdr:colOff>
                <xdr:row>43</xdr:row>
                <xdr:rowOff>133350</xdr:rowOff>
              </to>
            </anchor>
          </objectPr>
        </oleObject>
      </mc:Choice>
      <mc:Fallback>
        <oleObject progId="Paint.Picture" shapeId="717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F74"/>
  <sheetViews>
    <sheetView showGridLines="0" topLeftCell="A4" zoomScaleNormal="100" workbookViewId="0">
      <selection activeCell="M56" sqref="M56"/>
    </sheetView>
  </sheetViews>
  <sheetFormatPr defaultColWidth="9.140625" defaultRowHeight="12.75" customHeight="1" x14ac:dyDescent="0.2"/>
  <cols>
    <col min="1" max="1" width="12" style="2" customWidth="1"/>
    <col min="2" max="2" width="12.85546875" style="2" customWidth="1"/>
    <col min="3" max="3" width="5.85546875" style="2" customWidth="1"/>
    <col min="4" max="4" width="12.140625" style="2" customWidth="1"/>
    <col min="5" max="5" width="2.140625" style="2" customWidth="1"/>
    <col min="6" max="6" width="7.140625" style="2" customWidth="1"/>
    <col min="7" max="7" width="11.85546875" style="2" customWidth="1"/>
    <col min="8" max="8" width="3.140625" style="2" customWidth="1"/>
    <col min="9" max="9" width="11.28515625" style="2" customWidth="1"/>
    <col min="10" max="10" width="2.140625" style="2" customWidth="1"/>
    <col min="11" max="11" width="10.5703125" style="2" customWidth="1"/>
    <col min="12" max="12" width="2.28515625" style="2" customWidth="1"/>
    <col min="13" max="13" width="12.28515625" style="2" customWidth="1"/>
    <col min="14" max="14" width="2.140625" style="2" customWidth="1"/>
    <col min="15" max="15" width="10.140625" style="2" customWidth="1"/>
    <col min="16" max="16" width="2.28515625" style="2" customWidth="1"/>
    <col min="17" max="17" width="10.140625" style="2" customWidth="1"/>
    <col min="18" max="19" width="12" style="2" customWidth="1"/>
    <col min="20" max="21" width="13.140625" style="2" customWidth="1"/>
    <col min="22" max="22" width="10.85546875" style="2" bestFit="1" customWidth="1"/>
    <col min="23" max="23" width="21.28515625" style="2" customWidth="1"/>
    <col min="24" max="24" width="13.5703125" style="2" customWidth="1"/>
    <col min="25" max="26" width="9.5703125" style="2" bestFit="1" customWidth="1"/>
    <col min="27" max="27" width="9.5703125" style="2" customWidth="1"/>
    <col min="28" max="28" width="12.85546875" style="2" customWidth="1"/>
    <col min="29" max="30" width="9.140625" style="2"/>
    <col min="31" max="31" width="13.42578125" style="2" customWidth="1"/>
    <col min="32" max="16384" width="9.140625" style="2"/>
  </cols>
  <sheetData>
    <row r="1" spans="1:32" ht="12.75" customHeight="1" x14ac:dyDescent="0.2">
      <c r="A1" s="6"/>
      <c r="M1" s="26"/>
      <c r="N1" s="26"/>
    </row>
    <row r="2" spans="1:32" ht="12.75" customHeight="1" x14ac:dyDescent="0.2">
      <c r="A2" s="61" t="s">
        <v>144</v>
      </c>
      <c r="B2" s="16"/>
      <c r="C2" s="16"/>
      <c r="D2" s="16"/>
      <c r="E2" s="16"/>
      <c r="F2" s="16"/>
      <c r="G2" s="16"/>
      <c r="H2" s="16"/>
      <c r="I2" s="16"/>
      <c r="J2" s="16"/>
    </row>
    <row r="3" spans="1:32" ht="12.75" customHeight="1" x14ac:dyDescent="0.2">
      <c r="A3" s="4" t="s">
        <v>264</v>
      </c>
      <c r="B3" s="16"/>
      <c r="C3" s="16"/>
      <c r="D3" s="16"/>
      <c r="E3" s="16"/>
      <c r="F3" s="16"/>
      <c r="G3" s="16"/>
      <c r="H3" s="16"/>
      <c r="I3" s="16"/>
      <c r="J3" s="16"/>
    </row>
    <row r="4" spans="1:32" ht="12.75" customHeight="1" x14ac:dyDescent="0.2">
      <c r="A4" s="114" t="s">
        <v>265</v>
      </c>
      <c r="B4" s="16"/>
      <c r="C4" s="16"/>
      <c r="D4" s="16"/>
      <c r="E4" s="16"/>
      <c r="F4" s="16"/>
      <c r="G4" s="16"/>
      <c r="H4" s="16"/>
      <c r="I4" s="16"/>
      <c r="J4" s="16"/>
    </row>
    <row r="5" spans="1:32" ht="12.75" customHeight="1" x14ac:dyDescent="0.2">
      <c r="A5" s="13"/>
      <c r="B5" s="37"/>
      <c r="C5" s="37"/>
      <c r="D5" s="37"/>
      <c r="E5" s="37"/>
      <c r="F5" s="37"/>
      <c r="G5" s="37"/>
      <c r="H5" s="37"/>
      <c r="I5" s="37"/>
      <c r="J5" s="37"/>
      <c r="K5" s="13"/>
      <c r="L5" s="13"/>
      <c r="M5" s="13"/>
      <c r="N5" s="13"/>
      <c r="O5" s="13"/>
      <c r="P5" s="13"/>
      <c r="Q5" s="13"/>
    </row>
    <row r="6" spans="1:32" ht="12.75" customHeight="1" x14ac:dyDescent="0.2">
      <c r="A6" s="6"/>
      <c r="B6" s="249" t="s">
        <v>12</v>
      </c>
      <c r="C6" s="249"/>
      <c r="D6" s="249"/>
      <c r="E6" s="158"/>
      <c r="F6" s="6"/>
      <c r="G6" s="249" t="s">
        <v>20</v>
      </c>
      <c r="H6" s="249"/>
      <c r="I6" s="249"/>
      <c r="J6" s="6"/>
      <c r="K6" s="249" t="s">
        <v>14</v>
      </c>
      <c r="L6" s="249"/>
      <c r="M6" s="249"/>
      <c r="N6" s="249"/>
      <c r="O6" s="249"/>
      <c r="P6" s="158"/>
      <c r="Q6" s="33" t="s">
        <v>215</v>
      </c>
      <c r="R6" s="113"/>
    </row>
    <row r="7" spans="1:32" s="56" customFormat="1" ht="12.75" customHeight="1" x14ac:dyDescent="0.2">
      <c r="A7" s="2" t="s">
        <v>19</v>
      </c>
      <c r="B7" s="92" t="s">
        <v>114</v>
      </c>
      <c r="C7" s="92"/>
      <c r="D7" s="92" t="s">
        <v>115</v>
      </c>
      <c r="E7" s="92"/>
      <c r="F7" s="92"/>
      <c r="G7" s="92" t="s">
        <v>114</v>
      </c>
      <c r="H7" s="92"/>
      <c r="I7" s="92" t="s">
        <v>115</v>
      </c>
      <c r="J7" s="92"/>
      <c r="K7" s="92" t="s">
        <v>114</v>
      </c>
      <c r="L7" s="92"/>
      <c r="M7" s="92" t="s">
        <v>115</v>
      </c>
      <c r="N7" s="92"/>
      <c r="Q7" s="58" t="s">
        <v>217</v>
      </c>
      <c r="S7" s="2"/>
      <c r="T7" s="2"/>
      <c r="U7" s="2"/>
      <c r="V7" s="2"/>
      <c r="W7" s="2"/>
      <c r="X7" s="2"/>
      <c r="Y7" s="2"/>
      <c r="Z7" s="2"/>
      <c r="AA7" s="2"/>
      <c r="AB7" s="2"/>
      <c r="AC7" s="2"/>
    </row>
    <row r="8" spans="1:32" ht="12.75" customHeight="1" x14ac:dyDescent="0.2">
      <c r="A8" s="13" t="s">
        <v>21</v>
      </c>
      <c r="B8" s="55" t="s">
        <v>86</v>
      </c>
      <c r="C8" s="55"/>
      <c r="D8" s="55" t="s">
        <v>86</v>
      </c>
      <c r="E8" s="55"/>
      <c r="F8" s="55"/>
      <c r="G8" s="55" t="s">
        <v>86</v>
      </c>
      <c r="H8" s="55"/>
      <c r="I8" s="55" t="s">
        <v>86</v>
      </c>
      <c r="J8" s="55"/>
      <c r="K8" s="55" t="s">
        <v>86</v>
      </c>
      <c r="L8" s="55"/>
      <c r="M8" s="55" t="s">
        <v>86</v>
      </c>
      <c r="N8" s="55"/>
      <c r="O8" s="62" t="s">
        <v>1</v>
      </c>
      <c r="P8" s="62"/>
      <c r="Q8" s="36" t="s">
        <v>218</v>
      </c>
      <c r="S8" s="40"/>
    </row>
    <row r="9" spans="1:32" ht="12.75" customHeight="1" x14ac:dyDescent="0.2">
      <c r="A9" s="166" t="s">
        <v>258</v>
      </c>
      <c r="B9" s="22">
        <v>511410551.5</v>
      </c>
      <c r="C9" s="22"/>
      <c r="D9" s="22">
        <v>131708588.90000001</v>
      </c>
      <c r="E9" s="22"/>
      <c r="F9" s="22"/>
      <c r="G9" s="22">
        <v>855214</v>
      </c>
      <c r="H9" s="22"/>
      <c r="I9" s="22">
        <v>252401</v>
      </c>
      <c r="J9" s="22"/>
      <c r="K9" s="22">
        <f>B9/G9</f>
        <v>597.99132322436253</v>
      </c>
      <c r="L9" s="22"/>
      <c r="M9" s="22">
        <f>D9/I9</f>
        <v>521.82276971961289</v>
      </c>
      <c r="N9" s="22"/>
      <c r="O9" s="22">
        <f>(B9+D9)/(G9+I9)</f>
        <v>580.63419184463919</v>
      </c>
      <c r="P9" s="22"/>
      <c r="Q9" s="22">
        <v>1.933214</v>
      </c>
      <c r="R9" s="131"/>
      <c r="S9" s="131"/>
      <c r="T9" s="113"/>
      <c r="AD9" s="12"/>
      <c r="AE9" s="9"/>
      <c r="AF9" s="9"/>
    </row>
    <row r="10" spans="1:32" ht="12.75" customHeight="1" x14ac:dyDescent="0.2">
      <c r="A10" s="57">
        <v>2005</v>
      </c>
      <c r="B10" s="22">
        <v>124541835.5</v>
      </c>
      <c r="C10" s="22"/>
      <c r="D10" s="22">
        <v>25745354.699999999</v>
      </c>
      <c r="E10" s="22"/>
      <c r="F10" s="22"/>
      <c r="G10" s="22">
        <v>146207</v>
      </c>
      <c r="H10" s="22"/>
      <c r="I10" s="22">
        <v>32831</v>
      </c>
      <c r="J10" s="22"/>
      <c r="K10" s="22">
        <f t="shared" ref="K10:K29" si="0">B10/G10</f>
        <v>851.81855519913552</v>
      </c>
      <c r="L10" s="22"/>
      <c r="M10" s="22">
        <f t="shared" ref="M10:M29" si="1">D10/I10</f>
        <v>784.17820657305595</v>
      </c>
      <c r="N10" s="22"/>
      <c r="O10" s="22">
        <f t="shared" ref="O10:O29" si="2">(B10+D10)/(G10+I10)</f>
        <v>839.41504149956984</v>
      </c>
      <c r="P10" s="22"/>
      <c r="Q10" s="22">
        <v>2.6184409999999998</v>
      </c>
      <c r="R10" s="131"/>
      <c r="S10" s="131"/>
      <c r="T10" s="113"/>
      <c r="AD10" s="12"/>
      <c r="AE10" s="9"/>
      <c r="AF10" s="9"/>
    </row>
    <row r="11" spans="1:32" ht="12.75" customHeight="1" x14ac:dyDescent="0.2">
      <c r="A11" s="57">
        <v>2006</v>
      </c>
      <c r="B11" s="22">
        <v>147400277.19999999</v>
      </c>
      <c r="C11" s="22"/>
      <c r="D11" s="22">
        <v>30420025.100000001</v>
      </c>
      <c r="E11" s="22"/>
      <c r="F11" s="22"/>
      <c r="G11" s="22">
        <v>162351</v>
      </c>
      <c r="H11" s="22"/>
      <c r="I11" s="22">
        <v>34819</v>
      </c>
      <c r="J11" s="22"/>
      <c r="K11" s="22">
        <f t="shared" si="0"/>
        <v>907.91111357490865</v>
      </c>
      <c r="L11" s="22"/>
      <c r="M11" s="22">
        <f t="shared" si="1"/>
        <v>873.66165312042278</v>
      </c>
      <c r="N11" s="22"/>
      <c r="O11" s="22">
        <f t="shared" si="2"/>
        <v>901.86287112643902</v>
      </c>
      <c r="P11" s="22"/>
      <c r="Q11" s="22">
        <v>2.778146</v>
      </c>
      <c r="R11" s="131"/>
      <c r="S11" s="131"/>
      <c r="T11" s="113"/>
      <c r="AD11" s="12"/>
      <c r="AE11" s="9"/>
      <c r="AF11" s="9"/>
    </row>
    <row r="12" spans="1:32" ht="12.75" customHeight="1" x14ac:dyDescent="0.2">
      <c r="A12" s="57">
        <v>2007</v>
      </c>
      <c r="B12" s="22">
        <v>183116873.30000001</v>
      </c>
      <c r="C12" s="22"/>
      <c r="D12" s="22">
        <v>37584267.700000003</v>
      </c>
      <c r="E12" s="22"/>
      <c r="F12" s="22"/>
      <c r="G12" s="22">
        <v>188245</v>
      </c>
      <c r="H12" s="22"/>
      <c r="I12" s="22">
        <v>39136</v>
      </c>
      <c r="J12" s="22"/>
      <c r="K12" s="22">
        <f t="shared" si="0"/>
        <v>972.75823155993521</v>
      </c>
      <c r="L12" s="22"/>
      <c r="M12" s="22">
        <f t="shared" si="1"/>
        <v>960.35025807440729</v>
      </c>
      <c r="N12" s="22"/>
      <c r="O12" s="22">
        <f t="shared" si="2"/>
        <v>970.62261578583957</v>
      </c>
      <c r="P12" s="22"/>
      <c r="Q12" s="22">
        <v>2.9532509999999998</v>
      </c>
      <c r="R12" s="131"/>
      <c r="S12" s="131"/>
      <c r="T12" s="113"/>
      <c r="AD12" s="12"/>
      <c r="AE12" s="9"/>
      <c r="AF12" s="9"/>
    </row>
    <row r="13" spans="1:32" ht="12.75" customHeight="1" x14ac:dyDescent="0.2">
      <c r="A13" s="57">
        <v>2008</v>
      </c>
      <c r="B13" s="22">
        <v>165089496.59999999</v>
      </c>
      <c r="C13" s="22"/>
      <c r="D13" s="22">
        <v>32039116.399999999</v>
      </c>
      <c r="E13" s="22"/>
      <c r="F13" s="22"/>
      <c r="G13" s="22">
        <v>161939</v>
      </c>
      <c r="H13" s="22"/>
      <c r="I13" s="22">
        <v>32111</v>
      </c>
      <c r="J13" s="22"/>
      <c r="K13" s="22">
        <f t="shared" si="0"/>
        <v>1019.4548354627359</v>
      </c>
      <c r="L13" s="22"/>
      <c r="M13" s="22">
        <f t="shared" si="1"/>
        <v>997.76140263461116</v>
      </c>
      <c r="N13" s="22"/>
      <c r="O13" s="22">
        <f t="shared" si="2"/>
        <v>1015.8650502447823</v>
      </c>
      <c r="P13" s="22"/>
      <c r="Q13" s="22">
        <v>3.0671439999999999</v>
      </c>
      <c r="R13" s="131"/>
      <c r="S13" s="131"/>
      <c r="T13" s="113"/>
      <c r="AD13" s="12"/>
      <c r="AE13" s="9"/>
      <c r="AF13" s="9"/>
    </row>
    <row r="14" spans="1:32" ht="12.75" customHeight="1" x14ac:dyDescent="0.2">
      <c r="A14" s="57">
        <v>2009</v>
      </c>
      <c r="B14" s="22">
        <v>147380205.19999999</v>
      </c>
      <c r="C14" s="22"/>
      <c r="D14" s="22">
        <v>27297285.300000001</v>
      </c>
      <c r="E14" s="22"/>
      <c r="F14" s="22"/>
      <c r="G14" s="22">
        <v>136783</v>
      </c>
      <c r="H14" s="22"/>
      <c r="I14" s="22">
        <v>25408</v>
      </c>
      <c r="J14" s="22"/>
      <c r="K14" s="22">
        <f t="shared" si="0"/>
        <v>1077.4745779811817</v>
      </c>
      <c r="L14" s="22"/>
      <c r="M14" s="22">
        <f t="shared" si="1"/>
        <v>1074.3578912153653</v>
      </c>
      <c r="N14" s="22"/>
      <c r="O14" s="22">
        <f t="shared" si="2"/>
        <v>1076.9863340136012</v>
      </c>
      <c r="P14" s="22"/>
      <c r="Q14" s="22">
        <v>3.1835460000000002</v>
      </c>
      <c r="R14" s="131"/>
      <c r="S14" s="131"/>
      <c r="T14" s="113"/>
      <c r="AD14" s="12"/>
      <c r="AE14" s="9"/>
      <c r="AF14" s="9"/>
    </row>
    <row r="15" spans="1:32" ht="12.75" customHeight="1" x14ac:dyDescent="0.2">
      <c r="A15" s="57">
        <v>2010</v>
      </c>
      <c r="B15" s="22">
        <v>239886503.59999999</v>
      </c>
      <c r="C15" s="22"/>
      <c r="D15" s="22">
        <v>45888574.899999999</v>
      </c>
      <c r="E15" s="22"/>
      <c r="F15" s="22"/>
      <c r="G15" s="22">
        <v>211125</v>
      </c>
      <c r="H15" s="22"/>
      <c r="I15" s="22">
        <v>40000</v>
      </c>
      <c r="J15" s="22"/>
      <c r="K15" s="22">
        <f t="shared" si="0"/>
        <v>1136.2297387803433</v>
      </c>
      <c r="L15" s="22"/>
      <c r="M15" s="22">
        <f t="shared" si="1"/>
        <v>1147.2143724999999</v>
      </c>
      <c r="N15" s="22"/>
      <c r="O15" s="22">
        <f t="shared" si="2"/>
        <v>1137.9794066699851</v>
      </c>
      <c r="P15" s="22"/>
      <c r="Q15" s="22">
        <v>3.333593</v>
      </c>
      <c r="R15" s="131"/>
      <c r="S15" s="131"/>
      <c r="T15" s="113"/>
      <c r="AD15" s="12"/>
      <c r="AE15" s="9"/>
      <c r="AF15" s="9"/>
    </row>
    <row r="16" spans="1:32" ht="12.75" customHeight="1" x14ac:dyDescent="0.2">
      <c r="A16" s="57">
        <v>2011</v>
      </c>
      <c r="B16" s="22">
        <v>273789167</v>
      </c>
      <c r="C16" s="22"/>
      <c r="D16" s="22">
        <v>52059189.100000001</v>
      </c>
      <c r="E16" s="22"/>
      <c r="F16" s="22"/>
      <c r="G16" s="22">
        <v>228399</v>
      </c>
      <c r="H16" s="22"/>
      <c r="I16" s="22">
        <v>42746</v>
      </c>
      <c r="J16" s="22"/>
      <c r="K16" s="22">
        <f t="shared" si="0"/>
        <v>1198.7318990013091</v>
      </c>
      <c r="L16" s="22"/>
      <c r="M16" s="22">
        <f t="shared" si="1"/>
        <v>1217.8727623637299</v>
      </c>
      <c r="N16" s="22"/>
      <c r="O16" s="22">
        <f t="shared" si="2"/>
        <v>1201.7494554574121</v>
      </c>
      <c r="P16" s="22"/>
      <c r="Q16" s="22">
        <v>3.498402</v>
      </c>
      <c r="R16" s="131"/>
      <c r="S16" s="131"/>
      <c r="T16" s="113"/>
      <c r="AD16" s="12"/>
      <c r="AE16" s="9"/>
      <c r="AF16" s="9"/>
    </row>
    <row r="17" spans="1:32" ht="12.75" customHeight="1" x14ac:dyDescent="0.2">
      <c r="A17" s="57">
        <v>2012</v>
      </c>
      <c r="B17" s="22">
        <v>252982891.30000001</v>
      </c>
      <c r="C17" s="22"/>
      <c r="D17" s="22">
        <v>49933024.299999997</v>
      </c>
      <c r="E17" s="22"/>
      <c r="F17" s="22"/>
      <c r="G17" s="22">
        <v>203082</v>
      </c>
      <c r="H17" s="22"/>
      <c r="I17" s="22">
        <v>38439</v>
      </c>
      <c r="J17" s="22"/>
      <c r="K17" s="22">
        <f t="shared" si="0"/>
        <v>1245.7179429983948</v>
      </c>
      <c r="L17" s="22"/>
      <c r="M17" s="22">
        <f t="shared" si="1"/>
        <v>1299.0198574364576</v>
      </c>
      <c r="N17" s="22"/>
      <c r="O17" s="22">
        <f t="shared" si="2"/>
        <v>1254.2011485543701</v>
      </c>
      <c r="P17" s="22"/>
      <c r="Q17" s="22">
        <v>3.6390020000000001</v>
      </c>
      <c r="R17" s="131"/>
      <c r="S17" s="131"/>
      <c r="T17" s="113"/>
      <c r="AD17" s="12"/>
      <c r="AE17" s="9"/>
      <c r="AF17" s="9"/>
    </row>
    <row r="18" spans="1:32" ht="12.75" customHeight="1" x14ac:dyDescent="0.2">
      <c r="A18" s="57">
        <v>2013</v>
      </c>
      <c r="B18" s="22">
        <v>260239630.19999999</v>
      </c>
      <c r="C18" s="22"/>
      <c r="D18" s="22">
        <v>51472129.299999997</v>
      </c>
      <c r="E18" s="22"/>
      <c r="F18" s="22"/>
      <c r="G18" s="22">
        <v>206601</v>
      </c>
      <c r="H18" s="22"/>
      <c r="I18" s="22">
        <v>38623</v>
      </c>
      <c r="J18" s="22"/>
      <c r="K18" s="22">
        <f t="shared" si="0"/>
        <v>1259.6242525447601</v>
      </c>
      <c r="L18" s="22"/>
      <c r="M18" s="22">
        <f t="shared" si="1"/>
        <v>1332.6807679362037</v>
      </c>
      <c r="N18" s="22"/>
      <c r="O18" s="22">
        <f t="shared" si="2"/>
        <v>1271.1307192607576</v>
      </c>
      <c r="P18" s="22"/>
      <c r="Q18" s="22">
        <v>3.6643750000000002</v>
      </c>
      <c r="R18" s="131"/>
      <c r="S18" s="131"/>
      <c r="T18" s="113"/>
      <c r="AD18" s="12"/>
      <c r="AE18" s="9"/>
      <c r="AF18" s="9"/>
    </row>
    <row r="19" spans="1:32" ht="12.75" customHeight="1" x14ac:dyDescent="0.2">
      <c r="A19" s="57">
        <v>2014</v>
      </c>
      <c r="B19" s="22">
        <v>304569273</v>
      </c>
      <c r="C19" s="22"/>
      <c r="D19" s="22">
        <v>63184048.700000003</v>
      </c>
      <c r="E19" s="22"/>
      <c r="F19" s="22"/>
      <c r="G19" s="22">
        <v>234292</v>
      </c>
      <c r="H19" s="22"/>
      <c r="I19" s="22">
        <v>44883</v>
      </c>
      <c r="J19" s="22"/>
      <c r="K19" s="22">
        <f t="shared" si="0"/>
        <v>1299.9559225240298</v>
      </c>
      <c r="L19" s="22"/>
      <c r="M19" s="22">
        <f t="shared" si="1"/>
        <v>1407.7501214268209</v>
      </c>
      <c r="N19" s="22"/>
      <c r="O19" s="22">
        <f t="shared" si="2"/>
        <v>1317.2860094922539</v>
      </c>
      <c r="P19" s="22"/>
      <c r="Q19" s="22">
        <v>3.7811659999999998</v>
      </c>
      <c r="R19" s="131"/>
      <c r="S19" s="131"/>
      <c r="T19" s="113"/>
      <c r="AD19" s="12"/>
      <c r="AE19" s="9"/>
      <c r="AF19" s="9"/>
    </row>
    <row r="20" spans="1:32" ht="12.75" customHeight="1" x14ac:dyDescent="0.2">
      <c r="A20" s="57">
        <v>2015</v>
      </c>
      <c r="B20" s="22">
        <v>343600850.19999999</v>
      </c>
      <c r="C20" s="22"/>
      <c r="D20" s="22">
        <v>78582393.099999994</v>
      </c>
      <c r="E20" s="22"/>
      <c r="F20" s="22"/>
      <c r="G20" s="22">
        <v>258887</v>
      </c>
      <c r="H20" s="22"/>
      <c r="I20" s="22">
        <v>52926</v>
      </c>
      <c r="J20" s="22"/>
      <c r="K20" s="22">
        <f t="shared" si="0"/>
        <v>1327.2232680667628</v>
      </c>
      <c r="L20" s="22"/>
      <c r="M20" s="22">
        <f t="shared" si="1"/>
        <v>1484.7597230094848</v>
      </c>
      <c r="N20" s="22"/>
      <c r="O20" s="22">
        <f t="shared" si="2"/>
        <v>1353.9629306667778</v>
      </c>
      <c r="P20" s="22"/>
      <c r="Q20" s="22">
        <v>3.879381</v>
      </c>
      <c r="R20" s="131"/>
      <c r="S20" s="131"/>
      <c r="T20" s="113"/>
      <c r="AD20" s="12"/>
      <c r="AE20" s="9"/>
      <c r="AF20" s="9"/>
    </row>
    <row r="21" spans="1:32" ht="12.75" customHeight="1" x14ac:dyDescent="0.2">
      <c r="A21" s="57">
        <v>2016</v>
      </c>
      <c r="B21" s="22">
        <v>375672829.60000002</v>
      </c>
      <c r="C21" s="22"/>
      <c r="D21" s="22">
        <v>100007892.09999999</v>
      </c>
      <c r="E21" s="22"/>
      <c r="F21" s="22"/>
      <c r="G21" s="22">
        <v>280844</v>
      </c>
      <c r="H21" s="22"/>
      <c r="I21" s="22">
        <v>62884</v>
      </c>
      <c r="J21" s="22"/>
      <c r="K21" s="22">
        <f t="shared" si="0"/>
        <v>1337.6565979689792</v>
      </c>
      <c r="L21" s="22"/>
      <c r="M21" s="22">
        <f t="shared" si="1"/>
        <v>1590.3551316710132</v>
      </c>
      <c r="N21" s="22"/>
      <c r="O21" s="22">
        <f t="shared" si="2"/>
        <v>1383.8870318973143</v>
      </c>
      <c r="P21" s="22"/>
      <c r="Q21" s="22">
        <v>3.9736259999999999</v>
      </c>
      <c r="R21" s="131"/>
      <c r="S21" s="131"/>
      <c r="T21" s="113"/>
      <c r="AD21" s="12"/>
      <c r="AE21" s="9"/>
      <c r="AF21" s="9"/>
    </row>
    <row r="22" spans="1:32" ht="12.75" customHeight="1" x14ac:dyDescent="0.2">
      <c r="A22" s="57">
        <v>2017</v>
      </c>
      <c r="B22" s="22">
        <v>351516524.89999998</v>
      </c>
      <c r="C22" s="22"/>
      <c r="D22" s="22">
        <v>121755470.5</v>
      </c>
      <c r="E22" s="22"/>
      <c r="F22" s="22"/>
      <c r="G22" s="22">
        <v>257437</v>
      </c>
      <c r="H22" s="22"/>
      <c r="I22" s="22">
        <v>71437</v>
      </c>
      <c r="J22" s="22"/>
      <c r="K22" s="22">
        <f t="shared" si="0"/>
        <v>1365.4467885346705</v>
      </c>
      <c r="L22" s="22"/>
      <c r="M22" s="22">
        <f t="shared" si="1"/>
        <v>1704.375470694458</v>
      </c>
      <c r="N22" s="22"/>
      <c r="O22" s="22">
        <f t="shared" si="2"/>
        <v>1439.0678357060758</v>
      </c>
      <c r="P22" s="22"/>
      <c r="Q22" s="22">
        <v>4.1681739999999996</v>
      </c>
      <c r="R22" s="131"/>
      <c r="S22" s="131"/>
      <c r="T22" s="113"/>
      <c r="AD22" s="12"/>
      <c r="AE22" s="9"/>
      <c r="AF22" s="9"/>
    </row>
    <row r="23" spans="1:32" ht="12.75" customHeight="1" x14ac:dyDescent="0.2">
      <c r="A23" s="57">
        <v>2018</v>
      </c>
      <c r="B23" s="22">
        <v>290986998.5</v>
      </c>
      <c r="C23" s="22"/>
      <c r="D23" s="22">
        <v>150521757.69999999</v>
      </c>
      <c r="E23" s="22"/>
      <c r="F23" s="22"/>
      <c r="G23" s="22">
        <v>219409</v>
      </c>
      <c r="H23" s="22"/>
      <c r="I23" s="22">
        <v>87414</v>
      </c>
      <c r="J23" s="22"/>
      <c r="K23" s="22">
        <f t="shared" si="0"/>
        <v>1326.2309134994462</v>
      </c>
      <c r="L23" s="22"/>
      <c r="M23" s="22">
        <f t="shared" si="1"/>
        <v>1721.9410815201225</v>
      </c>
      <c r="N23" s="22"/>
      <c r="O23" s="22">
        <f t="shared" si="2"/>
        <v>1438.9689045475729</v>
      </c>
      <c r="P23" s="22"/>
      <c r="Q23" s="22">
        <v>4.2493090000000002</v>
      </c>
      <c r="R23" s="131"/>
      <c r="S23" s="131"/>
      <c r="T23" s="113"/>
      <c r="AD23" s="12"/>
      <c r="AE23" s="9"/>
      <c r="AF23" s="9"/>
    </row>
    <row r="24" spans="1:32" ht="12.75" customHeight="1" x14ac:dyDescent="0.2">
      <c r="A24" s="57">
        <v>2019</v>
      </c>
      <c r="B24" s="22">
        <v>269945628.69999999</v>
      </c>
      <c r="C24" s="22"/>
      <c r="D24" s="22">
        <v>260654845.30000001</v>
      </c>
      <c r="E24" s="22"/>
      <c r="F24" s="22"/>
      <c r="G24" s="22">
        <v>189048</v>
      </c>
      <c r="H24" s="22"/>
      <c r="I24" s="22">
        <v>131588</v>
      </c>
      <c r="J24" s="22"/>
      <c r="K24" s="22">
        <f t="shared" si="0"/>
        <v>1427.9211031060895</v>
      </c>
      <c r="L24" s="22"/>
      <c r="M24" s="22">
        <f t="shared" si="1"/>
        <v>1980.8405424506795</v>
      </c>
      <c r="N24" s="22"/>
      <c r="O24" s="22">
        <f t="shared" si="2"/>
        <v>1654.8374917351764</v>
      </c>
      <c r="P24" s="22"/>
      <c r="Q24" s="22">
        <v>4.8577440000000003</v>
      </c>
      <c r="R24" s="131"/>
      <c r="S24" s="131"/>
      <c r="T24" s="113"/>
      <c r="AD24" s="12"/>
      <c r="AE24" s="9"/>
      <c r="AF24" s="9"/>
    </row>
    <row r="25" spans="1:32" ht="12.75" customHeight="1" x14ac:dyDescent="0.2">
      <c r="A25" s="57">
        <v>2020</v>
      </c>
      <c r="B25" s="22">
        <v>190216969.19999999</v>
      </c>
      <c r="C25" s="22"/>
      <c r="D25" s="22">
        <v>230304865.19999999</v>
      </c>
      <c r="E25" s="22"/>
      <c r="F25" s="22"/>
      <c r="G25" s="22">
        <v>141503</v>
      </c>
      <c r="H25" s="22"/>
      <c r="I25" s="22">
        <v>133829</v>
      </c>
      <c r="J25" s="22"/>
      <c r="K25" s="22">
        <f t="shared" si="0"/>
        <v>1344.2610347483799</v>
      </c>
      <c r="L25" s="22"/>
      <c r="M25" s="22">
        <f t="shared" si="1"/>
        <v>1720.8890838308587</v>
      </c>
      <c r="N25" s="22"/>
      <c r="O25" s="22">
        <f t="shared" si="2"/>
        <v>1527.3264073918033</v>
      </c>
      <c r="P25" s="22"/>
      <c r="Q25" s="22">
        <v>4.4428999999999998</v>
      </c>
      <c r="R25" s="131"/>
      <c r="S25" s="131"/>
      <c r="T25" s="113"/>
      <c r="AD25" s="12"/>
      <c r="AE25" s="9"/>
      <c r="AF25" s="9"/>
    </row>
    <row r="26" spans="1:32" ht="12.75" customHeight="1" x14ac:dyDescent="0.2">
      <c r="A26" s="57">
        <v>2021</v>
      </c>
      <c r="B26" s="22">
        <v>178578480.5</v>
      </c>
      <c r="C26" s="22"/>
      <c r="D26" s="22">
        <v>239995764.80000001</v>
      </c>
      <c r="E26" s="22"/>
      <c r="F26" s="22"/>
      <c r="G26" s="22">
        <v>134593</v>
      </c>
      <c r="H26" s="22"/>
      <c r="I26" s="22">
        <v>146837</v>
      </c>
      <c r="J26" s="22"/>
      <c r="K26" s="22">
        <f t="shared" si="0"/>
        <v>1326.8036264887476</v>
      </c>
      <c r="L26" s="22"/>
      <c r="M26" s="22">
        <f t="shared" si="1"/>
        <v>1634.436584784489</v>
      </c>
      <c r="N26" s="22"/>
      <c r="O26" s="22">
        <f t="shared" si="2"/>
        <v>1487.3121035426216</v>
      </c>
      <c r="P26" s="22"/>
      <c r="Q26" s="22">
        <v>4.4436249999999999</v>
      </c>
      <c r="R26" s="131"/>
      <c r="S26" s="131"/>
      <c r="T26" s="113"/>
      <c r="AD26" s="12"/>
      <c r="AE26" s="9"/>
      <c r="AF26" s="9"/>
    </row>
    <row r="27" spans="1:32" ht="12.75" customHeight="1" x14ac:dyDescent="0.2">
      <c r="A27" s="57" t="s">
        <v>259</v>
      </c>
      <c r="B27" s="22">
        <v>56652492.899999999</v>
      </c>
      <c r="C27" s="22"/>
      <c r="D27" s="22">
        <v>88411265.400000006</v>
      </c>
      <c r="E27" s="22"/>
      <c r="F27" s="22"/>
      <c r="G27" s="22">
        <v>97529</v>
      </c>
      <c r="H27" s="22"/>
      <c r="I27" s="22">
        <v>137563</v>
      </c>
      <c r="J27" s="22"/>
      <c r="K27" s="22">
        <f t="shared" si="0"/>
        <v>580.87843513211453</v>
      </c>
      <c r="L27" s="22"/>
      <c r="M27" s="22">
        <f t="shared" si="1"/>
        <v>642.6965492174495</v>
      </c>
      <c r="N27" s="22"/>
      <c r="O27" s="22">
        <f t="shared" si="2"/>
        <v>617.05101960083721</v>
      </c>
      <c r="P27" s="22"/>
      <c r="Q27" s="22">
        <v>4.3799770000000002</v>
      </c>
      <c r="R27" s="131"/>
      <c r="S27" s="131"/>
      <c r="T27" s="113"/>
      <c r="AD27" s="12"/>
      <c r="AE27" s="9"/>
      <c r="AF27" s="9"/>
    </row>
    <row r="28" spans="1:32" ht="12.75" customHeight="1" x14ac:dyDescent="0.2">
      <c r="A28" s="31" t="s">
        <v>260</v>
      </c>
      <c r="B28" s="22">
        <v>476.2</v>
      </c>
      <c r="C28" s="22"/>
      <c r="D28" s="22">
        <v>978.9</v>
      </c>
      <c r="E28" s="22"/>
      <c r="F28" s="22"/>
      <c r="G28" s="22">
        <v>2</v>
      </c>
      <c r="H28" s="22"/>
      <c r="I28" s="22">
        <v>1</v>
      </c>
      <c r="J28" s="22"/>
      <c r="K28" s="22">
        <f t="shared" si="0"/>
        <v>238.1</v>
      </c>
      <c r="L28" s="22"/>
      <c r="M28" s="22">
        <v>0</v>
      </c>
      <c r="N28" s="22"/>
      <c r="O28" s="22">
        <f t="shared" si="2"/>
        <v>485.0333333333333</v>
      </c>
      <c r="P28" s="22"/>
      <c r="Q28" s="22">
        <v>2.2807210000000002</v>
      </c>
      <c r="R28" s="131"/>
      <c r="S28" s="131"/>
      <c r="T28" s="113"/>
      <c r="AD28" s="12"/>
      <c r="AE28" s="9"/>
      <c r="AF28" s="9"/>
    </row>
    <row r="29" spans="1:32" s="11" customFormat="1" ht="12.75" customHeight="1" x14ac:dyDescent="0.2">
      <c r="A29" s="59" t="s">
        <v>10</v>
      </c>
      <c r="B29" s="35">
        <f>SUM(B9:B28)</f>
        <v>4667577955.0999985</v>
      </c>
      <c r="C29" s="35"/>
      <c r="D29" s="35">
        <f>SUM(D9:D28)</f>
        <v>1817566837.4000001</v>
      </c>
      <c r="E29" s="35"/>
      <c r="F29" s="35"/>
      <c r="G29" s="35">
        <f>SUM(G9:G28)</f>
        <v>4313490</v>
      </c>
      <c r="H29" s="35"/>
      <c r="I29" s="35">
        <f>SUM(I9:I28)</f>
        <v>1445876</v>
      </c>
      <c r="J29" s="35"/>
      <c r="K29" s="35">
        <f t="shared" si="0"/>
        <v>1082.0885072412359</v>
      </c>
      <c r="L29" s="35"/>
      <c r="M29" s="35">
        <f t="shared" si="1"/>
        <v>1257.0696500944757</v>
      </c>
      <c r="N29" s="35"/>
      <c r="O29" s="35">
        <f t="shared" si="2"/>
        <v>1126.0171332226496</v>
      </c>
      <c r="P29" s="35"/>
      <c r="Q29" s="35">
        <v>3.46882</v>
      </c>
      <c r="R29" s="131"/>
      <c r="S29" s="131"/>
      <c r="T29" s="113"/>
      <c r="U29" s="2"/>
      <c r="V29" s="2"/>
      <c r="W29" s="2"/>
      <c r="X29" s="2"/>
      <c r="Y29" s="2"/>
      <c r="Z29" s="2"/>
      <c r="AA29" s="2"/>
      <c r="AB29" s="2"/>
      <c r="AC29" s="2"/>
      <c r="AD29" s="12"/>
      <c r="AE29" s="9"/>
      <c r="AF29" s="9"/>
    </row>
    <row r="30" spans="1:32" ht="12.75" customHeight="1" x14ac:dyDescent="0.2">
      <c r="A30" s="33" t="s">
        <v>263</v>
      </c>
      <c r="AD30" s="106"/>
      <c r="AE30" s="9"/>
      <c r="AF30" s="9"/>
    </row>
    <row r="31" spans="1:32" ht="12.75" customHeight="1" x14ac:dyDescent="0.2">
      <c r="A31" s="14"/>
      <c r="F31" s="9"/>
      <c r="W31" s="18"/>
      <c r="X31" s="108"/>
      <c r="Y31" s="18"/>
      <c r="Z31" s="9"/>
      <c r="AA31" s="12"/>
    </row>
    <row r="32" spans="1:32" ht="12.75" customHeight="1" x14ac:dyDescent="0.2">
      <c r="A32" s="6"/>
      <c r="D32" s="9"/>
      <c r="E32" s="9"/>
      <c r="F32" s="9"/>
      <c r="I32" s="18"/>
      <c r="J32" s="7"/>
      <c r="K32" s="7"/>
      <c r="L32" s="7"/>
      <c r="W32" s="18"/>
      <c r="X32" s="108"/>
      <c r="Y32" s="18"/>
      <c r="Z32" s="9"/>
      <c r="AA32" s="12"/>
    </row>
    <row r="33" spans="1:27" ht="12.75" customHeight="1" x14ac:dyDescent="0.2">
      <c r="A33" s="61" t="s">
        <v>145</v>
      </c>
      <c r="B33" s="16"/>
      <c r="C33" s="16"/>
      <c r="D33" s="16"/>
      <c r="E33" s="16"/>
      <c r="F33" s="16"/>
      <c r="G33" s="33"/>
      <c r="H33" s="33"/>
      <c r="I33" s="33"/>
      <c r="J33" s="33"/>
      <c r="K33" s="46"/>
      <c r="L33" s="46"/>
      <c r="M33" s="33"/>
      <c r="N33" s="33"/>
      <c r="O33" s="33"/>
      <c r="P33" s="33"/>
      <c r="Q33" s="33"/>
      <c r="W33" s="18"/>
      <c r="X33" s="108"/>
      <c r="Y33" s="18"/>
      <c r="Z33" s="9"/>
      <c r="AA33" s="12"/>
    </row>
    <row r="34" spans="1:27" ht="12.75" customHeight="1" x14ac:dyDescent="0.2">
      <c r="A34" s="4" t="s">
        <v>266</v>
      </c>
      <c r="B34" s="16"/>
      <c r="C34" s="16"/>
      <c r="D34" s="16"/>
      <c r="E34" s="16"/>
      <c r="F34" s="16"/>
      <c r="G34" s="33"/>
      <c r="H34" s="33"/>
      <c r="I34" s="33"/>
      <c r="J34" s="33"/>
      <c r="K34" s="33"/>
      <c r="L34" s="33"/>
      <c r="M34" s="33"/>
      <c r="N34" s="33"/>
      <c r="O34" s="33"/>
      <c r="P34" s="33"/>
      <c r="W34" s="18"/>
      <c r="X34" s="108"/>
      <c r="Y34" s="18"/>
      <c r="Z34" s="9"/>
      <c r="AA34" s="12"/>
    </row>
    <row r="35" spans="1:27" ht="12.75" customHeight="1" x14ac:dyDescent="0.2">
      <c r="A35" s="114" t="s">
        <v>267</v>
      </c>
      <c r="B35" s="16"/>
      <c r="C35" s="16"/>
      <c r="D35" s="16"/>
      <c r="E35" s="16"/>
      <c r="F35" s="16"/>
      <c r="G35" s="33"/>
      <c r="H35" s="33"/>
      <c r="I35" s="33"/>
      <c r="J35" s="33"/>
      <c r="K35" s="33"/>
      <c r="L35" s="33"/>
      <c r="M35" s="33"/>
      <c r="N35" s="33"/>
      <c r="O35" s="33"/>
      <c r="P35" s="33"/>
      <c r="U35" s="33" t="s">
        <v>252</v>
      </c>
      <c r="W35" s="18"/>
      <c r="X35" s="108"/>
      <c r="Y35" s="18"/>
      <c r="Z35" s="9"/>
      <c r="AA35" s="12"/>
    </row>
    <row r="36" spans="1:27" ht="12.75" customHeight="1" x14ac:dyDescent="0.2">
      <c r="A36" s="36"/>
      <c r="B36" s="37"/>
      <c r="C36" s="37"/>
      <c r="D36" s="37"/>
      <c r="E36" s="37"/>
      <c r="F36" s="37"/>
      <c r="G36" s="36"/>
      <c r="H36" s="36"/>
      <c r="I36" s="36"/>
      <c r="J36" s="36"/>
      <c r="K36" s="36"/>
      <c r="L36" s="36"/>
      <c r="M36" s="36"/>
      <c r="N36" s="36"/>
      <c r="O36" s="36"/>
      <c r="P36" s="36"/>
      <c r="W36" s="18"/>
      <c r="X36" s="108"/>
      <c r="Y36" s="18"/>
      <c r="Z36" s="9"/>
      <c r="AA36" s="12"/>
    </row>
    <row r="37" spans="1:27" ht="12.75" customHeight="1" x14ac:dyDescent="0.2">
      <c r="A37" s="33"/>
      <c r="B37" s="250" t="s">
        <v>12</v>
      </c>
      <c r="C37" s="250"/>
      <c r="D37" s="250"/>
      <c r="E37" s="159"/>
      <c r="F37" s="20"/>
      <c r="G37" s="250" t="s">
        <v>13</v>
      </c>
      <c r="H37" s="250"/>
      <c r="I37" s="250"/>
      <c r="J37" s="52"/>
      <c r="K37" s="250" t="s">
        <v>14</v>
      </c>
      <c r="L37" s="250"/>
      <c r="M37" s="250"/>
      <c r="N37" s="250"/>
      <c r="O37" s="250"/>
      <c r="P37" s="159"/>
      <c r="W37" s="18"/>
      <c r="X37" s="108"/>
      <c r="Y37" s="18"/>
      <c r="Z37" s="9"/>
      <c r="AA37" s="12"/>
    </row>
    <row r="38" spans="1:27" ht="12.75" customHeight="1" x14ac:dyDescent="0.2">
      <c r="A38" s="14"/>
      <c r="B38" s="93" t="s">
        <v>114</v>
      </c>
      <c r="C38" s="93"/>
      <c r="D38" s="93" t="s">
        <v>115</v>
      </c>
      <c r="E38" s="93"/>
      <c r="F38" s="93"/>
      <c r="G38" s="93" t="s">
        <v>114</v>
      </c>
      <c r="H38" s="93"/>
      <c r="I38" s="93" t="s">
        <v>115</v>
      </c>
      <c r="J38" s="93"/>
      <c r="K38" s="93" t="s">
        <v>114</v>
      </c>
      <c r="L38" s="93"/>
      <c r="M38" s="93" t="s">
        <v>115</v>
      </c>
      <c r="N38" s="93"/>
      <c r="O38" s="58"/>
      <c r="P38" s="211"/>
      <c r="W38" s="18"/>
      <c r="X38" s="108"/>
      <c r="Y38" s="18"/>
      <c r="Z38" s="9"/>
      <c r="AA38" s="12"/>
    </row>
    <row r="39" spans="1:27" ht="12.75" customHeight="1" x14ac:dyDescent="0.2">
      <c r="A39" s="36" t="s">
        <v>22</v>
      </c>
      <c r="B39" s="38" t="s">
        <v>86</v>
      </c>
      <c r="C39" s="38"/>
      <c r="D39" s="38" t="s">
        <v>86</v>
      </c>
      <c r="E39" s="38"/>
      <c r="F39" s="38"/>
      <c r="G39" s="38" t="s">
        <v>86</v>
      </c>
      <c r="H39" s="38"/>
      <c r="I39" s="38" t="s">
        <v>86</v>
      </c>
      <c r="J39" s="38"/>
      <c r="K39" s="38" t="s">
        <v>86</v>
      </c>
      <c r="L39" s="38"/>
      <c r="M39" s="38" t="s">
        <v>86</v>
      </c>
      <c r="N39" s="38"/>
      <c r="O39" s="83" t="s">
        <v>1</v>
      </c>
      <c r="P39" s="83"/>
      <c r="R39" s="112"/>
      <c r="S39" s="112"/>
      <c r="W39" s="100"/>
      <c r="X39" s="108"/>
      <c r="Y39" s="18"/>
      <c r="Z39" s="9"/>
      <c r="AA39" s="12"/>
    </row>
    <row r="40" spans="1:27" ht="12.75" customHeight="1" x14ac:dyDescent="0.2">
      <c r="A40" s="94" t="s">
        <v>7</v>
      </c>
      <c r="B40" s="95">
        <v>2116909088.2</v>
      </c>
      <c r="C40" s="210" t="s">
        <v>312</v>
      </c>
      <c r="D40" s="95">
        <v>463071269.60000002</v>
      </c>
      <c r="E40" s="210" t="s">
        <v>312</v>
      </c>
      <c r="F40" s="95"/>
      <c r="G40" s="95">
        <v>2397152</v>
      </c>
      <c r="H40" s="210" t="s">
        <v>312</v>
      </c>
      <c r="I40" s="95">
        <v>554870</v>
      </c>
      <c r="J40" s="210" t="s">
        <v>312</v>
      </c>
      <c r="K40" s="30">
        <f t="shared" ref="K40:K48" si="3">B40/G40</f>
        <v>883.09339090720994</v>
      </c>
      <c r="L40" s="210" t="s">
        <v>312</v>
      </c>
      <c r="M40" s="30">
        <f t="shared" ref="M40:M48" si="4">D40/I40</f>
        <v>834.55813001243541</v>
      </c>
      <c r="N40" s="210" t="s">
        <v>312</v>
      </c>
      <c r="O40" s="30">
        <f t="shared" ref="O40:O48" si="5">(B40+D40)/(G40+I40)</f>
        <v>873.97057264478383</v>
      </c>
      <c r="P40" s="210" t="s">
        <v>312</v>
      </c>
      <c r="R40" s="118"/>
      <c r="S40" s="118"/>
      <c r="W40" s="7"/>
      <c r="X40" s="7"/>
    </row>
    <row r="41" spans="1:27" ht="12.75" customHeight="1" x14ac:dyDescent="0.2">
      <c r="A41" s="60" t="s">
        <v>8</v>
      </c>
      <c r="B41" s="95">
        <v>1954933380.8</v>
      </c>
      <c r="C41" s="210" t="s">
        <v>312</v>
      </c>
      <c r="D41" s="95">
        <v>859171998</v>
      </c>
      <c r="E41" s="210" t="s">
        <v>312</v>
      </c>
      <c r="F41" s="41"/>
      <c r="G41" s="95">
        <v>1397232</v>
      </c>
      <c r="H41" s="210" t="s">
        <v>312</v>
      </c>
      <c r="I41" s="95">
        <v>515207</v>
      </c>
      <c r="J41" s="210" t="s">
        <v>312</v>
      </c>
      <c r="K41" s="30">
        <f t="shared" si="3"/>
        <v>1399.1473003767449</v>
      </c>
      <c r="L41" s="210" t="s">
        <v>312</v>
      </c>
      <c r="M41" s="30">
        <f t="shared" si="4"/>
        <v>1667.6248536995809</v>
      </c>
      <c r="N41" s="210" t="s">
        <v>312</v>
      </c>
      <c r="O41" s="30">
        <f t="shared" si="5"/>
        <v>1471.4745823526921</v>
      </c>
      <c r="P41" s="210" t="s">
        <v>312</v>
      </c>
      <c r="R41" s="118"/>
      <c r="S41" s="118"/>
      <c r="W41" s="7"/>
      <c r="X41" s="7"/>
    </row>
    <row r="42" spans="1:27" ht="12.75" customHeight="1" x14ac:dyDescent="0.2">
      <c r="A42" s="60" t="s">
        <v>5</v>
      </c>
      <c r="B42" s="95">
        <v>108610327.59999999</v>
      </c>
      <c r="C42" s="95"/>
      <c r="D42" s="95">
        <v>118777359</v>
      </c>
      <c r="E42" s="210" t="s">
        <v>312</v>
      </c>
      <c r="F42" s="41"/>
      <c r="G42" s="95">
        <v>102440</v>
      </c>
      <c r="H42" s="95"/>
      <c r="I42" s="95">
        <v>106739</v>
      </c>
      <c r="J42" s="210" t="s">
        <v>312</v>
      </c>
      <c r="K42" s="30">
        <f t="shared" si="3"/>
        <v>1060.2335767278407</v>
      </c>
      <c r="L42" s="30"/>
      <c r="M42" s="30">
        <f t="shared" si="4"/>
        <v>1112.7831345618752</v>
      </c>
      <c r="N42" s="30"/>
      <c r="O42" s="30">
        <f t="shared" si="5"/>
        <v>1087.0483490216513</v>
      </c>
      <c r="P42" s="30"/>
      <c r="R42" s="118"/>
      <c r="S42" s="118"/>
      <c r="W42" s="7"/>
      <c r="X42" s="7"/>
    </row>
    <row r="43" spans="1:27" x14ac:dyDescent="0.2">
      <c r="A43" s="60" t="s">
        <v>254</v>
      </c>
      <c r="B43" s="95">
        <v>155212020.40000001</v>
      </c>
      <c r="C43" s="210" t="s">
        <v>312</v>
      </c>
      <c r="D43" s="95">
        <v>84890556</v>
      </c>
      <c r="E43" s="210" t="s">
        <v>312</v>
      </c>
      <c r="F43" s="41"/>
      <c r="G43" s="95">
        <v>131545</v>
      </c>
      <c r="H43" s="210" t="s">
        <v>312</v>
      </c>
      <c r="I43" s="95">
        <v>51975</v>
      </c>
      <c r="J43" s="210" t="s">
        <v>312</v>
      </c>
      <c r="K43" s="30">
        <f t="shared" si="3"/>
        <v>1179.915773309514</v>
      </c>
      <c r="L43" s="210" t="s">
        <v>312</v>
      </c>
      <c r="M43" s="30">
        <f t="shared" si="4"/>
        <v>1633.2959307359308</v>
      </c>
      <c r="N43" s="210" t="s">
        <v>312</v>
      </c>
      <c r="O43" s="30">
        <f t="shared" si="5"/>
        <v>1308.3183108108108</v>
      </c>
      <c r="P43" s="210" t="s">
        <v>312</v>
      </c>
      <c r="R43" s="118"/>
      <c r="S43" s="118"/>
      <c r="U43" s="12"/>
      <c r="W43" s="7"/>
      <c r="X43" s="7"/>
    </row>
    <row r="44" spans="1:27" x14ac:dyDescent="0.2">
      <c r="A44" s="60" t="s">
        <v>191</v>
      </c>
      <c r="B44" s="95">
        <v>139827065</v>
      </c>
      <c r="C44" s="95"/>
      <c r="D44" s="95">
        <v>219816780.5</v>
      </c>
      <c r="E44" s="95"/>
      <c r="F44" s="41"/>
      <c r="G44" s="95">
        <v>99719</v>
      </c>
      <c r="H44" s="95"/>
      <c r="I44" s="95">
        <v>162484</v>
      </c>
      <c r="J44" s="41"/>
      <c r="K44" s="30">
        <f t="shared" si="3"/>
        <v>1402.2108625236915</v>
      </c>
      <c r="L44" s="30"/>
      <c r="M44" s="30">
        <f t="shared" si="4"/>
        <v>1352.8518531055365</v>
      </c>
      <c r="N44" s="30"/>
      <c r="O44" s="30">
        <f t="shared" si="5"/>
        <v>1371.6236866092302</v>
      </c>
      <c r="P44" s="30"/>
      <c r="R44" s="118"/>
      <c r="S44" s="118"/>
      <c r="U44" s="12"/>
      <c r="W44" s="7"/>
      <c r="X44" s="7"/>
    </row>
    <row r="45" spans="1:27" x14ac:dyDescent="0.2">
      <c r="A45" s="60" t="s">
        <v>189</v>
      </c>
      <c r="B45" s="95">
        <v>166838034.90000001</v>
      </c>
      <c r="C45" s="95"/>
      <c r="D45" s="95">
        <v>28584685.100000001</v>
      </c>
      <c r="E45" s="95"/>
      <c r="F45" s="41"/>
      <c r="G45" s="95">
        <v>165635</v>
      </c>
      <c r="H45" s="95"/>
      <c r="I45" s="95">
        <v>30932</v>
      </c>
      <c r="J45" s="41"/>
      <c r="K45" s="30">
        <f t="shared" si="3"/>
        <v>1007.2631684124732</v>
      </c>
      <c r="L45" s="30"/>
      <c r="M45" s="30">
        <f t="shared" si="4"/>
        <v>924.11370425449377</v>
      </c>
      <c r="N45" s="30"/>
      <c r="O45" s="30">
        <f t="shared" si="5"/>
        <v>994.17867699054261</v>
      </c>
      <c r="P45" s="30"/>
      <c r="R45" s="118"/>
      <c r="S45" s="118"/>
      <c r="U45" s="12"/>
      <c r="W45" s="7"/>
      <c r="X45" s="7"/>
    </row>
    <row r="46" spans="1:27" x14ac:dyDescent="0.2">
      <c r="A46" s="60" t="s">
        <v>190</v>
      </c>
      <c r="B46" s="95">
        <v>25051519</v>
      </c>
      <c r="C46" s="95"/>
      <c r="D46" s="95">
        <v>43160868.299999997</v>
      </c>
      <c r="E46" s="95"/>
      <c r="F46" s="41"/>
      <c r="G46" s="95">
        <v>19517</v>
      </c>
      <c r="H46" s="95"/>
      <c r="I46" s="95">
        <v>23545</v>
      </c>
      <c r="J46" s="41"/>
      <c r="K46" s="30">
        <f t="shared" si="3"/>
        <v>1283.5742685863606</v>
      </c>
      <c r="L46" s="30"/>
      <c r="M46" s="30">
        <f t="shared" si="4"/>
        <v>1833.1224591208322</v>
      </c>
      <c r="N46" s="30"/>
      <c r="O46" s="30">
        <f t="shared" si="5"/>
        <v>1584.0506084250615</v>
      </c>
      <c r="P46" s="30"/>
      <c r="R46" s="118"/>
      <c r="S46" s="118"/>
      <c r="T46"/>
      <c r="U46" s="12"/>
      <c r="W46" s="7"/>
      <c r="X46" s="7"/>
    </row>
    <row r="47" spans="1:27" s="113" customFormat="1" ht="12.75" customHeight="1" x14ac:dyDescent="0.2">
      <c r="A47" s="60" t="s">
        <v>67</v>
      </c>
      <c r="B47" s="95">
        <v>196519.2</v>
      </c>
      <c r="C47" s="95"/>
      <c r="D47" s="95">
        <v>93320.9</v>
      </c>
      <c r="E47" s="95"/>
      <c r="F47" s="30"/>
      <c r="G47" s="95">
        <v>250</v>
      </c>
      <c r="H47" s="95"/>
      <c r="I47" s="95">
        <v>124</v>
      </c>
      <c r="J47" s="30"/>
      <c r="K47" s="30">
        <f t="shared" si="3"/>
        <v>786.07680000000005</v>
      </c>
      <c r="L47" s="30"/>
      <c r="M47" s="30">
        <f t="shared" si="4"/>
        <v>752.58790322580637</v>
      </c>
      <c r="N47" s="30"/>
      <c r="O47" s="30">
        <f t="shared" si="5"/>
        <v>774.97352941176462</v>
      </c>
      <c r="P47" s="30"/>
      <c r="R47" s="118"/>
      <c r="S47" s="118"/>
      <c r="W47" s="7"/>
      <c r="X47" s="7"/>
      <c r="Y47" s="2"/>
      <c r="Z47" s="2"/>
      <c r="AA47" s="2"/>
    </row>
    <row r="48" spans="1:27" ht="12.75" customHeight="1" x14ac:dyDescent="0.2">
      <c r="A48" s="59" t="s">
        <v>1</v>
      </c>
      <c r="B48" s="35">
        <f>SUM(B40:B47)</f>
        <v>4667577955.0999994</v>
      </c>
      <c r="C48" s="35"/>
      <c r="D48" s="35">
        <f>SUM(D40:D47)</f>
        <v>1817566837.3999999</v>
      </c>
      <c r="E48" s="35"/>
      <c r="F48" s="35"/>
      <c r="G48" s="35">
        <f>SUM(G40:G47)</f>
        <v>4313490</v>
      </c>
      <c r="H48" s="35"/>
      <c r="I48" s="35">
        <f>SUM(I40:I47)</f>
        <v>1445876</v>
      </c>
      <c r="J48" s="35"/>
      <c r="K48" s="35">
        <f t="shared" si="3"/>
        <v>1082.0885072412361</v>
      </c>
      <c r="L48" s="35"/>
      <c r="M48" s="35">
        <f t="shared" si="4"/>
        <v>1257.0696500944755</v>
      </c>
      <c r="N48" s="35"/>
      <c r="O48" s="35">
        <f t="shared" si="5"/>
        <v>1126.0171332226496</v>
      </c>
      <c r="P48" s="212"/>
      <c r="R48" s="112"/>
      <c r="S48" s="112"/>
      <c r="W48" s="23"/>
      <c r="X48" s="23"/>
      <c r="Y48" s="56"/>
      <c r="Z48" s="56"/>
      <c r="AA48" s="56"/>
    </row>
    <row r="49" spans="1:24" ht="12.75" customHeight="1" x14ac:dyDescent="0.2">
      <c r="A49" s="33" t="s">
        <v>263</v>
      </c>
      <c r="B49" s="39"/>
      <c r="C49" s="39"/>
      <c r="D49" s="39"/>
      <c r="E49" s="39"/>
      <c r="F49" s="39"/>
      <c r="G49" s="33"/>
      <c r="H49" s="33"/>
      <c r="I49" s="24"/>
      <c r="J49" s="24"/>
      <c r="K49" s="24"/>
      <c r="L49" s="24"/>
      <c r="M49" s="24"/>
      <c r="N49" s="24"/>
      <c r="O49" s="24"/>
      <c r="P49" s="24"/>
      <c r="R49" s="112"/>
      <c r="S49" s="112"/>
      <c r="W49" s="7"/>
      <c r="X49" s="7"/>
    </row>
    <row r="50" spans="1:24" ht="12.75" customHeight="1" x14ac:dyDescent="0.2">
      <c r="A50" s="141" t="s">
        <v>253</v>
      </c>
      <c r="B50" s="33"/>
      <c r="C50" s="33"/>
      <c r="D50" s="39"/>
      <c r="E50" s="39"/>
      <c r="F50" s="39"/>
      <c r="G50" s="33"/>
      <c r="H50" s="33"/>
      <c r="I50" s="24"/>
      <c r="J50" s="24"/>
      <c r="K50" s="40"/>
      <c r="L50" s="40"/>
      <c r="M50" s="24"/>
      <c r="N50" s="24"/>
      <c r="O50" s="24"/>
      <c r="P50" s="24"/>
      <c r="W50" s="7"/>
      <c r="X50" s="7"/>
    </row>
    <row r="51" spans="1:24" ht="12.75" customHeight="1" x14ac:dyDescent="0.2">
      <c r="A51" s="141" t="s">
        <v>313</v>
      </c>
      <c r="B51" s="33"/>
      <c r="C51" s="33"/>
      <c r="D51" s="39"/>
      <c r="E51" s="39"/>
      <c r="F51" s="39"/>
      <c r="G51" s="33"/>
      <c r="H51" s="33"/>
      <c r="I51" s="24"/>
      <c r="J51" s="24"/>
      <c r="K51" s="40"/>
      <c r="L51" s="40"/>
      <c r="M51" s="24"/>
      <c r="N51" s="24"/>
      <c r="O51" s="24"/>
      <c r="P51" s="24"/>
      <c r="W51" s="7"/>
      <c r="X51" s="7"/>
    </row>
    <row r="52" spans="1:24" ht="12.75" customHeight="1" x14ac:dyDescent="0.2">
      <c r="A52" s="86"/>
      <c r="B52" s="3"/>
      <c r="C52" s="3"/>
      <c r="D52" s="3"/>
      <c r="E52" s="3"/>
      <c r="F52" s="3"/>
      <c r="G52" s="3"/>
      <c r="H52" s="3"/>
      <c r="I52" s="3"/>
      <c r="J52" s="3"/>
      <c r="K52" s="9"/>
      <c r="L52" s="9"/>
      <c r="M52" s="9"/>
      <c r="N52" s="9"/>
      <c r="O52" s="9"/>
      <c r="P52" s="9"/>
      <c r="Q52" s="9"/>
      <c r="W52" s="7"/>
      <c r="X52" s="7"/>
    </row>
    <row r="53" spans="1:24" ht="12.75" customHeight="1" x14ac:dyDescent="0.2">
      <c r="A53" s="123"/>
      <c r="B53" s="119"/>
      <c r="C53" s="119"/>
      <c r="D53" s="119"/>
      <c r="E53" s="119"/>
      <c r="F53" s="119"/>
      <c r="G53" s="175"/>
      <c r="H53" s="175"/>
      <c r="I53" s="119"/>
      <c r="J53" s="119"/>
      <c r="K53" s="9"/>
      <c r="L53" s="9"/>
      <c r="M53" s="9"/>
      <c r="N53" s="9"/>
      <c r="O53" s="9"/>
      <c r="P53" s="9"/>
      <c r="Q53" s="9"/>
      <c r="W53" s="7"/>
      <c r="X53" s="7"/>
    </row>
    <row r="54" spans="1:24" ht="12.75" customHeight="1" x14ac:dyDescent="0.2">
      <c r="A54" s="86"/>
      <c r="B54" s="213"/>
      <c r="C54" s="3"/>
      <c r="D54" s="3"/>
      <c r="E54" s="3"/>
      <c r="F54" s="3"/>
      <c r="G54" s="213"/>
      <c r="H54" s="3"/>
      <c r="I54" s="3"/>
      <c r="J54" s="3"/>
      <c r="K54" s="9"/>
      <c r="L54" s="9"/>
      <c r="M54" s="9"/>
      <c r="N54" s="9"/>
      <c r="O54" s="9"/>
      <c r="P54" s="9"/>
      <c r="Q54" s="9"/>
    </row>
    <row r="55" spans="1:24" ht="12.75" customHeight="1" x14ac:dyDescent="0.2">
      <c r="A55" s="24"/>
      <c r="B55" s="213"/>
      <c r="C55" s="24"/>
      <c r="D55" s="24"/>
      <c r="E55" s="24"/>
      <c r="F55" s="24"/>
      <c r="G55" s="213"/>
      <c r="H55" s="24"/>
      <c r="I55" s="24"/>
      <c r="J55" s="24"/>
      <c r="K55" s="9"/>
      <c r="L55" s="9"/>
      <c r="M55" s="9"/>
      <c r="N55" s="9"/>
      <c r="O55" s="9"/>
      <c r="P55" s="9"/>
      <c r="Q55" s="9"/>
    </row>
    <row r="56" spans="1:24" ht="12.75" customHeight="1" x14ac:dyDescent="0.25">
      <c r="A56" s="24"/>
      <c r="B56" s="213"/>
      <c r="C56" s="24"/>
      <c r="D56" s="24"/>
      <c r="E56" s="24"/>
      <c r="F56" s="24"/>
      <c r="G56" s="214"/>
      <c r="H56" s="131"/>
      <c r="I56" s="215"/>
      <c r="J56" s="215"/>
      <c r="K56" s="216"/>
      <c r="L56" s="9"/>
      <c r="M56" s="9"/>
      <c r="N56" s="9"/>
      <c r="O56" s="9"/>
      <c r="P56" s="9"/>
      <c r="Q56" s="9"/>
    </row>
    <row r="57" spans="1:24" ht="12.75" customHeight="1" x14ac:dyDescent="0.25">
      <c r="A57" s="24"/>
      <c r="B57" s="213"/>
      <c r="C57" s="24"/>
      <c r="D57" s="24"/>
      <c r="E57" s="24"/>
      <c r="F57" s="24"/>
      <c r="G57" s="214"/>
      <c r="H57" s="131"/>
      <c r="I57" s="215"/>
      <c r="J57" s="131"/>
      <c r="K57" s="216"/>
      <c r="L57" s="9"/>
      <c r="M57" s="9"/>
      <c r="N57" s="9"/>
      <c r="O57" s="9"/>
      <c r="P57" s="9"/>
      <c r="Q57" s="9"/>
    </row>
    <row r="58" spans="1:24" ht="12.75" customHeight="1" x14ac:dyDescent="0.2">
      <c r="A58" s="24"/>
      <c r="B58" s="213"/>
      <c r="C58" s="24"/>
      <c r="D58" s="24"/>
      <c r="E58" s="24"/>
      <c r="F58" s="24"/>
      <c r="G58" s="213"/>
      <c r="H58" s="24"/>
      <c r="I58" s="24"/>
      <c r="J58" s="24"/>
      <c r="K58" s="9"/>
      <c r="L58" s="9"/>
      <c r="M58" s="9"/>
      <c r="N58" s="9"/>
      <c r="O58" s="9"/>
      <c r="P58" s="9"/>
      <c r="Q58" s="9"/>
    </row>
    <row r="59" spans="1:24" ht="12.75" customHeight="1" x14ac:dyDescent="0.2">
      <c r="A59" s="24"/>
      <c r="B59" s="213"/>
      <c r="C59" s="24"/>
      <c r="D59" s="24"/>
      <c r="E59" s="24"/>
      <c r="F59" s="24"/>
      <c r="G59" s="213"/>
      <c r="H59" s="24"/>
      <c r="I59" s="24"/>
      <c r="J59" s="24"/>
      <c r="K59" s="9"/>
      <c r="L59" s="9"/>
      <c r="M59" s="9"/>
      <c r="N59" s="9"/>
      <c r="O59" s="9"/>
      <c r="P59" s="9"/>
      <c r="Q59" s="9"/>
    </row>
    <row r="60" spans="1:24" ht="12.75" customHeight="1" x14ac:dyDescent="0.2">
      <c r="A60" s="24"/>
      <c r="B60" s="213"/>
      <c r="C60" s="24"/>
      <c r="D60" s="24"/>
      <c r="E60" s="24"/>
      <c r="F60" s="24"/>
      <c r="G60" s="213"/>
      <c r="H60" s="24"/>
      <c r="I60" s="24"/>
      <c r="J60" s="24"/>
      <c r="K60" s="9"/>
      <c r="L60" s="9"/>
      <c r="M60" s="9"/>
      <c r="N60" s="9"/>
    </row>
    <row r="61" spans="1:24" ht="12.75" customHeight="1" x14ac:dyDescent="0.2">
      <c r="A61" s="24"/>
      <c r="B61" s="213"/>
      <c r="C61" s="24"/>
      <c r="D61" s="24"/>
      <c r="E61" s="24"/>
      <c r="F61" s="24"/>
      <c r="G61" s="213"/>
      <c r="H61" s="24"/>
      <c r="I61" s="24"/>
      <c r="J61" s="24"/>
      <c r="K61" s="9"/>
      <c r="L61" s="9"/>
      <c r="M61" s="9"/>
      <c r="N61" s="9"/>
    </row>
    <row r="62" spans="1:24" ht="12.75" customHeight="1" x14ac:dyDescent="0.2">
      <c r="A62" s="24"/>
      <c r="B62" s="213"/>
      <c r="C62" s="24"/>
      <c r="D62" s="24"/>
      <c r="E62" s="24"/>
      <c r="F62" s="24"/>
      <c r="G62" s="213"/>
      <c r="H62" s="24"/>
      <c r="I62" s="24"/>
      <c r="J62" s="24"/>
      <c r="K62" s="9"/>
      <c r="L62" s="9"/>
      <c r="M62" s="9"/>
      <c r="N62" s="9"/>
      <c r="O62" s="24"/>
      <c r="P62" s="24"/>
    </row>
    <row r="63" spans="1:24" ht="12.75" customHeight="1" x14ac:dyDescent="0.2">
      <c r="A63" s="24"/>
      <c r="B63" s="213"/>
      <c r="C63" s="24"/>
      <c r="D63" s="24"/>
      <c r="E63" s="24"/>
      <c r="F63" s="24"/>
      <c r="G63" s="24"/>
      <c r="H63" s="24"/>
      <c r="I63" s="24"/>
      <c r="J63" s="24"/>
      <c r="K63" s="9"/>
      <c r="L63" s="9"/>
      <c r="M63" s="9"/>
      <c r="N63" s="9"/>
      <c r="O63" s="24"/>
      <c r="P63" s="24"/>
    </row>
    <row r="64" spans="1:24" ht="12.75" customHeight="1" x14ac:dyDescent="0.2">
      <c r="A64" s="24"/>
      <c r="B64" s="213"/>
      <c r="C64" s="24"/>
      <c r="D64" s="24"/>
      <c r="E64" s="24"/>
      <c r="F64" s="24"/>
      <c r="G64" s="24"/>
      <c r="H64" s="24"/>
      <c r="I64" s="24"/>
      <c r="J64" s="24"/>
      <c r="K64" s="9"/>
      <c r="L64" s="9"/>
      <c r="M64" s="9"/>
      <c r="N64" s="9"/>
      <c r="O64" s="24"/>
      <c r="P64" s="24"/>
    </row>
    <row r="65" spans="1:16" ht="12.75" customHeight="1" x14ac:dyDescent="0.2">
      <c r="A65" s="24"/>
      <c r="B65" s="24"/>
      <c r="C65" s="24"/>
      <c r="D65" s="24"/>
      <c r="E65" s="24"/>
      <c r="F65" s="24"/>
      <c r="G65" s="24"/>
      <c r="H65" s="24"/>
      <c r="I65" s="24"/>
      <c r="J65" s="24"/>
      <c r="K65" s="9"/>
      <c r="L65" s="9"/>
      <c r="M65" s="9"/>
      <c r="N65" s="9"/>
      <c r="O65" s="24"/>
      <c r="P65" s="24"/>
    </row>
    <row r="66" spans="1:16" ht="12.75" customHeight="1" x14ac:dyDescent="0.2">
      <c r="A66" s="9"/>
      <c r="B66" s="9"/>
      <c r="C66" s="9"/>
      <c r="D66" s="9"/>
      <c r="E66" s="9"/>
      <c r="F66" s="9"/>
      <c r="G66" s="9"/>
      <c r="H66" s="9"/>
      <c r="I66" s="9"/>
      <c r="J66" s="9"/>
      <c r="K66" s="9"/>
      <c r="L66" s="9"/>
      <c r="M66" s="9"/>
      <c r="N66" s="9"/>
      <c r="O66" s="24"/>
      <c r="P66" s="24"/>
    </row>
    <row r="67" spans="1:16" ht="12.75" customHeight="1" x14ac:dyDescent="0.2">
      <c r="A67" s="9"/>
      <c r="B67" s="9"/>
      <c r="C67" s="9"/>
      <c r="D67" s="9"/>
      <c r="E67" s="9"/>
      <c r="F67" s="9"/>
      <c r="G67" s="9"/>
      <c r="H67" s="9"/>
      <c r="I67" s="9"/>
      <c r="J67" s="9"/>
      <c r="K67" s="9"/>
      <c r="L67" s="9"/>
      <c r="M67" s="9"/>
      <c r="N67" s="9"/>
      <c r="O67" s="24"/>
      <c r="P67" s="24"/>
    </row>
    <row r="68" spans="1:16" ht="12.75" customHeight="1" x14ac:dyDescent="0.2">
      <c r="A68" s="9"/>
      <c r="B68" s="9"/>
      <c r="C68" s="9"/>
      <c r="D68" s="9"/>
      <c r="E68" s="9"/>
      <c r="F68" s="9"/>
      <c r="G68" s="9"/>
      <c r="H68" s="9"/>
      <c r="I68" s="9"/>
      <c r="J68" s="9"/>
      <c r="K68" s="9"/>
      <c r="L68" s="9"/>
      <c r="M68" s="9"/>
      <c r="N68" s="9"/>
      <c r="O68" s="24"/>
      <c r="P68" s="24"/>
    </row>
    <row r="69" spans="1:16" ht="12.75" customHeight="1" x14ac:dyDescent="0.2">
      <c r="A69" s="9"/>
      <c r="B69" s="9"/>
      <c r="C69" s="9"/>
      <c r="D69" s="9"/>
      <c r="E69" s="9"/>
      <c r="F69" s="9"/>
      <c r="G69" s="9"/>
      <c r="H69" s="9"/>
      <c r="I69" s="9"/>
      <c r="J69" s="9"/>
      <c r="K69" s="9"/>
      <c r="L69" s="9"/>
      <c r="M69" s="9"/>
      <c r="N69" s="9"/>
      <c r="O69" s="19"/>
      <c r="P69" s="19"/>
    </row>
    <row r="70" spans="1:16" ht="12.75" customHeight="1" x14ac:dyDescent="0.2">
      <c r="A70" s="9"/>
      <c r="B70" s="9"/>
      <c r="C70" s="9"/>
      <c r="D70" s="9"/>
      <c r="E70" s="9"/>
      <c r="F70" s="9"/>
      <c r="G70" s="9"/>
      <c r="H70" s="9"/>
      <c r="I70" s="9"/>
      <c r="J70" s="9"/>
      <c r="K70" s="9"/>
      <c r="L70" s="9"/>
      <c r="M70" s="9"/>
      <c r="N70" s="9"/>
    </row>
    <row r="71" spans="1:16" ht="12.75" customHeight="1" x14ac:dyDescent="0.2">
      <c r="B71" s="9"/>
      <c r="C71" s="9"/>
      <c r="D71" s="9"/>
      <c r="E71" s="9"/>
      <c r="F71" s="9"/>
      <c r="G71" s="9"/>
      <c r="H71" s="9"/>
      <c r="I71" s="9"/>
    </row>
    <row r="72" spans="1:16" ht="12.75" customHeight="1" x14ac:dyDescent="0.2">
      <c r="B72" s="9"/>
      <c r="C72" s="9"/>
      <c r="D72" s="9"/>
      <c r="E72" s="9"/>
      <c r="F72" s="9"/>
      <c r="G72" s="9"/>
      <c r="H72" s="9"/>
      <c r="I72" s="9"/>
    </row>
    <row r="73" spans="1:16" ht="12.75" customHeight="1" x14ac:dyDescent="0.2">
      <c r="B73" s="9"/>
      <c r="C73" s="9"/>
      <c r="D73" s="9"/>
      <c r="E73" s="9"/>
      <c r="F73" s="9"/>
      <c r="G73" s="9"/>
      <c r="H73" s="9"/>
      <c r="I73" s="9"/>
    </row>
    <row r="74" spans="1:16" ht="12.75" customHeight="1" x14ac:dyDescent="0.2">
      <c r="B74" s="9"/>
      <c r="C74" s="9"/>
      <c r="D74" s="9"/>
      <c r="E74" s="9"/>
      <c r="G74" s="9"/>
      <c r="H74" s="9"/>
      <c r="I74" s="9"/>
    </row>
  </sheetData>
  <mergeCells count="6">
    <mergeCell ref="B37:D37"/>
    <mergeCell ref="G37:I37"/>
    <mergeCell ref="K37:O37"/>
    <mergeCell ref="B6:D6"/>
    <mergeCell ref="G6:I6"/>
    <mergeCell ref="K6:O6"/>
  </mergeCells>
  <phoneticPr fontId="5"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29</xdr:row>
                <xdr:rowOff>152400</xdr:rowOff>
              </from>
              <to>
                <xdr:col>1</xdr:col>
                <xdr:colOff>390525</xdr:colOff>
                <xdr:row>31</xdr:row>
                <xdr:rowOff>66675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47625</xdr:colOff>
                <xdr:row>51</xdr:row>
                <xdr:rowOff>38100</xdr:rowOff>
              </from>
              <to>
                <xdr:col>1</xdr:col>
                <xdr:colOff>390525</xdr:colOff>
                <xdr:row>52</xdr:row>
                <xdr:rowOff>114300</xdr:rowOff>
              </to>
            </anchor>
          </objectPr>
        </oleObject>
      </mc:Choice>
      <mc:Fallback>
        <oleObject progId="Paint.Picture" shapeId="56333"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66"/>
  <sheetViews>
    <sheetView showGridLines="0" topLeftCell="A34" workbookViewId="0">
      <selection activeCell="D56" sqref="D56"/>
    </sheetView>
  </sheetViews>
  <sheetFormatPr defaultRowHeight="12.75" x14ac:dyDescent="0.2"/>
  <cols>
    <col min="2" max="2" width="15" bestFit="1" customWidth="1"/>
    <col min="3" max="3" width="16.42578125" bestFit="1" customWidth="1"/>
    <col min="4" max="4" width="23.5703125" bestFit="1" customWidth="1"/>
    <col min="6" max="6" width="12.7109375" bestFit="1" customWidth="1"/>
    <col min="7" max="7" width="14.140625" customWidth="1"/>
  </cols>
  <sheetData>
    <row r="2" spans="1:18" s="33" customFormat="1" ht="12.75" customHeight="1" x14ac:dyDescent="0.2">
      <c r="A2" s="61" t="s">
        <v>230</v>
      </c>
      <c r="B2" s="16"/>
      <c r="C2" s="16"/>
      <c r="D2" s="16"/>
      <c r="O2" s="27"/>
      <c r="P2" s="27"/>
      <c r="Q2" s="27"/>
      <c r="R2" s="27"/>
    </row>
    <row r="3" spans="1:18" s="33" customFormat="1" ht="12.75" customHeight="1" x14ac:dyDescent="0.2">
      <c r="A3" s="4" t="s">
        <v>229</v>
      </c>
      <c r="B3" s="16"/>
      <c r="C3" s="16"/>
      <c r="D3" s="16"/>
      <c r="O3" s="27"/>
      <c r="P3" s="27"/>
      <c r="Q3" s="27"/>
      <c r="R3" s="27"/>
    </row>
    <row r="4" spans="1:18" s="33" customFormat="1" ht="12.75" customHeight="1" x14ac:dyDescent="0.2">
      <c r="A4" s="114" t="s">
        <v>226</v>
      </c>
      <c r="B4" s="16"/>
      <c r="C4" s="16"/>
      <c r="D4" s="16"/>
      <c r="O4" s="27"/>
      <c r="P4" s="27"/>
      <c r="Q4" s="27"/>
      <c r="R4" s="27"/>
    </row>
    <row r="5" spans="1:18" s="33" customFormat="1" ht="12.75" customHeight="1" x14ac:dyDescent="0.2">
      <c r="A5" s="114" t="s">
        <v>227</v>
      </c>
      <c r="B5" s="16"/>
      <c r="C5" s="16"/>
      <c r="D5" s="16"/>
      <c r="O5" s="27"/>
      <c r="P5" s="27"/>
      <c r="Q5" s="27"/>
      <c r="R5" s="27"/>
    </row>
    <row r="6" spans="1:18" x14ac:dyDescent="0.2">
      <c r="A6" s="154"/>
      <c r="B6" s="154"/>
      <c r="C6" s="154"/>
      <c r="D6" s="154"/>
    </row>
    <row r="7" spans="1:18" x14ac:dyDescent="0.2">
      <c r="A7" s="82" t="s">
        <v>0</v>
      </c>
      <c r="B7" s="155" t="s">
        <v>213</v>
      </c>
      <c r="C7" s="155" t="s">
        <v>233</v>
      </c>
      <c r="D7" s="155" t="s">
        <v>214</v>
      </c>
    </row>
    <row r="8" spans="1:18" x14ac:dyDescent="0.2">
      <c r="A8" s="156">
        <v>1999</v>
      </c>
      <c r="B8" s="68">
        <v>422257663.39999998</v>
      </c>
      <c r="C8" s="68">
        <v>317665</v>
      </c>
      <c r="D8" s="68">
        <v>1329.2546028048414</v>
      </c>
    </row>
    <row r="9" spans="1:18" x14ac:dyDescent="0.2">
      <c r="A9" s="57">
        <v>2000</v>
      </c>
      <c r="B9" s="22">
        <v>457395257.80000007</v>
      </c>
      <c r="C9" s="22">
        <v>337939</v>
      </c>
      <c r="D9" s="22">
        <v>1353.4846756367276</v>
      </c>
    </row>
    <row r="10" spans="1:18" x14ac:dyDescent="0.2">
      <c r="A10" s="57">
        <v>2001</v>
      </c>
      <c r="B10" s="22">
        <v>488193162.80000001</v>
      </c>
      <c r="C10" s="22">
        <v>367472</v>
      </c>
      <c r="D10" s="22">
        <v>1328.5179899420909</v>
      </c>
    </row>
    <row r="11" spans="1:18" x14ac:dyDescent="0.2">
      <c r="A11" s="57">
        <v>2002</v>
      </c>
      <c r="B11" s="22">
        <v>514755393.50000006</v>
      </c>
      <c r="C11" s="22">
        <v>385708</v>
      </c>
      <c r="D11" s="22">
        <v>1334.5727687784542</v>
      </c>
    </row>
    <row r="12" spans="1:18" x14ac:dyDescent="0.2">
      <c r="A12" s="57">
        <v>2003</v>
      </c>
      <c r="B12" s="22">
        <v>545141383.5</v>
      </c>
      <c r="C12" s="22">
        <v>400511</v>
      </c>
      <c r="D12" s="22">
        <v>1361.1146348040379</v>
      </c>
    </row>
    <row r="13" spans="1:18" x14ac:dyDescent="0.2">
      <c r="A13" s="57">
        <v>2004</v>
      </c>
      <c r="B13" s="22">
        <v>580338676.20000005</v>
      </c>
      <c r="C13" s="22">
        <v>421708</v>
      </c>
      <c r="D13" s="22">
        <v>1376.1623592628075</v>
      </c>
    </row>
    <row r="14" spans="1:18" x14ac:dyDescent="0.2">
      <c r="A14" s="57">
        <v>2005</v>
      </c>
      <c r="B14" s="22">
        <v>631604271.80000007</v>
      </c>
      <c r="C14" s="22">
        <v>445394</v>
      </c>
      <c r="D14" s="22">
        <v>1418.0798838780945</v>
      </c>
    </row>
    <row r="15" spans="1:18" x14ac:dyDescent="0.2">
      <c r="A15" s="57">
        <v>2006</v>
      </c>
      <c r="B15" s="22">
        <v>674180412.50000012</v>
      </c>
      <c r="C15" s="22">
        <v>471809</v>
      </c>
      <c r="D15" s="22">
        <v>1428.926562443701</v>
      </c>
    </row>
    <row r="16" spans="1:18" x14ac:dyDescent="0.2">
      <c r="A16" s="57">
        <v>2007</v>
      </c>
      <c r="B16" s="22">
        <v>722000073.39999998</v>
      </c>
      <c r="C16" s="22">
        <v>495214</v>
      </c>
      <c r="D16" s="22">
        <v>1457.9556987484198</v>
      </c>
    </row>
    <row r="17" spans="1:7" x14ac:dyDescent="0.2">
      <c r="A17" s="57">
        <v>2008</v>
      </c>
      <c r="B17" s="22">
        <v>748186336.20000005</v>
      </c>
      <c r="C17" s="22">
        <v>504850</v>
      </c>
      <c r="D17" s="22">
        <v>1481.9972986035457</v>
      </c>
    </row>
    <row r="18" spans="1:7" x14ac:dyDescent="0.2">
      <c r="A18" s="57">
        <v>2009</v>
      </c>
      <c r="B18" s="22">
        <v>742110599.69999993</v>
      </c>
      <c r="C18" s="22">
        <v>507566</v>
      </c>
      <c r="D18" s="22">
        <v>1462.096751358444</v>
      </c>
    </row>
    <row r="19" spans="1:7" x14ac:dyDescent="0.2">
      <c r="A19" s="57">
        <v>2010</v>
      </c>
      <c r="B19" s="22">
        <v>757725514.19999993</v>
      </c>
      <c r="C19" s="22">
        <v>525547</v>
      </c>
      <c r="D19" s="22">
        <v>1441.7844915868609</v>
      </c>
      <c r="F19" s="176"/>
      <c r="G19" s="176"/>
    </row>
    <row r="20" spans="1:7" x14ac:dyDescent="0.2">
      <c r="A20" s="57">
        <v>2011</v>
      </c>
      <c r="B20" s="22">
        <v>787023975</v>
      </c>
      <c r="C20" s="22">
        <v>547033</v>
      </c>
      <c r="D20" s="22">
        <v>1438.7138892900427</v>
      </c>
      <c r="F20" s="176"/>
      <c r="G20" s="176"/>
    </row>
    <row r="21" spans="1:7" x14ac:dyDescent="0.2">
      <c r="A21" s="57">
        <v>2012</v>
      </c>
      <c r="B21" s="22">
        <v>808048451</v>
      </c>
      <c r="C21" s="22">
        <v>561948</v>
      </c>
      <c r="D21" s="22">
        <v>1437.9416796571925</v>
      </c>
      <c r="F21" s="176"/>
      <c r="G21" s="176"/>
    </row>
    <row r="22" spans="1:7" x14ac:dyDescent="0.2">
      <c r="A22" s="57">
        <v>2013</v>
      </c>
      <c r="B22" s="22">
        <v>810917728</v>
      </c>
      <c r="C22" s="22">
        <v>571800</v>
      </c>
      <c r="D22" s="22">
        <v>1418.1842042672263</v>
      </c>
      <c r="F22" s="176"/>
      <c r="G22" s="176"/>
    </row>
    <row r="23" spans="1:7" x14ac:dyDescent="0.2">
      <c r="A23" s="57">
        <v>2014</v>
      </c>
      <c r="B23" s="22">
        <v>830330963.4000001</v>
      </c>
      <c r="C23" s="22">
        <v>587802</v>
      </c>
      <c r="D23" s="22">
        <v>1412.6031612685906</v>
      </c>
      <c r="F23" s="176"/>
      <c r="G23" s="176"/>
    </row>
    <row r="24" spans="1:7" x14ac:dyDescent="0.2">
      <c r="A24" s="57">
        <v>2015</v>
      </c>
      <c r="B24" s="22">
        <v>850273283.50000012</v>
      </c>
      <c r="C24" s="22">
        <v>605470</v>
      </c>
      <c r="D24" s="22">
        <v>1404.3194270566669</v>
      </c>
      <c r="F24" s="176"/>
      <c r="G24" s="176"/>
    </row>
    <row r="25" spans="1:7" x14ac:dyDescent="0.2">
      <c r="A25" s="57">
        <v>2016</v>
      </c>
      <c r="B25" s="22">
        <v>880672465.60000014</v>
      </c>
      <c r="C25" s="22">
        <v>630096</v>
      </c>
      <c r="D25" s="22">
        <v>1397.6798227571674</v>
      </c>
      <c r="F25" s="176"/>
      <c r="G25" s="176"/>
    </row>
    <row r="26" spans="1:7" x14ac:dyDescent="0.2">
      <c r="A26" s="57">
        <v>2017</v>
      </c>
      <c r="B26" s="22">
        <v>906673343.5999999</v>
      </c>
      <c r="C26" s="22">
        <v>655881</v>
      </c>
      <c r="D26" s="22">
        <v>1382.3747655443592</v>
      </c>
      <c r="F26" s="176"/>
      <c r="G26" s="176"/>
    </row>
    <row r="27" spans="1:7" x14ac:dyDescent="0.2">
      <c r="A27" s="57">
        <v>2018</v>
      </c>
      <c r="B27" s="22">
        <v>939618081</v>
      </c>
      <c r="C27" s="22">
        <v>680384</v>
      </c>
      <c r="D27" s="22">
        <v>1381.0114303099426</v>
      </c>
      <c r="F27" s="176"/>
      <c r="G27" s="176"/>
    </row>
    <row r="28" spans="1:7" x14ac:dyDescent="0.2">
      <c r="A28" s="57">
        <v>2019</v>
      </c>
      <c r="B28" s="22">
        <v>932735513</v>
      </c>
      <c r="C28" s="22">
        <v>696742</v>
      </c>
      <c r="D28" s="22">
        <v>1338.7100433158903</v>
      </c>
      <c r="F28" s="176"/>
      <c r="G28" s="176"/>
    </row>
    <row r="29" spans="1:7" x14ac:dyDescent="0.2">
      <c r="A29" s="57">
        <v>2020</v>
      </c>
      <c r="B29" s="22">
        <v>943099242.19999993</v>
      </c>
      <c r="C29" s="22">
        <v>690216</v>
      </c>
      <c r="D29" s="22">
        <f>B29/C29</f>
        <v>1366.3827587306002</v>
      </c>
      <c r="F29" s="176"/>
      <c r="G29" s="176"/>
    </row>
    <row r="30" spans="1:7" x14ac:dyDescent="0.2">
      <c r="A30" s="57">
        <v>2021</v>
      </c>
      <c r="B30" s="22">
        <v>968735746</v>
      </c>
      <c r="C30" s="22">
        <v>697301</v>
      </c>
      <c r="D30" s="22">
        <v>1389.2648160000001</v>
      </c>
      <c r="F30" s="176"/>
      <c r="G30" s="176"/>
    </row>
    <row r="31" spans="1:7" x14ac:dyDescent="0.2">
      <c r="A31" s="79">
        <v>2022</v>
      </c>
      <c r="B31" s="157">
        <v>967695435.70000005</v>
      </c>
      <c r="C31" s="157">
        <v>703523</v>
      </c>
      <c r="D31" s="157">
        <v>1375.4993589999999</v>
      </c>
      <c r="F31" s="176"/>
      <c r="G31" s="176"/>
    </row>
    <row r="32" spans="1:7" x14ac:dyDescent="0.2">
      <c r="A32" s="33" t="s">
        <v>234</v>
      </c>
    </row>
    <row r="36" spans="1:18" s="33" customFormat="1" ht="12.75" customHeight="1" x14ac:dyDescent="0.2">
      <c r="A36" s="61" t="s">
        <v>231</v>
      </c>
      <c r="B36" s="16"/>
      <c r="C36" s="16"/>
      <c r="D36" s="16"/>
      <c r="O36" s="27"/>
      <c r="P36" s="27"/>
      <c r="Q36" s="27"/>
      <c r="R36" s="27"/>
    </row>
    <row r="37" spans="1:18" s="33" customFormat="1" ht="12.75" customHeight="1" x14ac:dyDescent="0.2">
      <c r="A37" s="4" t="s">
        <v>232</v>
      </c>
      <c r="B37" s="16"/>
      <c r="C37" s="16"/>
      <c r="D37" s="16"/>
      <c r="O37" s="27"/>
      <c r="P37" s="27"/>
      <c r="Q37" s="27"/>
      <c r="R37" s="27"/>
    </row>
    <row r="38" spans="1:18" s="33" customFormat="1" ht="12.75" customHeight="1" x14ac:dyDescent="0.2">
      <c r="A38" s="114" t="s">
        <v>226</v>
      </c>
      <c r="B38" s="16"/>
      <c r="C38" s="16"/>
      <c r="D38" s="16"/>
      <c r="O38" s="27"/>
      <c r="P38" s="27"/>
      <c r="Q38" s="27"/>
      <c r="R38" s="27"/>
    </row>
    <row r="39" spans="1:18" s="33" customFormat="1" ht="12.75" customHeight="1" x14ac:dyDescent="0.2">
      <c r="A39" s="114" t="s">
        <v>227</v>
      </c>
      <c r="B39" s="16"/>
      <c r="C39" s="16"/>
      <c r="D39" s="16"/>
      <c r="O39" s="27"/>
      <c r="P39" s="27"/>
      <c r="Q39" s="27"/>
      <c r="R39" s="27"/>
    </row>
    <row r="40" spans="1:18" x14ac:dyDescent="0.2">
      <c r="A40" s="154"/>
      <c r="B40" s="154"/>
      <c r="C40" s="154"/>
      <c r="D40" s="154"/>
    </row>
    <row r="41" spans="1:18" x14ac:dyDescent="0.2">
      <c r="A41" s="82" t="s">
        <v>0</v>
      </c>
      <c r="B41" s="155" t="s">
        <v>213</v>
      </c>
      <c r="C41" s="155" t="s">
        <v>235</v>
      </c>
      <c r="D41" s="155" t="s">
        <v>214</v>
      </c>
    </row>
    <row r="42" spans="1:18" x14ac:dyDescent="0.2">
      <c r="A42" s="156">
        <v>1999</v>
      </c>
      <c r="B42" s="68">
        <v>387529952.69999999</v>
      </c>
      <c r="C42" s="68">
        <v>91088</v>
      </c>
      <c r="D42" s="68">
        <v>4254.4567088968906</v>
      </c>
    </row>
    <row r="43" spans="1:18" x14ac:dyDescent="0.2">
      <c r="A43" s="57">
        <v>2000</v>
      </c>
      <c r="B43" s="22">
        <v>407949959.09999996</v>
      </c>
      <c r="C43" s="22">
        <v>92349</v>
      </c>
      <c r="D43" s="22">
        <v>4417.4810674723058</v>
      </c>
    </row>
    <row r="44" spans="1:18" x14ac:dyDescent="0.2">
      <c r="A44" s="57">
        <v>2001</v>
      </c>
      <c r="B44" s="22">
        <v>404401727.10000002</v>
      </c>
      <c r="C44" s="22">
        <v>93203</v>
      </c>
      <c r="D44" s="22">
        <v>4338.9346598285465</v>
      </c>
    </row>
    <row r="45" spans="1:18" x14ac:dyDescent="0.2">
      <c r="A45" s="57">
        <v>2002</v>
      </c>
      <c r="B45" s="22">
        <v>400458597.80000007</v>
      </c>
      <c r="C45" s="22">
        <v>93717</v>
      </c>
      <c r="D45" s="22">
        <v>4273.0624945314094</v>
      </c>
      <c r="L45" s="176"/>
    </row>
    <row r="46" spans="1:18" x14ac:dyDescent="0.2">
      <c r="A46" s="57">
        <v>2003</v>
      </c>
      <c r="B46" s="22">
        <v>402120426.30000001</v>
      </c>
      <c r="C46" s="22">
        <v>92752</v>
      </c>
      <c r="D46" s="22">
        <v>4335.4367161894088</v>
      </c>
    </row>
    <row r="47" spans="1:18" x14ac:dyDescent="0.2">
      <c r="A47" s="57">
        <v>2004</v>
      </c>
      <c r="B47" s="22">
        <v>406208411.10000008</v>
      </c>
      <c r="C47" s="22">
        <v>92807</v>
      </c>
      <c r="D47" s="22">
        <v>4376.9156539916175</v>
      </c>
    </row>
    <row r="48" spans="1:18" x14ac:dyDescent="0.2">
      <c r="A48" s="57">
        <v>2005</v>
      </c>
      <c r="B48" s="22">
        <v>417862383</v>
      </c>
      <c r="C48" s="22">
        <v>93548</v>
      </c>
      <c r="D48" s="22">
        <v>4466.8232671997266</v>
      </c>
    </row>
    <row r="49" spans="1:7" x14ac:dyDescent="0.2">
      <c r="A49" s="57">
        <v>2006</v>
      </c>
      <c r="B49" s="22">
        <v>430717904.19999993</v>
      </c>
      <c r="C49" s="22">
        <v>94702</v>
      </c>
      <c r="D49" s="22">
        <v>4548.13947118329</v>
      </c>
      <c r="G49" s="176"/>
    </row>
    <row r="50" spans="1:7" x14ac:dyDescent="0.2">
      <c r="A50" s="57">
        <v>2007</v>
      </c>
      <c r="B50" s="22">
        <v>447498910.00000006</v>
      </c>
      <c r="C50" s="22">
        <v>96277</v>
      </c>
      <c r="D50" s="22">
        <v>4648.0354601825984</v>
      </c>
    </row>
    <row r="51" spans="1:7" x14ac:dyDescent="0.2">
      <c r="A51" s="57">
        <v>2008</v>
      </c>
      <c r="B51" s="22">
        <v>446391725.19999999</v>
      </c>
      <c r="C51" s="22">
        <v>97317</v>
      </c>
      <c r="D51" s="22">
        <v>4586.9860887614705</v>
      </c>
    </row>
    <row r="52" spans="1:7" x14ac:dyDescent="0.2">
      <c r="A52" s="57">
        <v>2009</v>
      </c>
      <c r="B52" s="22">
        <v>412813674.09999996</v>
      </c>
      <c r="C52" s="22">
        <v>96187</v>
      </c>
      <c r="D52" s="22">
        <v>4291.7824040670776</v>
      </c>
      <c r="G52" s="176"/>
    </row>
    <row r="53" spans="1:7" x14ac:dyDescent="0.2">
      <c r="A53" s="57">
        <v>2010</v>
      </c>
      <c r="B53" s="22">
        <v>416291188.89999998</v>
      </c>
      <c r="C53" s="22">
        <v>97217</v>
      </c>
      <c r="D53" s="22">
        <v>4282.0822376744809</v>
      </c>
    </row>
    <row r="54" spans="1:7" x14ac:dyDescent="0.2">
      <c r="A54" s="57">
        <v>2011</v>
      </c>
      <c r="B54" s="22">
        <v>429105680</v>
      </c>
      <c r="C54" s="22">
        <v>96850</v>
      </c>
      <c r="D54" s="22">
        <v>4430.6213732576152</v>
      </c>
    </row>
    <row r="55" spans="1:7" x14ac:dyDescent="0.2">
      <c r="A55" s="57">
        <v>2012</v>
      </c>
      <c r="B55" s="22">
        <v>411414014</v>
      </c>
      <c r="C55" s="22">
        <v>97661</v>
      </c>
      <c r="D55" s="22">
        <v>4212.6745988675111</v>
      </c>
    </row>
    <row r="56" spans="1:7" x14ac:dyDescent="0.2">
      <c r="A56" s="57">
        <v>2013</v>
      </c>
      <c r="B56" s="22">
        <v>402097443</v>
      </c>
      <c r="C56" s="22">
        <v>96749</v>
      </c>
      <c r="D56" s="22">
        <v>4156.088879471622</v>
      </c>
    </row>
    <row r="57" spans="1:7" x14ac:dyDescent="0.2">
      <c r="A57" s="57">
        <v>2014</v>
      </c>
      <c r="B57" s="22">
        <v>401650327.69999999</v>
      </c>
      <c r="C57" s="22">
        <v>97364</v>
      </c>
      <c r="D57" s="22">
        <v>4125.2447280308943</v>
      </c>
    </row>
    <row r="58" spans="1:7" x14ac:dyDescent="0.2">
      <c r="A58" s="57">
        <v>2015</v>
      </c>
      <c r="B58" s="22">
        <v>403178550.59999996</v>
      </c>
      <c r="C58" s="22">
        <v>97469</v>
      </c>
      <c r="D58" s="22">
        <v>4136.4798099908685</v>
      </c>
    </row>
    <row r="59" spans="1:7" x14ac:dyDescent="0.2">
      <c r="A59" s="57">
        <v>2016</v>
      </c>
      <c r="B59" s="22">
        <v>408689185.09999996</v>
      </c>
      <c r="C59" s="22">
        <v>98746</v>
      </c>
      <c r="D59" s="22">
        <v>4138.7923065238083</v>
      </c>
    </row>
    <row r="60" spans="1:7" x14ac:dyDescent="0.2">
      <c r="A60" s="57">
        <v>2017</v>
      </c>
      <c r="B60" s="22">
        <v>417208858.00000006</v>
      </c>
      <c r="C60" s="22">
        <v>100233</v>
      </c>
      <c r="D60" s="22">
        <v>4162.3902108088159</v>
      </c>
    </row>
    <row r="61" spans="1:7" x14ac:dyDescent="0.2">
      <c r="A61" s="57">
        <v>2018</v>
      </c>
      <c r="B61" s="22">
        <v>421093690</v>
      </c>
      <c r="C61" s="22">
        <v>101773</v>
      </c>
      <c r="D61" s="22">
        <v>4137.5776482957172</v>
      </c>
      <c r="G61" s="176"/>
    </row>
    <row r="62" spans="1:7" x14ac:dyDescent="0.2">
      <c r="A62" s="57">
        <v>2019</v>
      </c>
      <c r="B62" s="22">
        <v>417605755</v>
      </c>
      <c r="C62" s="22">
        <v>102922</v>
      </c>
      <c r="D62" s="22">
        <v>4057.4974738151222</v>
      </c>
    </row>
    <row r="63" spans="1:7" x14ac:dyDescent="0.2">
      <c r="A63" s="57">
        <v>2020</v>
      </c>
      <c r="B63" s="22">
        <v>411537668.69999999</v>
      </c>
      <c r="C63" s="22">
        <v>101831</v>
      </c>
      <c r="D63" s="22">
        <f>B63/C63</f>
        <v>4041.3790368355412</v>
      </c>
    </row>
    <row r="64" spans="1:7" x14ac:dyDescent="0.2">
      <c r="A64" s="57">
        <v>2021</v>
      </c>
      <c r="B64" s="22">
        <v>429040332.5</v>
      </c>
      <c r="C64" s="22">
        <v>102235</v>
      </c>
      <c r="D64" s="22">
        <v>4196.6091109999998</v>
      </c>
    </row>
    <row r="65" spans="1:4" x14ac:dyDescent="0.2">
      <c r="A65" s="79">
        <v>2022</v>
      </c>
      <c r="B65" s="157">
        <v>437923044.5</v>
      </c>
      <c r="C65" s="157">
        <v>103349</v>
      </c>
      <c r="D65" s="157">
        <v>4237.3225140000004</v>
      </c>
    </row>
    <row r="66" spans="1:4" x14ac:dyDescent="0.2">
      <c r="A66" s="33" t="s">
        <v>236</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Paint.Picture" shapeId="65537" r:id="rId4">
          <objectPr defaultSize="0" autoLine="0" autoPict="0" r:id="rId5">
            <anchor moveWithCells="1">
              <from>
                <xdr:col>0</xdr:col>
                <xdr:colOff>47625</xdr:colOff>
                <xdr:row>32</xdr:row>
                <xdr:rowOff>0</xdr:rowOff>
              </from>
              <to>
                <xdr:col>1</xdr:col>
                <xdr:colOff>581025</xdr:colOff>
                <xdr:row>33</xdr:row>
                <xdr:rowOff>66675</xdr:rowOff>
              </to>
            </anchor>
          </objectPr>
        </oleObject>
      </mc:Choice>
      <mc:Fallback>
        <oleObject progId="Paint.Picture" shapeId="65537" r:id="rId4"/>
      </mc:Fallback>
    </mc:AlternateContent>
    <mc:AlternateContent xmlns:mc="http://schemas.openxmlformats.org/markup-compatibility/2006">
      <mc:Choice Requires="x14">
        <oleObject progId="Paint.Picture" shapeId="65538" r:id="rId6">
          <objectPr defaultSize="0" autoLine="0" autoPict="0" r:id="rId5">
            <anchor moveWithCells="1">
              <from>
                <xdr:col>0</xdr:col>
                <xdr:colOff>47625</xdr:colOff>
                <xdr:row>66</xdr:row>
                <xdr:rowOff>0</xdr:rowOff>
              </from>
              <to>
                <xdr:col>1</xdr:col>
                <xdr:colOff>581025</xdr:colOff>
                <xdr:row>67</xdr:row>
                <xdr:rowOff>66675</xdr:rowOff>
              </to>
            </anchor>
          </objectPr>
        </oleObject>
      </mc:Choice>
      <mc:Fallback>
        <oleObject progId="Paint.Picture" shapeId="65538"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5"/>
  <sheetViews>
    <sheetView showGridLines="0" topLeftCell="A34" zoomScaleNormal="100" workbookViewId="0">
      <selection activeCell="N16" sqref="N16"/>
    </sheetView>
  </sheetViews>
  <sheetFormatPr defaultColWidth="9.140625" defaultRowHeight="12.75" customHeight="1" x14ac:dyDescent="0.2"/>
  <cols>
    <col min="1" max="1" width="21.28515625" style="6" customWidth="1"/>
    <col min="2" max="2" width="16.42578125" style="2" customWidth="1"/>
    <col min="3" max="3" width="17.5703125" style="2" customWidth="1"/>
    <col min="4" max="4" width="16.28515625" style="2" customWidth="1"/>
    <col min="5" max="5" width="3.28515625" style="2" customWidth="1"/>
    <col min="6" max="8" width="10.7109375" style="2" customWidth="1"/>
    <col min="9" max="9" width="2.5703125" style="2" customWidth="1"/>
    <col min="10" max="12" width="10.7109375" style="2" customWidth="1"/>
    <col min="13" max="13" width="4.140625" style="2" customWidth="1"/>
    <col min="14" max="14" width="10.140625" style="2" customWidth="1"/>
    <col min="15" max="15" width="12" style="2" customWidth="1"/>
    <col min="16" max="17" width="16.7109375" customWidth="1"/>
    <col min="18" max="18" width="12" customWidth="1"/>
    <col min="19" max="19" width="12.28515625" customWidth="1"/>
    <col min="24" max="16384" width="9.140625" style="2"/>
  </cols>
  <sheetData>
    <row r="1" spans="1:25" s="33" customFormat="1" ht="12.75" customHeight="1" x14ac:dyDescent="0.2">
      <c r="A1" s="20"/>
      <c r="N1" s="2"/>
      <c r="O1" s="2"/>
      <c r="P1"/>
      <c r="Q1"/>
      <c r="R1"/>
      <c r="S1"/>
      <c r="T1"/>
      <c r="U1"/>
      <c r="V1"/>
      <c r="W1"/>
    </row>
    <row r="2" spans="1:25" ht="12.75" customHeight="1" x14ac:dyDescent="0.2">
      <c r="A2" s="61" t="s">
        <v>148</v>
      </c>
      <c r="B2" s="16"/>
      <c r="C2" s="16"/>
      <c r="D2" s="16"/>
      <c r="E2" s="16"/>
      <c r="F2" s="16"/>
      <c r="G2" s="16"/>
      <c r="H2" s="16"/>
      <c r="I2" s="16"/>
    </row>
    <row r="3" spans="1:25" ht="12.75" customHeight="1" x14ac:dyDescent="0.2">
      <c r="A3" s="4" t="s">
        <v>268</v>
      </c>
      <c r="B3" s="16"/>
      <c r="C3" s="16"/>
      <c r="D3" s="16"/>
      <c r="E3" s="16"/>
      <c r="F3" s="16"/>
      <c r="G3" s="16"/>
      <c r="H3" s="16"/>
      <c r="I3" s="16"/>
    </row>
    <row r="4" spans="1:25" ht="12.75" customHeight="1" x14ac:dyDescent="0.2">
      <c r="A4" s="114" t="s">
        <v>294</v>
      </c>
      <c r="B4" s="16"/>
      <c r="C4" s="16"/>
      <c r="D4" s="16"/>
      <c r="E4" s="16"/>
      <c r="F4" s="16"/>
      <c r="G4" s="16"/>
      <c r="H4" s="16"/>
      <c r="I4" s="16"/>
    </row>
    <row r="5" spans="1:25" ht="12.75" customHeight="1" x14ac:dyDescent="0.2">
      <c r="A5" s="13"/>
      <c r="B5" s="37"/>
      <c r="C5" s="37"/>
      <c r="D5" s="37"/>
      <c r="E5" s="37"/>
      <c r="F5" s="37"/>
      <c r="G5" s="37"/>
      <c r="H5" s="37"/>
      <c r="I5" s="37"/>
      <c r="J5" s="13"/>
      <c r="K5" s="13"/>
      <c r="L5" s="13"/>
      <c r="M5" s="13"/>
      <c r="N5" s="13"/>
    </row>
    <row r="6" spans="1:25" ht="12.75" customHeight="1" x14ac:dyDescent="0.2">
      <c r="B6" s="249" t="s">
        <v>69</v>
      </c>
      <c r="C6" s="249"/>
      <c r="D6" s="249"/>
      <c r="E6" s="6"/>
      <c r="F6" s="249" t="s">
        <v>70</v>
      </c>
      <c r="G6" s="249"/>
      <c r="H6" s="249"/>
      <c r="I6" s="6"/>
      <c r="J6" s="249" t="s">
        <v>14</v>
      </c>
      <c r="K6" s="249"/>
      <c r="L6" s="249"/>
      <c r="M6" s="158"/>
      <c r="N6" s="33" t="s">
        <v>215</v>
      </c>
      <c r="O6" s="113"/>
      <c r="X6"/>
      <c r="Y6"/>
    </row>
    <row r="7" spans="1:25" ht="12.75" customHeight="1" x14ac:dyDescent="0.2">
      <c r="A7" s="2" t="s">
        <v>19</v>
      </c>
      <c r="B7" s="71" t="s">
        <v>66</v>
      </c>
      <c r="C7" s="51"/>
      <c r="D7" s="51"/>
      <c r="E7" s="5"/>
      <c r="F7" s="42"/>
      <c r="G7" s="42"/>
      <c r="H7" s="42"/>
      <c r="I7" s="23"/>
      <c r="J7" s="42"/>
      <c r="K7" s="42"/>
      <c r="L7" s="42"/>
      <c r="M7" s="23"/>
      <c r="N7" s="58" t="s">
        <v>217</v>
      </c>
      <c r="O7" s="56"/>
      <c r="X7"/>
      <c r="Y7"/>
    </row>
    <row r="8" spans="1:25" ht="12.75" customHeight="1" x14ac:dyDescent="0.2">
      <c r="A8" s="202" t="s">
        <v>21</v>
      </c>
      <c r="B8" s="203">
        <v>-3500</v>
      </c>
      <c r="C8" s="204" t="s">
        <v>25</v>
      </c>
      <c r="D8" s="204" t="s">
        <v>1</v>
      </c>
      <c r="E8" s="204"/>
      <c r="F8" s="203">
        <v>-3500</v>
      </c>
      <c r="G8" s="204" t="s">
        <v>25</v>
      </c>
      <c r="H8" s="204" t="s">
        <v>1</v>
      </c>
      <c r="I8" s="204"/>
      <c r="J8" s="203">
        <v>-3500</v>
      </c>
      <c r="K8" s="204" t="s">
        <v>25</v>
      </c>
      <c r="L8" s="204" t="s">
        <v>1</v>
      </c>
      <c r="M8" s="204"/>
      <c r="N8" s="205" t="s">
        <v>218</v>
      </c>
      <c r="X8"/>
      <c r="Y8"/>
    </row>
    <row r="9" spans="1:25" ht="12.75" customHeight="1" x14ac:dyDescent="0.2">
      <c r="A9" s="166" t="s">
        <v>258</v>
      </c>
      <c r="B9" s="110">
        <v>47897951.299999997</v>
      </c>
      <c r="C9" s="110">
        <v>11267064</v>
      </c>
      <c r="D9" s="110">
        <v>59165015.299999997</v>
      </c>
      <c r="E9" s="22"/>
      <c r="F9" s="110">
        <v>99031</v>
      </c>
      <c r="G9" s="110">
        <v>20971</v>
      </c>
      <c r="H9" s="110">
        <f>SUM(F9:G9)</f>
        <v>120002</v>
      </c>
      <c r="I9" s="22"/>
      <c r="J9" s="22">
        <f>B9/F9</f>
        <v>483.66623885450008</v>
      </c>
      <c r="K9" s="22">
        <f>C9/G9</f>
        <v>537.26879977111253</v>
      </c>
      <c r="L9" s="22">
        <f>D9/H9</f>
        <v>493.03357694038431</v>
      </c>
      <c r="M9" s="22"/>
      <c r="N9" s="22">
        <v>1.7974669999999999</v>
      </c>
      <c r="O9" s="40"/>
      <c r="X9"/>
      <c r="Y9"/>
    </row>
    <row r="10" spans="1:25" ht="12.75" customHeight="1" x14ac:dyDescent="0.2">
      <c r="A10" s="223">
        <v>2005</v>
      </c>
      <c r="B10" s="110">
        <v>7748563.7000000002</v>
      </c>
      <c r="C10" s="110">
        <v>2987384.4</v>
      </c>
      <c r="D10" s="110">
        <v>10735948.1</v>
      </c>
      <c r="E10" s="22"/>
      <c r="F10" s="110">
        <v>10708</v>
      </c>
      <c r="G10" s="110">
        <v>1762</v>
      </c>
      <c r="H10" s="110">
        <f t="shared" ref="H10:H27" si="0">SUM(F10:G10)</f>
        <v>12470</v>
      </c>
      <c r="I10" s="22"/>
      <c r="J10" s="22">
        <f t="shared" ref="J10:J27" si="1">B10/F10</f>
        <v>723.62380463205079</v>
      </c>
      <c r="K10" s="22">
        <f t="shared" ref="K10:K28" si="2">C10/G10</f>
        <v>1695.4508513053347</v>
      </c>
      <c r="L10" s="22">
        <f t="shared" ref="L10:L28" si="3">D10/H10</f>
        <v>860.94210906174817</v>
      </c>
      <c r="M10" s="22"/>
      <c r="N10" s="22">
        <v>2.7266520000000001</v>
      </c>
      <c r="O10" s="40"/>
      <c r="X10"/>
      <c r="Y10"/>
    </row>
    <row r="11" spans="1:25" ht="12.75" customHeight="1" x14ac:dyDescent="0.2">
      <c r="A11" s="223">
        <v>2006</v>
      </c>
      <c r="B11" s="110">
        <v>13615756.5</v>
      </c>
      <c r="C11" s="110">
        <v>3797345.4</v>
      </c>
      <c r="D11" s="110">
        <v>17413101.899999999</v>
      </c>
      <c r="E11" s="22"/>
      <c r="F11" s="110">
        <v>16806</v>
      </c>
      <c r="G11" s="110">
        <v>2174</v>
      </c>
      <c r="H11" s="110">
        <f t="shared" si="0"/>
        <v>18980</v>
      </c>
      <c r="I11" s="22"/>
      <c r="J11" s="22">
        <f t="shared" si="1"/>
        <v>810.17234916101393</v>
      </c>
      <c r="K11" s="22">
        <f t="shared" si="2"/>
        <v>1746.7090156393745</v>
      </c>
      <c r="L11" s="22">
        <f t="shared" si="3"/>
        <v>917.44477871443621</v>
      </c>
      <c r="M11" s="22"/>
      <c r="N11" s="22">
        <v>3.2303410000000001</v>
      </c>
      <c r="O11" s="40"/>
      <c r="X11"/>
      <c r="Y11"/>
    </row>
    <row r="12" spans="1:25" ht="12.75" customHeight="1" x14ac:dyDescent="0.2">
      <c r="A12" s="223">
        <v>2007</v>
      </c>
      <c r="B12" s="110">
        <v>20830607.300000001</v>
      </c>
      <c r="C12" s="110">
        <v>5574356.9000000004</v>
      </c>
      <c r="D12" s="110">
        <v>26404964.199999999</v>
      </c>
      <c r="E12" s="22"/>
      <c r="F12" s="110">
        <v>22054</v>
      </c>
      <c r="G12" s="110">
        <v>2759</v>
      </c>
      <c r="H12" s="110">
        <f t="shared" si="0"/>
        <v>24813</v>
      </c>
      <c r="I12" s="22"/>
      <c r="J12" s="22">
        <f t="shared" si="1"/>
        <v>944.52740092500233</v>
      </c>
      <c r="K12" s="22">
        <f t="shared" si="2"/>
        <v>2020.4265675969555</v>
      </c>
      <c r="L12" s="22">
        <f t="shared" si="3"/>
        <v>1064.1584733808891</v>
      </c>
      <c r="M12" s="22"/>
      <c r="N12" s="22">
        <v>3.3959549999999998</v>
      </c>
      <c r="O12" s="40"/>
      <c r="X12"/>
      <c r="Y12"/>
    </row>
    <row r="13" spans="1:25" ht="12.75" customHeight="1" x14ac:dyDescent="0.2">
      <c r="A13" s="223">
        <v>2008</v>
      </c>
      <c r="B13" s="110">
        <v>26313421.399999999</v>
      </c>
      <c r="C13" s="110">
        <v>7156727.7000000002</v>
      </c>
      <c r="D13" s="110">
        <v>33470149.100000001</v>
      </c>
      <c r="E13" s="22"/>
      <c r="F13" s="110">
        <v>26115</v>
      </c>
      <c r="G13" s="110">
        <v>3204</v>
      </c>
      <c r="H13" s="110">
        <f t="shared" si="0"/>
        <v>29319</v>
      </c>
      <c r="I13" s="22"/>
      <c r="J13" s="22">
        <f t="shared" si="1"/>
        <v>1007.5979858318973</v>
      </c>
      <c r="K13" s="22">
        <f t="shared" si="2"/>
        <v>2233.6852996254684</v>
      </c>
      <c r="L13" s="22">
        <f t="shared" si="3"/>
        <v>1141.5856304785293</v>
      </c>
      <c r="M13" s="22"/>
      <c r="N13" s="22">
        <v>3.6429469999999999</v>
      </c>
      <c r="O13" s="40"/>
      <c r="X13"/>
      <c r="Y13"/>
    </row>
    <row r="14" spans="1:25" ht="12.75" customHeight="1" x14ac:dyDescent="0.2">
      <c r="A14" s="223">
        <v>2009</v>
      </c>
      <c r="B14" s="110">
        <v>15536894.699999999</v>
      </c>
      <c r="C14" s="110">
        <v>6408046.9000000004</v>
      </c>
      <c r="D14" s="110">
        <v>21944941.600000001</v>
      </c>
      <c r="E14" s="22"/>
      <c r="F14" s="110">
        <v>14295</v>
      </c>
      <c r="G14" s="110">
        <v>2608</v>
      </c>
      <c r="H14" s="110">
        <f t="shared" si="0"/>
        <v>16903</v>
      </c>
      <c r="I14" s="22"/>
      <c r="J14" s="22">
        <f t="shared" si="1"/>
        <v>1086.8761594963273</v>
      </c>
      <c r="K14" s="22">
        <f t="shared" si="2"/>
        <v>2457.073197852761</v>
      </c>
      <c r="L14" s="22">
        <f t="shared" si="3"/>
        <v>1298.2867893273385</v>
      </c>
      <c r="M14" s="22"/>
      <c r="N14" s="22">
        <v>3.8130389999999998</v>
      </c>
      <c r="O14" s="40"/>
      <c r="X14"/>
      <c r="Y14"/>
    </row>
    <row r="15" spans="1:25" ht="12.75" customHeight="1" x14ac:dyDescent="0.2">
      <c r="A15" s="223">
        <v>2010</v>
      </c>
      <c r="B15" s="110">
        <v>35907216.200000003</v>
      </c>
      <c r="C15" s="110">
        <v>5790342.9000000004</v>
      </c>
      <c r="D15" s="110">
        <v>41697559.100000001</v>
      </c>
      <c r="E15" s="22"/>
      <c r="F15" s="110">
        <v>30591</v>
      </c>
      <c r="G15" s="110">
        <v>2208</v>
      </c>
      <c r="H15" s="110">
        <f t="shared" si="0"/>
        <v>32799</v>
      </c>
      <c r="I15" s="22"/>
      <c r="J15" s="22">
        <f t="shared" si="1"/>
        <v>1173.7836683992025</v>
      </c>
      <c r="K15" s="22">
        <f t="shared" si="2"/>
        <v>2622.4379076086957</v>
      </c>
      <c r="L15" s="22">
        <f t="shared" si="3"/>
        <v>1271.3058050550321</v>
      </c>
      <c r="M15" s="22"/>
      <c r="N15" s="22">
        <v>4.247814</v>
      </c>
      <c r="O15" s="40"/>
      <c r="X15"/>
      <c r="Y15"/>
    </row>
    <row r="16" spans="1:25" ht="12.75" customHeight="1" x14ac:dyDescent="0.2">
      <c r="A16" s="223">
        <v>2011</v>
      </c>
      <c r="B16" s="110">
        <v>47955113.600000001</v>
      </c>
      <c r="C16" s="110">
        <v>10802256.300000001</v>
      </c>
      <c r="D16" s="110">
        <v>58757369.899999999</v>
      </c>
      <c r="E16" s="22"/>
      <c r="F16" s="110">
        <v>38164</v>
      </c>
      <c r="G16" s="110">
        <v>3449</v>
      </c>
      <c r="H16" s="110">
        <f t="shared" si="0"/>
        <v>41613</v>
      </c>
      <c r="I16" s="22"/>
      <c r="J16" s="22">
        <f t="shared" si="1"/>
        <v>1256.5536526569542</v>
      </c>
      <c r="K16" s="22">
        <f t="shared" si="2"/>
        <v>3131.9966077123804</v>
      </c>
      <c r="L16" s="22">
        <f t="shared" si="3"/>
        <v>1411.9955278398577</v>
      </c>
      <c r="M16" s="22"/>
      <c r="N16" s="22">
        <v>4.0360769999999997</v>
      </c>
      <c r="O16" s="40"/>
      <c r="X16"/>
      <c r="Y16"/>
    </row>
    <row r="17" spans="1:25" ht="12.75" customHeight="1" x14ac:dyDescent="0.2">
      <c r="A17" s="223">
        <v>2012</v>
      </c>
      <c r="B17" s="110">
        <v>41131017.399999999</v>
      </c>
      <c r="C17" s="110">
        <v>14333250.300000001</v>
      </c>
      <c r="D17" s="110">
        <v>55464267.700000003</v>
      </c>
      <c r="E17" s="22"/>
      <c r="F17" s="110">
        <v>30590</v>
      </c>
      <c r="G17" s="110">
        <v>3851</v>
      </c>
      <c r="H17" s="110">
        <f t="shared" si="0"/>
        <v>34441</v>
      </c>
      <c r="I17" s="22"/>
      <c r="J17" s="22">
        <f t="shared" si="1"/>
        <v>1344.5903040209218</v>
      </c>
      <c r="K17" s="22">
        <f t="shared" si="2"/>
        <v>3721.9554141781359</v>
      </c>
      <c r="L17" s="22">
        <f t="shared" si="3"/>
        <v>1610.4139746232688</v>
      </c>
      <c r="M17" s="22"/>
      <c r="N17" s="22">
        <v>4.5532409999999999</v>
      </c>
      <c r="O17" s="40"/>
      <c r="X17"/>
      <c r="Y17"/>
    </row>
    <row r="18" spans="1:25" ht="12.75" customHeight="1" x14ac:dyDescent="0.2">
      <c r="A18" s="223">
        <v>2013</v>
      </c>
      <c r="B18" s="110">
        <v>44232822.100000001</v>
      </c>
      <c r="C18" s="110">
        <v>16299052.4</v>
      </c>
      <c r="D18" s="110">
        <v>60531874.5</v>
      </c>
      <c r="E18" s="22"/>
      <c r="F18" s="110">
        <v>30657</v>
      </c>
      <c r="G18" s="110">
        <v>3669</v>
      </c>
      <c r="H18" s="110">
        <f t="shared" si="0"/>
        <v>34326</v>
      </c>
      <c r="I18" s="22"/>
      <c r="J18" s="22">
        <f t="shared" si="1"/>
        <v>1442.8294386273935</v>
      </c>
      <c r="K18" s="22">
        <f t="shared" si="2"/>
        <v>4442.3691469065143</v>
      </c>
      <c r="L18" s="22">
        <f t="shared" si="3"/>
        <v>1763.440963118336</v>
      </c>
      <c r="M18" s="22"/>
      <c r="N18" s="22">
        <v>5.0857250000000001</v>
      </c>
      <c r="O18" s="40"/>
      <c r="X18"/>
      <c r="Y18"/>
    </row>
    <row r="19" spans="1:25" ht="12.75" customHeight="1" x14ac:dyDescent="0.2">
      <c r="A19" s="223">
        <v>2014</v>
      </c>
      <c r="B19" s="110">
        <v>59551945.399999999</v>
      </c>
      <c r="C19" s="110">
        <v>23810125.899999999</v>
      </c>
      <c r="D19" s="110">
        <v>83362071.299999997</v>
      </c>
      <c r="E19" s="22"/>
      <c r="F19" s="110">
        <v>38354</v>
      </c>
      <c r="G19" s="110">
        <v>4992</v>
      </c>
      <c r="H19" s="110">
        <f t="shared" si="0"/>
        <v>43346</v>
      </c>
      <c r="I19" s="22"/>
      <c r="J19" s="22">
        <f t="shared" si="1"/>
        <v>1552.6919069718933</v>
      </c>
      <c r="K19" s="22">
        <f t="shared" si="2"/>
        <v>4769.6566306089744</v>
      </c>
      <c r="L19" s="22">
        <f t="shared" si="3"/>
        <v>1923.1779472154292</v>
      </c>
      <c r="M19" s="22"/>
      <c r="N19" s="22">
        <v>5.5131519999999998</v>
      </c>
      <c r="O19" s="40"/>
      <c r="X19"/>
      <c r="Y19"/>
    </row>
    <row r="20" spans="1:25" ht="12.75" customHeight="1" x14ac:dyDescent="0.2">
      <c r="A20" s="223">
        <v>2015</v>
      </c>
      <c r="B20" s="110">
        <v>72670134.900000006</v>
      </c>
      <c r="C20" s="110">
        <v>37863371.399999999</v>
      </c>
      <c r="D20" s="110">
        <v>110533506.3</v>
      </c>
      <c r="E20" s="22"/>
      <c r="F20" s="110">
        <v>43367</v>
      </c>
      <c r="G20" s="110">
        <v>6952</v>
      </c>
      <c r="H20" s="110">
        <f t="shared" si="0"/>
        <v>50319</v>
      </c>
      <c r="I20" s="22"/>
      <c r="J20" s="22">
        <f t="shared" si="1"/>
        <v>1675.7012221274242</v>
      </c>
      <c r="K20" s="22">
        <f t="shared" si="2"/>
        <v>5446.3997986191025</v>
      </c>
      <c r="L20" s="22">
        <f t="shared" si="3"/>
        <v>2196.6554641387943</v>
      </c>
      <c r="M20" s="22"/>
      <c r="N20" s="22">
        <v>5.9044549999999996</v>
      </c>
      <c r="O20" s="40"/>
      <c r="X20"/>
      <c r="Y20"/>
    </row>
    <row r="21" spans="1:25" ht="12.75" customHeight="1" x14ac:dyDescent="0.2">
      <c r="A21" s="223">
        <v>2016</v>
      </c>
      <c r="B21" s="110">
        <v>94167319.299999997</v>
      </c>
      <c r="C21" s="110">
        <v>42340657.899999999</v>
      </c>
      <c r="D21" s="110">
        <v>136507977.19999999</v>
      </c>
      <c r="E21" s="22"/>
      <c r="F21" s="110">
        <v>52618</v>
      </c>
      <c r="G21" s="110">
        <v>7026</v>
      </c>
      <c r="H21" s="110">
        <f t="shared" si="0"/>
        <v>59644</v>
      </c>
      <c r="I21" s="22"/>
      <c r="J21" s="22">
        <f t="shared" si="1"/>
        <v>1789.6407940248585</v>
      </c>
      <c r="K21" s="22">
        <f t="shared" si="2"/>
        <v>6026.282080842584</v>
      </c>
      <c r="L21" s="22">
        <f t="shared" si="3"/>
        <v>2288.71264838039</v>
      </c>
      <c r="M21" s="22"/>
      <c r="N21" s="22">
        <v>6.7717130000000001</v>
      </c>
      <c r="O21" s="40"/>
      <c r="X21"/>
      <c r="Y21"/>
    </row>
    <row r="22" spans="1:25" ht="12.75" customHeight="1" x14ac:dyDescent="0.2">
      <c r="A22" s="223">
        <v>2017</v>
      </c>
      <c r="B22" s="110">
        <v>106336525.8</v>
      </c>
      <c r="C22" s="110">
        <v>46363355</v>
      </c>
      <c r="D22" s="110">
        <v>152699880.80000001</v>
      </c>
      <c r="E22" s="22"/>
      <c r="F22" s="110">
        <v>56129</v>
      </c>
      <c r="G22" s="110">
        <v>7054</v>
      </c>
      <c r="H22" s="110">
        <f t="shared" si="0"/>
        <v>63183</v>
      </c>
      <c r="I22" s="22"/>
      <c r="J22" s="22">
        <f t="shared" si="1"/>
        <v>1894.5024105186267</v>
      </c>
      <c r="K22" s="22">
        <f t="shared" si="2"/>
        <v>6572.6332577261128</v>
      </c>
      <c r="L22" s="22">
        <f t="shared" si="3"/>
        <v>2416.787439659402</v>
      </c>
      <c r="M22" s="22"/>
      <c r="N22" s="22">
        <v>6.8669659999999997</v>
      </c>
      <c r="O22" s="40"/>
      <c r="X22"/>
      <c r="Y22"/>
    </row>
    <row r="23" spans="1:25" ht="12.75" customHeight="1" x14ac:dyDescent="0.2">
      <c r="A23" s="223">
        <v>2018</v>
      </c>
      <c r="B23" s="110">
        <v>100446416.5</v>
      </c>
      <c r="C23" s="110">
        <v>53677868.399999999</v>
      </c>
      <c r="D23" s="110">
        <v>154124284.90000001</v>
      </c>
      <c r="E23" s="22"/>
      <c r="F23" s="110">
        <v>51867</v>
      </c>
      <c r="G23" s="110">
        <v>7453</v>
      </c>
      <c r="H23" s="110">
        <f t="shared" si="0"/>
        <v>59320</v>
      </c>
      <c r="I23" s="22"/>
      <c r="J23" s="22">
        <f t="shared" si="1"/>
        <v>1936.6151213681146</v>
      </c>
      <c r="K23" s="22">
        <f t="shared" si="2"/>
        <v>7202.1827988729365</v>
      </c>
      <c r="L23" s="22">
        <f t="shared" si="3"/>
        <v>2598.184168914363</v>
      </c>
      <c r="M23" s="22"/>
      <c r="N23" s="22">
        <v>7.0411510000000002</v>
      </c>
      <c r="O23" s="40"/>
      <c r="X23"/>
      <c r="Y23"/>
    </row>
    <row r="24" spans="1:25" ht="12.75" customHeight="1" x14ac:dyDescent="0.2">
      <c r="A24" s="223">
        <v>2019</v>
      </c>
      <c r="B24" s="110">
        <v>104406999.2</v>
      </c>
      <c r="C24" s="110">
        <v>56369631.100000001</v>
      </c>
      <c r="D24" s="110">
        <v>160776630.30000001</v>
      </c>
      <c r="E24" s="22"/>
      <c r="F24" s="110">
        <v>49508</v>
      </c>
      <c r="G24" s="110">
        <v>7449</v>
      </c>
      <c r="H24" s="110">
        <f t="shared" si="0"/>
        <v>56957</v>
      </c>
      <c r="I24" s="22"/>
      <c r="J24" s="22">
        <f t="shared" si="1"/>
        <v>2108.8914761250708</v>
      </c>
      <c r="K24" s="22">
        <f t="shared" si="2"/>
        <v>7567.409195865217</v>
      </c>
      <c r="L24" s="22">
        <f t="shared" si="3"/>
        <v>2822.7720964938462</v>
      </c>
      <c r="M24" s="22"/>
      <c r="N24" s="22">
        <v>7.8214930000000003</v>
      </c>
      <c r="O24" s="40"/>
      <c r="X24"/>
      <c r="Y24"/>
    </row>
    <row r="25" spans="1:25" ht="12.75" customHeight="1" x14ac:dyDescent="0.2">
      <c r="A25" s="223">
        <v>2020</v>
      </c>
      <c r="B25" s="110">
        <v>56892786.100000001</v>
      </c>
      <c r="C25" s="110">
        <v>42359154.299999997</v>
      </c>
      <c r="D25" s="110">
        <v>99251940.400000006</v>
      </c>
      <c r="E25" s="22"/>
      <c r="F25" s="110">
        <v>31944</v>
      </c>
      <c r="G25" s="110">
        <v>5442</v>
      </c>
      <c r="H25" s="110">
        <f t="shared" si="0"/>
        <v>37386</v>
      </c>
      <c r="I25" s="22"/>
      <c r="J25" s="22">
        <f t="shared" si="1"/>
        <v>1781.0163442273979</v>
      </c>
      <c r="K25" s="22">
        <f t="shared" si="2"/>
        <v>7783.7475744211679</v>
      </c>
      <c r="L25" s="22">
        <f t="shared" si="3"/>
        <v>2654.7889691328305</v>
      </c>
      <c r="M25" s="22"/>
      <c r="N25" s="22">
        <v>7.2503390000000003</v>
      </c>
      <c r="O25" s="40"/>
      <c r="X25"/>
      <c r="Y25"/>
    </row>
    <row r="26" spans="1:25" ht="12.75" customHeight="1" x14ac:dyDescent="0.2">
      <c r="A26" s="223">
        <v>2021</v>
      </c>
      <c r="B26" s="110">
        <v>56224097.5</v>
      </c>
      <c r="C26" s="110">
        <v>41256102.700000003</v>
      </c>
      <c r="D26" s="110">
        <v>97480200.200000003</v>
      </c>
      <c r="E26" s="22"/>
      <c r="F26" s="110">
        <v>34166</v>
      </c>
      <c r="G26" s="110">
        <v>5870</v>
      </c>
      <c r="H26" s="110">
        <f t="shared" si="0"/>
        <v>40036</v>
      </c>
      <c r="I26" s="22"/>
      <c r="J26" s="22">
        <f t="shared" si="1"/>
        <v>1645.615451033191</v>
      </c>
      <c r="K26" s="22">
        <f t="shared" si="2"/>
        <v>7028.2968824531517</v>
      </c>
      <c r="L26" s="22">
        <f t="shared" si="3"/>
        <v>2434.813672694575</v>
      </c>
      <c r="M26" s="22"/>
      <c r="N26" s="22">
        <v>7.3068730000000004</v>
      </c>
      <c r="O26" s="40"/>
      <c r="X26"/>
      <c r="Y26"/>
    </row>
    <row r="27" spans="1:25" ht="12.75" customHeight="1" x14ac:dyDescent="0.2">
      <c r="A27" s="31" t="s">
        <v>259</v>
      </c>
      <c r="B27" s="110">
        <v>15829846.800000001</v>
      </c>
      <c r="C27" s="110">
        <v>9466950.5999999996</v>
      </c>
      <c r="D27" s="110">
        <v>25296797.400000002</v>
      </c>
      <c r="E27" s="22"/>
      <c r="F27" s="110">
        <v>26559</v>
      </c>
      <c r="G27" s="110">
        <v>4456</v>
      </c>
      <c r="H27" s="110">
        <f t="shared" si="0"/>
        <v>31015</v>
      </c>
      <c r="I27" s="22"/>
      <c r="J27" s="22">
        <f t="shared" si="1"/>
        <v>596.02570879927714</v>
      </c>
      <c r="K27" s="22">
        <f t="shared" si="2"/>
        <v>2124.5400807899459</v>
      </c>
      <c r="L27" s="22">
        <f t="shared" si="3"/>
        <v>815.63106238916657</v>
      </c>
      <c r="M27" s="22"/>
      <c r="N27" s="22">
        <v>6.372687</v>
      </c>
      <c r="O27" s="40"/>
      <c r="Q27" s="176"/>
      <c r="R27" s="176"/>
      <c r="S27" s="176"/>
      <c r="T27" s="176"/>
      <c r="U27" s="176"/>
      <c r="V27" s="176"/>
      <c r="W27" s="176"/>
      <c r="X27"/>
      <c r="Y27"/>
    </row>
    <row r="28" spans="1:25" ht="12.75" customHeight="1" x14ac:dyDescent="0.2">
      <c r="A28" s="74" t="s">
        <v>10</v>
      </c>
      <c r="B28" s="80">
        <f>SUM(B9:B27)</f>
        <v>967695435.70000005</v>
      </c>
      <c r="C28" s="80">
        <f t="shared" ref="C28:H28" si="4">SUM(C9:C27)</f>
        <v>437923044.50000006</v>
      </c>
      <c r="D28" s="80">
        <f t="shared" si="4"/>
        <v>1405618480.2000003</v>
      </c>
      <c r="E28" s="80"/>
      <c r="F28" s="80">
        <f t="shared" si="4"/>
        <v>703523</v>
      </c>
      <c r="G28" s="80">
        <f t="shared" si="4"/>
        <v>103349</v>
      </c>
      <c r="H28" s="80">
        <f t="shared" si="4"/>
        <v>806872</v>
      </c>
      <c r="I28" s="80"/>
      <c r="J28" s="80">
        <f>B28/F28</f>
        <v>1375.4993592249295</v>
      </c>
      <c r="K28" s="80">
        <f t="shared" si="2"/>
        <v>4237.3225140059412</v>
      </c>
      <c r="L28" s="80">
        <f t="shared" si="3"/>
        <v>1742.058815028902</v>
      </c>
      <c r="M28" s="80"/>
      <c r="N28" s="80">
        <v>5.4074499999999999</v>
      </c>
      <c r="O28" s="40"/>
      <c r="X28"/>
      <c r="Y28"/>
    </row>
    <row r="29" spans="1:25" s="11" customFormat="1" ht="12.75" customHeight="1" x14ac:dyDescent="0.2">
      <c r="A29" s="2" t="s">
        <v>68</v>
      </c>
      <c r="B29" s="2"/>
      <c r="C29" s="2"/>
      <c r="D29" s="2"/>
      <c r="E29" s="2"/>
      <c r="F29" s="2"/>
      <c r="G29" s="2"/>
      <c r="H29" s="2"/>
      <c r="I29" s="2"/>
      <c r="J29" s="2"/>
      <c r="K29" s="2"/>
      <c r="L29" s="2"/>
      <c r="M29" s="2"/>
      <c r="O29" s="40"/>
      <c r="P29"/>
      <c r="Q29" s="176"/>
      <c r="R29" s="176"/>
      <c r="S29" s="176"/>
      <c r="T29" s="176"/>
      <c r="U29" s="176"/>
      <c r="V29" s="176"/>
      <c r="W29" s="176"/>
      <c r="X29"/>
      <c r="Y29"/>
    </row>
    <row r="30" spans="1:25" ht="12.75" customHeight="1" x14ac:dyDescent="0.2">
      <c r="A30" s="14"/>
      <c r="X30"/>
      <c r="Y30"/>
    </row>
    <row r="31" spans="1:25" ht="12.75" customHeight="1" x14ac:dyDescent="0.2">
      <c r="D31" s="81"/>
      <c r="E31" s="81"/>
      <c r="F31" s="7"/>
      <c r="G31" s="7"/>
      <c r="H31" s="7"/>
      <c r="I31" s="7"/>
      <c r="J31" s="12"/>
      <c r="K31" s="88"/>
      <c r="L31" s="88"/>
      <c r="M31"/>
      <c r="Q31" s="2"/>
      <c r="X31"/>
      <c r="Y31"/>
    </row>
    <row r="32" spans="1:25" customFormat="1" ht="12.75" customHeight="1" x14ac:dyDescent="0.2">
      <c r="A32" s="61" t="s">
        <v>149</v>
      </c>
      <c r="B32" s="16"/>
      <c r="C32" s="16"/>
      <c r="D32" s="16"/>
      <c r="E32" s="2"/>
      <c r="F32" s="2"/>
      <c r="G32" s="2"/>
      <c r="H32" s="2"/>
      <c r="I32" s="2"/>
      <c r="J32" s="109"/>
      <c r="K32" s="109"/>
      <c r="L32" s="109"/>
      <c r="M32" s="109"/>
      <c r="N32" s="2"/>
      <c r="O32" s="2"/>
    </row>
    <row r="33" spans="1:25" customFormat="1" ht="12.75" customHeight="1" x14ac:dyDescent="0.2">
      <c r="A33" s="4" t="s">
        <v>269</v>
      </c>
      <c r="B33" s="16"/>
      <c r="C33" s="16"/>
      <c r="D33" s="16"/>
      <c r="E33" s="2"/>
      <c r="F33" s="2"/>
      <c r="G33" s="2"/>
      <c r="H33" s="2"/>
      <c r="I33" s="2"/>
      <c r="J33" s="133"/>
      <c r="K33" s="133"/>
      <c r="L33" s="133"/>
      <c r="M33" s="133"/>
      <c r="N33" s="33"/>
      <c r="O33" s="2"/>
    </row>
    <row r="34" spans="1:25" ht="12.75" customHeight="1" x14ac:dyDescent="0.2">
      <c r="A34" s="114" t="s">
        <v>270</v>
      </c>
      <c r="B34" s="16"/>
      <c r="C34" s="16"/>
      <c r="D34" s="16"/>
      <c r="E34" s="16"/>
      <c r="F34" s="16"/>
      <c r="G34" s="16"/>
      <c r="H34" s="16"/>
      <c r="I34" s="16"/>
      <c r="X34"/>
      <c r="Y34"/>
    </row>
    <row r="35" spans="1:25" customFormat="1" ht="12.75" customHeight="1" x14ac:dyDescent="0.2">
      <c r="A35" s="13"/>
      <c r="B35" s="37"/>
      <c r="C35" s="37"/>
      <c r="D35" s="37"/>
      <c r="E35" s="13"/>
      <c r="F35" s="13"/>
      <c r="G35" s="13"/>
      <c r="H35" s="13"/>
      <c r="I35" s="13"/>
      <c r="J35" s="13"/>
      <c r="K35" s="13"/>
      <c r="L35" s="13"/>
      <c r="M35" s="2"/>
    </row>
    <row r="36" spans="1:25" customFormat="1" ht="12.75" customHeight="1" x14ac:dyDescent="0.2">
      <c r="A36" s="161" t="s">
        <v>220</v>
      </c>
      <c r="B36" s="249" t="s">
        <v>12</v>
      </c>
      <c r="C36" s="249"/>
      <c r="D36" s="249"/>
      <c r="E36" s="51"/>
      <c r="F36" s="250" t="s">
        <v>70</v>
      </c>
      <c r="G36" s="249"/>
      <c r="H36" s="249"/>
      <c r="I36" s="64"/>
      <c r="J36" s="249" t="s">
        <v>14</v>
      </c>
      <c r="K36" s="249"/>
      <c r="L36" s="249"/>
      <c r="M36" s="158"/>
      <c r="Q36" s="2"/>
      <c r="R36" s="2"/>
      <c r="S36" s="2"/>
      <c r="T36" s="2"/>
      <c r="U36" s="2"/>
      <c r="V36" s="2"/>
      <c r="W36" s="2"/>
    </row>
    <row r="37" spans="1:25" customFormat="1" ht="12.75" customHeight="1" x14ac:dyDescent="0.2">
      <c r="A37" s="33"/>
      <c r="B37" s="71" t="s">
        <v>66</v>
      </c>
      <c r="C37" s="51"/>
      <c r="D37" s="51"/>
      <c r="E37" s="5"/>
      <c r="F37" s="71" t="s">
        <v>66</v>
      </c>
      <c r="G37" s="51"/>
      <c r="H37" s="51"/>
      <c r="I37" s="7"/>
      <c r="J37" s="71" t="s">
        <v>66</v>
      </c>
      <c r="K37" s="51"/>
      <c r="L37" s="51"/>
      <c r="M37" s="5"/>
      <c r="Q37" s="2"/>
      <c r="R37" s="2"/>
    </row>
    <row r="38" spans="1:25" customFormat="1" ht="12.75" customHeight="1" x14ac:dyDescent="0.2">
      <c r="A38" s="36"/>
      <c r="B38" s="72">
        <v>-3500</v>
      </c>
      <c r="C38" s="55" t="s">
        <v>25</v>
      </c>
      <c r="D38" s="55" t="s">
        <v>1</v>
      </c>
      <c r="E38" s="160"/>
      <c r="F38" s="72">
        <v>-3500</v>
      </c>
      <c r="G38" s="55" t="s">
        <v>25</v>
      </c>
      <c r="H38" s="55" t="s">
        <v>1</v>
      </c>
      <c r="I38" s="55"/>
      <c r="J38" s="72">
        <v>-3500</v>
      </c>
      <c r="K38" s="55" t="s">
        <v>25</v>
      </c>
      <c r="L38" s="55" t="s">
        <v>1</v>
      </c>
      <c r="M38" s="7"/>
      <c r="Q38" s="2"/>
      <c r="R38" s="2"/>
    </row>
    <row r="39" spans="1:25" customFormat="1" ht="12.75" customHeight="1" x14ac:dyDescent="0.2">
      <c r="A39" s="139" t="s">
        <v>4</v>
      </c>
      <c r="B39" s="110">
        <v>837303665.70000005</v>
      </c>
      <c r="C39" s="110">
        <v>435621773.60000002</v>
      </c>
      <c r="D39" s="110">
        <f>B39+C39</f>
        <v>1272925439.3000002</v>
      </c>
      <c r="E39" s="110"/>
      <c r="F39" s="110">
        <v>559565</v>
      </c>
      <c r="G39" s="110">
        <v>97723</v>
      </c>
      <c r="H39" s="110">
        <f>F39+G39</f>
        <v>657288</v>
      </c>
      <c r="I39" s="110"/>
      <c r="J39" s="110">
        <f>B39/F39</f>
        <v>1496.3474586509165</v>
      </c>
      <c r="K39" s="110">
        <f>C39/G39</f>
        <v>4457.7200208753311</v>
      </c>
      <c r="L39" s="110">
        <f>D39/H39</f>
        <v>1936.6327078845197</v>
      </c>
      <c r="M39" s="40"/>
      <c r="Q39" s="2"/>
      <c r="R39" s="118"/>
    </row>
    <row r="40" spans="1:25" customFormat="1" ht="12.75" customHeight="1" x14ac:dyDescent="0.2">
      <c r="A40" s="139" t="s">
        <v>221</v>
      </c>
      <c r="B40" s="110">
        <v>53032880.899999999</v>
      </c>
      <c r="C40" s="110">
        <v>363605047</v>
      </c>
      <c r="D40" s="110">
        <f t="shared" ref="D40:D42" si="5">B40+C40</f>
        <v>416637927.89999998</v>
      </c>
      <c r="E40" s="110"/>
      <c r="F40" s="110">
        <v>24690</v>
      </c>
      <c r="G40" s="110">
        <v>58196</v>
      </c>
      <c r="H40" s="110">
        <f t="shared" ref="H40:H42" si="6">F40+G40</f>
        <v>82886</v>
      </c>
      <c r="I40" s="110"/>
      <c r="J40" s="110">
        <f t="shared" ref="J40:J42" si="7">B40/F40</f>
        <v>2147.9498136897528</v>
      </c>
      <c r="K40" s="110">
        <f t="shared" ref="K40:K42" si="8">C40/G40</f>
        <v>6247.938810227507</v>
      </c>
      <c r="L40" s="110">
        <f t="shared" ref="L40:L43" si="9">D40/H40</f>
        <v>5026.638128272567</v>
      </c>
      <c r="M40" s="40"/>
      <c r="Q40" s="2"/>
      <c r="R40" s="118"/>
    </row>
    <row r="41" spans="1:25" customFormat="1" ht="12.75" customHeight="1" x14ac:dyDescent="0.2">
      <c r="A41" s="139" t="s">
        <v>222</v>
      </c>
      <c r="B41" s="110">
        <f>B39-B40</f>
        <v>784270784.80000007</v>
      </c>
      <c r="C41" s="110">
        <f>C39-C40</f>
        <v>72016726.600000024</v>
      </c>
      <c r="D41" s="110">
        <f t="shared" si="5"/>
        <v>856287511.4000001</v>
      </c>
      <c r="E41" s="110"/>
      <c r="F41" s="110">
        <f>F39-F40</f>
        <v>534875</v>
      </c>
      <c r="G41" s="110">
        <f>G39-G40</f>
        <v>39527</v>
      </c>
      <c r="H41" s="110">
        <f t="shared" si="6"/>
        <v>574402</v>
      </c>
      <c r="I41" s="110"/>
      <c r="J41" s="110">
        <f t="shared" si="7"/>
        <v>1466.2692868427205</v>
      </c>
      <c r="K41" s="110">
        <f t="shared" si="8"/>
        <v>1821.9628760088046</v>
      </c>
      <c r="L41" s="110">
        <f t="shared" si="9"/>
        <v>1490.7460478898056</v>
      </c>
      <c r="M41" s="40"/>
      <c r="Q41" s="2"/>
      <c r="R41" s="118"/>
    </row>
    <row r="42" spans="1:25" customFormat="1" ht="12.75" customHeight="1" x14ac:dyDescent="0.2">
      <c r="A42" s="139" t="s">
        <v>3</v>
      </c>
      <c r="B42" s="110">
        <v>130391770</v>
      </c>
      <c r="C42" s="110">
        <v>2301270.9</v>
      </c>
      <c r="D42" s="110">
        <f t="shared" si="5"/>
        <v>132693040.90000001</v>
      </c>
      <c r="E42" s="110"/>
      <c r="F42" s="110">
        <v>143958</v>
      </c>
      <c r="G42" s="110">
        <v>5626</v>
      </c>
      <c r="H42" s="110">
        <f t="shared" si="6"/>
        <v>149584</v>
      </c>
      <c r="I42" s="110"/>
      <c r="J42" s="110">
        <f t="shared" si="7"/>
        <v>905.76258353130777</v>
      </c>
      <c r="K42" s="110">
        <f t="shared" si="8"/>
        <v>409.04210806967649</v>
      </c>
      <c r="L42" s="110">
        <f t="shared" si="9"/>
        <v>887.08044242699759</v>
      </c>
      <c r="M42" s="40"/>
      <c r="Q42" s="2"/>
      <c r="R42" s="2"/>
    </row>
    <row r="43" spans="1:25" customFormat="1" ht="12.75" customHeight="1" x14ac:dyDescent="0.2">
      <c r="A43" s="140" t="s">
        <v>1</v>
      </c>
      <c r="B43" s="97">
        <f>B39+B42</f>
        <v>967695435.70000005</v>
      </c>
      <c r="C43" s="97">
        <f>C39+C42</f>
        <v>437923044.5</v>
      </c>
      <c r="D43" s="97">
        <f>D39+D42</f>
        <v>1405618480.2000003</v>
      </c>
      <c r="E43" s="97"/>
      <c r="F43" s="97">
        <f t="shared" ref="F43" si="10">F39+F42</f>
        <v>703523</v>
      </c>
      <c r="G43" s="97">
        <f>G39+G42</f>
        <v>103349</v>
      </c>
      <c r="H43" s="97">
        <f t="shared" ref="H43" si="11">F43+G43</f>
        <v>806872</v>
      </c>
      <c r="I43" s="97"/>
      <c r="J43" s="97">
        <f>B43/F43</f>
        <v>1375.4993592249295</v>
      </c>
      <c r="K43" s="97">
        <f>C43/G43</f>
        <v>4237.3225140059412</v>
      </c>
      <c r="L43" s="97">
        <f t="shared" si="9"/>
        <v>1742.058815028902</v>
      </c>
      <c r="M43" s="40"/>
      <c r="Q43" s="2"/>
      <c r="R43" s="118"/>
    </row>
    <row r="44" spans="1:25" customFormat="1" ht="12.75" customHeight="1" x14ac:dyDescent="0.2">
      <c r="A44" s="2" t="s">
        <v>68</v>
      </c>
      <c r="B44" s="2"/>
      <c r="C44" s="2"/>
      <c r="D44" s="2"/>
      <c r="E44" s="2"/>
      <c r="F44" s="2"/>
      <c r="G44" s="2"/>
      <c r="H44" s="2"/>
      <c r="I44" s="2"/>
      <c r="N44" s="2"/>
      <c r="O44" s="118"/>
    </row>
    <row r="45" spans="1:25" customFormat="1" ht="12.75" customHeight="1" x14ac:dyDescent="0.2">
      <c r="A45" s="14"/>
      <c r="B45" s="2"/>
      <c r="C45" s="2"/>
      <c r="D45" s="2"/>
      <c r="E45" s="2"/>
      <c r="F45" s="2"/>
      <c r="G45" s="2"/>
      <c r="H45" s="2"/>
      <c r="I45" s="2"/>
      <c r="N45" s="113"/>
      <c r="O45" s="118"/>
    </row>
    <row r="46" spans="1:25" customFormat="1" ht="12.75" customHeight="1" x14ac:dyDescent="0.2"/>
    <row r="47" spans="1:25" customFormat="1" ht="12.75" customHeight="1" x14ac:dyDescent="0.2"/>
    <row r="48" spans="1:25" s="16" customFormat="1" ht="12.75" customHeight="1" x14ac:dyDescent="0.2">
      <c r="A48" s="61" t="s">
        <v>150</v>
      </c>
      <c r="I48"/>
      <c r="J48"/>
      <c r="K48"/>
      <c r="L48"/>
      <c r="M48"/>
      <c r="N48"/>
      <c r="O48"/>
      <c r="P48"/>
      <c r="Q48"/>
      <c r="R48"/>
      <c r="S48"/>
      <c r="T48"/>
      <c r="U48"/>
      <c r="V48"/>
      <c r="W48"/>
    </row>
    <row r="49" spans="1:23" s="16" customFormat="1" ht="12.75" customHeight="1" x14ac:dyDescent="0.2">
      <c r="A49" s="4" t="s">
        <v>271</v>
      </c>
      <c r="I49"/>
      <c r="J49"/>
      <c r="K49"/>
      <c r="L49"/>
      <c r="M49"/>
      <c r="N49"/>
      <c r="O49"/>
      <c r="P49"/>
      <c r="Q49"/>
      <c r="R49"/>
      <c r="S49"/>
      <c r="T49"/>
      <c r="U49"/>
      <c r="V49"/>
      <c r="W49"/>
    </row>
    <row r="50" spans="1:23" s="16" customFormat="1" ht="12.75" customHeight="1" x14ac:dyDescent="0.2">
      <c r="A50" s="114" t="s">
        <v>272</v>
      </c>
      <c r="I50"/>
      <c r="J50"/>
      <c r="K50"/>
      <c r="L50"/>
      <c r="M50"/>
      <c r="N50"/>
      <c r="O50"/>
      <c r="P50"/>
      <c r="Q50"/>
      <c r="R50"/>
      <c r="S50"/>
      <c r="T50"/>
      <c r="U50"/>
      <c r="V50"/>
      <c r="W50"/>
    </row>
    <row r="51" spans="1:23" s="16" customFormat="1" ht="12.75" customHeight="1" x14ac:dyDescent="0.2">
      <c r="A51" s="36"/>
      <c r="B51" s="37"/>
      <c r="C51" s="37"/>
      <c r="D51" s="37"/>
      <c r="E51" s="15"/>
      <c r="F51" s="15"/>
      <c r="G51" s="15"/>
      <c r="H51" s="54"/>
      <c r="I51"/>
      <c r="J51"/>
      <c r="K51"/>
      <c r="L51"/>
      <c r="M51"/>
      <c r="N51"/>
      <c r="O51"/>
      <c r="P51"/>
      <c r="Q51"/>
      <c r="R51"/>
      <c r="S51"/>
      <c r="T51"/>
      <c r="U51"/>
      <c r="V51"/>
      <c r="W51"/>
    </row>
    <row r="52" spans="1:23" s="16" customFormat="1" ht="12.75" customHeight="1" x14ac:dyDescent="0.2">
      <c r="A52" s="200" t="s">
        <v>73</v>
      </c>
      <c r="B52" s="201" t="s">
        <v>12</v>
      </c>
      <c r="C52" s="201" t="s">
        <v>70</v>
      </c>
      <c r="D52" s="201" t="s">
        <v>14</v>
      </c>
      <c r="E52" s="46"/>
      <c r="F52" s="25"/>
      <c r="G52" s="15"/>
      <c r="H52" s="54"/>
      <c r="I52"/>
      <c r="J52"/>
      <c r="K52"/>
      <c r="L52"/>
      <c r="M52"/>
      <c r="N52"/>
      <c r="O52"/>
      <c r="P52"/>
      <c r="Q52"/>
      <c r="R52"/>
      <c r="S52"/>
      <c r="T52"/>
      <c r="U52"/>
      <c r="V52"/>
      <c r="W52"/>
    </row>
    <row r="53" spans="1:23" ht="12.75" customHeight="1" x14ac:dyDescent="0.2">
      <c r="A53" s="94" t="s">
        <v>26</v>
      </c>
      <c r="B53" s="41">
        <v>88051183.299999997</v>
      </c>
      <c r="C53" s="41">
        <v>89009</v>
      </c>
      <c r="D53" s="41">
        <f>B53/C53</f>
        <v>989.23910278735855</v>
      </c>
      <c r="E53" s="46"/>
      <c r="F53" s="105"/>
      <c r="G53" s="105"/>
      <c r="H53" s="54"/>
      <c r="I53"/>
      <c r="J53"/>
      <c r="K53"/>
      <c r="L53"/>
      <c r="M53"/>
      <c r="N53"/>
      <c r="O53"/>
    </row>
    <row r="54" spans="1:23" ht="12.75" customHeight="1" x14ac:dyDescent="0.2">
      <c r="A54" s="60" t="s">
        <v>27</v>
      </c>
      <c r="B54" s="41">
        <v>896413142.39999998</v>
      </c>
      <c r="C54" s="41">
        <v>564740</v>
      </c>
      <c r="D54" s="41">
        <f t="shared" ref="D54:D62" si="12">B54/C54</f>
        <v>1587.3023734816022</v>
      </c>
      <c r="E54" s="46"/>
      <c r="G54" s="33"/>
      <c r="H54" s="54"/>
      <c r="I54"/>
      <c r="J54"/>
      <c r="K54"/>
      <c r="L54"/>
      <c r="M54"/>
      <c r="N54"/>
      <c r="O54"/>
    </row>
    <row r="55" spans="1:23" ht="12.75" customHeight="1" x14ac:dyDescent="0.2">
      <c r="A55" s="60" t="s">
        <v>74</v>
      </c>
      <c r="B55" s="41">
        <v>73442802.200000003</v>
      </c>
      <c r="C55" s="41">
        <v>13301</v>
      </c>
      <c r="D55" s="41">
        <f t="shared" si="12"/>
        <v>5521.6000451093905</v>
      </c>
      <c r="E55" s="46"/>
      <c r="H55" s="54"/>
      <c r="I55"/>
      <c r="J55"/>
      <c r="K55"/>
      <c r="L55"/>
      <c r="M55"/>
      <c r="N55"/>
      <c r="O55"/>
    </row>
    <row r="56" spans="1:23" ht="12.75" customHeight="1" x14ac:dyDescent="0.2">
      <c r="A56" s="60" t="s">
        <v>257</v>
      </c>
      <c r="B56" s="41">
        <v>24950451.199999999</v>
      </c>
      <c r="C56" s="41">
        <v>2586</v>
      </c>
      <c r="D56" s="41">
        <f t="shared" si="12"/>
        <v>9648.2796597061097</v>
      </c>
      <c r="E56" s="46"/>
      <c r="H56" s="54"/>
      <c r="I56"/>
      <c r="J56"/>
      <c r="K56"/>
      <c r="L56"/>
      <c r="M56"/>
      <c r="N56"/>
      <c r="O56"/>
    </row>
    <row r="57" spans="1:23" ht="12.75" customHeight="1" x14ac:dyDescent="0.2">
      <c r="A57" s="60" t="s">
        <v>28</v>
      </c>
      <c r="B57" s="41">
        <v>16956673</v>
      </c>
      <c r="C57" s="41">
        <v>2926</v>
      </c>
      <c r="D57" s="41">
        <f t="shared" si="12"/>
        <v>5795.1719070403278</v>
      </c>
      <c r="E57" s="46"/>
      <c r="F57" s="14"/>
      <c r="G57" s="14"/>
      <c r="H57" s="54"/>
      <c r="I57"/>
      <c r="J57"/>
      <c r="K57"/>
      <c r="L57"/>
      <c r="M57"/>
      <c r="N57"/>
      <c r="O57"/>
    </row>
    <row r="58" spans="1:23" ht="12.75" customHeight="1" x14ac:dyDescent="0.2">
      <c r="A58" s="60" t="s">
        <v>75</v>
      </c>
      <c r="B58" s="41">
        <v>229924</v>
      </c>
      <c r="C58" s="41">
        <v>121</v>
      </c>
      <c r="D58" s="41">
        <f t="shared" si="12"/>
        <v>1900.1983471074379</v>
      </c>
      <c r="E58" s="46"/>
      <c r="F58" s="105"/>
      <c r="G58" s="105"/>
      <c r="H58" s="54"/>
      <c r="I58"/>
      <c r="J58"/>
      <c r="K58"/>
      <c r="L58"/>
      <c r="M58"/>
      <c r="N58"/>
      <c r="O58"/>
    </row>
    <row r="59" spans="1:23" ht="12.75" customHeight="1" x14ac:dyDescent="0.2">
      <c r="A59" s="60" t="s">
        <v>141</v>
      </c>
      <c r="B59" s="41">
        <v>78871576.900000006</v>
      </c>
      <c r="C59" s="41">
        <v>12309</v>
      </c>
      <c r="D59" s="41">
        <f t="shared" si="12"/>
        <v>6407.6348119262329</v>
      </c>
      <c r="E59" s="46"/>
      <c r="F59" s="105"/>
      <c r="G59" s="105"/>
      <c r="H59" s="54"/>
      <c r="I59"/>
      <c r="J59"/>
      <c r="K59"/>
      <c r="L59"/>
      <c r="M59"/>
      <c r="N59"/>
      <c r="O59"/>
    </row>
    <row r="60" spans="1:23" ht="12.75" customHeight="1" x14ac:dyDescent="0.2">
      <c r="A60" s="96" t="s">
        <v>76</v>
      </c>
      <c r="B60" s="41">
        <v>30744377.199999999</v>
      </c>
      <c r="C60" s="41">
        <v>5573</v>
      </c>
      <c r="D60" s="41">
        <f t="shared" si="12"/>
        <v>5516.6655661223758</v>
      </c>
      <c r="E60" s="46"/>
      <c r="F60" s="105"/>
      <c r="G60" s="105"/>
      <c r="H60" s="54"/>
      <c r="I60" s="176"/>
      <c r="J60" s="176"/>
      <c r="K60"/>
      <c r="L60"/>
      <c r="M60"/>
      <c r="N60"/>
      <c r="O60"/>
    </row>
    <row r="61" spans="1:23" ht="12.75" customHeight="1" x14ac:dyDescent="0.2">
      <c r="A61" s="60" t="s">
        <v>67</v>
      </c>
      <c r="B61" s="41">
        <v>269631076.19999999</v>
      </c>
      <c r="C61" s="41">
        <v>129729</v>
      </c>
      <c r="D61" s="41">
        <f t="shared" si="12"/>
        <v>2078.4179034757071</v>
      </c>
      <c r="E61" s="46"/>
      <c r="F61" s="105"/>
      <c r="G61" s="105"/>
      <c r="H61" s="54"/>
      <c r="I61"/>
      <c r="J61"/>
      <c r="K61"/>
      <c r="L61"/>
      <c r="M61"/>
      <c r="N61"/>
      <c r="O61"/>
    </row>
    <row r="62" spans="1:23" s="11" customFormat="1" ht="12.75" customHeight="1" x14ac:dyDescent="0.2">
      <c r="A62" s="74" t="s">
        <v>10</v>
      </c>
      <c r="B62" s="35">
        <f>B53+B54+B56+B57+B59+B60+B61</f>
        <v>1405618480.2</v>
      </c>
      <c r="C62" s="35">
        <f>C53+C54+C56+C57+C59+C60+C61</f>
        <v>806872</v>
      </c>
      <c r="D62" s="35">
        <f t="shared" si="12"/>
        <v>1742.0588150289018</v>
      </c>
      <c r="E62" s="46"/>
      <c r="F62" s="103"/>
      <c r="G62" s="103"/>
      <c r="H62" s="54"/>
      <c r="I62"/>
      <c r="J62"/>
      <c r="K62"/>
      <c r="L62"/>
      <c r="M62"/>
      <c r="N62"/>
      <c r="O62"/>
      <c r="P62"/>
      <c r="Q62"/>
      <c r="R62"/>
      <c r="S62"/>
      <c r="T62"/>
      <c r="U62"/>
      <c r="V62"/>
      <c r="W62"/>
    </row>
    <row r="63" spans="1:23" ht="12.75" customHeight="1" x14ac:dyDescent="0.2">
      <c r="A63" s="33" t="s">
        <v>68</v>
      </c>
      <c r="B63" s="33"/>
      <c r="C63" s="33"/>
      <c r="D63" s="33"/>
      <c r="E63" s="46"/>
      <c r="F63" s="9"/>
      <c r="H63" s="54"/>
      <c r="I63"/>
      <c r="J63"/>
      <c r="K63"/>
      <c r="L63"/>
      <c r="M63"/>
      <c r="N63"/>
      <c r="O63"/>
    </row>
    <row r="64" spans="1:23" s="16" customFormat="1" ht="12.75" customHeight="1" x14ac:dyDescent="0.2">
      <c r="A64" s="20"/>
      <c r="B64" s="19"/>
      <c r="C64" s="19"/>
      <c r="D64" s="19"/>
      <c r="E64" s="15"/>
      <c r="I64"/>
      <c r="J64"/>
      <c r="K64"/>
      <c r="L64"/>
      <c r="M64"/>
      <c r="N64"/>
      <c r="O64"/>
      <c r="P64"/>
      <c r="Q64"/>
      <c r="R64"/>
      <c r="S64"/>
      <c r="T64"/>
      <c r="U64"/>
      <c r="V64"/>
      <c r="W64"/>
    </row>
    <row r="65" spans="1:15" ht="12.75" customHeight="1" x14ac:dyDescent="0.2">
      <c r="A65" s="2"/>
      <c r="E65" s="9"/>
      <c r="I65"/>
      <c r="J65"/>
      <c r="K65"/>
      <c r="L65"/>
      <c r="M65"/>
      <c r="N65"/>
      <c r="O65"/>
    </row>
    <row r="66" spans="1:15" ht="12.75" customHeight="1" x14ac:dyDescent="0.2">
      <c r="I66"/>
      <c r="J66"/>
      <c r="K66"/>
      <c r="L66"/>
      <c r="M66"/>
      <c r="N66"/>
      <c r="O66"/>
    </row>
    <row r="67" spans="1:15" ht="12.75" customHeight="1" x14ac:dyDescent="0.2">
      <c r="I67"/>
      <c r="J67"/>
      <c r="K67"/>
      <c r="L67"/>
      <c r="M67"/>
      <c r="N67"/>
      <c r="O67"/>
    </row>
    <row r="68" spans="1:15" ht="12.75" customHeight="1" x14ac:dyDescent="0.2">
      <c r="I68"/>
      <c r="J68"/>
      <c r="K68"/>
      <c r="L68"/>
      <c r="M68"/>
      <c r="N68"/>
      <c r="O68"/>
    </row>
    <row r="69" spans="1:15" ht="12.75" customHeight="1" x14ac:dyDescent="0.2">
      <c r="I69"/>
      <c r="J69"/>
      <c r="K69"/>
      <c r="L69"/>
      <c r="M69"/>
      <c r="N69"/>
      <c r="O69"/>
    </row>
    <row r="70" spans="1:15" ht="12.75" customHeight="1" x14ac:dyDescent="0.2">
      <c r="I70"/>
      <c r="J70"/>
      <c r="K70"/>
      <c r="L70"/>
      <c r="M70"/>
      <c r="N70"/>
      <c r="O70"/>
    </row>
    <row r="71" spans="1:15" ht="12.75" customHeight="1" x14ac:dyDescent="0.2">
      <c r="I71"/>
      <c r="J71"/>
      <c r="K71"/>
      <c r="L71"/>
      <c r="M71"/>
      <c r="N71"/>
      <c r="O71"/>
    </row>
    <row r="72" spans="1:15" ht="12.75" customHeight="1" x14ac:dyDescent="0.2">
      <c r="I72"/>
      <c r="J72"/>
      <c r="K72"/>
      <c r="L72"/>
      <c r="M72"/>
      <c r="N72"/>
      <c r="O72"/>
    </row>
    <row r="73" spans="1:15" ht="12.75" customHeight="1" x14ac:dyDescent="0.2">
      <c r="I73"/>
      <c r="J73"/>
      <c r="K73"/>
      <c r="L73"/>
      <c r="M73"/>
      <c r="N73"/>
      <c r="O73"/>
    </row>
    <row r="74" spans="1:15" ht="12.75" customHeight="1" x14ac:dyDescent="0.2">
      <c r="I74"/>
      <c r="J74"/>
      <c r="K74"/>
      <c r="L74"/>
      <c r="M74"/>
      <c r="N74"/>
      <c r="O74"/>
    </row>
    <row r="75" spans="1:15" ht="12.75" customHeight="1" x14ac:dyDescent="0.2">
      <c r="I75"/>
      <c r="J75"/>
      <c r="K75"/>
      <c r="L75"/>
      <c r="M75"/>
      <c r="N75"/>
      <c r="O75"/>
    </row>
    <row r="76" spans="1:15" ht="12.75" customHeight="1" x14ac:dyDescent="0.2">
      <c r="I76"/>
      <c r="J76"/>
      <c r="K76"/>
      <c r="L76"/>
      <c r="M76"/>
      <c r="N76"/>
      <c r="O76"/>
    </row>
    <row r="77" spans="1:15" ht="12.75" customHeight="1" x14ac:dyDescent="0.2">
      <c r="I77"/>
      <c r="J77"/>
      <c r="K77"/>
      <c r="L77"/>
      <c r="M77"/>
      <c r="N77"/>
      <c r="O77"/>
    </row>
    <row r="78" spans="1:15" ht="12.75" customHeight="1" x14ac:dyDescent="0.2">
      <c r="I78"/>
      <c r="J78"/>
      <c r="K78"/>
      <c r="L78"/>
      <c r="M78"/>
      <c r="N78"/>
      <c r="O78"/>
    </row>
    <row r="79" spans="1:15" ht="12.75" customHeight="1" x14ac:dyDescent="0.2">
      <c r="I79"/>
      <c r="J79"/>
      <c r="K79"/>
      <c r="L79"/>
      <c r="M79"/>
      <c r="N79"/>
      <c r="O79"/>
    </row>
    <row r="80" spans="1:15" ht="12.75" customHeight="1" x14ac:dyDescent="0.2">
      <c r="I80"/>
      <c r="J80"/>
      <c r="K80"/>
      <c r="L80"/>
      <c r="M80"/>
      <c r="N80"/>
      <c r="O80"/>
    </row>
    <row r="81" spans="9:23" ht="12.75" customHeight="1" x14ac:dyDescent="0.2">
      <c r="I81"/>
      <c r="J81"/>
      <c r="K81"/>
      <c r="L81"/>
      <c r="M81"/>
      <c r="N81"/>
      <c r="O81"/>
    </row>
    <row r="82" spans="9:23" ht="12.75" customHeight="1" x14ac:dyDescent="0.2">
      <c r="I82"/>
      <c r="J82"/>
      <c r="K82"/>
      <c r="L82"/>
      <c r="M82"/>
      <c r="N82"/>
      <c r="O82"/>
    </row>
    <row r="83" spans="9:23" ht="12.75" customHeight="1" x14ac:dyDescent="0.2">
      <c r="I83"/>
      <c r="J83"/>
      <c r="K83"/>
      <c r="L83"/>
      <c r="M83"/>
      <c r="N83"/>
      <c r="O83"/>
    </row>
    <row r="84" spans="9:23" ht="12.75" customHeight="1" x14ac:dyDescent="0.2">
      <c r="I84"/>
      <c r="J84"/>
      <c r="K84"/>
      <c r="L84"/>
      <c r="M84"/>
      <c r="N84"/>
      <c r="O84"/>
    </row>
    <row r="85" spans="9:23" ht="12.75" customHeight="1" x14ac:dyDescent="0.2">
      <c r="I85"/>
      <c r="J85"/>
      <c r="K85"/>
      <c r="L85"/>
      <c r="M85"/>
      <c r="N85"/>
      <c r="O85"/>
    </row>
    <row r="86" spans="9:23" ht="12.75" customHeight="1" x14ac:dyDescent="0.2">
      <c r="I86"/>
      <c r="J86"/>
      <c r="K86"/>
      <c r="L86"/>
      <c r="M86"/>
      <c r="N86"/>
      <c r="O86"/>
    </row>
    <row r="87" spans="9:23" ht="12.75" customHeight="1" x14ac:dyDescent="0.2">
      <c r="I87"/>
      <c r="J87"/>
      <c r="K87"/>
      <c r="L87"/>
      <c r="M87"/>
      <c r="N87"/>
      <c r="O87"/>
    </row>
    <row r="88" spans="9:23" ht="12.75" customHeight="1" x14ac:dyDescent="0.2">
      <c r="K88"/>
      <c r="L88"/>
      <c r="M88"/>
      <c r="V88" s="2"/>
      <c r="W88" s="2"/>
    </row>
    <row r="89" spans="9:23" ht="12.75" customHeight="1" x14ac:dyDescent="0.2">
      <c r="K89"/>
      <c r="L89"/>
      <c r="M89"/>
      <c r="V89" s="2"/>
      <c r="W89" s="2"/>
    </row>
    <row r="90" spans="9:23" ht="12.75" customHeight="1" x14ac:dyDescent="0.2">
      <c r="K90"/>
      <c r="L90"/>
      <c r="M90"/>
      <c r="V90" s="2"/>
      <c r="W90" s="2"/>
    </row>
    <row r="91" spans="9:23" ht="12.75" customHeight="1" x14ac:dyDescent="0.2">
      <c r="K91"/>
      <c r="L91"/>
      <c r="M91"/>
      <c r="V91" s="2"/>
      <c r="W91" s="2"/>
    </row>
    <row r="92" spans="9:23" ht="12.75" customHeight="1" x14ac:dyDescent="0.2">
      <c r="K92"/>
      <c r="L92"/>
      <c r="M92"/>
      <c r="V92" s="2"/>
      <c r="W92" s="2"/>
    </row>
    <row r="93" spans="9:23" ht="12.75" customHeight="1" x14ac:dyDescent="0.2">
      <c r="K93"/>
      <c r="L93"/>
      <c r="M93"/>
      <c r="V93" s="2"/>
      <c r="W93" s="2"/>
    </row>
    <row r="94" spans="9:23" ht="12.75" customHeight="1" x14ac:dyDescent="0.2">
      <c r="K94"/>
      <c r="L94"/>
      <c r="M94"/>
      <c r="V94" s="2"/>
      <c r="W94" s="2"/>
    </row>
    <row r="95" spans="9:23" ht="12.75" customHeight="1" x14ac:dyDescent="0.2">
      <c r="K95"/>
      <c r="L95"/>
      <c r="M95"/>
      <c r="V95" s="2"/>
      <c r="W95" s="2"/>
    </row>
    <row r="96" spans="9:23" ht="12.75" customHeight="1" x14ac:dyDescent="0.2">
      <c r="K96"/>
      <c r="L96"/>
      <c r="M96"/>
      <c r="V96" s="2"/>
      <c r="W96" s="2"/>
    </row>
    <row r="97" spans="11:23" ht="12.75" customHeight="1" x14ac:dyDescent="0.2">
      <c r="K97"/>
      <c r="L97"/>
      <c r="M97"/>
      <c r="V97" s="2"/>
      <c r="W97" s="2"/>
    </row>
    <row r="98" spans="11:23" ht="12.75" customHeight="1" x14ac:dyDescent="0.2">
      <c r="K98"/>
      <c r="L98"/>
      <c r="M98"/>
      <c r="V98" s="2"/>
      <c r="W98" s="2"/>
    </row>
    <row r="99" spans="11:23" ht="12.75" customHeight="1" x14ac:dyDescent="0.2">
      <c r="K99"/>
      <c r="L99"/>
      <c r="M99"/>
      <c r="V99" s="2"/>
      <c r="W99" s="2"/>
    </row>
    <row r="100" spans="11:23" ht="12.75" customHeight="1" x14ac:dyDescent="0.2">
      <c r="K100"/>
      <c r="L100"/>
      <c r="M100"/>
      <c r="V100" s="2"/>
      <c r="W100" s="2"/>
    </row>
    <row r="101" spans="11:23" ht="12.75" customHeight="1" x14ac:dyDescent="0.2">
      <c r="K101"/>
      <c r="L101"/>
      <c r="M101"/>
      <c r="V101" s="2"/>
      <c r="W101" s="2"/>
    </row>
    <row r="102" spans="11:23" ht="12.75" customHeight="1" x14ac:dyDescent="0.2">
      <c r="K102"/>
      <c r="L102"/>
      <c r="M102"/>
      <c r="V102" s="2"/>
      <c r="W102" s="2"/>
    </row>
    <row r="103" spans="11:23" ht="12.75" customHeight="1" x14ac:dyDescent="0.2">
      <c r="K103"/>
      <c r="L103"/>
      <c r="M103"/>
      <c r="V103" s="2"/>
      <c r="W103" s="2"/>
    </row>
    <row r="104" spans="11:23" ht="12.75" customHeight="1" x14ac:dyDescent="0.2">
      <c r="K104"/>
      <c r="L104"/>
      <c r="M104"/>
      <c r="V104" s="2"/>
      <c r="W104" s="2"/>
    </row>
    <row r="105" spans="11:23" ht="12.75" customHeight="1" x14ac:dyDescent="0.2">
      <c r="K105"/>
      <c r="L105"/>
      <c r="M105"/>
      <c r="V105" s="2"/>
      <c r="W105" s="2"/>
    </row>
  </sheetData>
  <mergeCells count="6">
    <mergeCell ref="J6:L6"/>
    <mergeCell ref="F6:H6"/>
    <mergeCell ref="B6:D6"/>
    <mergeCell ref="J36:L36"/>
    <mergeCell ref="F36:H36"/>
    <mergeCell ref="B36:D36"/>
  </mergeCells>
  <phoneticPr fontId="5"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ignoredErrors>
    <ignoredError sqref="B28 F28" formulaRange="1"/>
  </ignoredErrors>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47625</xdr:colOff>
                <xdr:row>29</xdr:row>
                <xdr:rowOff>38100</xdr:rowOff>
              </from>
              <to>
                <xdr:col>0</xdr:col>
                <xdr:colOff>1190625</xdr:colOff>
                <xdr:row>30</xdr:row>
                <xdr:rowOff>114300</xdr:rowOff>
              </to>
            </anchor>
          </objectPr>
        </oleObject>
      </mc:Choice>
      <mc:Fallback>
        <oleObject progId="Paint.Picture" shapeId="16385" r:id="rId4"/>
      </mc:Fallback>
    </mc:AlternateContent>
    <mc:AlternateContent xmlns:mc="http://schemas.openxmlformats.org/markup-compatibility/2006">
      <mc:Choice Requires="x14">
        <oleObject progId="Paint.Picture" shapeId="16386" r:id="rId6">
          <objectPr defaultSize="0" autoLine="0" autoPict="0" r:id="rId5">
            <anchor moveWithCells="1">
              <from>
                <xdr:col>0</xdr:col>
                <xdr:colOff>47625</xdr:colOff>
                <xdr:row>44</xdr:row>
                <xdr:rowOff>57150</xdr:rowOff>
              </from>
              <to>
                <xdr:col>0</xdr:col>
                <xdr:colOff>1190625</xdr:colOff>
                <xdr:row>45</xdr:row>
                <xdr:rowOff>133350</xdr:rowOff>
              </to>
            </anchor>
          </objectPr>
        </oleObject>
      </mc:Choice>
      <mc:Fallback>
        <oleObject progId="Paint.Picture" shapeId="16386" r:id="rId6"/>
      </mc:Fallback>
    </mc:AlternateContent>
    <mc:AlternateContent xmlns:mc="http://schemas.openxmlformats.org/markup-compatibility/2006">
      <mc:Choice Requires="x14">
        <oleObject progId="Paint.Picture" shapeId="16387" r:id="rId7">
          <objectPr defaultSize="0" autoLine="0" autoPict="0" r:id="rId5">
            <anchor moveWithCells="1">
              <from>
                <xdr:col>0</xdr:col>
                <xdr:colOff>9525</xdr:colOff>
                <xdr:row>63</xdr:row>
                <xdr:rowOff>47625</xdr:rowOff>
              </from>
              <to>
                <xdr:col>0</xdr:col>
                <xdr:colOff>1152525</xdr:colOff>
                <xdr:row>64</xdr:row>
                <xdr:rowOff>123825</xdr:rowOff>
              </to>
            </anchor>
          </objectPr>
        </oleObject>
      </mc:Choice>
      <mc:Fallback>
        <oleObject progId="Paint.Picture" shapeId="16387" r:id="rId7"/>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60"/>
  <sheetViews>
    <sheetView showGridLines="0" topLeftCell="A22" zoomScaleNormal="100" workbookViewId="0">
      <selection activeCell="D56" sqref="D56"/>
    </sheetView>
  </sheetViews>
  <sheetFormatPr defaultColWidth="9.140625" defaultRowHeight="12.75" customHeight="1" x14ac:dyDescent="0.2"/>
  <cols>
    <col min="1" max="1" width="14.5703125" style="16" customWidth="1"/>
    <col min="2" max="2" width="18.28515625" style="16" customWidth="1"/>
    <col min="3" max="3" width="17.7109375" style="16" customWidth="1"/>
    <col min="4" max="4" width="21.85546875" style="16" customWidth="1"/>
    <col min="5" max="5" width="20.5703125" style="16" customWidth="1"/>
    <col min="6" max="6" width="14" style="16" bestFit="1" customWidth="1"/>
    <col min="7" max="7" width="10" style="16" bestFit="1" customWidth="1"/>
    <col min="8" max="8" width="9.28515625" style="16" bestFit="1" customWidth="1"/>
    <col min="9" max="16384" width="9.140625" style="16"/>
  </cols>
  <sheetData>
    <row r="1" spans="1:14" ht="12.75" customHeight="1" x14ac:dyDescent="0.2">
      <c r="E1" s="26"/>
    </row>
    <row r="2" spans="1:14" ht="12.75" customHeight="1" x14ac:dyDescent="0.2">
      <c r="A2" s="61" t="s">
        <v>237</v>
      </c>
    </row>
    <row r="3" spans="1:14" ht="12.75" customHeight="1" x14ac:dyDescent="0.2">
      <c r="A3" s="4" t="s">
        <v>297</v>
      </c>
    </row>
    <row r="4" spans="1:14" ht="12.75" customHeight="1" x14ac:dyDescent="0.2">
      <c r="A4" s="114" t="s">
        <v>298</v>
      </c>
    </row>
    <row r="5" spans="1:14" ht="12.75" customHeight="1" x14ac:dyDescent="0.2">
      <c r="A5" s="37"/>
      <c r="B5" s="37"/>
      <c r="C5" s="37"/>
      <c r="D5" s="37"/>
      <c r="H5" s="2"/>
      <c r="I5" s="2"/>
      <c r="J5" s="2"/>
      <c r="K5" s="2"/>
      <c r="L5" s="2"/>
      <c r="M5" s="2"/>
      <c r="N5" s="2"/>
    </row>
    <row r="6" spans="1:14" s="2" customFormat="1" ht="12.75" customHeight="1" x14ac:dyDescent="0.2">
      <c r="A6" s="195" t="s">
        <v>50</v>
      </c>
      <c r="B6" s="196" t="s">
        <v>69</v>
      </c>
      <c r="C6" s="196" t="s">
        <v>70</v>
      </c>
      <c r="D6" s="196" t="s">
        <v>14</v>
      </c>
      <c r="E6" s="16"/>
      <c r="F6" s="16"/>
      <c r="G6" s="16"/>
      <c r="H6" s="16"/>
      <c r="I6" s="16"/>
      <c r="J6" s="16"/>
      <c r="K6" s="16"/>
      <c r="L6" s="16"/>
      <c r="M6" s="16"/>
      <c r="N6" s="16"/>
    </row>
    <row r="7" spans="1:14" ht="12.75" customHeight="1" x14ac:dyDescent="0.2">
      <c r="A7" s="94" t="s">
        <v>192</v>
      </c>
      <c r="B7" s="22">
        <v>3628635.3</v>
      </c>
      <c r="C7" s="22">
        <v>7447</v>
      </c>
      <c r="D7" s="22">
        <f>B7/C7</f>
        <v>487.26135356519399</v>
      </c>
    </row>
    <row r="8" spans="1:14" ht="12.75" customHeight="1" x14ac:dyDescent="0.2">
      <c r="A8" s="29" t="s">
        <v>51</v>
      </c>
      <c r="B8" s="22">
        <v>70462753</v>
      </c>
      <c r="C8" s="22">
        <v>65372</v>
      </c>
      <c r="D8" s="22">
        <f t="shared" ref="D8:D22" si="0">B8/C8</f>
        <v>1077.8736003181791</v>
      </c>
    </row>
    <row r="9" spans="1:14" ht="12.75" customHeight="1" x14ac:dyDescent="0.2">
      <c r="A9" s="29" t="s">
        <v>52</v>
      </c>
      <c r="B9" s="22">
        <v>277136622</v>
      </c>
      <c r="C9" s="22">
        <v>212931</v>
      </c>
      <c r="D9" s="22">
        <f t="shared" si="0"/>
        <v>1301.5325246206517</v>
      </c>
    </row>
    <row r="10" spans="1:14" ht="12.75" customHeight="1" x14ac:dyDescent="0.2">
      <c r="A10" s="29" t="s">
        <v>53</v>
      </c>
      <c r="B10" s="22">
        <v>271237238.60000002</v>
      </c>
      <c r="C10" s="22">
        <v>189976</v>
      </c>
      <c r="D10" s="22">
        <f t="shared" si="0"/>
        <v>1427.7447603907863</v>
      </c>
    </row>
    <row r="11" spans="1:14" ht="12.75" customHeight="1" x14ac:dyDescent="0.2">
      <c r="A11" s="29" t="s">
        <v>54</v>
      </c>
      <c r="B11" s="22">
        <v>345230186.80000001</v>
      </c>
      <c r="C11" s="22">
        <v>227797</v>
      </c>
      <c r="D11" s="22">
        <f t="shared" si="0"/>
        <v>1515.5168277018574</v>
      </c>
    </row>
    <row r="12" spans="1:14" ht="12.75" customHeight="1" x14ac:dyDescent="0.2">
      <c r="A12" s="29" t="s">
        <v>55</v>
      </c>
      <c r="B12" s="22">
        <v>6280435.9000000004</v>
      </c>
      <c r="C12" s="22">
        <v>6230</v>
      </c>
      <c r="D12" s="22">
        <f t="shared" si="0"/>
        <v>1008.0956500802569</v>
      </c>
    </row>
    <row r="13" spans="1:14" ht="12.75" customHeight="1" x14ac:dyDescent="0.2">
      <c r="A13" s="29" t="s">
        <v>56</v>
      </c>
      <c r="B13" s="22">
        <v>5338999.4000000004</v>
      </c>
      <c r="C13" s="22">
        <v>4442</v>
      </c>
      <c r="D13" s="22">
        <f t="shared" si="0"/>
        <v>1201.9359297613689</v>
      </c>
    </row>
    <row r="14" spans="1:14" ht="12.75" customHeight="1" x14ac:dyDescent="0.2">
      <c r="A14" s="29" t="s">
        <v>57</v>
      </c>
      <c r="B14" s="22">
        <v>7206772.7000000002</v>
      </c>
      <c r="C14" s="22">
        <v>5004</v>
      </c>
      <c r="D14" s="22">
        <f t="shared" si="0"/>
        <v>1440.2023780975221</v>
      </c>
    </row>
    <row r="15" spans="1:14" ht="12.75" customHeight="1" x14ac:dyDescent="0.2">
      <c r="A15" s="29" t="s">
        <v>58</v>
      </c>
      <c r="B15" s="22">
        <v>10928163.1</v>
      </c>
      <c r="C15" s="22">
        <v>6116</v>
      </c>
      <c r="D15" s="22">
        <f t="shared" si="0"/>
        <v>1786.8154185742314</v>
      </c>
    </row>
    <row r="16" spans="1:14" ht="12.75" customHeight="1" x14ac:dyDescent="0.2">
      <c r="A16" s="29" t="s">
        <v>59</v>
      </c>
      <c r="B16" s="22">
        <v>34367893.600000001</v>
      </c>
      <c r="C16" s="22">
        <v>12185</v>
      </c>
      <c r="D16" s="22">
        <f t="shared" si="0"/>
        <v>2820.5082970865819</v>
      </c>
    </row>
    <row r="17" spans="1:18" ht="12.75" customHeight="1" x14ac:dyDescent="0.2">
      <c r="A17" s="29" t="s">
        <v>60</v>
      </c>
      <c r="B17" s="22">
        <v>10547374.6</v>
      </c>
      <c r="C17" s="22">
        <v>3103</v>
      </c>
      <c r="D17" s="22">
        <f t="shared" si="0"/>
        <v>3399.0894618111502</v>
      </c>
    </row>
    <row r="18" spans="1:18" ht="12.75" customHeight="1" x14ac:dyDescent="0.2">
      <c r="A18" s="29" t="s">
        <v>61</v>
      </c>
      <c r="B18" s="22">
        <v>1077807.6000000001</v>
      </c>
      <c r="C18" s="22">
        <v>781</v>
      </c>
      <c r="D18" s="22">
        <f t="shared" si="0"/>
        <v>1380.0353393085788</v>
      </c>
    </row>
    <row r="19" spans="1:18" ht="12.75" customHeight="1" x14ac:dyDescent="0.2">
      <c r="A19" s="29" t="s">
        <v>62</v>
      </c>
      <c r="B19" s="22">
        <v>11731432.4</v>
      </c>
      <c r="C19" s="22">
        <v>4562</v>
      </c>
      <c r="D19" s="22">
        <f t="shared" si="0"/>
        <v>2571.5546690048227</v>
      </c>
    </row>
    <row r="20" spans="1:18" ht="12.75" customHeight="1" x14ac:dyDescent="0.2">
      <c r="A20" s="29" t="s">
        <v>63</v>
      </c>
      <c r="B20" s="22">
        <v>212030111.69999999</v>
      </c>
      <c r="C20" s="22">
        <v>34908</v>
      </c>
      <c r="D20" s="22">
        <f t="shared" si="0"/>
        <v>6073.9690529391537</v>
      </c>
    </row>
    <row r="21" spans="1:18" ht="12.75" customHeight="1" x14ac:dyDescent="0.2">
      <c r="A21" s="29" t="s">
        <v>64</v>
      </c>
      <c r="B21" s="22">
        <v>65340325.600000001</v>
      </c>
      <c r="C21" s="22">
        <v>9922</v>
      </c>
      <c r="D21" s="22">
        <f t="shared" si="0"/>
        <v>6585.3986696230604</v>
      </c>
    </row>
    <row r="22" spans="1:18" ht="12.75" customHeight="1" x14ac:dyDescent="0.2">
      <c r="A22" s="29" t="s">
        <v>65</v>
      </c>
      <c r="B22" s="22">
        <v>73073727.900000006</v>
      </c>
      <c r="C22" s="22">
        <v>16096</v>
      </c>
      <c r="D22" s="22">
        <f t="shared" si="0"/>
        <v>4539.8687810636184</v>
      </c>
      <c r="H22" s="100"/>
      <c r="J22" s="101"/>
      <c r="K22" s="2"/>
      <c r="L22" s="2"/>
      <c r="M22" s="2"/>
      <c r="N22" s="2"/>
    </row>
    <row r="23" spans="1:18" s="2" customFormat="1" ht="12.75" customHeight="1" x14ac:dyDescent="0.2">
      <c r="A23" s="74" t="s">
        <v>10</v>
      </c>
      <c r="B23" s="97">
        <f>SUM(B7:B22)</f>
        <v>1405618480.2</v>
      </c>
      <c r="C23" s="97">
        <f>SUM(C7:C22)</f>
        <v>806872</v>
      </c>
      <c r="D23" s="97">
        <f t="shared" ref="D23" si="1">B23/C23</f>
        <v>1742.0588150289018</v>
      </c>
      <c r="E23" s="16"/>
      <c r="F23" s="16"/>
      <c r="G23" s="16"/>
      <c r="H23" s="16"/>
      <c r="I23" s="16"/>
      <c r="J23" s="16"/>
      <c r="K23" s="16"/>
      <c r="L23" s="16"/>
      <c r="M23" s="16"/>
      <c r="N23" s="16"/>
    </row>
    <row r="24" spans="1:18" ht="12.75" customHeight="1" x14ac:dyDescent="0.2">
      <c r="A24" s="33" t="s">
        <v>250</v>
      </c>
      <c r="B24" s="100"/>
      <c r="C24" s="100"/>
      <c r="D24" s="100"/>
    </row>
    <row r="26" spans="1:18" ht="15.75" customHeight="1" x14ac:dyDescent="0.2">
      <c r="B26" s="100"/>
      <c r="C26" s="100"/>
      <c r="D26" s="100"/>
      <c r="J26" s="2"/>
      <c r="K26" s="2"/>
      <c r="L26" s="2"/>
      <c r="M26" s="2"/>
      <c r="N26" s="2"/>
      <c r="O26" s="2"/>
      <c r="P26" s="2"/>
      <c r="Q26" s="2"/>
      <c r="R26" s="2"/>
    </row>
    <row r="27" spans="1:18" s="2" customFormat="1" ht="12.75" customHeight="1" x14ac:dyDescent="0.2">
      <c r="A27" s="61" t="s">
        <v>242</v>
      </c>
      <c r="B27" s="102"/>
      <c r="C27" s="16"/>
      <c r="E27" s="16"/>
    </row>
    <row r="28" spans="1:18" s="2" customFormat="1" ht="12.75" customHeight="1" x14ac:dyDescent="0.2">
      <c r="A28" s="4" t="s">
        <v>296</v>
      </c>
    </row>
    <row r="29" spans="1:18" s="2" customFormat="1" ht="12.75" customHeight="1" x14ac:dyDescent="0.2">
      <c r="A29" s="114" t="s">
        <v>295</v>
      </c>
    </row>
    <row r="30" spans="1:18" s="2" customFormat="1" ht="12.75" customHeight="1" x14ac:dyDescent="0.2">
      <c r="A30" s="13"/>
      <c r="B30" s="13"/>
      <c r="C30" s="13"/>
      <c r="D30" s="13"/>
    </row>
    <row r="31" spans="1:18" s="2" customFormat="1" ht="12.75" customHeight="1" x14ac:dyDescent="0.2">
      <c r="A31" s="195" t="s">
        <v>71</v>
      </c>
      <c r="B31" s="196" t="s">
        <v>12</v>
      </c>
      <c r="C31" s="196" t="s">
        <v>70</v>
      </c>
      <c r="D31" s="196" t="s">
        <v>14</v>
      </c>
    </row>
    <row r="32" spans="1:18" s="2" customFormat="1" ht="12.75" customHeight="1" x14ac:dyDescent="0.2">
      <c r="A32" s="73" t="s">
        <v>72</v>
      </c>
      <c r="B32" s="22">
        <v>67518687.400000006</v>
      </c>
      <c r="C32" s="22">
        <v>71795</v>
      </c>
      <c r="D32" s="22">
        <f>B32/C32</f>
        <v>940.43718086217712</v>
      </c>
      <c r="E32" s="40"/>
      <c r="F32" s="40"/>
      <c r="G32" s="40"/>
      <c r="H32" s="9"/>
      <c r="I32" s="9"/>
    </row>
    <row r="33" spans="1:9" s="2" customFormat="1" ht="12.75" customHeight="1" x14ac:dyDescent="0.2">
      <c r="A33" s="8" t="s">
        <v>29</v>
      </c>
      <c r="B33" s="22">
        <v>717937161.5</v>
      </c>
      <c r="C33" s="22">
        <v>511969</v>
      </c>
      <c r="D33" s="22">
        <f t="shared" ref="D33:D55" si="2">B33/C33</f>
        <v>1402.3059237961672</v>
      </c>
      <c r="E33" s="40"/>
      <c r="F33" s="40"/>
      <c r="G33" s="40"/>
      <c r="H33" s="9"/>
      <c r="I33" s="9"/>
    </row>
    <row r="34" spans="1:9" s="2" customFormat="1" ht="12.75" customHeight="1" x14ac:dyDescent="0.2">
      <c r="A34" s="8" t="s">
        <v>30</v>
      </c>
      <c r="B34" s="22">
        <v>183019413.5</v>
      </c>
      <c r="C34" s="22">
        <v>121401</v>
      </c>
      <c r="D34" s="22">
        <f t="shared" si="2"/>
        <v>1507.5610044398315</v>
      </c>
      <c r="E34" s="40"/>
      <c r="F34" s="40"/>
      <c r="G34" s="40"/>
      <c r="H34" s="9"/>
      <c r="I34" s="9"/>
    </row>
    <row r="35" spans="1:9" s="2" customFormat="1" ht="12.75" customHeight="1" x14ac:dyDescent="0.2">
      <c r="A35" s="8" t="s">
        <v>31</v>
      </c>
      <c r="B35" s="22">
        <v>4891035.5999999996</v>
      </c>
      <c r="C35" s="22">
        <v>4726</v>
      </c>
      <c r="D35" s="22">
        <f t="shared" si="2"/>
        <v>1034.9207786711806</v>
      </c>
      <c r="E35" s="40"/>
      <c r="F35" s="40"/>
      <c r="G35" s="40"/>
      <c r="H35" s="9"/>
      <c r="I35" s="9"/>
    </row>
    <row r="36" spans="1:9" s="2" customFormat="1" ht="12.75" customHeight="1" x14ac:dyDescent="0.2">
      <c r="A36" s="8" t="s">
        <v>32</v>
      </c>
      <c r="B36" s="22">
        <v>2739411.3</v>
      </c>
      <c r="C36" s="22">
        <v>2078</v>
      </c>
      <c r="D36" s="22">
        <f t="shared" si="2"/>
        <v>1318.2922521655437</v>
      </c>
      <c r="E36" s="40"/>
      <c r="F36" s="40"/>
      <c r="G36" s="40"/>
      <c r="H36" s="9"/>
      <c r="I36" s="9"/>
    </row>
    <row r="37" spans="1:9" s="2" customFormat="1" ht="12.75" customHeight="1" x14ac:dyDescent="0.2">
      <c r="A37" s="8" t="s">
        <v>33</v>
      </c>
      <c r="B37" s="22">
        <v>1484562.9</v>
      </c>
      <c r="C37" s="22">
        <v>1468</v>
      </c>
      <c r="D37" s="22">
        <f t="shared" si="2"/>
        <v>1011.2826294277928</v>
      </c>
      <c r="E37" s="40"/>
      <c r="F37" s="40"/>
      <c r="G37" s="40"/>
      <c r="H37" s="9"/>
      <c r="I37" s="9"/>
    </row>
    <row r="38" spans="1:9" s="2" customFormat="1" ht="12.75" customHeight="1" x14ac:dyDescent="0.2">
      <c r="A38" s="8" t="s">
        <v>34</v>
      </c>
      <c r="B38" s="22">
        <v>2238486</v>
      </c>
      <c r="C38" s="22">
        <v>1587</v>
      </c>
      <c r="D38" s="22">
        <f t="shared" si="2"/>
        <v>1410.5141776937619</v>
      </c>
      <c r="E38" s="40"/>
      <c r="F38" s="40"/>
      <c r="G38" s="40"/>
      <c r="H38" s="9"/>
      <c r="I38" s="9"/>
    </row>
    <row r="39" spans="1:9" s="2" customFormat="1" ht="12.75" customHeight="1" x14ac:dyDescent="0.2">
      <c r="A39" s="8" t="s">
        <v>35</v>
      </c>
      <c r="B39" s="22">
        <v>2141074.9</v>
      </c>
      <c r="C39" s="22">
        <v>1436</v>
      </c>
      <c r="D39" s="22">
        <f t="shared" si="2"/>
        <v>1490.9992339832868</v>
      </c>
      <c r="E39" s="98"/>
      <c r="F39" s="40"/>
      <c r="G39" s="40"/>
      <c r="H39" s="9"/>
      <c r="I39" s="9"/>
    </row>
    <row r="40" spans="1:9" s="2" customFormat="1" ht="12.75" customHeight="1" x14ac:dyDescent="0.2">
      <c r="A40" s="8" t="s">
        <v>36</v>
      </c>
      <c r="B40" s="22">
        <v>4645853.0999999996</v>
      </c>
      <c r="C40" s="22">
        <v>3168</v>
      </c>
      <c r="D40" s="22">
        <f t="shared" si="2"/>
        <v>1466.4940340909091</v>
      </c>
      <c r="E40" s="40"/>
      <c r="F40" s="40"/>
      <c r="G40" s="40"/>
      <c r="H40" s="9"/>
      <c r="I40" s="9"/>
    </row>
    <row r="41" spans="1:9" s="2" customFormat="1" ht="12.75" customHeight="1" x14ac:dyDescent="0.2">
      <c r="A41" s="8" t="s">
        <v>37</v>
      </c>
      <c r="B41" s="22">
        <v>3610461.3</v>
      </c>
      <c r="C41" s="22">
        <v>2687</v>
      </c>
      <c r="D41" s="22">
        <f t="shared" si="2"/>
        <v>1343.6774469668776</v>
      </c>
      <c r="E41" s="40"/>
      <c r="F41" s="40"/>
      <c r="G41" s="40"/>
      <c r="H41" s="9"/>
      <c r="I41" s="9"/>
    </row>
    <row r="42" spans="1:9" s="2" customFormat="1" ht="12.75" customHeight="1" x14ac:dyDescent="0.2">
      <c r="A42" s="8" t="s">
        <v>38</v>
      </c>
      <c r="B42" s="22">
        <v>4656122.4000000004</v>
      </c>
      <c r="C42" s="22">
        <v>2875</v>
      </c>
      <c r="D42" s="22">
        <f t="shared" si="2"/>
        <v>1619.5208347826087</v>
      </c>
      <c r="E42" s="40"/>
      <c r="F42" s="40"/>
      <c r="G42" s="40"/>
      <c r="H42" s="9"/>
      <c r="I42" s="9"/>
    </row>
    <row r="43" spans="1:9" s="2" customFormat="1" ht="12.75" customHeight="1" x14ac:dyDescent="0.2">
      <c r="A43" s="8" t="s">
        <v>39</v>
      </c>
      <c r="B43" s="22">
        <v>11527537</v>
      </c>
      <c r="C43" s="22">
        <v>5055</v>
      </c>
      <c r="D43" s="22">
        <f t="shared" si="2"/>
        <v>2280.4227497527199</v>
      </c>
      <c r="E43" s="40"/>
      <c r="F43" s="40"/>
      <c r="G43" s="40"/>
      <c r="H43" s="9"/>
      <c r="I43" s="9"/>
    </row>
    <row r="44" spans="1:9" s="2" customFormat="1" ht="12.75" customHeight="1" x14ac:dyDescent="0.2">
      <c r="A44" s="8" t="s">
        <v>40</v>
      </c>
      <c r="B44" s="22">
        <v>11315693</v>
      </c>
      <c r="C44" s="22">
        <v>4635</v>
      </c>
      <c r="D44" s="22">
        <f t="shared" si="2"/>
        <v>2441.3577130528588</v>
      </c>
      <c r="E44" s="40"/>
      <c r="F44" s="40"/>
      <c r="G44" s="40"/>
      <c r="H44" s="9"/>
      <c r="I44" s="9"/>
    </row>
    <row r="45" spans="1:9" s="2" customFormat="1" ht="12.75" customHeight="1" x14ac:dyDescent="0.2">
      <c r="A45" s="8" t="s">
        <v>41</v>
      </c>
      <c r="B45" s="22">
        <v>12662975.699999999</v>
      </c>
      <c r="C45" s="22">
        <v>4257</v>
      </c>
      <c r="D45" s="22">
        <f t="shared" si="2"/>
        <v>2974.6243128964056</v>
      </c>
      <c r="E45" s="98"/>
      <c r="F45" s="40"/>
      <c r="G45" s="40"/>
      <c r="H45" s="9"/>
      <c r="I45" s="9"/>
    </row>
    <row r="46" spans="1:9" s="2" customFormat="1" ht="12.75" customHeight="1" x14ac:dyDescent="0.2">
      <c r="A46" s="8" t="s">
        <v>42</v>
      </c>
      <c r="B46" s="22">
        <v>12363147.6</v>
      </c>
      <c r="C46" s="22">
        <v>3510</v>
      </c>
      <c r="D46" s="22">
        <f t="shared" si="2"/>
        <v>3522.2642735042732</v>
      </c>
      <c r="E46" s="98"/>
      <c r="F46" s="40"/>
      <c r="G46" s="40"/>
      <c r="H46" s="9"/>
      <c r="I46" s="9"/>
    </row>
    <row r="47" spans="1:9" s="2" customFormat="1" ht="12.75" customHeight="1" x14ac:dyDescent="0.2">
      <c r="A47" s="8" t="s">
        <v>43</v>
      </c>
      <c r="B47" s="22">
        <v>12312089.1</v>
      </c>
      <c r="C47" s="22">
        <v>3360</v>
      </c>
      <c r="D47" s="22">
        <f t="shared" si="2"/>
        <v>3664.3122321428568</v>
      </c>
      <c r="E47" s="98"/>
      <c r="F47" s="40"/>
      <c r="G47" s="40"/>
      <c r="H47" s="9"/>
      <c r="I47" s="9"/>
    </row>
    <row r="48" spans="1:9" s="2" customFormat="1" ht="12.75" customHeight="1" x14ac:dyDescent="0.2">
      <c r="A48" s="8" t="s">
        <v>44</v>
      </c>
      <c r="B48" s="22">
        <v>24563651.300000001</v>
      </c>
      <c r="C48" s="22">
        <v>5326</v>
      </c>
      <c r="D48" s="22">
        <f t="shared" si="2"/>
        <v>4612.0261547127302</v>
      </c>
      <c r="E48" s="40"/>
      <c r="F48" s="40"/>
      <c r="G48" s="40"/>
      <c r="H48" s="9"/>
      <c r="I48" s="9"/>
    </row>
    <row r="49" spans="1:9" s="2" customFormat="1" ht="12.75" customHeight="1" x14ac:dyDescent="0.2">
      <c r="A49" s="8" t="s">
        <v>45</v>
      </c>
      <c r="B49" s="22">
        <v>50551624.700000003</v>
      </c>
      <c r="C49" s="22">
        <v>8641</v>
      </c>
      <c r="D49" s="22">
        <f t="shared" si="2"/>
        <v>5850.2053813216071</v>
      </c>
      <c r="E49" s="40"/>
      <c r="F49" s="40"/>
      <c r="G49" s="40"/>
      <c r="H49" s="9"/>
      <c r="I49" s="9"/>
    </row>
    <row r="50" spans="1:9" s="2" customFormat="1" ht="12.75" customHeight="1" x14ac:dyDescent="0.2">
      <c r="A50" s="8" t="s">
        <v>46</v>
      </c>
      <c r="B50" s="22">
        <v>57262517.600000001</v>
      </c>
      <c r="C50" s="22">
        <v>10117</v>
      </c>
      <c r="D50" s="22">
        <f t="shared" si="2"/>
        <v>5660.0294158347342</v>
      </c>
      <c r="E50" s="40"/>
      <c r="F50" s="40"/>
      <c r="G50" s="40"/>
      <c r="H50" s="9"/>
      <c r="I50" s="9"/>
    </row>
    <row r="51" spans="1:9" s="2" customFormat="1" ht="12.75" customHeight="1" x14ac:dyDescent="0.2">
      <c r="A51" s="8" t="s">
        <v>47</v>
      </c>
      <c r="B51" s="22">
        <v>44361046.399999999</v>
      </c>
      <c r="C51" s="22">
        <v>7744</v>
      </c>
      <c r="D51" s="22">
        <f t="shared" si="2"/>
        <v>5728.4409090909085</v>
      </c>
      <c r="E51" s="98"/>
      <c r="F51" s="40"/>
      <c r="G51" s="40"/>
      <c r="H51" s="9"/>
      <c r="I51" s="9"/>
    </row>
    <row r="52" spans="1:9" s="2" customFormat="1" ht="12.75" customHeight="1" x14ac:dyDescent="0.2">
      <c r="A52" s="8" t="s">
        <v>48</v>
      </c>
      <c r="B52" s="22">
        <v>42999544.5</v>
      </c>
      <c r="C52" s="22">
        <v>7151</v>
      </c>
      <c r="D52" s="22">
        <f t="shared" si="2"/>
        <v>6013.0813172982798</v>
      </c>
      <c r="E52" s="98"/>
      <c r="F52" s="40"/>
      <c r="G52" s="40"/>
      <c r="H52" s="9"/>
      <c r="I52" s="9"/>
    </row>
    <row r="53" spans="1:9" s="2" customFormat="1" ht="12.75" customHeight="1" x14ac:dyDescent="0.2">
      <c r="A53" s="8" t="s">
        <v>49</v>
      </c>
      <c r="B53" s="22">
        <v>130763897.09999999</v>
      </c>
      <c r="C53" s="22">
        <v>21833</v>
      </c>
      <c r="D53" s="22">
        <f t="shared" si="2"/>
        <v>5989.2775660697107</v>
      </c>
      <c r="E53" s="98"/>
      <c r="F53" s="40"/>
      <c r="G53" s="40"/>
      <c r="H53" s="9"/>
      <c r="I53" s="9"/>
    </row>
    <row r="54" spans="1:9" s="2" customFormat="1" ht="12.75" customHeight="1" x14ac:dyDescent="0.2">
      <c r="A54" s="8" t="s">
        <v>6</v>
      </c>
      <c r="B54" s="22">
        <v>52486.3</v>
      </c>
      <c r="C54" s="22">
        <v>53</v>
      </c>
      <c r="D54" s="22">
        <f t="shared" si="2"/>
        <v>990.30754716981141</v>
      </c>
      <c r="E54" s="98"/>
      <c r="F54" s="40"/>
      <c r="G54" s="40"/>
      <c r="H54" s="9"/>
      <c r="I54" s="9"/>
    </row>
    <row r="55" spans="1:9" s="11" customFormat="1" ht="12.75" customHeight="1" x14ac:dyDescent="0.2">
      <c r="A55" s="74" t="s">
        <v>10</v>
      </c>
      <c r="B55" s="97">
        <f>SUM(B32:B54)</f>
        <v>1405618480.1999998</v>
      </c>
      <c r="C55" s="97">
        <f>SUM(C32:C54)</f>
        <v>806872</v>
      </c>
      <c r="D55" s="97">
        <f t="shared" si="2"/>
        <v>1742.0588150289016</v>
      </c>
      <c r="E55" s="103"/>
      <c r="F55" s="117"/>
      <c r="G55" s="40"/>
      <c r="H55" s="9"/>
      <c r="I55" s="9"/>
    </row>
    <row r="56" spans="1:9" s="2" customFormat="1" ht="12.75" customHeight="1" x14ac:dyDescent="0.2">
      <c r="A56" s="33" t="s">
        <v>250</v>
      </c>
      <c r="F56" s="9"/>
      <c r="G56" s="9"/>
      <c r="H56" s="9"/>
      <c r="I56" s="9"/>
    </row>
    <row r="57" spans="1:9" s="2" customFormat="1" ht="12.75" customHeight="1" x14ac:dyDescent="0.2">
      <c r="A57" s="14"/>
      <c r="C57" s="7"/>
      <c r="F57" s="9"/>
      <c r="G57" s="9"/>
      <c r="H57" s="9"/>
      <c r="I57" s="9"/>
    </row>
    <row r="58" spans="1:9" s="2" customFormat="1" ht="12.75" customHeight="1" x14ac:dyDescent="0.2">
      <c r="F58" s="9"/>
      <c r="G58" s="9"/>
      <c r="H58" s="9"/>
      <c r="I58" s="9"/>
    </row>
    <row r="60" spans="1:9" ht="12.75" customHeight="1" x14ac:dyDescent="0.2">
      <c r="B60" s="104"/>
      <c r="C60" s="104"/>
    </row>
  </sheetData>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56</xdr:row>
                <xdr:rowOff>47625</xdr:rowOff>
              </from>
              <to>
                <xdr:col>1</xdr:col>
                <xdr:colOff>200025</xdr:colOff>
                <xdr:row>57</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4</vt:i4>
      </vt:variant>
    </vt:vector>
  </HeadingPairs>
  <TitlesOfParts>
    <vt:vector size="18" baseType="lpstr">
      <vt:lpstr>Körsträckor 2022</vt:lpstr>
      <vt:lpstr>Innehåll_Content</vt:lpstr>
      <vt:lpstr>Fakta om statistiken</vt:lpstr>
      <vt:lpstr>PB Tab 1</vt:lpstr>
      <vt:lpstr>PB Tab 2-3</vt:lpstr>
      <vt:lpstr>PB Tab 4-5</vt:lpstr>
      <vt:lpstr>LB Tab 1-2</vt:lpstr>
      <vt:lpstr>LB Tab 3-5</vt:lpstr>
      <vt:lpstr>LB Tab 6-7</vt:lpstr>
      <vt:lpstr>BU Tab 1</vt:lpstr>
      <vt:lpstr>BU Tab 2-4</vt:lpstr>
      <vt:lpstr>MC Tab 1</vt:lpstr>
      <vt:lpstr>MC Tab 2-4</vt:lpstr>
      <vt:lpstr>RS Tab 1</vt:lpstr>
      <vt:lpstr>'BU Tab 2-4'!_Toc72296259</vt:lpstr>
      <vt:lpstr>'LB Tab 3-5'!_Toc72296263</vt:lpstr>
      <vt:lpstr>'BU Tab 2-4'!Utskriftsområde</vt:lpstr>
      <vt:lpstr>'LB Tab 3-5'!Utskriftsområde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Johansson Annika SSA/UE/UT-Ö</cp:lastModifiedBy>
  <cp:lastPrinted>2020-11-05T12:44:39Z</cp:lastPrinted>
  <dcterms:created xsi:type="dcterms:W3CDTF">2007-06-06T17:47:08Z</dcterms:created>
  <dcterms:modified xsi:type="dcterms:W3CDTF">2023-09-15T18:50:45Z</dcterms:modified>
</cp:coreProperties>
</file>