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P:\Prod\RM\MIR\Utsläpp_Energi\Utsläppsår 2025\Kvartal 3\Publicering\"/>
    </mc:Choice>
  </mc:AlternateContent>
  <xr:revisionPtr revIDLastSave="0" documentId="13_ncr:1_{BF6161EC-0289-44DA-8011-3B4BEC82E96E}" xr6:coauthVersionLast="47" xr6:coauthVersionMax="47" xr10:uidLastSave="{00000000-0000-0000-0000-000000000000}"/>
  <bookViews>
    <workbookView xWindow="-110" yWindow="-110" windowWidth="38620" windowHeight="21100" tabRatio="688" xr2:uid="{00000000-000D-0000-FFFF-FFFF00000000}"/>
  </bookViews>
  <sheets>
    <sheet name="Innehåll - Contents" sheetId="58" r:id="rId1"/>
    <sheet name="1 Utsläpp" sheetId="28" r:id="rId2"/>
    <sheet name="1b Mobila utsläpp" sheetId="63" r:id="rId3"/>
    <sheet name="2 Diagram" sheetId="35" r:id="rId4"/>
    <sheet name="3 Prel. årssiffor" sheetId="61" r:id="rId5"/>
    <sheet name="4 Utsläpp per FV (kvartal)" sheetId="31" r:id="rId6"/>
    <sheet name="5 Utsläpp per syss. (kvartal)" sheetId="32" r:id="rId7"/>
    <sheet name="6 FV (kvartal)" sheetId="29" r:id="rId8"/>
    <sheet name="7 Sysselsatta (kvartal)" sheetId="30" r:id="rId9"/>
    <sheet name="intern pivot" sheetId="67" state="hidden" r:id="rId10"/>
    <sheet name="intern" sheetId="66" state="hidden" r:id="rId11"/>
  </sheets>
  <definedNames>
    <definedName name="_xlnm._FilterDatabase" localSheetId="1" hidden="1">'1 Utsläpp'!$A$5:$BA$42</definedName>
    <definedName name="_xlnm._FilterDatabase" localSheetId="5" hidden="1">'4 Utsläpp per FV (kvartal)'!$A$5:$AG$41</definedName>
    <definedName name="_xlnm._FilterDatabase" localSheetId="6" hidden="1">'5 Utsläpp per syss. (kvartal)'!$A$5:$AG$41</definedName>
    <definedName name="_xlnm._FilterDatabase" localSheetId="7" hidden="1">'6 FV (kvartal)'!$C$48:$BA$57</definedName>
    <definedName name="_xlnm._FilterDatabase" localSheetId="8" hidden="1">'7 Sysselsatta (kvartal)'!$A$5:$AG$41</definedName>
    <definedName name="AR2015K2">#REF!</definedName>
    <definedName name="AR2015K3">#REF!</definedName>
    <definedName name="AR2015K4">#REF!</definedName>
    <definedName name="AR2019K2_20191021">#REF!</definedName>
    <definedName name="CO22008_2009" localSheetId="5">#REF!</definedName>
    <definedName name="CO22008_2009" localSheetId="6">#REF!</definedName>
    <definedName name="CO22008_2009" localSheetId="7">#REF!</definedName>
    <definedName name="CO22008_2009" localSheetId="8">#REF!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2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35" l="1"/>
  <c r="K10" i="35"/>
  <c r="BV48" i="29" l="1"/>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E48" i="29"/>
  <c r="D48" i="29"/>
  <c r="BG58" i="29"/>
  <c r="BI48" i="30"/>
  <c r="V6" i="61"/>
  <c r="D48" i="61"/>
  <c r="E48" i="61"/>
  <c r="F48" i="61"/>
  <c r="G48" i="61"/>
  <c r="H48" i="61"/>
  <c r="I48" i="61"/>
  <c r="J48" i="61"/>
  <c r="K48" i="61"/>
  <c r="L48" i="61"/>
  <c r="M48" i="61"/>
  <c r="N48" i="61"/>
  <c r="O48" i="61"/>
  <c r="P48" i="61"/>
  <c r="Q48" i="61"/>
  <c r="R48" i="61"/>
  <c r="S48" i="61"/>
  <c r="T48" i="61"/>
  <c r="BI48" i="28"/>
  <c r="X14" i="63"/>
  <c r="X15" i="63"/>
  <c r="X16" i="63"/>
  <c r="X17" i="63"/>
  <c r="X18" i="63"/>
  <c r="D48" i="28"/>
  <c r="E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J48" i="28"/>
  <c r="BK48" i="28"/>
  <c r="BL48" i="28"/>
  <c r="BM48" i="28"/>
  <c r="BN48" i="28"/>
  <c r="BO48" i="28"/>
  <c r="BP48" i="28"/>
  <c r="BQ48" i="28"/>
  <c r="BR48" i="28"/>
  <c r="BS48" i="28"/>
  <c r="BT48" i="28"/>
  <c r="BU48" i="28"/>
  <c r="BV48" i="28"/>
  <c r="BX48" i="28"/>
  <c r="BY48" i="28"/>
  <c r="BZ48" i="28"/>
  <c r="CA48" i="28"/>
  <c r="CC48" i="28"/>
  <c r="CD48" i="28"/>
  <c r="CE48" i="28"/>
  <c r="CF48" i="28"/>
  <c r="E8" i="35"/>
  <c r="H8" i="35"/>
  <c r="C47" i="61"/>
  <c r="C46" i="61"/>
  <c r="B47" i="61"/>
  <c r="B46" i="61"/>
  <c r="C47" i="31"/>
  <c r="C46" i="31"/>
  <c r="B47" i="31"/>
  <c r="B46" i="31"/>
  <c r="C47" i="32"/>
  <c r="C46" i="32"/>
  <c r="B47" i="32"/>
  <c r="B46" i="32"/>
  <c r="C47" i="29"/>
  <c r="C46" i="29"/>
  <c r="B47" i="29"/>
  <c r="B46" i="29"/>
  <c r="C47" i="30"/>
  <c r="C46" i="30"/>
  <c r="B47" i="30"/>
  <c r="B46" i="30"/>
  <c r="BB49" i="61"/>
  <c r="M79" i="35"/>
  <c r="M80" i="35"/>
  <c r="M81" i="35"/>
  <c r="M82" i="35"/>
  <c r="M83" i="35"/>
  <c r="M84" i="35"/>
  <c r="M85" i="35"/>
  <c r="M86" i="35"/>
  <c r="M87" i="35"/>
  <c r="M88" i="35"/>
  <c r="M78" i="35"/>
  <c r="E88" i="35"/>
  <c r="D88" i="35"/>
  <c r="C88" i="35"/>
  <c r="E87" i="35"/>
  <c r="D87" i="35"/>
  <c r="C87" i="35"/>
  <c r="E86" i="35"/>
  <c r="D86" i="35"/>
  <c r="C86" i="35"/>
  <c r="E85" i="35"/>
  <c r="D85" i="35"/>
  <c r="C85" i="35"/>
  <c r="E84" i="35"/>
  <c r="D84" i="35"/>
  <c r="C84" i="35"/>
  <c r="E83" i="35"/>
  <c r="D83" i="35"/>
  <c r="C83" i="35"/>
  <c r="E82" i="35"/>
  <c r="D82" i="35"/>
  <c r="C82" i="35"/>
  <c r="E81" i="35"/>
  <c r="D81" i="35"/>
  <c r="C81" i="35"/>
  <c r="E80" i="35"/>
  <c r="D80" i="35"/>
  <c r="C80" i="35"/>
  <c r="C79" i="35"/>
  <c r="BV58" i="29"/>
  <c r="D58" i="29"/>
  <c r="E48" i="30"/>
  <c r="F48"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J48" i="30"/>
  <c r="BK48" i="30"/>
  <c r="BL48" i="30"/>
  <c r="BM48" i="30"/>
  <c r="BN48" i="30"/>
  <c r="BO48" i="30"/>
  <c r="BP48" i="30"/>
  <c r="BQ48" i="30"/>
  <c r="BR48" i="30"/>
  <c r="BS48" i="30"/>
  <c r="BT48" i="30"/>
  <c r="BU48" i="30"/>
  <c r="BV48" i="30"/>
  <c r="BU58" i="32"/>
  <c r="BT58" i="32"/>
  <c r="BS58" i="32"/>
  <c r="BR58" i="32"/>
  <c r="BQ58" i="32"/>
  <c r="BP58" i="32"/>
  <c r="BO58" i="32"/>
  <c r="BN58" i="32"/>
  <c r="BM58" i="32"/>
  <c r="BL58" i="32"/>
  <c r="BK58" i="32"/>
  <c r="BJ58" i="32"/>
  <c r="BI58" i="32"/>
  <c r="BH58" i="32"/>
  <c r="BG58" i="32"/>
  <c r="BF58" i="32"/>
  <c r="BE58" i="32"/>
  <c r="BD58" i="32"/>
  <c r="BC58" i="32"/>
  <c r="BB58" i="32"/>
  <c r="BA58" i="32"/>
  <c r="AZ58" i="32"/>
  <c r="AY58" i="32"/>
  <c r="AX58" i="32"/>
  <c r="AW58" i="32"/>
  <c r="AV58" i="32"/>
  <c r="AU58" i="32"/>
  <c r="AT58" i="32"/>
  <c r="AS58" i="32"/>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E58" i="32"/>
  <c r="BU57" i="32"/>
  <c r="BT57" i="32"/>
  <c r="BS57" i="32"/>
  <c r="BR57" i="32"/>
  <c r="BQ57" i="32"/>
  <c r="BP57" i="32"/>
  <c r="BO57" i="32"/>
  <c r="BN57" i="32"/>
  <c r="BM57" i="32"/>
  <c r="BL57" i="32"/>
  <c r="BK57" i="32"/>
  <c r="BJ57" i="32"/>
  <c r="BI57" i="32"/>
  <c r="BH57"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7" i="32"/>
  <c r="BU56" i="32"/>
  <c r="BT56" i="32"/>
  <c r="BS56" i="32"/>
  <c r="BR56" i="32"/>
  <c r="BQ56" i="32"/>
  <c r="BP56" i="32"/>
  <c r="BO56" i="32"/>
  <c r="BN56" i="32"/>
  <c r="BM56" i="32"/>
  <c r="BL56" i="32"/>
  <c r="BK56" i="32"/>
  <c r="BJ56" i="32"/>
  <c r="BI56" i="32"/>
  <c r="BH56"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N56" i="32"/>
  <c r="M56" i="32"/>
  <c r="L56" i="32"/>
  <c r="K56" i="32"/>
  <c r="J56" i="32"/>
  <c r="I56" i="32"/>
  <c r="H56" i="32"/>
  <c r="G56" i="32"/>
  <c r="F56" i="32"/>
  <c r="E56" i="32"/>
  <c r="BU55" i="32"/>
  <c r="BT55" i="32"/>
  <c r="BS55" i="32"/>
  <c r="BR55" i="32"/>
  <c r="BQ55" i="32"/>
  <c r="BP55" i="32"/>
  <c r="BO55" i="32"/>
  <c r="BN55" i="32"/>
  <c r="BM55" i="32"/>
  <c r="BL55" i="32"/>
  <c r="BK55" i="32"/>
  <c r="BJ55" i="32"/>
  <c r="BI55" i="32"/>
  <c r="BH55" i="32"/>
  <c r="BG55" i="32"/>
  <c r="BF55" i="32"/>
  <c r="BE55" i="32"/>
  <c r="BD55" i="32"/>
  <c r="BC55" i="32"/>
  <c r="BB55" i="32"/>
  <c r="BA55" i="32"/>
  <c r="AZ55" i="32"/>
  <c r="AY55" i="32"/>
  <c r="AX55" i="32"/>
  <c r="AW55" i="32"/>
  <c r="AV55" i="32"/>
  <c r="AU55"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BU54" i="32"/>
  <c r="BT54" i="32"/>
  <c r="BS54" i="32"/>
  <c r="BR54" i="32"/>
  <c r="BQ54" i="32"/>
  <c r="BP54" i="32"/>
  <c r="BO54" i="32"/>
  <c r="BN54"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BU53" i="32"/>
  <c r="BT53" i="32"/>
  <c r="BS53" i="32"/>
  <c r="BR53" i="32"/>
  <c r="BQ53" i="32"/>
  <c r="BP53" i="32"/>
  <c r="BO53" i="32"/>
  <c r="BN53" i="32"/>
  <c r="BM53" i="32"/>
  <c r="BL53" i="32"/>
  <c r="BK53" i="32"/>
  <c r="BJ53" i="32"/>
  <c r="BI53" i="32"/>
  <c r="BH53" i="32"/>
  <c r="BG53" i="32"/>
  <c r="BF53" i="32"/>
  <c r="BE53" i="32"/>
  <c r="BD53" i="32"/>
  <c r="BC53" i="32"/>
  <c r="BB53" i="32"/>
  <c r="BA53" i="32"/>
  <c r="AZ53" i="32"/>
  <c r="AY53" i="32"/>
  <c r="AX53" i="32"/>
  <c r="AW53" i="32"/>
  <c r="AV53" i="32"/>
  <c r="AU53" i="32"/>
  <c r="AT53" i="32"/>
  <c r="AS53" i="32"/>
  <c r="AR53" i="32"/>
  <c r="AQ53" i="32"/>
  <c r="AP53" i="32"/>
  <c r="AO53" i="32"/>
  <c r="AN53" i="32"/>
  <c r="AM53" i="32"/>
  <c r="AL53" i="32"/>
  <c r="AK53" i="32"/>
  <c r="AJ53" i="32"/>
  <c r="AI53" i="32"/>
  <c r="AH53" i="32"/>
  <c r="AG53" i="32"/>
  <c r="AF53" i="32"/>
  <c r="AE53" i="32"/>
  <c r="AD53" i="32"/>
  <c r="AC53" i="32"/>
  <c r="AB53" i="32"/>
  <c r="AA53" i="32"/>
  <c r="Z53" i="32"/>
  <c r="Y53" i="32"/>
  <c r="X53" i="32"/>
  <c r="W53" i="32"/>
  <c r="V53" i="32"/>
  <c r="U53" i="32"/>
  <c r="T53" i="32"/>
  <c r="S53" i="32"/>
  <c r="R53" i="32"/>
  <c r="Q53" i="32"/>
  <c r="P53" i="32"/>
  <c r="O53" i="32"/>
  <c r="N53" i="32"/>
  <c r="M53" i="32"/>
  <c r="L53" i="32"/>
  <c r="K53" i="32"/>
  <c r="J53" i="32"/>
  <c r="I53" i="32"/>
  <c r="H53" i="32"/>
  <c r="G53" i="32"/>
  <c r="F53" i="32"/>
  <c r="E53" i="32"/>
  <c r="BU52" i="32"/>
  <c r="BT52" i="32"/>
  <c r="BS52" i="32"/>
  <c r="BR52" i="32"/>
  <c r="BQ52" i="32"/>
  <c r="BP52" i="32"/>
  <c r="BO52" i="32"/>
  <c r="BN52" i="32"/>
  <c r="BM52" i="32"/>
  <c r="BL52" i="32"/>
  <c r="BK52" i="32"/>
  <c r="BJ52" i="32"/>
  <c r="BI52" i="32"/>
  <c r="BH52" i="32"/>
  <c r="BG52" i="32"/>
  <c r="BF52" i="32"/>
  <c r="BE52" i="32"/>
  <c r="BD52" i="32"/>
  <c r="BC52" i="32"/>
  <c r="BB52" i="32"/>
  <c r="BA52" i="32"/>
  <c r="AZ52" i="32"/>
  <c r="AY52" i="32"/>
  <c r="AX52" i="32"/>
  <c r="AW52" i="32"/>
  <c r="AV52" i="32"/>
  <c r="AU52" i="32"/>
  <c r="AT52" i="32"/>
  <c r="AS52" i="32"/>
  <c r="AR52" i="32"/>
  <c r="AQ52" i="32"/>
  <c r="AP52" i="32"/>
  <c r="AO52" i="32"/>
  <c r="AN52" i="32"/>
  <c r="AM52" i="32"/>
  <c r="AL52" i="32"/>
  <c r="AK52" i="32"/>
  <c r="AJ52" i="32"/>
  <c r="AI52" i="32"/>
  <c r="AH52" i="32"/>
  <c r="AG52"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F52" i="32"/>
  <c r="E52" i="32"/>
  <c r="BU51" i="32"/>
  <c r="BT51" i="32"/>
  <c r="BS51" i="32"/>
  <c r="BR51" i="32"/>
  <c r="BQ51" i="32"/>
  <c r="BP51" i="32"/>
  <c r="BO51" i="32"/>
  <c r="BN51" i="32"/>
  <c r="BM51" i="32"/>
  <c r="BL51" i="32"/>
  <c r="BK51" i="32"/>
  <c r="BJ51" i="32"/>
  <c r="BI51" i="32"/>
  <c r="BH51" i="32"/>
  <c r="BG51" i="32"/>
  <c r="BF51" i="32"/>
  <c r="BE51" i="32"/>
  <c r="BD51" i="32"/>
  <c r="BC51"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F51" i="32"/>
  <c r="E51" i="32"/>
  <c r="BU50" i="32"/>
  <c r="BT50" i="32"/>
  <c r="BS50" i="32"/>
  <c r="BR50" i="32"/>
  <c r="BQ50" i="32"/>
  <c r="BP50"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BU43" i="32"/>
  <c r="BT43" i="32"/>
  <c r="BS43" i="32"/>
  <c r="BR43" i="32"/>
  <c r="BQ43" i="32"/>
  <c r="BP43" i="32"/>
  <c r="BO43" i="32"/>
  <c r="BN43" i="32"/>
  <c r="BM43" i="32"/>
  <c r="BL43" i="32"/>
  <c r="BK43" i="32"/>
  <c r="BJ43" i="32"/>
  <c r="BI43" i="32"/>
  <c r="BH43"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AJ43" i="32"/>
  <c r="AI43" i="32"/>
  <c r="AH43" i="32"/>
  <c r="AG43" i="32"/>
  <c r="AF43" i="32"/>
  <c r="AE43" i="32"/>
  <c r="AD43" i="32"/>
  <c r="AC43" i="32"/>
  <c r="AB43" i="32"/>
  <c r="AA43" i="32"/>
  <c r="Z43" i="32"/>
  <c r="Y43" i="32"/>
  <c r="X43" i="32"/>
  <c r="W43" i="32"/>
  <c r="V43" i="32"/>
  <c r="U43" i="32"/>
  <c r="T43" i="32"/>
  <c r="S43" i="32"/>
  <c r="R43" i="32"/>
  <c r="Q43" i="32"/>
  <c r="P43" i="32"/>
  <c r="O43" i="32"/>
  <c r="N43" i="32"/>
  <c r="M43" i="32"/>
  <c r="L43" i="32"/>
  <c r="K43" i="32"/>
  <c r="J43" i="32"/>
  <c r="I43" i="32"/>
  <c r="H43" i="32"/>
  <c r="G43" i="32"/>
  <c r="F43" i="32"/>
  <c r="E43" i="32"/>
  <c r="BU41" i="32"/>
  <c r="BT41" i="32"/>
  <c r="BS41" i="32"/>
  <c r="BR41" i="32"/>
  <c r="BQ41" i="32"/>
  <c r="BP41" i="32"/>
  <c r="BO41" i="32"/>
  <c r="BN41" i="32"/>
  <c r="BM41" i="32"/>
  <c r="BL41" i="32"/>
  <c r="BK41" i="32"/>
  <c r="BJ41" i="32"/>
  <c r="BI41" i="32"/>
  <c r="BH41"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AJ41" i="32"/>
  <c r="AI41" i="32"/>
  <c r="AH41" i="32"/>
  <c r="AG41" i="32"/>
  <c r="AF41" i="32"/>
  <c r="AE41" i="32"/>
  <c r="AD41" i="32"/>
  <c r="AC41" i="32"/>
  <c r="AB41" i="32"/>
  <c r="AA41" i="32"/>
  <c r="Z41" i="32"/>
  <c r="Y41" i="32"/>
  <c r="X41" i="32"/>
  <c r="W41" i="32"/>
  <c r="V41" i="32"/>
  <c r="U41" i="32"/>
  <c r="T41" i="32"/>
  <c r="S41" i="32"/>
  <c r="R41" i="32"/>
  <c r="Q41" i="32"/>
  <c r="P41" i="32"/>
  <c r="O41" i="32"/>
  <c r="N41" i="32"/>
  <c r="M41" i="32"/>
  <c r="L41" i="32"/>
  <c r="K41" i="32"/>
  <c r="J41" i="32"/>
  <c r="I41" i="32"/>
  <c r="H41" i="32"/>
  <c r="G41" i="32"/>
  <c r="F41" i="32"/>
  <c r="E41" i="32"/>
  <c r="BU40" i="32"/>
  <c r="BT40" i="32"/>
  <c r="BS40" i="32"/>
  <c r="BR40" i="32"/>
  <c r="BQ40" i="32"/>
  <c r="BP40" i="32"/>
  <c r="BO40" i="32"/>
  <c r="BN40" i="32"/>
  <c r="BM40"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BU39" i="32"/>
  <c r="BT39" i="32"/>
  <c r="BS39" i="32"/>
  <c r="BR39" i="32"/>
  <c r="BQ39" i="32"/>
  <c r="BP39" i="32"/>
  <c r="BO39" i="32"/>
  <c r="BN39" i="32"/>
  <c r="BM39" i="32"/>
  <c r="BL39" i="32"/>
  <c r="BK39" i="32"/>
  <c r="BJ39" i="32"/>
  <c r="BI39" i="32"/>
  <c r="BH39"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BU38" i="32"/>
  <c r="BT38" i="32"/>
  <c r="BS38" i="32"/>
  <c r="BR38" i="32"/>
  <c r="BQ38" i="32"/>
  <c r="BP38"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BU37" i="32"/>
  <c r="BT37" i="32"/>
  <c r="BS37" i="32"/>
  <c r="BR37" i="32"/>
  <c r="BQ37" i="32"/>
  <c r="BP37" i="32"/>
  <c r="BO37" i="32"/>
  <c r="BN37" i="32"/>
  <c r="BM37" i="32"/>
  <c r="BL37" i="32"/>
  <c r="BK37" i="32"/>
  <c r="BJ37" i="32"/>
  <c r="BI37" i="32"/>
  <c r="BH37"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BU36" i="32"/>
  <c r="BT36" i="32"/>
  <c r="BS36" i="32"/>
  <c r="BR36" i="32"/>
  <c r="BQ36" i="32"/>
  <c r="BP36" i="32"/>
  <c r="BO36" i="32"/>
  <c r="BN36" i="32"/>
  <c r="BM36"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BU35" i="32"/>
  <c r="BT35" i="32"/>
  <c r="BS35" i="32"/>
  <c r="BR35" i="32"/>
  <c r="BQ35" i="32"/>
  <c r="BP35" i="32"/>
  <c r="BO35" i="32"/>
  <c r="BN35" i="32"/>
  <c r="BM35" i="32"/>
  <c r="BL35" i="32"/>
  <c r="BK35" i="32"/>
  <c r="BJ35" i="32"/>
  <c r="BI35" i="32"/>
  <c r="BH35"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32" i="32"/>
  <c r="F32" i="32"/>
  <c r="E32" i="32"/>
  <c r="BU31" i="32"/>
  <c r="BT31" i="32"/>
  <c r="BS31" i="32"/>
  <c r="BR31" i="32"/>
  <c r="BQ31" i="32"/>
  <c r="BP31" i="32"/>
  <c r="BO31" i="32"/>
  <c r="BN31" i="32"/>
  <c r="BM31" i="32"/>
  <c r="BL31" i="32"/>
  <c r="BK31" i="32"/>
  <c r="BJ31" i="32"/>
  <c r="BI31" i="32"/>
  <c r="BH31"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AD31" i="32"/>
  <c r="AC31" i="32"/>
  <c r="AB31" i="32"/>
  <c r="AA31" i="32"/>
  <c r="Z31" i="32"/>
  <c r="Y31" i="32"/>
  <c r="X31" i="32"/>
  <c r="W31" i="32"/>
  <c r="V31" i="32"/>
  <c r="U31" i="32"/>
  <c r="T31" i="32"/>
  <c r="S31" i="32"/>
  <c r="R31" i="32"/>
  <c r="Q31" i="32"/>
  <c r="P31" i="32"/>
  <c r="O31" i="32"/>
  <c r="N31" i="32"/>
  <c r="M31" i="32"/>
  <c r="L31" i="32"/>
  <c r="K31" i="32"/>
  <c r="J31" i="32"/>
  <c r="I31" i="32"/>
  <c r="H31" i="32"/>
  <c r="G31" i="32"/>
  <c r="F31" i="32"/>
  <c r="E31" i="32"/>
  <c r="BU30" i="32"/>
  <c r="BT30"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c r="E30"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BU28" i="32"/>
  <c r="BT28" i="32"/>
  <c r="BS28" i="32"/>
  <c r="BR28" i="32"/>
  <c r="BQ28" i="32"/>
  <c r="BP28" i="32"/>
  <c r="BO28" i="32"/>
  <c r="BN28" i="32"/>
  <c r="BM28"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BU27" i="32"/>
  <c r="BT27" i="32"/>
  <c r="BS27" i="32"/>
  <c r="BR27" i="32"/>
  <c r="BQ27" i="32"/>
  <c r="BP27" i="32"/>
  <c r="BO27" i="32"/>
  <c r="BN27" i="32"/>
  <c r="BM27" i="32"/>
  <c r="BL27" i="32"/>
  <c r="BK27" i="32"/>
  <c r="BJ27" i="32"/>
  <c r="BI27" i="32"/>
  <c r="BH27" i="32"/>
  <c r="BG27" i="32"/>
  <c r="BF27" i="32"/>
  <c r="BE27" i="32"/>
  <c r="BD27" i="32"/>
  <c r="BC27" i="32"/>
  <c r="BB27" i="32"/>
  <c r="BA27" i="32"/>
  <c r="AZ27" i="32"/>
  <c r="AY27" i="32"/>
  <c r="AX27" i="32"/>
  <c r="AW27"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BU26" i="32"/>
  <c r="BT26" i="32"/>
  <c r="BS26" i="32"/>
  <c r="BR26" i="32"/>
  <c r="BQ26" i="32"/>
  <c r="BP26" i="32"/>
  <c r="BO26" i="32"/>
  <c r="BN26" i="32"/>
  <c r="BM26" i="32"/>
  <c r="BL26" i="32"/>
  <c r="BK26" i="32"/>
  <c r="BJ26" i="32"/>
  <c r="BI26" i="32"/>
  <c r="BH26" i="32"/>
  <c r="BG26" i="32"/>
  <c r="BF26" i="32"/>
  <c r="BE26" i="32"/>
  <c r="BD26" i="32"/>
  <c r="BC26"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F26" i="32"/>
  <c r="E26" i="32"/>
  <c r="BU25" i="32"/>
  <c r="BT25" i="32"/>
  <c r="BS25" i="32"/>
  <c r="BR25" i="32"/>
  <c r="BQ25" i="32"/>
  <c r="BP25" i="32"/>
  <c r="BO25" i="32"/>
  <c r="BN25" i="32"/>
  <c r="BM25" i="32"/>
  <c r="BL25" i="32"/>
  <c r="BK25" i="32"/>
  <c r="BJ25" i="32"/>
  <c r="BI25" i="32"/>
  <c r="BH25" i="32"/>
  <c r="BG25" i="32"/>
  <c r="BF25"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G25" i="32"/>
  <c r="F25" i="32"/>
  <c r="E25" i="32"/>
  <c r="BU24" i="32"/>
  <c r="BT24" i="32"/>
  <c r="BS24" i="32"/>
  <c r="BR24" i="32"/>
  <c r="BQ24" i="32"/>
  <c r="BP24" i="32"/>
  <c r="BO24" i="32"/>
  <c r="BN24" i="32"/>
  <c r="BM24" i="32"/>
  <c r="BL24" i="32"/>
  <c r="BK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AD24" i="32"/>
  <c r="AC24" i="32"/>
  <c r="AB24" i="32"/>
  <c r="AA24" i="32"/>
  <c r="Z24" i="32"/>
  <c r="Y24" i="32"/>
  <c r="X24" i="32"/>
  <c r="W24" i="32"/>
  <c r="V24" i="32"/>
  <c r="U24" i="32"/>
  <c r="T24" i="32"/>
  <c r="S24" i="32"/>
  <c r="R24" i="32"/>
  <c r="Q24" i="32"/>
  <c r="P24" i="32"/>
  <c r="O24" i="32"/>
  <c r="N24" i="32"/>
  <c r="M24" i="32"/>
  <c r="L24" i="32"/>
  <c r="K24" i="32"/>
  <c r="J24" i="32"/>
  <c r="I24" i="32"/>
  <c r="H24" i="32"/>
  <c r="G24" i="32"/>
  <c r="F24" i="32"/>
  <c r="E24" i="32"/>
  <c r="BU23" i="32"/>
  <c r="BT23" i="32"/>
  <c r="BS23" i="32"/>
  <c r="BR23" i="32"/>
  <c r="BQ23" i="32"/>
  <c r="BP23" i="32"/>
  <c r="BO23" i="32"/>
  <c r="BN23" i="32"/>
  <c r="BM23" i="32"/>
  <c r="BL23" i="32"/>
  <c r="BK23" i="32"/>
  <c r="BJ23" i="32"/>
  <c r="BI23" i="32"/>
  <c r="BH23" i="32"/>
  <c r="BG23" i="32"/>
  <c r="BF23"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G23" i="32"/>
  <c r="F23" i="32"/>
  <c r="E23" i="32"/>
  <c r="BU22" i="32"/>
  <c r="BT22" i="32"/>
  <c r="BS22" i="32"/>
  <c r="BR22" i="32"/>
  <c r="BQ22" i="32"/>
  <c r="BP22" i="32"/>
  <c r="BO22" i="32"/>
  <c r="BN22" i="32"/>
  <c r="BM22" i="32"/>
  <c r="BL22" i="32"/>
  <c r="BK22" i="32"/>
  <c r="BJ22" i="32"/>
  <c r="BI22" i="32"/>
  <c r="BH22" i="32"/>
  <c r="BG22" i="32"/>
  <c r="BF22" i="32"/>
  <c r="BE22" i="32"/>
  <c r="BD22" i="32"/>
  <c r="BC22" i="32"/>
  <c r="BB22" i="32"/>
  <c r="BA22" i="32"/>
  <c r="AZ22" i="32"/>
  <c r="AY22" i="32"/>
  <c r="AX22" i="32"/>
  <c r="AW22" i="32"/>
  <c r="AV22" i="32"/>
  <c r="AU22" i="32"/>
  <c r="AT22" i="32"/>
  <c r="AS22" i="32"/>
  <c r="AR22" i="32"/>
  <c r="AQ22" i="32"/>
  <c r="AP22" i="32"/>
  <c r="AO22" i="32"/>
  <c r="AN22" i="32"/>
  <c r="AM22" i="32"/>
  <c r="AL22" i="32"/>
  <c r="AK22" i="32"/>
  <c r="AJ22" i="32"/>
  <c r="AI22" i="32"/>
  <c r="AH22" i="32"/>
  <c r="AG22" i="32"/>
  <c r="AF22" i="32"/>
  <c r="AE22" i="32"/>
  <c r="AD22" i="32"/>
  <c r="AC22" i="32"/>
  <c r="AB22" i="32"/>
  <c r="AA22" i="32"/>
  <c r="Z22" i="32"/>
  <c r="Y22" i="32"/>
  <c r="X22" i="32"/>
  <c r="W22" i="32"/>
  <c r="V22" i="32"/>
  <c r="U22" i="32"/>
  <c r="T22" i="32"/>
  <c r="S22" i="32"/>
  <c r="R22" i="32"/>
  <c r="Q22" i="32"/>
  <c r="P22" i="32"/>
  <c r="O22" i="32"/>
  <c r="N22" i="32"/>
  <c r="M22" i="32"/>
  <c r="L22" i="32"/>
  <c r="K22" i="32"/>
  <c r="J22" i="32"/>
  <c r="I22" i="32"/>
  <c r="H22" i="32"/>
  <c r="G22" i="32"/>
  <c r="F22" i="32"/>
  <c r="E22" i="32"/>
  <c r="BU21" i="32"/>
  <c r="BT21" i="32"/>
  <c r="BS21" i="32"/>
  <c r="BR21" i="32"/>
  <c r="BQ21" i="32"/>
  <c r="BP21" i="32"/>
  <c r="BO21" i="32"/>
  <c r="BN21" i="32"/>
  <c r="BM21" i="32"/>
  <c r="BL21" i="32"/>
  <c r="BK21" i="32"/>
  <c r="BJ21" i="32"/>
  <c r="BI21" i="32"/>
  <c r="BH21" i="32"/>
  <c r="BG21" i="32"/>
  <c r="BF21" i="32"/>
  <c r="BE21" i="32"/>
  <c r="BD21" i="32"/>
  <c r="BC21" i="32"/>
  <c r="BB21" i="32"/>
  <c r="BA21" i="32"/>
  <c r="AZ21" i="32"/>
  <c r="AY21" i="32"/>
  <c r="AX21" i="32"/>
  <c r="AW21" i="32"/>
  <c r="AV21" i="32"/>
  <c r="AU21" i="32"/>
  <c r="AT21" i="32"/>
  <c r="AS21" i="32"/>
  <c r="AR21" i="32"/>
  <c r="AQ21" i="32"/>
  <c r="AP21" i="32"/>
  <c r="AO21" i="32"/>
  <c r="AN21" i="32"/>
  <c r="AM21" i="32"/>
  <c r="AL21" i="32"/>
  <c r="AK21" i="32"/>
  <c r="AJ21" i="32"/>
  <c r="AI21" i="32"/>
  <c r="AH21" i="32"/>
  <c r="AG21" i="32"/>
  <c r="AF21" i="32"/>
  <c r="AE21" i="32"/>
  <c r="AD21" i="32"/>
  <c r="AC21" i="32"/>
  <c r="AB21" i="32"/>
  <c r="AA21" i="32"/>
  <c r="Z21" i="32"/>
  <c r="Y21" i="32"/>
  <c r="X21" i="32"/>
  <c r="W21" i="32"/>
  <c r="V21" i="32"/>
  <c r="U21" i="32"/>
  <c r="T21" i="32"/>
  <c r="S21" i="32"/>
  <c r="R21" i="32"/>
  <c r="Q21" i="32"/>
  <c r="P21" i="32"/>
  <c r="O21" i="32"/>
  <c r="N21" i="32"/>
  <c r="M21" i="32"/>
  <c r="L21" i="32"/>
  <c r="K21" i="32"/>
  <c r="J21" i="32"/>
  <c r="I21" i="32"/>
  <c r="H21" i="32"/>
  <c r="G21" i="32"/>
  <c r="F21" i="32"/>
  <c r="E21" i="32"/>
  <c r="BU20" i="32"/>
  <c r="BT20" i="32"/>
  <c r="BS20" i="32"/>
  <c r="BR20" i="32"/>
  <c r="BQ20" i="32"/>
  <c r="BP20"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BU18" i="32"/>
  <c r="BT18" i="32"/>
  <c r="BS18" i="32"/>
  <c r="BR18" i="32"/>
  <c r="BQ18" i="32"/>
  <c r="BP18" i="32"/>
  <c r="BO18" i="32"/>
  <c r="BN18" i="32"/>
  <c r="BM18" i="32"/>
  <c r="BL18" i="32"/>
  <c r="BK18" i="32"/>
  <c r="BJ18" i="32"/>
  <c r="BI18" i="32"/>
  <c r="BH18" i="32"/>
  <c r="BG18" i="32"/>
  <c r="BF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8" i="32"/>
  <c r="G18" i="32"/>
  <c r="F18" i="32"/>
  <c r="E18" i="32"/>
  <c r="BU17" i="32"/>
  <c r="BT17" i="32"/>
  <c r="BS17" i="32"/>
  <c r="BR17" i="32"/>
  <c r="BQ17" i="32"/>
  <c r="BP17" i="32"/>
  <c r="BO17" i="32"/>
  <c r="BN17" i="32"/>
  <c r="BM17"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N16" i="32"/>
  <c r="M16" i="32"/>
  <c r="L16" i="32"/>
  <c r="K16" i="32"/>
  <c r="J16" i="32"/>
  <c r="I16" i="32"/>
  <c r="H16" i="32"/>
  <c r="G16" i="32"/>
  <c r="F16" i="32"/>
  <c r="E16" i="32"/>
  <c r="BU15" i="32"/>
  <c r="BT15" i="32"/>
  <c r="BS15" i="32"/>
  <c r="BR15" i="32"/>
  <c r="BQ15" i="32"/>
  <c r="BP15" i="32"/>
  <c r="BO15" i="32"/>
  <c r="BN15" i="32"/>
  <c r="BM15" i="32"/>
  <c r="BL15" i="32"/>
  <c r="BK15" i="32"/>
  <c r="BJ15" i="32"/>
  <c r="BI15" i="32"/>
  <c r="BH15" i="32"/>
  <c r="BG15" i="32"/>
  <c r="BF15" i="32"/>
  <c r="BE15" i="32"/>
  <c r="BD15" i="32"/>
  <c r="BC15" i="32"/>
  <c r="BB15" i="32"/>
  <c r="BA15" i="32"/>
  <c r="AZ15" i="32"/>
  <c r="AY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N13" i="32"/>
  <c r="M13" i="32"/>
  <c r="L13" i="32"/>
  <c r="K13" i="32"/>
  <c r="J13" i="32"/>
  <c r="I13" i="32"/>
  <c r="H13" i="32"/>
  <c r="G13" i="32"/>
  <c r="F13" i="32"/>
  <c r="E13" i="32"/>
  <c r="BU12" i="32"/>
  <c r="BT12"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AV12" i="32"/>
  <c r="AU12" i="32"/>
  <c r="AT12" i="32"/>
  <c r="AS12" i="32"/>
  <c r="AR12" i="32"/>
  <c r="AQ12" i="32"/>
  <c r="AP12" i="32"/>
  <c r="AO12" i="32"/>
  <c r="AN12" i="32"/>
  <c r="AM12" i="32"/>
  <c r="AL12" i="32"/>
  <c r="AK12" i="32"/>
  <c r="AJ12" i="32"/>
  <c r="AI12" i="32"/>
  <c r="AH12" i="32"/>
  <c r="AG12" i="32"/>
  <c r="AF12" i="32"/>
  <c r="AE12" i="32"/>
  <c r="AD12" i="32"/>
  <c r="AC12" i="32"/>
  <c r="AB12" i="32"/>
  <c r="AA12" i="32"/>
  <c r="Z12" i="32"/>
  <c r="Y12" i="32"/>
  <c r="X12" i="32"/>
  <c r="W12" i="32"/>
  <c r="V12" i="32"/>
  <c r="U12" i="32"/>
  <c r="T12" i="32"/>
  <c r="S12" i="32"/>
  <c r="R12" i="32"/>
  <c r="Q12" i="32"/>
  <c r="P12" i="32"/>
  <c r="O12" i="32"/>
  <c r="N12" i="32"/>
  <c r="M12" i="32"/>
  <c r="L12" i="32"/>
  <c r="K12" i="32"/>
  <c r="J12" i="32"/>
  <c r="I12" i="32"/>
  <c r="H12" i="32"/>
  <c r="G12" i="32"/>
  <c r="F12" i="32"/>
  <c r="E12"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E11"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N10" i="32"/>
  <c r="M10" i="32"/>
  <c r="L10" i="32"/>
  <c r="K10" i="32"/>
  <c r="J10" i="32"/>
  <c r="I10" i="32"/>
  <c r="H10" i="32"/>
  <c r="G10" i="32"/>
  <c r="F10" i="32"/>
  <c r="E10"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BU8" i="32"/>
  <c r="BT8" i="32"/>
  <c r="BS8" i="32"/>
  <c r="BR8" i="32"/>
  <c r="BQ8" i="32"/>
  <c r="BP8"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W7" i="32"/>
  <c r="V7" i="32"/>
  <c r="U7" i="32"/>
  <c r="T7" i="32"/>
  <c r="S7" i="32"/>
  <c r="R7" i="32"/>
  <c r="Q7" i="32"/>
  <c r="P7" i="32"/>
  <c r="O7" i="32"/>
  <c r="N7" i="32"/>
  <c r="M7" i="32"/>
  <c r="L7" i="32"/>
  <c r="K7" i="32"/>
  <c r="J7" i="32"/>
  <c r="I7" i="32"/>
  <c r="H7" i="32"/>
  <c r="G7" i="32"/>
  <c r="F7" i="32"/>
  <c r="E7"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W6" i="32"/>
  <c r="V6" i="32"/>
  <c r="U6" i="32"/>
  <c r="T6" i="32"/>
  <c r="S6" i="32"/>
  <c r="R6" i="32"/>
  <c r="Q6" i="32"/>
  <c r="P6" i="32"/>
  <c r="O6" i="32"/>
  <c r="N6" i="32"/>
  <c r="M6" i="32"/>
  <c r="L6" i="32"/>
  <c r="K6" i="32"/>
  <c r="J6" i="32"/>
  <c r="I6" i="32"/>
  <c r="H6" i="32"/>
  <c r="G6" i="32"/>
  <c r="F6" i="32"/>
  <c r="E6" i="32"/>
  <c r="BU5" i="32"/>
  <c r="BU48" i="32" s="1"/>
  <c r="BT5" i="32"/>
  <c r="BT48" i="32" s="1"/>
  <c r="BS5" i="32"/>
  <c r="BS48" i="32" s="1"/>
  <c r="BR5" i="32"/>
  <c r="BR48" i="32" s="1"/>
  <c r="BQ5" i="32"/>
  <c r="BQ48" i="32" s="1"/>
  <c r="BP5" i="32"/>
  <c r="BP48" i="32" s="1"/>
  <c r="BO5" i="32"/>
  <c r="BO48" i="32" s="1"/>
  <c r="BN5" i="32"/>
  <c r="BN48" i="32" s="1"/>
  <c r="BM5" i="32"/>
  <c r="BM48" i="32" s="1"/>
  <c r="BL5" i="32"/>
  <c r="BL48" i="32" s="1"/>
  <c r="BK5" i="32"/>
  <c r="BK48" i="32" s="1"/>
  <c r="BJ5" i="32"/>
  <c r="BJ48" i="32" s="1"/>
  <c r="BI5" i="32"/>
  <c r="BI48" i="32" s="1"/>
  <c r="BH5" i="32"/>
  <c r="BH48" i="32" s="1"/>
  <c r="BG5" i="32"/>
  <c r="BG48" i="32" s="1"/>
  <c r="BF5" i="32"/>
  <c r="BF48" i="32" s="1"/>
  <c r="BE5" i="32"/>
  <c r="BE48" i="32" s="1"/>
  <c r="BD5" i="32"/>
  <c r="BD48" i="32" s="1"/>
  <c r="BC5" i="32"/>
  <c r="BC48" i="32" s="1"/>
  <c r="BB5" i="32"/>
  <c r="BB48" i="32" s="1"/>
  <c r="BA5" i="32"/>
  <c r="BA48" i="32" s="1"/>
  <c r="AZ5" i="32"/>
  <c r="AZ48" i="32" s="1"/>
  <c r="AY5" i="32"/>
  <c r="AY48" i="32" s="1"/>
  <c r="AX5" i="32"/>
  <c r="AX48" i="32" s="1"/>
  <c r="AW5" i="32"/>
  <c r="AW48" i="32" s="1"/>
  <c r="AV5" i="32"/>
  <c r="AV48" i="32" s="1"/>
  <c r="AU5" i="32"/>
  <c r="AU48" i="32" s="1"/>
  <c r="AT5" i="32"/>
  <c r="AT48" i="32" s="1"/>
  <c r="AS5" i="32"/>
  <c r="AS48" i="32" s="1"/>
  <c r="AR5" i="32"/>
  <c r="AR48" i="32" s="1"/>
  <c r="AQ5" i="32"/>
  <c r="AQ48" i="32" s="1"/>
  <c r="AP5" i="32"/>
  <c r="AP48" i="32" s="1"/>
  <c r="AO5" i="32"/>
  <c r="AO48" i="32" s="1"/>
  <c r="AN5" i="32"/>
  <c r="AN48" i="32" s="1"/>
  <c r="AM5" i="32"/>
  <c r="AM48" i="32" s="1"/>
  <c r="AL5" i="32"/>
  <c r="AL48" i="32" s="1"/>
  <c r="AK5" i="32"/>
  <c r="AK48" i="32" s="1"/>
  <c r="AJ5" i="32"/>
  <c r="AJ48" i="32" s="1"/>
  <c r="AI5" i="32"/>
  <c r="AI48" i="32" s="1"/>
  <c r="AH5" i="32"/>
  <c r="AH48" i="32" s="1"/>
  <c r="AG5" i="32"/>
  <c r="AG48" i="32" s="1"/>
  <c r="AF5" i="32"/>
  <c r="AF48" i="32" s="1"/>
  <c r="AE5" i="32"/>
  <c r="AE48" i="32" s="1"/>
  <c r="AD5" i="32"/>
  <c r="AD48" i="32" s="1"/>
  <c r="AC5" i="32"/>
  <c r="AC48" i="32" s="1"/>
  <c r="AB5" i="32"/>
  <c r="AB48" i="32" s="1"/>
  <c r="AA5" i="32"/>
  <c r="AA48" i="32" s="1"/>
  <c r="Z5" i="32"/>
  <c r="Z48" i="32" s="1"/>
  <c r="Y5" i="32"/>
  <c r="Y48" i="32" s="1"/>
  <c r="X5" i="32"/>
  <c r="X48" i="32" s="1"/>
  <c r="W5" i="32"/>
  <c r="W48" i="32" s="1"/>
  <c r="V5" i="32"/>
  <c r="V48" i="32" s="1"/>
  <c r="U5" i="32"/>
  <c r="U48" i="32" s="1"/>
  <c r="T5" i="32"/>
  <c r="T48" i="32" s="1"/>
  <c r="S5" i="32"/>
  <c r="S48" i="32" s="1"/>
  <c r="R5" i="32"/>
  <c r="R48" i="32" s="1"/>
  <c r="Q5" i="32"/>
  <c r="Q48" i="32" s="1"/>
  <c r="P5" i="32"/>
  <c r="P48" i="32" s="1"/>
  <c r="O5" i="32"/>
  <c r="O48" i="32" s="1"/>
  <c r="N5" i="32"/>
  <c r="N48" i="32" s="1"/>
  <c r="M5" i="32"/>
  <c r="M48" i="32" s="1"/>
  <c r="L5" i="32"/>
  <c r="L48" i="32" s="1"/>
  <c r="K5" i="32"/>
  <c r="K48" i="32" s="1"/>
  <c r="J5" i="32"/>
  <c r="J48" i="32" s="1"/>
  <c r="I5" i="32"/>
  <c r="I48" i="32" s="1"/>
  <c r="H5" i="32"/>
  <c r="H48" i="32" s="1"/>
  <c r="G5" i="32"/>
  <c r="G48" i="32" s="1"/>
  <c r="F5" i="32"/>
  <c r="F48" i="32" s="1"/>
  <c r="E5" i="32"/>
  <c r="E48" i="32" s="1"/>
  <c r="D5" i="32"/>
  <c r="D48" i="32" s="1"/>
  <c r="E5" i="31"/>
  <c r="E61" i="31" s="1"/>
  <c r="F5" i="31"/>
  <c r="F48" i="31" s="1"/>
  <c r="G5" i="31"/>
  <c r="G61" i="31" s="1"/>
  <c r="H5" i="31"/>
  <c r="H61" i="31" s="1"/>
  <c r="I5" i="31"/>
  <c r="I48" i="31" s="1"/>
  <c r="J5" i="31"/>
  <c r="J61" i="31" s="1"/>
  <c r="K5" i="31"/>
  <c r="K61" i="31" s="1"/>
  <c r="L5" i="31"/>
  <c r="M5" i="31"/>
  <c r="N5" i="31"/>
  <c r="O5" i="31"/>
  <c r="O61" i="31" s="1"/>
  <c r="P5" i="31"/>
  <c r="P61" i="31" s="1"/>
  <c r="Q5" i="31"/>
  <c r="Q61" i="31" s="1"/>
  <c r="R5" i="31"/>
  <c r="R61" i="31" s="1"/>
  <c r="S5" i="31"/>
  <c r="S48" i="31" s="1"/>
  <c r="T5" i="31"/>
  <c r="T48" i="31" s="1"/>
  <c r="U5" i="31"/>
  <c r="U48" i="31" s="1"/>
  <c r="V5" i="31"/>
  <c r="V48" i="31" s="1"/>
  <c r="W5" i="31"/>
  <c r="W48" i="31" s="1"/>
  <c r="X5" i="31"/>
  <c r="X48" i="31" s="1"/>
  <c r="Y5" i="31"/>
  <c r="Y48" i="31" s="1"/>
  <c r="Z5" i="31"/>
  <c r="AA5" i="31"/>
  <c r="AB5" i="31"/>
  <c r="AC5" i="31"/>
  <c r="AC48" i="31" s="1"/>
  <c r="AD5" i="31"/>
  <c r="AD61" i="31" s="1"/>
  <c r="AE5" i="31"/>
  <c r="AE48" i="31" s="1"/>
  <c r="AF5" i="31"/>
  <c r="AF61" i="31" s="1"/>
  <c r="AG5" i="31"/>
  <c r="AG61" i="31" s="1"/>
  <c r="AH5" i="31"/>
  <c r="AH48" i="31" s="1"/>
  <c r="AI5" i="31"/>
  <c r="AI48" i="31" s="1"/>
  <c r="AJ5" i="31"/>
  <c r="AJ61" i="31" s="1"/>
  <c r="AK5" i="31"/>
  <c r="AK61" i="31" s="1"/>
  <c r="AL5" i="31"/>
  <c r="AL61" i="31" s="1"/>
  <c r="AM5" i="31"/>
  <c r="AM61" i="31" s="1"/>
  <c r="AN5" i="31"/>
  <c r="AO5" i="31"/>
  <c r="AP5" i="31"/>
  <c r="AQ5" i="31"/>
  <c r="AQ61" i="31" s="1"/>
  <c r="AR5" i="31"/>
  <c r="AR61" i="31" s="1"/>
  <c r="AS5" i="31"/>
  <c r="AS48" i="31" s="1"/>
  <c r="AT5" i="31"/>
  <c r="AT61" i="31" s="1"/>
  <c r="AU5" i="31"/>
  <c r="AU61" i="31" s="1"/>
  <c r="AV5" i="31"/>
  <c r="AV48" i="31" s="1"/>
  <c r="AW5" i="31"/>
  <c r="AW61" i="31" s="1"/>
  <c r="AX5" i="31"/>
  <c r="AX48" i="31" s="1"/>
  <c r="AY5" i="31"/>
  <c r="AY48" i="31" s="1"/>
  <c r="AZ5" i="31"/>
  <c r="BA5" i="31"/>
  <c r="BA61" i="31" s="1"/>
  <c r="BB5" i="31"/>
  <c r="BC5" i="31"/>
  <c r="BD5" i="31"/>
  <c r="BE5" i="31"/>
  <c r="BE61" i="31" s="1"/>
  <c r="BF5" i="31"/>
  <c r="BF61" i="31" s="1"/>
  <c r="BG5" i="31"/>
  <c r="BG61" i="31" s="1"/>
  <c r="BH5" i="31"/>
  <c r="BH61" i="31" s="1"/>
  <c r="BI5" i="31"/>
  <c r="BI61" i="31" s="1"/>
  <c r="BJ5" i="31"/>
  <c r="BJ48" i="31" s="1"/>
  <c r="BK5" i="31"/>
  <c r="BK48" i="31" s="1"/>
  <c r="BL5" i="31"/>
  <c r="BL61" i="31" s="1"/>
  <c r="BM5" i="31"/>
  <c r="BN5" i="31"/>
  <c r="BN48" i="31" s="1"/>
  <c r="BO5" i="31"/>
  <c r="BO48" i="31" s="1"/>
  <c r="BP5" i="31"/>
  <c r="BQ5" i="31"/>
  <c r="BR5" i="31"/>
  <c r="BS5" i="31"/>
  <c r="BS48" i="31" s="1"/>
  <c r="BT5" i="31"/>
  <c r="BT61" i="31" s="1"/>
  <c r="BU5" i="31"/>
  <c r="BU48" i="31" s="1"/>
  <c r="E6"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AL6" i="31"/>
  <c r="AM6" i="31"/>
  <c r="AN6" i="31"/>
  <c r="AO6" i="31"/>
  <c r="AP6" i="31"/>
  <c r="AQ6" i="31"/>
  <c r="AR6" i="31"/>
  <c r="AS6" i="31"/>
  <c r="AT6" i="31"/>
  <c r="AU6" i="31"/>
  <c r="AV6" i="31"/>
  <c r="AW6" i="31"/>
  <c r="AX6" i="31"/>
  <c r="AY6" i="31"/>
  <c r="AZ6" i="31"/>
  <c r="BA6" i="31"/>
  <c r="BB6" i="31"/>
  <c r="BC6" i="31"/>
  <c r="BD6" i="31"/>
  <c r="BE6" i="31"/>
  <c r="BF6" i="31"/>
  <c r="BG6" i="31"/>
  <c r="BH6" i="31"/>
  <c r="BI6" i="31"/>
  <c r="BJ6" i="31"/>
  <c r="BK6" i="31"/>
  <c r="BL6" i="31"/>
  <c r="BM6" i="31"/>
  <c r="BN6" i="31"/>
  <c r="BO6" i="31"/>
  <c r="BP6" i="31"/>
  <c r="BQ6" i="31"/>
  <c r="BR6" i="31"/>
  <c r="BS6" i="31"/>
  <c r="BT6" i="31"/>
  <c r="BU6" i="3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AL7" i="31"/>
  <c r="AM7" i="31"/>
  <c r="AN7" i="31"/>
  <c r="AO7" i="31"/>
  <c r="AP7" i="31"/>
  <c r="AQ7" i="31"/>
  <c r="AR7" i="31"/>
  <c r="AS7" i="31"/>
  <c r="AT7" i="31"/>
  <c r="AU7" i="31"/>
  <c r="AV7" i="31"/>
  <c r="AW7" i="31"/>
  <c r="AX7" i="31"/>
  <c r="AY7" i="31"/>
  <c r="AZ7" i="31"/>
  <c r="BA7" i="31"/>
  <c r="BB7" i="31"/>
  <c r="BC7" i="31"/>
  <c r="BD7" i="31"/>
  <c r="BE7" i="31"/>
  <c r="BF7" i="31"/>
  <c r="BG7" i="31"/>
  <c r="BH7" i="31"/>
  <c r="BI7" i="31"/>
  <c r="BJ7" i="31"/>
  <c r="BK7" i="31"/>
  <c r="BL7" i="31"/>
  <c r="BM7" i="31"/>
  <c r="BN7" i="31"/>
  <c r="BO7" i="31"/>
  <c r="BP7" i="31"/>
  <c r="BQ7" i="31"/>
  <c r="BR7" i="31"/>
  <c r="BS7" i="31"/>
  <c r="BT7" i="31"/>
  <c r="BU7"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Y8" i="31"/>
  <c r="AZ8" i="31"/>
  <c r="BA8" i="31"/>
  <c r="BB8" i="31"/>
  <c r="BC8" i="31"/>
  <c r="BD8" i="31"/>
  <c r="BE8" i="31"/>
  <c r="BF8" i="31"/>
  <c r="BG8" i="31"/>
  <c r="BH8" i="31"/>
  <c r="BI8" i="31"/>
  <c r="BJ8" i="31"/>
  <c r="BK8" i="31"/>
  <c r="BL8" i="31"/>
  <c r="BM8" i="31"/>
  <c r="BN8" i="31"/>
  <c r="BO8" i="31"/>
  <c r="BP8" i="31"/>
  <c r="BQ8" i="31"/>
  <c r="BR8" i="31"/>
  <c r="BS8" i="31"/>
  <c r="BT8" i="31"/>
  <c r="BU8"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BU9"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BG10" i="31"/>
  <c r="BH10" i="31"/>
  <c r="BI10" i="31"/>
  <c r="BJ10" i="31"/>
  <c r="BK10" i="31"/>
  <c r="BL10" i="31"/>
  <c r="BM10" i="31"/>
  <c r="BN10" i="31"/>
  <c r="BO10" i="31"/>
  <c r="BP10" i="31"/>
  <c r="BQ10" i="31"/>
  <c r="BR10" i="31"/>
  <c r="BS10" i="31"/>
  <c r="BT10" i="31"/>
  <c r="BU10"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BU11"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Y12" i="31"/>
  <c r="AZ12" i="31"/>
  <c r="BA12" i="31"/>
  <c r="BB12" i="31"/>
  <c r="BC12" i="31"/>
  <c r="BD12" i="31"/>
  <c r="BE12" i="31"/>
  <c r="BF12" i="31"/>
  <c r="BG12" i="31"/>
  <c r="BH12" i="31"/>
  <c r="BI12" i="31"/>
  <c r="BJ12" i="31"/>
  <c r="BK12" i="31"/>
  <c r="BL12" i="31"/>
  <c r="BM12" i="31"/>
  <c r="BN12" i="31"/>
  <c r="BO12" i="31"/>
  <c r="BP12" i="31"/>
  <c r="BQ12" i="31"/>
  <c r="BR12" i="31"/>
  <c r="BS12" i="31"/>
  <c r="BT12" i="31"/>
  <c r="BU12"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Y14" i="31"/>
  <c r="AZ14" i="31"/>
  <c r="BA14" i="31"/>
  <c r="BB14" i="31"/>
  <c r="BC14" i="31"/>
  <c r="BD14" i="31"/>
  <c r="BE14" i="31"/>
  <c r="BF14" i="31"/>
  <c r="BG14" i="31"/>
  <c r="BH14" i="31"/>
  <c r="BI14" i="31"/>
  <c r="BJ14" i="31"/>
  <c r="BK14" i="31"/>
  <c r="BL14" i="31"/>
  <c r="BM14" i="31"/>
  <c r="BN14" i="31"/>
  <c r="BO14" i="31"/>
  <c r="BP14" i="31"/>
  <c r="BQ14" i="31"/>
  <c r="BR14" i="31"/>
  <c r="BS14" i="31"/>
  <c r="BT14" i="31"/>
  <c r="BU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AT15" i="31"/>
  <c r="AU15" i="31"/>
  <c r="AV15" i="31"/>
  <c r="AW15" i="31"/>
  <c r="AX15" i="31"/>
  <c r="AY15" i="31"/>
  <c r="AZ15" i="31"/>
  <c r="BA15" i="31"/>
  <c r="BB15" i="31"/>
  <c r="BC15" i="31"/>
  <c r="BD15" i="31"/>
  <c r="BE15" i="31"/>
  <c r="BF15" i="31"/>
  <c r="BG15" i="31"/>
  <c r="BH15" i="31"/>
  <c r="BI15" i="31"/>
  <c r="BJ15" i="31"/>
  <c r="BK15" i="31"/>
  <c r="BL15" i="31"/>
  <c r="BM15" i="31"/>
  <c r="BN15" i="31"/>
  <c r="BO15" i="31"/>
  <c r="BP15" i="31"/>
  <c r="BQ15" i="31"/>
  <c r="BR15" i="31"/>
  <c r="BS15" i="31"/>
  <c r="BT15" i="31"/>
  <c r="BU15" i="31"/>
  <c r="E16"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BA16" i="31"/>
  <c r="BB16" i="31"/>
  <c r="BC16" i="31"/>
  <c r="BD16" i="31"/>
  <c r="BE16" i="31"/>
  <c r="BF16" i="31"/>
  <c r="BG16" i="31"/>
  <c r="BH16" i="31"/>
  <c r="BI16" i="31"/>
  <c r="BJ16" i="31"/>
  <c r="BK16" i="31"/>
  <c r="BL16" i="31"/>
  <c r="BM16" i="31"/>
  <c r="BN16" i="31"/>
  <c r="BO16" i="31"/>
  <c r="BP16" i="31"/>
  <c r="BQ16" i="31"/>
  <c r="BR16" i="31"/>
  <c r="BS16" i="31"/>
  <c r="BT16" i="31"/>
  <c r="BU16"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E18"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E19"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E20"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BU20"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B22" i="31"/>
  <c r="BC22" i="31"/>
  <c r="BD22" i="31"/>
  <c r="BE22" i="31"/>
  <c r="BF22" i="31"/>
  <c r="BG22" i="31"/>
  <c r="BH22" i="31"/>
  <c r="BI22" i="31"/>
  <c r="BJ22" i="31"/>
  <c r="BK22" i="31"/>
  <c r="BL22" i="31"/>
  <c r="BM22" i="31"/>
  <c r="BN22" i="31"/>
  <c r="BO22" i="31"/>
  <c r="BP22" i="31"/>
  <c r="BQ22" i="31"/>
  <c r="BR22" i="31"/>
  <c r="BS22" i="31"/>
  <c r="BT22" i="31"/>
  <c r="BU22" i="31"/>
  <c r="E23"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E24" i="31"/>
  <c r="F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E25" i="31"/>
  <c r="F25" i="31"/>
  <c r="G25" i="31"/>
  <c r="H25" i="31"/>
  <c r="I25" i="31"/>
  <c r="J25" i="31"/>
  <c r="K25" i="31"/>
  <c r="L25" i="31"/>
  <c r="M25" i="31"/>
  <c r="N25" i="31"/>
  <c r="O25" i="31"/>
  <c r="P25"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E32"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BU33" i="31"/>
  <c r="E34" i="31"/>
  <c r="F34" i="3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BQ34" i="31"/>
  <c r="BR34" i="31"/>
  <c r="BS34" i="31"/>
  <c r="BT34" i="31"/>
  <c r="BU34" i="31"/>
  <c r="E35"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E36"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BQ36" i="31"/>
  <c r="BR36" i="31"/>
  <c r="BS36" i="31"/>
  <c r="BT36" i="31"/>
  <c r="BU36" i="3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BU38"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BG40" i="31"/>
  <c r="BH40" i="31"/>
  <c r="BI40" i="31"/>
  <c r="BJ40" i="31"/>
  <c r="BK40" i="31"/>
  <c r="BL40" i="31"/>
  <c r="BM40" i="31"/>
  <c r="BN40" i="31"/>
  <c r="BO40" i="31"/>
  <c r="BP40" i="31"/>
  <c r="BQ40" i="31"/>
  <c r="BR40" i="31"/>
  <c r="BS40" i="31"/>
  <c r="BT40" i="31"/>
  <c r="BU40"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L48" i="31"/>
  <c r="M48" i="31"/>
  <c r="N48" i="31"/>
  <c r="Z48" i="31"/>
  <c r="AA48" i="31"/>
  <c r="AB48" i="31"/>
  <c r="AK48" i="31"/>
  <c r="AN48" i="31"/>
  <c r="AO48" i="31"/>
  <c r="AP48" i="31"/>
  <c r="AR48" i="31"/>
  <c r="AZ48" i="31"/>
  <c r="BA48" i="31"/>
  <c r="BB48" i="31"/>
  <c r="BC48" i="31"/>
  <c r="BD48" i="31"/>
  <c r="BM48" i="31"/>
  <c r="BP48" i="31"/>
  <c r="BQ48" i="31"/>
  <c r="BR48"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BU54"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BQ56" i="31"/>
  <c r="BR56" i="31"/>
  <c r="BS56" i="31"/>
  <c r="BT56" i="31"/>
  <c r="BU56" i="31"/>
  <c r="I61" i="31"/>
  <c r="L61" i="31"/>
  <c r="M61" i="31"/>
  <c r="N61" i="31"/>
  <c r="S61" i="31"/>
  <c r="W61" i="31"/>
  <c r="Z61" i="31"/>
  <c r="AA61" i="31"/>
  <c r="AB61" i="31"/>
  <c r="AN61" i="31"/>
  <c r="AO61" i="31"/>
  <c r="AP61" i="31"/>
  <c r="AY61" i="31"/>
  <c r="AZ61" i="31"/>
  <c r="BB61" i="31"/>
  <c r="BC61" i="31"/>
  <c r="BD61" i="31"/>
  <c r="BM61" i="31"/>
  <c r="BP61" i="31"/>
  <c r="BQ61" i="31"/>
  <c r="BR61" i="31"/>
  <c r="BS61" i="31"/>
  <c r="BU61"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B62" i="31"/>
  <c r="BC62" i="31"/>
  <c r="BD62" i="31"/>
  <c r="BE62" i="31"/>
  <c r="BF62" i="31"/>
  <c r="BG62" i="31"/>
  <c r="BH62" i="31"/>
  <c r="BI62" i="31"/>
  <c r="BJ62" i="31"/>
  <c r="BK62" i="31"/>
  <c r="BL62" i="31"/>
  <c r="BM62" i="31"/>
  <c r="BN62" i="31"/>
  <c r="BO62" i="31"/>
  <c r="BP62" i="31"/>
  <c r="BQ62" i="31"/>
  <c r="BR62" i="31"/>
  <c r="BS62" i="31"/>
  <c r="BT62" i="31"/>
  <c r="BU62" i="31"/>
  <c r="E63" i="31"/>
  <c r="F63" i="31"/>
  <c r="G63" i="31"/>
  <c r="H63" i="31"/>
  <c r="I63" i="31"/>
  <c r="J63" i="31"/>
  <c r="K63" i="31"/>
  <c r="L63" i="31"/>
  <c r="M63" i="31"/>
  <c r="N63" i="31"/>
  <c r="O63" i="31"/>
  <c r="P63" i="31"/>
  <c r="Q63" i="31"/>
  <c r="R63" i="31"/>
  <c r="S63" i="31"/>
  <c r="T63" i="31"/>
  <c r="U63" i="31"/>
  <c r="V63" i="31"/>
  <c r="W63" i="31"/>
  <c r="X63" i="31"/>
  <c r="Y63" i="31"/>
  <c r="Z63" i="31"/>
  <c r="AA63" i="31"/>
  <c r="AB63" i="31"/>
  <c r="AC63" i="31"/>
  <c r="AD63" i="31"/>
  <c r="AE63" i="31"/>
  <c r="AF63" i="31"/>
  <c r="AG63" i="31"/>
  <c r="AH63" i="31"/>
  <c r="AI63" i="31"/>
  <c r="AJ63" i="31"/>
  <c r="AK63" i="31"/>
  <c r="AL63" i="31"/>
  <c r="AM63" i="31"/>
  <c r="AN63" i="31"/>
  <c r="AO63" i="31"/>
  <c r="AP63" i="31"/>
  <c r="AQ63" i="31"/>
  <c r="AR63" i="31"/>
  <c r="AS63" i="31"/>
  <c r="AT63" i="31"/>
  <c r="AU63" i="31"/>
  <c r="AV63" i="31"/>
  <c r="AW63" i="31"/>
  <c r="AX63" i="31"/>
  <c r="AY63" i="31"/>
  <c r="AZ63" i="31"/>
  <c r="BA63" i="31"/>
  <c r="BB63" i="31"/>
  <c r="BC63" i="31"/>
  <c r="BD63" i="31"/>
  <c r="BE63" i="31"/>
  <c r="BF63" i="31"/>
  <c r="BG63" i="31"/>
  <c r="BH63" i="31"/>
  <c r="BI63" i="31"/>
  <c r="BJ63" i="31"/>
  <c r="BK63" i="31"/>
  <c r="BL63" i="31"/>
  <c r="BM63" i="31"/>
  <c r="BN63" i="31"/>
  <c r="BO63" i="31"/>
  <c r="BP63" i="31"/>
  <c r="BQ63" i="31"/>
  <c r="BR63" i="31"/>
  <c r="BS63" i="31"/>
  <c r="BT63" i="31"/>
  <c r="BU63" i="31"/>
  <c r="D5" i="31"/>
  <c r="D61" i="31" s="1"/>
  <c r="C64" i="30"/>
  <c r="C66" i="29"/>
  <c r="AL6" i="61"/>
  <c r="CJ48" i="61"/>
  <c r="BU48" i="61"/>
  <c r="BV48" i="61"/>
  <c r="BW48" i="61"/>
  <c r="BX48" i="61"/>
  <c r="BY48" i="61"/>
  <c r="BZ48" i="61"/>
  <c r="CA48" i="61"/>
  <c r="CB48" i="61"/>
  <c r="CC48" i="61"/>
  <c r="CD48" i="61"/>
  <c r="CE48" i="61"/>
  <c r="CF48" i="61"/>
  <c r="CG48" i="61"/>
  <c r="CH48" i="61"/>
  <c r="CI48" i="61"/>
  <c r="BT48" i="61"/>
  <c r="BS48" i="61"/>
  <c r="BD48" i="61"/>
  <c r="BE48" i="61"/>
  <c r="BF48" i="61"/>
  <c r="BG48" i="61"/>
  <c r="BH48" i="61"/>
  <c r="BI48" i="61"/>
  <c r="BJ48" i="61"/>
  <c r="BK48" i="61"/>
  <c r="BL48" i="61"/>
  <c r="BM48" i="61"/>
  <c r="BN48" i="61"/>
  <c r="BO48" i="61"/>
  <c r="BP48" i="61"/>
  <c r="BQ48" i="61"/>
  <c r="BR48" i="61"/>
  <c r="BC48" i="61"/>
  <c r="AL48" i="31" l="1"/>
  <c r="Y61" i="31"/>
  <c r="X61" i="31"/>
  <c r="BO61" i="31"/>
  <c r="K48" i="31"/>
  <c r="AM48" i="31"/>
  <c r="V61" i="31"/>
  <c r="F61" i="31"/>
  <c r="AG48" i="31"/>
  <c r="BL48" i="31"/>
  <c r="AV61" i="31"/>
  <c r="U61" i="31"/>
  <c r="AW48" i="31"/>
  <c r="R48" i="31"/>
  <c r="BK61" i="31"/>
  <c r="BJ61" i="31"/>
  <c r="AI61" i="31"/>
  <c r="T61" i="31"/>
  <c r="AH61" i="31"/>
  <c r="G48" i="31"/>
  <c r="AC61" i="31"/>
  <c r="BH48" i="31"/>
  <c r="P48" i="31"/>
  <c r="AS61" i="31"/>
  <c r="BG48" i="31"/>
  <c r="Q48" i="31"/>
  <c r="D48" i="31"/>
  <c r="AD48" i="31"/>
  <c r="AT48" i="31"/>
  <c r="AE61" i="31"/>
  <c r="BN61" i="31"/>
  <c r="AX61" i="31"/>
  <c r="AU48" i="31"/>
  <c r="O48" i="31"/>
  <c r="BI48" i="31"/>
  <c r="BF48" i="31"/>
  <c r="AQ48" i="31"/>
  <c r="BT48" i="31"/>
  <c r="BE48" i="31"/>
  <c r="J48" i="31"/>
  <c r="H48" i="31"/>
  <c r="E48" i="31"/>
  <c r="AJ48" i="31"/>
  <c r="AF48" i="31"/>
  <c r="BT15" i="63"/>
  <c r="BU15" i="63"/>
  <c r="BT16" i="63"/>
  <c r="BU16" i="63"/>
  <c r="BT17" i="63"/>
  <c r="BU17" i="63"/>
  <c r="BT18" i="63"/>
  <c r="BU18" i="63"/>
  <c r="BV14" i="63"/>
  <c r="I14" i="63"/>
  <c r="J14" i="63"/>
  <c r="K14" i="63"/>
  <c r="L14" i="63"/>
  <c r="M14" i="63"/>
  <c r="N14" i="63"/>
  <c r="O14" i="63"/>
  <c r="P14" i="63"/>
  <c r="Q14" i="63"/>
  <c r="R14" i="63"/>
  <c r="S14" i="63"/>
  <c r="T14" i="63"/>
  <c r="U14" i="63"/>
  <c r="V14" i="63"/>
  <c r="W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BI14" i="63"/>
  <c r="BJ14" i="63"/>
  <c r="BK14" i="63"/>
  <c r="BL14" i="63"/>
  <c r="BM14" i="63"/>
  <c r="BN14" i="63"/>
  <c r="BO14" i="63"/>
  <c r="BP14" i="63"/>
  <c r="BQ14" i="63"/>
  <c r="BR14" i="63"/>
  <c r="BS14" i="63"/>
  <c r="BT14" i="63"/>
  <c r="BU14" i="63"/>
  <c r="E14" i="63"/>
  <c r="F14" i="63"/>
  <c r="G14" i="63"/>
  <c r="H14" i="63"/>
  <c r="D14" i="63"/>
  <c r="BR58" i="29"/>
  <c r="BQ58" i="31" s="1"/>
  <c r="BS58" i="29"/>
  <c r="BR58" i="31" s="1"/>
  <c r="U29" i="35"/>
  <c r="AC57" i="35"/>
  <c r="AB57" i="35"/>
  <c r="AA57" i="35"/>
  <c r="Z57" i="35"/>
  <c r="Y57" i="35"/>
  <c r="X57" i="35"/>
  <c r="W57" i="35"/>
  <c r="V57" i="35"/>
  <c r="U57" i="35"/>
  <c r="T58" i="35"/>
  <c r="T59" i="35"/>
  <c r="T60" i="35"/>
  <c r="T61" i="35"/>
  <c r="T62" i="35"/>
  <c r="T63" i="35"/>
  <c r="T64" i="35"/>
  <c r="T65" i="35"/>
  <c r="T57" i="35"/>
  <c r="T56" i="35"/>
  <c r="V29" i="35"/>
  <c r="AC29" i="35" l="1"/>
  <c r="AB29" i="35"/>
  <c r="AA29" i="35"/>
  <c r="Z29" i="35"/>
  <c r="Y29" i="35"/>
  <c r="X29" i="35"/>
  <c r="W29" i="35"/>
  <c r="T30" i="35"/>
  <c r="T31" i="35"/>
  <c r="T32" i="35"/>
  <c r="T33" i="35"/>
  <c r="T34" i="35"/>
  <c r="T35" i="35"/>
  <c r="T36" i="35"/>
  <c r="T37" i="35"/>
  <c r="T28" i="35"/>
  <c r="T29" i="35"/>
  <c r="AN49" i="61" l="1"/>
  <c r="V58" i="35" s="1"/>
  <c r="AO49" i="61"/>
  <c r="AP49" i="61"/>
  <c r="W58" i="35" s="1"/>
  <c r="AQ49" i="61"/>
  <c r="AR49" i="61"/>
  <c r="X58" i="35" s="1"/>
  <c r="AS49" i="61"/>
  <c r="AT49" i="61"/>
  <c r="Y58" i="35" s="1"/>
  <c r="AU49" i="61"/>
  <c r="AV49" i="61"/>
  <c r="Z58" i="35" s="1"/>
  <c r="AW49" i="61"/>
  <c r="AX49" i="61"/>
  <c r="AA58" i="35" s="1"/>
  <c r="AY49" i="61"/>
  <c r="AZ49" i="61"/>
  <c r="AB58" i="35" s="1"/>
  <c r="BA49" i="61"/>
  <c r="AC58" i="35"/>
  <c r="AN50" i="61"/>
  <c r="V59" i="35" s="1"/>
  <c r="AO50" i="61"/>
  <c r="AP50" i="61"/>
  <c r="W59" i="35" s="1"/>
  <c r="AQ50" i="61"/>
  <c r="AR50" i="61"/>
  <c r="X59" i="35" s="1"/>
  <c r="AS50" i="61"/>
  <c r="AT50" i="61"/>
  <c r="Y59" i="35" s="1"/>
  <c r="AU50" i="61"/>
  <c r="AV50" i="61"/>
  <c r="Z59" i="35" s="1"/>
  <c r="AW50" i="61"/>
  <c r="AX50" i="61"/>
  <c r="AA59" i="35" s="1"/>
  <c r="AY50" i="61"/>
  <c r="AZ50" i="61"/>
  <c r="AB59" i="35" s="1"/>
  <c r="BA50" i="61"/>
  <c r="BB50" i="61"/>
  <c r="AC59" i="35" s="1"/>
  <c r="AN51" i="61"/>
  <c r="V60" i="35" s="1"/>
  <c r="AO51" i="61"/>
  <c r="AP51" i="61"/>
  <c r="W60" i="35" s="1"/>
  <c r="AQ51" i="61"/>
  <c r="AR51" i="61"/>
  <c r="X60" i="35" s="1"/>
  <c r="AS51" i="61"/>
  <c r="AT51" i="61"/>
  <c r="Y60" i="35" s="1"/>
  <c r="AU51" i="61"/>
  <c r="AV51" i="61"/>
  <c r="Z60" i="35" s="1"/>
  <c r="AW51" i="61"/>
  <c r="AX51" i="61"/>
  <c r="AA60" i="35" s="1"/>
  <c r="AY51" i="61"/>
  <c r="AZ51" i="61"/>
  <c r="AB60" i="35" s="1"/>
  <c r="BA51" i="61"/>
  <c r="BB51" i="61"/>
  <c r="AC60" i="35" s="1"/>
  <c r="AN52" i="61"/>
  <c r="V61" i="35" s="1"/>
  <c r="AO52" i="61"/>
  <c r="AP52" i="61"/>
  <c r="W61" i="35" s="1"/>
  <c r="AQ52" i="61"/>
  <c r="AR52" i="61"/>
  <c r="X61" i="35" s="1"/>
  <c r="AS52" i="61"/>
  <c r="AT52" i="61"/>
  <c r="Y61" i="35" s="1"/>
  <c r="AU52" i="61"/>
  <c r="AV52" i="61"/>
  <c r="Z61" i="35" s="1"/>
  <c r="AW52" i="61"/>
  <c r="AX52" i="61"/>
  <c r="AA61" i="35" s="1"/>
  <c r="AY52" i="61"/>
  <c r="AZ52" i="61"/>
  <c r="AB61" i="35" s="1"/>
  <c r="BA52" i="61"/>
  <c r="BB52" i="61"/>
  <c r="AC61" i="35" s="1"/>
  <c r="AN53" i="61"/>
  <c r="V62" i="35" s="1"/>
  <c r="AO53" i="61"/>
  <c r="AP53" i="61"/>
  <c r="W62" i="35" s="1"/>
  <c r="AQ53" i="61"/>
  <c r="AR53" i="61"/>
  <c r="X62" i="35" s="1"/>
  <c r="AS53" i="61"/>
  <c r="AT53" i="61"/>
  <c r="Y62" i="35" s="1"/>
  <c r="AU53" i="61"/>
  <c r="AV53" i="61"/>
  <c r="Z62" i="35" s="1"/>
  <c r="AW53" i="61"/>
  <c r="AX53" i="61"/>
  <c r="AA62" i="35" s="1"/>
  <c r="AY53" i="61"/>
  <c r="AZ53" i="61"/>
  <c r="AB62" i="35" s="1"/>
  <c r="BA53" i="61"/>
  <c r="BB53" i="61"/>
  <c r="AC62" i="35" s="1"/>
  <c r="AN54" i="61"/>
  <c r="V63" i="35" s="1"/>
  <c r="AO54" i="61"/>
  <c r="AP54" i="61"/>
  <c r="W63" i="35" s="1"/>
  <c r="AQ54" i="61"/>
  <c r="AR54" i="61"/>
  <c r="X63" i="35" s="1"/>
  <c r="AS54" i="61"/>
  <c r="AT54" i="61"/>
  <c r="Y63" i="35" s="1"/>
  <c r="AU54" i="61"/>
  <c r="AV54" i="61"/>
  <c r="Z63" i="35" s="1"/>
  <c r="AW54" i="61"/>
  <c r="AX54" i="61"/>
  <c r="AA63" i="35" s="1"/>
  <c r="AY54" i="61"/>
  <c r="AZ54" i="61"/>
  <c r="AB63" i="35" s="1"/>
  <c r="BA54" i="61"/>
  <c r="BB54" i="61"/>
  <c r="AC63" i="35" s="1"/>
  <c r="AN55" i="61"/>
  <c r="V64" i="35" s="1"/>
  <c r="AO55" i="61"/>
  <c r="AP55" i="61"/>
  <c r="W64" i="35" s="1"/>
  <c r="AQ55" i="61"/>
  <c r="AR55" i="61"/>
  <c r="X64" i="35" s="1"/>
  <c r="AS55" i="61"/>
  <c r="AT55" i="61"/>
  <c r="Y64" i="35" s="1"/>
  <c r="AU55" i="61"/>
  <c r="AV55" i="61"/>
  <c r="Z64" i="35" s="1"/>
  <c r="AW55" i="61"/>
  <c r="AX55" i="61"/>
  <c r="AA64" i="35" s="1"/>
  <c r="AY55" i="61"/>
  <c r="AZ55" i="61"/>
  <c r="AB64" i="35" s="1"/>
  <c r="BA55" i="61"/>
  <c r="BB55" i="61"/>
  <c r="AC64" i="35" s="1"/>
  <c r="AN56" i="61"/>
  <c r="V65" i="35" s="1"/>
  <c r="AO56" i="61"/>
  <c r="AP56" i="61"/>
  <c r="W65" i="35" s="1"/>
  <c r="AQ56" i="61"/>
  <c r="AR56" i="61"/>
  <c r="X65" i="35" s="1"/>
  <c r="AS56" i="61"/>
  <c r="AT56" i="61"/>
  <c r="Y65" i="35" s="1"/>
  <c r="AU56" i="61"/>
  <c r="AV56" i="61"/>
  <c r="Z65" i="35" s="1"/>
  <c r="AW56" i="61"/>
  <c r="AX56" i="61"/>
  <c r="AA65" i="35" s="1"/>
  <c r="AY56" i="61"/>
  <c r="AZ56" i="61"/>
  <c r="AB65" i="35" s="1"/>
  <c r="BA56" i="61"/>
  <c r="BB56" i="61"/>
  <c r="AC65" i="35" s="1"/>
  <c r="AN58" i="61"/>
  <c r="AO58" i="61"/>
  <c r="AP58" i="61"/>
  <c r="AQ58" i="61"/>
  <c r="AR58" i="61"/>
  <c r="AS58" i="61"/>
  <c r="AT58" i="61"/>
  <c r="AU58" i="61"/>
  <c r="AV58" i="61"/>
  <c r="AW58" i="61"/>
  <c r="AX58" i="61"/>
  <c r="AY58" i="61"/>
  <c r="AZ58" i="61"/>
  <c r="BA58" i="61"/>
  <c r="BB58" i="61"/>
  <c r="AM49" i="61"/>
  <c r="AM50" i="61"/>
  <c r="AM51" i="61"/>
  <c r="AM52" i="61"/>
  <c r="AM53" i="61"/>
  <c r="AM54" i="61"/>
  <c r="AM55" i="61"/>
  <c r="AM56" i="61"/>
  <c r="AM58" i="61"/>
  <c r="AL50" i="61"/>
  <c r="U59" i="35" s="1"/>
  <c r="AL51" i="61"/>
  <c r="U60" i="35" s="1"/>
  <c r="AL52" i="61"/>
  <c r="U61" i="35" s="1"/>
  <c r="AL53" i="61"/>
  <c r="U62" i="35" s="1"/>
  <c r="AL54" i="61"/>
  <c r="U63" i="35" s="1"/>
  <c r="AL55" i="61"/>
  <c r="U64" i="35" s="1"/>
  <c r="AL56" i="61"/>
  <c r="U65" i="35" s="1"/>
  <c r="AL58" i="61"/>
  <c r="AL49" i="61"/>
  <c r="U58" i="35" s="1"/>
  <c r="AM6" i="61"/>
  <c r="AN6" i="61"/>
  <c r="AO6" i="61"/>
  <c r="AP6" i="61"/>
  <c r="AQ6" i="61"/>
  <c r="AR6" i="61"/>
  <c r="AS6" i="61"/>
  <c r="AT6" i="61"/>
  <c r="AU6" i="61"/>
  <c r="AV6" i="61"/>
  <c r="AW6" i="61"/>
  <c r="AX6" i="61"/>
  <c r="AY6" i="61"/>
  <c r="AZ6" i="61"/>
  <c r="BA6" i="61"/>
  <c r="BB6" i="61"/>
  <c r="AM7" i="61"/>
  <c r="AN7" i="61"/>
  <c r="AO7" i="61"/>
  <c r="AP7" i="61"/>
  <c r="AQ7" i="61"/>
  <c r="AR7" i="61"/>
  <c r="AS7" i="61"/>
  <c r="AT7" i="61"/>
  <c r="AU7" i="61"/>
  <c r="AV7" i="61"/>
  <c r="AW7" i="61"/>
  <c r="AX7" i="61"/>
  <c r="AY7" i="61"/>
  <c r="AZ7" i="61"/>
  <c r="BA7" i="61"/>
  <c r="BB7" i="61"/>
  <c r="AM8" i="61"/>
  <c r="AN8" i="61"/>
  <c r="AO8" i="61"/>
  <c r="AP8" i="61"/>
  <c r="AQ8" i="61"/>
  <c r="AR8" i="61"/>
  <c r="AS8" i="61"/>
  <c r="AT8" i="61"/>
  <c r="AU8" i="61"/>
  <c r="AV8" i="61"/>
  <c r="AW8" i="61"/>
  <c r="AX8" i="61"/>
  <c r="AY8" i="61"/>
  <c r="AZ8" i="61"/>
  <c r="BA8" i="61"/>
  <c r="BB8" i="61"/>
  <c r="AM9" i="61"/>
  <c r="AN9" i="61"/>
  <c r="AO9" i="61"/>
  <c r="AP9" i="61"/>
  <c r="AQ9" i="61"/>
  <c r="AR9" i="61"/>
  <c r="AS9" i="61"/>
  <c r="AT9" i="61"/>
  <c r="AU9" i="61"/>
  <c r="AV9" i="61"/>
  <c r="AW9" i="61"/>
  <c r="AX9" i="61"/>
  <c r="AY9" i="61"/>
  <c r="AZ9" i="61"/>
  <c r="BA9" i="61"/>
  <c r="BB9" i="61"/>
  <c r="AM10" i="61"/>
  <c r="AN10" i="61"/>
  <c r="AO10" i="61"/>
  <c r="AP10" i="61"/>
  <c r="AQ10" i="61"/>
  <c r="AR10" i="61"/>
  <c r="AS10" i="61"/>
  <c r="AT10" i="61"/>
  <c r="AU10" i="61"/>
  <c r="AV10" i="61"/>
  <c r="AW10" i="61"/>
  <c r="AX10" i="61"/>
  <c r="AY10" i="61"/>
  <c r="AZ10" i="61"/>
  <c r="BA10" i="61"/>
  <c r="BB10" i="61"/>
  <c r="AM11" i="61"/>
  <c r="AN11" i="61"/>
  <c r="AO11" i="61"/>
  <c r="AP11" i="61"/>
  <c r="AQ11" i="61"/>
  <c r="AR11" i="61"/>
  <c r="AS11" i="61"/>
  <c r="AT11" i="61"/>
  <c r="AU11" i="61"/>
  <c r="AV11" i="61"/>
  <c r="AW11" i="61"/>
  <c r="AX11" i="61"/>
  <c r="AY11" i="61"/>
  <c r="AZ11" i="61"/>
  <c r="BA11" i="61"/>
  <c r="BB11" i="61"/>
  <c r="AM12" i="61"/>
  <c r="AN12" i="61"/>
  <c r="AO12" i="61"/>
  <c r="AP12" i="61"/>
  <c r="AQ12" i="61"/>
  <c r="AR12" i="61"/>
  <c r="AS12" i="61"/>
  <c r="AT12" i="61"/>
  <c r="AU12" i="61"/>
  <c r="AV12" i="61"/>
  <c r="AW12" i="61"/>
  <c r="AX12" i="61"/>
  <c r="AY12" i="61"/>
  <c r="AZ12" i="61"/>
  <c r="BA12" i="61"/>
  <c r="BB12" i="61"/>
  <c r="AM13" i="61"/>
  <c r="AN13" i="61"/>
  <c r="AO13" i="61"/>
  <c r="AP13" i="61"/>
  <c r="AQ13" i="61"/>
  <c r="AR13" i="61"/>
  <c r="AS13" i="61"/>
  <c r="AT13" i="61"/>
  <c r="AU13" i="61"/>
  <c r="AV13" i="61"/>
  <c r="AW13" i="61"/>
  <c r="AX13" i="61"/>
  <c r="AY13" i="61"/>
  <c r="AZ13" i="61"/>
  <c r="BA13" i="61"/>
  <c r="BB13" i="61"/>
  <c r="AM14" i="61"/>
  <c r="AN14" i="61"/>
  <c r="AO14" i="61"/>
  <c r="AP14" i="61"/>
  <c r="AQ14" i="61"/>
  <c r="AR14" i="61"/>
  <c r="AS14" i="61"/>
  <c r="AT14" i="61"/>
  <c r="AU14" i="61"/>
  <c r="AV14" i="61"/>
  <c r="AW14" i="61"/>
  <c r="AX14" i="61"/>
  <c r="AY14" i="61"/>
  <c r="AZ14" i="61"/>
  <c r="BA14" i="61"/>
  <c r="BB14" i="61"/>
  <c r="AM15" i="61"/>
  <c r="AN15" i="61"/>
  <c r="AO15" i="61"/>
  <c r="AP15" i="61"/>
  <c r="AQ15" i="61"/>
  <c r="AR15" i="61"/>
  <c r="AS15" i="61"/>
  <c r="AT15" i="61"/>
  <c r="AU15" i="61"/>
  <c r="AV15" i="61"/>
  <c r="AW15" i="61"/>
  <c r="AX15" i="61"/>
  <c r="AY15" i="61"/>
  <c r="AZ15" i="61"/>
  <c r="BA15" i="61"/>
  <c r="BB15" i="61"/>
  <c r="AM16" i="61"/>
  <c r="AN16" i="61"/>
  <c r="AO16" i="61"/>
  <c r="AP16" i="61"/>
  <c r="AQ16" i="61"/>
  <c r="AR16" i="61"/>
  <c r="AS16" i="61"/>
  <c r="AT16" i="61"/>
  <c r="AU16" i="61"/>
  <c r="AV16" i="61"/>
  <c r="AW16" i="61"/>
  <c r="AX16" i="61"/>
  <c r="AY16" i="61"/>
  <c r="AZ16" i="61"/>
  <c r="BA16" i="61"/>
  <c r="BB16" i="61"/>
  <c r="AM17" i="61"/>
  <c r="AN17" i="61"/>
  <c r="AO17" i="61"/>
  <c r="AP17" i="61"/>
  <c r="AQ17" i="61"/>
  <c r="AR17" i="61"/>
  <c r="AS17" i="61"/>
  <c r="AT17" i="61"/>
  <c r="AU17" i="61"/>
  <c r="AV17" i="61"/>
  <c r="AW17" i="61"/>
  <c r="AX17" i="61"/>
  <c r="AY17" i="61"/>
  <c r="AZ17" i="61"/>
  <c r="BA17" i="61"/>
  <c r="BB17" i="61"/>
  <c r="AM18" i="61"/>
  <c r="AN18" i="61"/>
  <c r="AO18" i="61"/>
  <c r="AP18" i="61"/>
  <c r="AQ18" i="61"/>
  <c r="AR18" i="61"/>
  <c r="AS18" i="61"/>
  <c r="AT18" i="61"/>
  <c r="AU18" i="61"/>
  <c r="AV18" i="61"/>
  <c r="AW18" i="61"/>
  <c r="AX18" i="61"/>
  <c r="AY18" i="61"/>
  <c r="AZ18" i="61"/>
  <c r="BA18" i="61"/>
  <c r="BB18" i="61"/>
  <c r="AM19" i="61"/>
  <c r="AN19" i="61"/>
  <c r="AO19" i="61"/>
  <c r="AP19" i="61"/>
  <c r="AQ19" i="61"/>
  <c r="AR19" i="61"/>
  <c r="AS19" i="61"/>
  <c r="AT19" i="61"/>
  <c r="AU19" i="61"/>
  <c r="AV19" i="61"/>
  <c r="AW19" i="61"/>
  <c r="AX19" i="61"/>
  <c r="AY19" i="61"/>
  <c r="AZ19" i="61"/>
  <c r="BA19" i="61"/>
  <c r="BB19" i="61"/>
  <c r="AM20" i="61"/>
  <c r="AN20" i="61"/>
  <c r="AO20" i="61"/>
  <c r="AP20" i="61"/>
  <c r="AQ20" i="61"/>
  <c r="AR20" i="61"/>
  <c r="AS20" i="61"/>
  <c r="AT20" i="61"/>
  <c r="AU20" i="61"/>
  <c r="AV20" i="61"/>
  <c r="AW20" i="61"/>
  <c r="AX20" i="61"/>
  <c r="AY20" i="61"/>
  <c r="AZ20" i="61"/>
  <c r="BA20" i="61"/>
  <c r="BB20" i="61"/>
  <c r="AM21" i="61"/>
  <c r="AN21" i="61"/>
  <c r="AO21" i="61"/>
  <c r="AP21" i="61"/>
  <c r="AQ21" i="61"/>
  <c r="AR21" i="61"/>
  <c r="AS21" i="61"/>
  <c r="AT21" i="61"/>
  <c r="AU21" i="61"/>
  <c r="AV21" i="61"/>
  <c r="AW21" i="61"/>
  <c r="AX21" i="61"/>
  <c r="AY21" i="61"/>
  <c r="AZ21" i="61"/>
  <c r="BA21" i="61"/>
  <c r="BB21" i="61"/>
  <c r="AM22" i="61"/>
  <c r="AN22" i="61"/>
  <c r="AO22" i="61"/>
  <c r="AP22" i="61"/>
  <c r="AQ22" i="61"/>
  <c r="AR22" i="61"/>
  <c r="AS22" i="61"/>
  <c r="AT22" i="61"/>
  <c r="AU22" i="61"/>
  <c r="AV22" i="61"/>
  <c r="AW22" i="61"/>
  <c r="AX22" i="61"/>
  <c r="AY22" i="61"/>
  <c r="AZ22" i="61"/>
  <c r="BA22" i="61"/>
  <c r="BB22" i="61"/>
  <c r="AM23" i="61"/>
  <c r="AN23" i="61"/>
  <c r="AO23" i="61"/>
  <c r="AP23" i="61"/>
  <c r="AQ23" i="61"/>
  <c r="AR23" i="61"/>
  <c r="AS23" i="61"/>
  <c r="AT23" i="61"/>
  <c r="AU23" i="61"/>
  <c r="AV23" i="61"/>
  <c r="AW23" i="61"/>
  <c r="AX23" i="61"/>
  <c r="AY23" i="61"/>
  <c r="AZ23" i="61"/>
  <c r="BA23" i="61"/>
  <c r="BB23" i="61"/>
  <c r="AM24" i="61"/>
  <c r="AN24" i="61"/>
  <c r="AO24" i="61"/>
  <c r="AP24" i="61"/>
  <c r="AQ24" i="61"/>
  <c r="AR24" i="61"/>
  <c r="AS24" i="61"/>
  <c r="AT24" i="61"/>
  <c r="AU24" i="61"/>
  <c r="AV24" i="61"/>
  <c r="AW24" i="61"/>
  <c r="AX24" i="61"/>
  <c r="AY24" i="61"/>
  <c r="AZ24" i="61"/>
  <c r="BA24" i="61"/>
  <c r="BB24" i="61"/>
  <c r="AM25" i="61"/>
  <c r="AN25" i="61"/>
  <c r="AO25" i="61"/>
  <c r="AP25" i="61"/>
  <c r="AQ25" i="61"/>
  <c r="AR25" i="61"/>
  <c r="AS25" i="61"/>
  <c r="AT25" i="61"/>
  <c r="AU25" i="61"/>
  <c r="AV25" i="61"/>
  <c r="AW25" i="61"/>
  <c r="AX25" i="61"/>
  <c r="AY25" i="61"/>
  <c r="AZ25" i="61"/>
  <c r="BA25" i="61"/>
  <c r="BB25" i="61"/>
  <c r="AM26" i="61"/>
  <c r="AN26" i="61"/>
  <c r="AO26" i="61"/>
  <c r="AP26" i="61"/>
  <c r="AQ26" i="61"/>
  <c r="AR26" i="61"/>
  <c r="AS26" i="61"/>
  <c r="AT26" i="61"/>
  <c r="AU26" i="61"/>
  <c r="AV26" i="61"/>
  <c r="AW26" i="61"/>
  <c r="AX26" i="61"/>
  <c r="AY26" i="61"/>
  <c r="AZ26" i="61"/>
  <c r="BA26" i="61"/>
  <c r="BB26" i="61"/>
  <c r="AM27" i="61"/>
  <c r="AN27" i="61"/>
  <c r="AO27" i="61"/>
  <c r="AP27" i="61"/>
  <c r="AQ27" i="61"/>
  <c r="AR27" i="61"/>
  <c r="AS27" i="61"/>
  <c r="AT27" i="61"/>
  <c r="AU27" i="61"/>
  <c r="AV27" i="61"/>
  <c r="AW27" i="61"/>
  <c r="AX27" i="61"/>
  <c r="AY27" i="61"/>
  <c r="AZ27" i="61"/>
  <c r="BA27" i="61"/>
  <c r="BB27" i="61"/>
  <c r="AM28" i="61"/>
  <c r="AN28" i="61"/>
  <c r="AO28" i="61"/>
  <c r="AP28" i="61"/>
  <c r="AQ28" i="61"/>
  <c r="AR28" i="61"/>
  <c r="AS28" i="61"/>
  <c r="AT28" i="61"/>
  <c r="AU28" i="61"/>
  <c r="AV28" i="61"/>
  <c r="AW28" i="61"/>
  <c r="AX28" i="61"/>
  <c r="AY28" i="61"/>
  <c r="AZ28" i="61"/>
  <c r="BA28" i="61"/>
  <c r="BB28" i="61"/>
  <c r="AM29" i="61"/>
  <c r="AN29" i="61"/>
  <c r="AO29" i="61"/>
  <c r="AP29" i="61"/>
  <c r="AQ29" i="61"/>
  <c r="AR29" i="61"/>
  <c r="AS29" i="61"/>
  <c r="AT29" i="61"/>
  <c r="AU29" i="61"/>
  <c r="AV29" i="61"/>
  <c r="AW29" i="61"/>
  <c r="AX29" i="61"/>
  <c r="AY29" i="61"/>
  <c r="AZ29" i="61"/>
  <c r="BA29" i="61"/>
  <c r="BB29" i="61"/>
  <c r="AM30" i="61"/>
  <c r="AN30" i="61"/>
  <c r="AO30" i="61"/>
  <c r="AP30" i="61"/>
  <c r="AQ30" i="61"/>
  <c r="AR30" i="61"/>
  <c r="AS30" i="61"/>
  <c r="AT30" i="61"/>
  <c r="AU30" i="61"/>
  <c r="AV30" i="61"/>
  <c r="AW30" i="61"/>
  <c r="AX30" i="61"/>
  <c r="AY30" i="61"/>
  <c r="AZ30" i="61"/>
  <c r="BA30" i="61"/>
  <c r="BB30" i="61"/>
  <c r="AM31" i="61"/>
  <c r="AN31" i="61"/>
  <c r="AO31" i="61"/>
  <c r="AP31" i="61"/>
  <c r="AQ31" i="61"/>
  <c r="AR31" i="61"/>
  <c r="AS31" i="61"/>
  <c r="AT31" i="61"/>
  <c r="AU31" i="61"/>
  <c r="AV31" i="61"/>
  <c r="AW31" i="61"/>
  <c r="AX31" i="61"/>
  <c r="AY31" i="61"/>
  <c r="AZ31" i="61"/>
  <c r="BA31" i="61"/>
  <c r="BB31" i="61"/>
  <c r="AM32" i="61"/>
  <c r="AN32" i="61"/>
  <c r="AO32" i="61"/>
  <c r="AP32" i="61"/>
  <c r="AQ32" i="61"/>
  <c r="AR32" i="61"/>
  <c r="AS32" i="61"/>
  <c r="AT32" i="61"/>
  <c r="AU32" i="61"/>
  <c r="AV32" i="61"/>
  <c r="AW32" i="61"/>
  <c r="AX32" i="61"/>
  <c r="AY32" i="61"/>
  <c r="AZ32" i="61"/>
  <c r="BA32" i="61"/>
  <c r="BB32" i="61"/>
  <c r="AM33" i="61"/>
  <c r="AN33" i="61"/>
  <c r="AO33" i="61"/>
  <c r="AP33" i="61"/>
  <c r="AQ33" i="61"/>
  <c r="AR33" i="61"/>
  <c r="AS33" i="61"/>
  <c r="AT33" i="61"/>
  <c r="AU33" i="61"/>
  <c r="AV33" i="61"/>
  <c r="AW33" i="61"/>
  <c r="AX33" i="61"/>
  <c r="AY33" i="61"/>
  <c r="AZ33" i="61"/>
  <c r="BA33" i="61"/>
  <c r="BB33" i="61"/>
  <c r="AM34" i="61"/>
  <c r="AN34" i="61"/>
  <c r="AO34" i="61"/>
  <c r="AP34" i="61"/>
  <c r="AQ34" i="61"/>
  <c r="AR34" i="61"/>
  <c r="AS34" i="61"/>
  <c r="AT34" i="61"/>
  <c r="AU34" i="61"/>
  <c r="AV34" i="61"/>
  <c r="AW34" i="61"/>
  <c r="AX34" i="61"/>
  <c r="AY34" i="61"/>
  <c r="AZ34" i="61"/>
  <c r="BA34" i="61"/>
  <c r="BB34" i="61"/>
  <c r="AM35" i="61"/>
  <c r="AN35" i="61"/>
  <c r="AO35" i="61"/>
  <c r="AP35" i="61"/>
  <c r="AQ35" i="61"/>
  <c r="AR35" i="61"/>
  <c r="AS35" i="61"/>
  <c r="AT35" i="61"/>
  <c r="AU35" i="61"/>
  <c r="AV35" i="61"/>
  <c r="AW35" i="61"/>
  <c r="AX35" i="61"/>
  <c r="AY35" i="61"/>
  <c r="AZ35" i="61"/>
  <c r="BA35" i="61"/>
  <c r="BB35" i="61"/>
  <c r="AM36" i="61"/>
  <c r="AN36" i="61"/>
  <c r="AO36" i="61"/>
  <c r="AP36" i="61"/>
  <c r="AQ36" i="61"/>
  <c r="AR36" i="61"/>
  <c r="AS36" i="61"/>
  <c r="AT36" i="61"/>
  <c r="AU36" i="61"/>
  <c r="AV36" i="61"/>
  <c r="AW36" i="61"/>
  <c r="AX36" i="61"/>
  <c r="AY36" i="61"/>
  <c r="AZ36" i="61"/>
  <c r="BA36" i="61"/>
  <c r="BB36" i="61"/>
  <c r="AM37" i="61"/>
  <c r="AN37" i="61"/>
  <c r="AO37" i="61"/>
  <c r="AP37" i="61"/>
  <c r="AQ37" i="61"/>
  <c r="AR37" i="61"/>
  <c r="AS37" i="61"/>
  <c r="AT37" i="61"/>
  <c r="AU37" i="61"/>
  <c r="AV37" i="61"/>
  <c r="AW37" i="61"/>
  <c r="AX37" i="61"/>
  <c r="AY37" i="61"/>
  <c r="AZ37" i="61"/>
  <c r="BA37" i="61"/>
  <c r="BB37" i="61"/>
  <c r="AM38" i="61"/>
  <c r="AN38" i="61"/>
  <c r="AO38" i="61"/>
  <c r="AP38" i="61"/>
  <c r="AQ38" i="61"/>
  <c r="AR38" i="61"/>
  <c r="AS38" i="61"/>
  <c r="AT38" i="61"/>
  <c r="AU38" i="61"/>
  <c r="AV38" i="61"/>
  <c r="AW38" i="61"/>
  <c r="AX38" i="61"/>
  <c r="AY38" i="61"/>
  <c r="AZ38" i="61"/>
  <c r="BA38" i="61"/>
  <c r="BB38" i="61"/>
  <c r="AM39" i="61"/>
  <c r="AN39" i="61"/>
  <c r="AO39" i="61"/>
  <c r="AP39" i="61"/>
  <c r="AQ39" i="61"/>
  <c r="AR39" i="61"/>
  <c r="AS39" i="61"/>
  <c r="AT39" i="61"/>
  <c r="AU39" i="61"/>
  <c r="AV39" i="61"/>
  <c r="AW39" i="61"/>
  <c r="AX39" i="61"/>
  <c r="AY39" i="61"/>
  <c r="AZ39" i="61"/>
  <c r="BA39" i="61"/>
  <c r="BB39" i="61"/>
  <c r="AM40" i="61"/>
  <c r="AN40" i="61"/>
  <c r="AO40" i="61"/>
  <c r="AP40" i="61"/>
  <c r="AQ40" i="61"/>
  <c r="AR40" i="61"/>
  <c r="AS40" i="61"/>
  <c r="AT40" i="61"/>
  <c r="AU40" i="61"/>
  <c r="AV40" i="61"/>
  <c r="AW40" i="61"/>
  <c r="AX40" i="61"/>
  <c r="AY40" i="61"/>
  <c r="AZ40" i="61"/>
  <c r="BA40" i="61"/>
  <c r="BB40" i="61"/>
  <c r="AM41" i="61"/>
  <c r="AN41" i="61"/>
  <c r="AO41" i="61"/>
  <c r="AP41" i="61"/>
  <c r="AQ41" i="61"/>
  <c r="AR41" i="61"/>
  <c r="AS41" i="61"/>
  <c r="AT41" i="61"/>
  <c r="AU41" i="61"/>
  <c r="AV41" i="61"/>
  <c r="AW41" i="61"/>
  <c r="AX41" i="61"/>
  <c r="AY41" i="61"/>
  <c r="AZ41" i="61"/>
  <c r="BA41" i="61"/>
  <c r="BB41" i="61"/>
  <c r="AM43" i="61"/>
  <c r="AN43" i="61"/>
  <c r="AO43" i="61"/>
  <c r="AP43" i="61"/>
  <c r="AQ43" i="61"/>
  <c r="AR43" i="61"/>
  <c r="AS43" i="61"/>
  <c r="AT43" i="61"/>
  <c r="AU43" i="61"/>
  <c r="AV43" i="61"/>
  <c r="AW43" i="61"/>
  <c r="AX43" i="61"/>
  <c r="AY43" i="61"/>
  <c r="AZ43" i="61"/>
  <c r="BA43" i="61"/>
  <c r="BB43" i="61"/>
  <c r="AL7" i="61"/>
  <c r="AL8" i="61"/>
  <c r="AL9" i="61"/>
  <c r="AL10" i="61"/>
  <c r="AL11" i="61"/>
  <c r="AL12" i="61"/>
  <c r="AL13" i="61"/>
  <c r="AL14" i="61"/>
  <c r="AL15" i="61"/>
  <c r="AL16" i="61"/>
  <c r="AL17" i="61"/>
  <c r="AL18" i="61"/>
  <c r="AL19" i="61"/>
  <c r="AL20" i="61"/>
  <c r="AL21" i="61"/>
  <c r="AL22" i="61"/>
  <c r="AL23" i="61"/>
  <c r="AL24" i="61"/>
  <c r="AL25" i="61"/>
  <c r="AL26" i="61"/>
  <c r="AL27" i="61"/>
  <c r="AL28" i="61"/>
  <c r="AL29" i="61"/>
  <c r="AL30" i="61"/>
  <c r="AL31" i="61"/>
  <c r="AL32" i="61"/>
  <c r="AL33" i="61"/>
  <c r="AL34" i="61"/>
  <c r="AL35" i="61"/>
  <c r="AL36" i="61"/>
  <c r="AL37" i="61"/>
  <c r="AL38" i="61"/>
  <c r="AL39" i="61"/>
  <c r="AL40" i="61"/>
  <c r="AL41" i="61"/>
  <c r="AL43" i="61"/>
  <c r="V49" i="61"/>
  <c r="W49" i="61"/>
  <c r="V30" i="35" s="1"/>
  <c r="X49" i="61"/>
  <c r="Y49" i="61"/>
  <c r="W30" i="35" s="1"/>
  <c r="Z49" i="61"/>
  <c r="AA49" i="61"/>
  <c r="X30" i="35" s="1"/>
  <c r="AB49" i="61"/>
  <c r="AC49" i="61"/>
  <c r="Y30" i="35" s="1"/>
  <c r="AD49" i="61"/>
  <c r="AE49" i="61"/>
  <c r="Z30" i="35" s="1"/>
  <c r="AF49" i="61"/>
  <c r="AG49" i="61"/>
  <c r="AA30" i="35" s="1"/>
  <c r="AH49" i="61"/>
  <c r="AI49" i="61"/>
  <c r="AB30" i="35" s="1"/>
  <c r="AJ49" i="61"/>
  <c r="AK49" i="61"/>
  <c r="AC30" i="35" s="1"/>
  <c r="V50" i="61"/>
  <c r="W50" i="61"/>
  <c r="V31" i="35" s="1"/>
  <c r="X50" i="61"/>
  <c r="Y50" i="61"/>
  <c r="W31" i="35" s="1"/>
  <c r="Z50" i="61"/>
  <c r="AA50" i="61"/>
  <c r="X31" i="35" s="1"/>
  <c r="AB50" i="61"/>
  <c r="AC50" i="61"/>
  <c r="Y31" i="35" s="1"/>
  <c r="AD50" i="61"/>
  <c r="AE50" i="61"/>
  <c r="Z31" i="35" s="1"/>
  <c r="AF50" i="61"/>
  <c r="AG50" i="61"/>
  <c r="AA31" i="35" s="1"/>
  <c r="AH50" i="61"/>
  <c r="AI50" i="61"/>
  <c r="AB31" i="35" s="1"/>
  <c r="AJ50" i="61"/>
  <c r="AK50" i="61"/>
  <c r="AC31" i="35" s="1"/>
  <c r="V51" i="61"/>
  <c r="W51" i="61"/>
  <c r="V32" i="35" s="1"/>
  <c r="X51" i="61"/>
  <c r="Y51" i="61"/>
  <c r="W32" i="35" s="1"/>
  <c r="Z51" i="61"/>
  <c r="AA51" i="61"/>
  <c r="X32" i="35" s="1"/>
  <c r="AB51" i="61"/>
  <c r="AC51" i="61"/>
  <c r="Y32" i="35" s="1"/>
  <c r="AD51" i="61"/>
  <c r="AE51" i="61"/>
  <c r="Z32" i="35" s="1"/>
  <c r="AF51" i="61"/>
  <c r="AG51" i="61"/>
  <c r="AA32" i="35" s="1"/>
  <c r="AH51" i="61"/>
  <c r="AI51" i="61"/>
  <c r="AB32" i="35" s="1"/>
  <c r="AJ51" i="61"/>
  <c r="AK51" i="61"/>
  <c r="AC32" i="35" s="1"/>
  <c r="V52" i="61"/>
  <c r="W52" i="61"/>
  <c r="V33" i="35" s="1"/>
  <c r="X52" i="61"/>
  <c r="Y52" i="61"/>
  <c r="W33" i="35" s="1"/>
  <c r="Z52" i="61"/>
  <c r="AA52" i="61"/>
  <c r="X33" i="35" s="1"/>
  <c r="AB52" i="61"/>
  <c r="AC52" i="61"/>
  <c r="Y33" i="35" s="1"/>
  <c r="AD52" i="61"/>
  <c r="AE52" i="61"/>
  <c r="Z33" i="35" s="1"/>
  <c r="AF52" i="61"/>
  <c r="AG52" i="61"/>
  <c r="AA33" i="35" s="1"/>
  <c r="AH52" i="61"/>
  <c r="AI52" i="61"/>
  <c r="AB33" i="35" s="1"/>
  <c r="AJ52" i="61"/>
  <c r="AK52" i="61"/>
  <c r="AC33" i="35" s="1"/>
  <c r="V53" i="61"/>
  <c r="W53" i="61"/>
  <c r="V34" i="35" s="1"/>
  <c r="X53" i="61"/>
  <c r="Y53" i="61"/>
  <c r="W34" i="35" s="1"/>
  <c r="Z53" i="61"/>
  <c r="AA53" i="61"/>
  <c r="X34" i="35" s="1"/>
  <c r="AB53" i="61"/>
  <c r="AC53" i="61"/>
  <c r="Y34" i="35" s="1"/>
  <c r="AD53" i="61"/>
  <c r="AE53" i="61"/>
  <c r="Z34" i="35" s="1"/>
  <c r="AF53" i="61"/>
  <c r="AG53" i="61"/>
  <c r="AA34" i="35" s="1"/>
  <c r="AH53" i="61"/>
  <c r="AI53" i="61"/>
  <c r="AB34" i="35" s="1"/>
  <c r="AJ53" i="61"/>
  <c r="AK53" i="61"/>
  <c r="AC34" i="35" s="1"/>
  <c r="V54" i="61"/>
  <c r="W54" i="61"/>
  <c r="V35" i="35" s="1"/>
  <c r="X54" i="61"/>
  <c r="Y54" i="61"/>
  <c r="W35" i="35" s="1"/>
  <c r="Z54" i="61"/>
  <c r="AA54" i="61"/>
  <c r="X35" i="35" s="1"/>
  <c r="AB54" i="61"/>
  <c r="AC54" i="61"/>
  <c r="Y35" i="35" s="1"/>
  <c r="AD54" i="61"/>
  <c r="AE54" i="61"/>
  <c r="Z35" i="35" s="1"/>
  <c r="AF54" i="61"/>
  <c r="AG54" i="61"/>
  <c r="AA35" i="35" s="1"/>
  <c r="AH54" i="61"/>
  <c r="AI54" i="61"/>
  <c r="AB35" i="35" s="1"/>
  <c r="AJ54" i="61"/>
  <c r="AK54" i="61"/>
  <c r="AC35" i="35" s="1"/>
  <c r="V55" i="61"/>
  <c r="W55" i="61"/>
  <c r="V36" i="35" s="1"/>
  <c r="X55" i="61"/>
  <c r="Y55" i="61"/>
  <c r="W36" i="35" s="1"/>
  <c r="Z55" i="61"/>
  <c r="AA55" i="61"/>
  <c r="X36" i="35" s="1"/>
  <c r="AB55" i="61"/>
  <c r="AC55" i="61"/>
  <c r="Y36" i="35" s="1"/>
  <c r="AD55" i="61"/>
  <c r="AE55" i="61"/>
  <c r="Z36" i="35" s="1"/>
  <c r="AF55" i="61"/>
  <c r="AG55" i="61"/>
  <c r="AA36" i="35" s="1"/>
  <c r="AH55" i="61"/>
  <c r="AI55" i="61"/>
  <c r="AB36" i="35" s="1"/>
  <c r="AJ55" i="61"/>
  <c r="AK55" i="61"/>
  <c r="AC36" i="35" s="1"/>
  <c r="V56" i="61"/>
  <c r="W56" i="61"/>
  <c r="V37" i="35" s="1"/>
  <c r="X56" i="61"/>
  <c r="Y56" i="61"/>
  <c r="W37" i="35" s="1"/>
  <c r="Z56" i="61"/>
  <c r="AA56" i="61"/>
  <c r="X37" i="35" s="1"/>
  <c r="AB56" i="61"/>
  <c r="AC56" i="61"/>
  <c r="Y37" i="35" s="1"/>
  <c r="AD56" i="61"/>
  <c r="AE56" i="61"/>
  <c r="Z37" i="35" s="1"/>
  <c r="AF56" i="61"/>
  <c r="AG56" i="61"/>
  <c r="AA37" i="35" s="1"/>
  <c r="AH56" i="61"/>
  <c r="AI56" i="61"/>
  <c r="AB37" i="35" s="1"/>
  <c r="AJ56" i="61"/>
  <c r="AK56" i="61"/>
  <c r="AC37" i="35" s="1"/>
  <c r="V58" i="61"/>
  <c r="W58" i="61"/>
  <c r="X58" i="61"/>
  <c r="Y58" i="61"/>
  <c r="Z58" i="61"/>
  <c r="AA58" i="61"/>
  <c r="AB58" i="61"/>
  <c r="AC58" i="61"/>
  <c r="AD58" i="61"/>
  <c r="AE58" i="61"/>
  <c r="AF58" i="61"/>
  <c r="AG58" i="61"/>
  <c r="AH58" i="61"/>
  <c r="AI58" i="61"/>
  <c r="AJ58" i="61"/>
  <c r="AK58" i="61"/>
  <c r="U50" i="61"/>
  <c r="U31" i="35" s="1"/>
  <c r="U51" i="61"/>
  <c r="U32" i="35" s="1"/>
  <c r="U52" i="61"/>
  <c r="U33" i="35" s="1"/>
  <c r="U53" i="61"/>
  <c r="U34" i="35" s="1"/>
  <c r="U54" i="61"/>
  <c r="U35" i="35" s="1"/>
  <c r="U55" i="61"/>
  <c r="U36" i="35" s="1"/>
  <c r="U56" i="61"/>
  <c r="U37" i="35" s="1"/>
  <c r="U58" i="61"/>
  <c r="U49" i="61"/>
  <c r="U30" i="35" s="1"/>
  <c r="X6" i="61"/>
  <c r="Y6" i="61"/>
  <c r="Z6" i="61"/>
  <c r="AA6" i="61"/>
  <c r="AB6" i="61"/>
  <c r="AC6" i="61"/>
  <c r="AD6" i="61"/>
  <c r="AE6" i="61"/>
  <c r="AF6" i="61"/>
  <c r="AG6" i="61"/>
  <c r="AH6" i="61"/>
  <c r="AI6" i="61"/>
  <c r="AJ6" i="61"/>
  <c r="AK6" i="61"/>
  <c r="X7" i="61"/>
  <c r="Y7" i="61"/>
  <c r="Z7" i="61"/>
  <c r="AA7" i="61"/>
  <c r="AB7" i="61"/>
  <c r="AC7" i="61"/>
  <c r="AD7" i="61"/>
  <c r="AE7" i="61"/>
  <c r="AF7" i="61"/>
  <c r="AG7" i="61"/>
  <c r="AH7" i="61"/>
  <c r="AI7" i="61"/>
  <c r="AJ7" i="61"/>
  <c r="AK7" i="61"/>
  <c r="X8" i="61"/>
  <c r="Y8" i="61"/>
  <c r="Z8" i="61"/>
  <c r="AA8" i="61"/>
  <c r="AB8" i="61"/>
  <c r="AC8" i="61"/>
  <c r="AD8" i="61"/>
  <c r="AE8" i="61"/>
  <c r="AF8" i="61"/>
  <c r="AG8" i="61"/>
  <c r="AH8" i="61"/>
  <c r="AI8" i="61"/>
  <c r="AJ8" i="61"/>
  <c r="AK8" i="61"/>
  <c r="X9" i="61"/>
  <c r="Y9" i="61"/>
  <c r="Z9" i="61"/>
  <c r="AA9" i="61"/>
  <c r="AB9" i="61"/>
  <c r="AC9" i="61"/>
  <c r="AD9" i="61"/>
  <c r="AE9" i="61"/>
  <c r="AF9" i="61"/>
  <c r="AG9" i="61"/>
  <c r="AH9" i="61"/>
  <c r="AI9" i="61"/>
  <c r="AJ9" i="61"/>
  <c r="AK9" i="61"/>
  <c r="X10" i="61"/>
  <c r="Y10" i="61"/>
  <c r="Z10" i="61"/>
  <c r="AA10" i="61"/>
  <c r="AB10" i="61"/>
  <c r="AC10" i="61"/>
  <c r="AD10" i="61"/>
  <c r="AE10" i="61"/>
  <c r="AF10" i="61"/>
  <c r="AG10" i="61"/>
  <c r="AH10" i="61"/>
  <c r="AI10" i="61"/>
  <c r="AJ10" i="61"/>
  <c r="AK10" i="61"/>
  <c r="X11" i="61"/>
  <c r="Y11" i="61"/>
  <c r="Z11" i="61"/>
  <c r="AA11" i="61"/>
  <c r="AB11" i="61"/>
  <c r="AC11" i="61"/>
  <c r="AD11" i="61"/>
  <c r="AE11" i="61"/>
  <c r="AF11" i="61"/>
  <c r="AG11" i="61"/>
  <c r="AH11" i="61"/>
  <c r="AI11" i="61"/>
  <c r="AJ11" i="61"/>
  <c r="AK11" i="61"/>
  <c r="X12" i="61"/>
  <c r="Y12" i="61"/>
  <c r="Z12" i="61"/>
  <c r="AA12" i="61"/>
  <c r="AB12" i="61"/>
  <c r="AC12" i="61"/>
  <c r="AD12" i="61"/>
  <c r="AE12" i="61"/>
  <c r="AF12" i="61"/>
  <c r="AG12" i="61"/>
  <c r="AH12" i="61"/>
  <c r="AI12" i="61"/>
  <c r="AJ12" i="61"/>
  <c r="AK12" i="61"/>
  <c r="X13" i="61"/>
  <c r="Y13" i="61"/>
  <c r="Z13" i="61"/>
  <c r="AA13" i="61"/>
  <c r="AB13" i="61"/>
  <c r="AC13" i="61"/>
  <c r="AD13" i="61"/>
  <c r="AE13" i="61"/>
  <c r="AF13" i="61"/>
  <c r="AG13" i="61"/>
  <c r="AH13" i="61"/>
  <c r="AI13" i="61"/>
  <c r="AJ13" i="61"/>
  <c r="AK13" i="61"/>
  <c r="X14" i="61"/>
  <c r="Y14" i="61"/>
  <c r="Z14" i="61"/>
  <c r="AA14" i="61"/>
  <c r="AB14" i="61"/>
  <c r="AC14" i="61"/>
  <c r="AD14" i="61"/>
  <c r="AE14" i="61"/>
  <c r="AF14" i="61"/>
  <c r="AG14" i="61"/>
  <c r="AH14" i="61"/>
  <c r="AI14" i="61"/>
  <c r="AJ14" i="61"/>
  <c r="AK14" i="61"/>
  <c r="X15" i="61"/>
  <c r="Y15" i="61"/>
  <c r="Z15" i="61"/>
  <c r="AA15" i="61"/>
  <c r="AB15" i="61"/>
  <c r="AC15" i="61"/>
  <c r="AD15" i="61"/>
  <c r="AE15" i="61"/>
  <c r="AF15" i="61"/>
  <c r="AG15" i="61"/>
  <c r="AH15" i="61"/>
  <c r="AI15" i="61"/>
  <c r="AJ15" i="61"/>
  <c r="AK15" i="61"/>
  <c r="X16" i="61"/>
  <c r="Y16" i="61"/>
  <c r="Z16" i="61"/>
  <c r="AA16" i="61"/>
  <c r="AB16" i="61"/>
  <c r="AC16" i="61"/>
  <c r="AD16" i="61"/>
  <c r="AE16" i="61"/>
  <c r="AF16" i="61"/>
  <c r="AG16" i="61"/>
  <c r="AH16" i="61"/>
  <c r="AI16" i="61"/>
  <c r="AJ16" i="61"/>
  <c r="AK16" i="61"/>
  <c r="X17" i="61"/>
  <c r="Y17" i="61"/>
  <c r="Z17" i="61"/>
  <c r="AA17" i="61"/>
  <c r="AB17" i="61"/>
  <c r="AC17" i="61"/>
  <c r="AD17" i="61"/>
  <c r="AE17" i="61"/>
  <c r="AF17" i="61"/>
  <c r="AG17" i="61"/>
  <c r="AH17" i="61"/>
  <c r="AI17" i="61"/>
  <c r="AJ17" i="61"/>
  <c r="AK17" i="61"/>
  <c r="X18" i="61"/>
  <c r="Y18" i="61"/>
  <c r="Z18" i="61"/>
  <c r="AA18" i="61"/>
  <c r="AB18" i="61"/>
  <c r="AC18" i="61"/>
  <c r="AD18" i="61"/>
  <c r="AE18" i="61"/>
  <c r="AF18" i="61"/>
  <c r="AG18" i="61"/>
  <c r="AH18" i="61"/>
  <c r="AI18" i="61"/>
  <c r="AJ18" i="61"/>
  <c r="AK18" i="61"/>
  <c r="X19" i="61"/>
  <c r="Y19" i="61"/>
  <c r="Z19" i="61"/>
  <c r="AA19" i="61"/>
  <c r="AB19" i="61"/>
  <c r="AC19" i="61"/>
  <c r="AD19" i="61"/>
  <c r="AE19" i="61"/>
  <c r="AF19" i="61"/>
  <c r="AG19" i="61"/>
  <c r="AH19" i="61"/>
  <c r="AI19" i="61"/>
  <c r="AJ19" i="61"/>
  <c r="AK19" i="61"/>
  <c r="X20" i="61"/>
  <c r="Y20" i="61"/>
  <c r="Z20" i="61"/>
  <c r="AA20" i="61"/>
  <c r="AB20" i="61"/>
  <c r="AC20" i="61"/>
  <c r="AD20" i="61"/>
  <c r="AE20" i="61"/>
  <c r="AF20" i="61"/>
  <c r="AG20" i="61"/>
  <c r="AH20" i="61"/>
  <c r="AI20" i="61"/>
  <c r="AJ20" i="61"/>
  <c r="AK20" i="61"/>
  <c r="X21" i="61"/>
  <c r="Y21" i="61"/>
  <c r="Z21" i="61"/>
  <c r="AA21" i="61"/>
  <c r="AB21" i="61"/>
  <c r="AC21" i="61"/>
  <c r="AD21" i="61"/>
  <c r="AE21" i="61"/>
  <c r="AF21" i="61"/>
  <c r="AG21" i="61"/>
  <c r="AH21" i="61"/>
  <c r="AI21" i="61"/>
  <c r="AJ21" i="61"/>
  <c r="AK21" i="61"/>
  <c r="X22" i="61"/>
  <c r="Y22" i="61"/>
  <c r="Z22" i="61"/>
  <c r="AA22" i="61"/>
  <c r="AB22" i="61"/>
  <c r="AC22" i="61"/>
  <c r="AD22" i="61"/>
  <c r="AE22" i="61"/>
  <c r="AF22" i="61"/>
  <c r="AG22" i="61"/>
  <c r="AH22" i="61"/>
  <c r="AI22" i="61"/>
  <c r="AJ22" i="61"/>
  <c r="AK22" i="61"/>
  <c r="X23" i="61"/>
  <c r="Y23" i="61"/>
  <c r="Z23" i="61"/>
  <c r="AA23" i="61"/>
  <c r="AB23" i="61"/>
  <c r="AC23" i="61"/>
  <c r="AD23" i="61"/>
  <c r="AE23" i="61"/>
  <c r="AF23" i="61"/>
  <c r="AG23" i="61"/>
  <c r="AH23" i="61"/>
  <c r="AI23" i="61"/>
  <c r="AJ23" i="61"/>
  <c r="AK23" i="61"/>
  <c r="X24" i="61"/>
  <c r="Y24" i="61"/>
  <c r="Z24" i="61"/>
  <c r="AA24" i="61"/>
  <c r="AB24" i="61"/>
  <c r="AC24" i="61"/>
  <c r="AD24" i="61"/>
  <c r="AE24" i="61"/>
  <c r="AF24" i="61"/>
  <c r="AG24" i="61"/>
  <c r="AH24" i="61"/>
  <c r="AI24" i="61"/>
  <c r="AJ24" i="61"/>
  <c r="AK24" i="61"/>
  <c r="X25" i="61"/>
  <c r="Y25" i="61"/>
  <c r="Z25" i="61"/>
  <c r="AA25" i="61"/>
  <c r="AB25" i="61"/>
  <c r="AC25" i="61"/>
  <c r="AD25" i="61"/>
  <c r="AE25" i="61"/>
  <c r="AF25" i="61"/>
  <c r="AG25" i="61"/>
  <c r="AH25" i="61"/>
  <c r="AI25" i="61"/>
  <c r="AJ25" i="61"/>
  <c r="AK25" i="61"/>
  <c r="X26" i="61"/>
  <c r="Y26" i="61"/>
  <c r="Z26" i="61"/>
  <c r="AA26" i="61"/>
  <c r="AB26" i="61"/>
  <c r="AC26" i="61"/>
  <c r="AD26" i="61"/>
  <c r="AE26" i="61"/>
  <c r="AF26" i="61"/>
  <c r="AG26" i="61"/>
  <c r="AH26" i="61"/>
  <c r="AI26" i="61"/>
  <c r="AJ26" i="61"/>
  <c r="AK26" i="61"/>
  <c r="X27" i="61"/>
  <c r="Y27" i="61"/>
  <c r="Z27" i="61"/>
  <c r="AA27" i="61"/>
  <c r="AB27" i="61"/>
  <c r="AC27" i="61"/>
  <c r="AD27" i="61"/>
  <c r="AE27" i="61"/>
  <c r="AF27" i="61"/>
  <c r="AG27" i="61"/>
  <c r="AH27" i="61"/>
  <c r="AI27" i="61"/>
  <c r="AJ27" i="61"/>
  <c r="AK27" i="61"/>
  <c r="X28" i="61"/>
  <c r="Y28" i="61"/>
  <c r="Z28" i="61"/>
  <c r="AA28" i="61"/>
  <c r="AB28" i="61"/>
  <c r="AC28" i="61"/>
  <c r="AD28" i="61"/>
  <c r="AE28" i="61"/>
  <c r="AF28" i="61"/>
  <c r="AG28" i="61"/>
  <c r="AH28" i="61"/>
  <c r="AI28" i="61"/>
  <c r="AJ28" i="61"/>
  <c r="AK28" i="61"/>
  <c r="X29" i="61"/>
  <c r="Y29" i="61"/>
  <c r="Z29" i="61"/>
  <c r="AA29" i="61"/>
  <c r="AB29" i="61"/>
  <c r="AC29" i="61"/>
  <c r="AD29" i="61"/>
  <c r="AE29" i="61"/>
  <c r="AF29" i="61"/>
  <c r="AG29" i="61"/>
  <c r="AH29" i="61"/>
  <c r="AI29" i="61"/>
  <c r="AJ29" i="61"/>
  <c r="AK29" i="61"/>
  <c r="X30" i="61"/>
  <c r="Y30" i="61"/>
  <c r="Z30" i="61"/>
  <c r="AA30" i="61"/>
  <c r="AB30" i="61"/>
  <c r="AC30" i="61"/>
  <c r="AD30" i="61"/>
  <c r="AE30" i="61"/>
  <c r="AF30" i="61"/>
  <c r="AG30" i="61"/>
  <c r="AH30" i="61"/>
  <c r="AI30" i="61"/>
  <c r="AJ30" i="61"/>
  <c r="AK30" i="61"/>
  <c r="X31" i="61"/>
  <c r="Y31" i="61"/>
  <c r="Z31" i="61"/>
  <c r="AA31" i="61"/>
  <c r="AB31" i="61"/>
  <c r="AC31" i="61"/>
  <c r="AD31" i="61"/>
  <c r="AE31" i="61"/>
  <c r="AF31" i="61"/>
  <c r="AG31" i="61"/>
  <c r="AH31" i="61"/>
  <c r="AI31" i="61"/>
  <c r="AJ31" i="61"/>
  <c r="AK31" i="61"/>
  <c r="X32" i="61"/>
  <c r="Y32" i="61"/>
  <c r="Z32" i="61"/>
  <c r="AA32" i="61"/>
  <c r="AB32" i="61"/>
  <c r="AC32" i="61"/>
  <c r="AD32" i="61"/>
  <c r="AE32" i="61"/>
  <c r="AF32" i="61"/>
  <c r="AG32" i="61"/>
  <c r="AH32" i="61"/>
  <c r="AI32" i="61"/>
  <c r="AJ32" i="61"/>
  <c r="AK32" i="61"/>
  <c r="X33" i="61"/>
  <c r="Y33" i="61"/>
  <c r="Z33" i="61"/>
  <c r="AA33" i="61"/>
  <c r="AB33" i="61"/>
  <c r="AC33" i="61"/>
  <c r="AD33" i="61"/>
  <c r="AE33" i="61"/>
  <c r="AF33" i="61"/>
  <c r="AG33" i="61"/>
  <c r="AH33" i="61"/>
  <c r="AI33" i="61"/>
  <c r="AJ33" i="61"/>
  <c r="AK33" i="61"/>
  <c r="X34" i="61"/>
  <c r="Y34" i="61"/>
  <c r="Z34" i="61"/>
  <c r="AA34" i="61"/>
  <c r="AB34" i="61"/>
  <c r="AC34" i="61"/>
  <c r="AD34" i="61"/>
  <c r="AE34" i="61"/>
  <c r="AF34" i="61"/>
  <c r="AG34" i="61"/>
  <c r="AH34" i="61"/>
  <c r="AI34" i="61"/>
  <c r="AJ34" i="61"/>
  <c r="AK34" i="61"/>
  <c r="X35" i="61"/>
  <c r="Y35" i="61"/>
  <c r="Z35" i="61"/>
  <c r="AA35" i="61"/>
  <c r="AB35" i="61"/>
  <c r="AC35" i="61"/>
  <c r="AD35" i="61"/>
  <c r="AE35" i="61"/>
  <c r="AF35" i="61"/>
  <c r="AG35" i="61"/>
  <c r="AH35" i="61"/>
  <c r="AI35" i="61"/>
  <c r="AJ35" i="61"/>
  <c r="AK35" i="61"/>
  <c r="X36" i="61"/>
  <c r="Y36" i="61"/>
  <c r="Z36" i="61"/>
  <c r="AA36" i="61"/>
  <c r="AB36" i="61"/>
  <c r="AC36" i="61"/>
  <c r="AD36" i="61"/>
  <c r="AE36" i="61"/>
  <c r="AF36" i="61"/>
  <c r="AG36" i="61"/>
  <c r="AH36" i="61"/>
  <c r="AI36" i="61"/>
  <c r="AJ36" i="61"/>
  <c r="AK36" i="61"/>
  <c r="X37" i="61"/>
  <c r="Y37" i="61"/>
  <c r="Z37" i="61"/>
  <c r="AA37" i="61"/>
  <c r="AB37" i="61"/>
  <c r="AC37" i="61"/>
  <c r="AD37" i="61"/>
  <c r="AE37" i="61"/>
  <c r="AF37" i="61"/>
  <c r="AG37" i="61"/>
  <c r="AH37" i="61"/>
  <c r="AI37" i="61"/>
  <c r="AJ37" i="61"/>
  <c r="AK37" i="61"/>
  <c r="X38" i="61"/>
  <c r="Y38" i="61"/>
  <c r="Z38" i="61"/>
  <c r="AA38" i="61"/>
  <c r="AB38" i="61"/>
  <c r="AC38" i="61"/>
  <c r="AD38" i="61"/>
  <c r="AE38" i="61"/>
  <c r="AF38" i="61"/>
  <c r="AG38" i="61"/>
  <c r="AH38" i="61"/>
  <c r="AI38" i="61"/>
  <c r="AJ38" i="61"/>
  <c r="AK38" i="61"/>
  <c r="X39" i="61"/>
  <c r="Y39" i="61"/>
  <c r="Z39" i="61"/>
  <c r="AA39" i="61"/>
  <c r="AB39" i="61"/>
  <c r="AC39" i="61"/>
  <c r="AD39" i="61"/>
  <c r="AE39" i="61"/>
  <c r="AF39" i="61"/>
  <c r="AG39" i="61"/>
  <c r="AH39" i="61"/>
  <c r="AI39" i="61"/>
  <c r="AJ39" i="61"/>
  <c r="AK39" i="61"/>
  <c r="X40" i="61"/>
  <c r="Y40" i="61"/>
  <c r="Z40" i="61"/>
  <c r="AA40" i="61"/>
  <c r="AB40" i="61"/>
  <c r="AC40" i="61"/>
  <c r="AD40" i="61"/>
  <c r="AE40" i="61"/>
  <c r="AF40" i="61"/>
  <c r="AG40" i="61"/>
  <c r="AH40" i="61"/>
  <c r="AI40" i="61"/>
  <c r="AJ40" i="61"/>
  <c r="AK40" i="61"/>
  <c r="X41" i="61"/>
  <c r="Y41" i="61"/>
  <c r="Z41" i="61"/>
  <c r="AA41" i="61"/>
  <c r="AB41" i="61"/>
  <c r="AC41" i="61"/>
  <c r="AD41" i="61"/>
  <c r="AE41" i="61"/>
  <c r="AF41" i="61"/>
  <c r="AG41" i="61"/>
  <c r="AH41" i="61"/>
  <c r="AI41" i="61"/>
  <c r="AJ41" i="61"/>
  <c r="AK41" i="61"/>
  <c r="X43" i="61"/>
  <c r="Y43" i="61"/>
  <c r="Z43" i="61"/>
  <c r="AA43" i="61"/>
  <c r="AB43" i="61"/>
  <c r="AC43" i="61"/>
  <c r="AD43" i="61"/>
  <c r="AE43" i="61"/>
  <c r="AF43" i="61"/>
  <c r="AG43" i="61"/>
  <c r="AH43" i="61"/>
  <c r="AI43" i="61"/>
  <c r="AJ43" i="61"/>
  <c r="AK43" i="61"/>
  <c r="W6" i="61"/>
  <c r="V7" i="61"/>
  <c r="W7" i="61"/>
  <c r="V8" i="61"/>
  <c r="W8" i="61"/>
  <c r="V9" i="61"/>
  <c r="W9" i="61"/>
  <c r="V10" i="61"/>
  <c r="W10" i="61"/>
  <c r="V11" i="61"/>
  <c r="W11" i="61"/>
  <c r="V12" i="61"/>
  <c r="W12" i="61"/>
  <c r="V13" i="61"/>
  <c r="W13" i="61"/>
  <c r="V14" i="61"/>
  <c r="W14" i="61"/>
  <c r="V15" i="61"/>
  <c r="W15" i="61"/>
  <c r="V16" i="61"/>
  <c r="W16" i="61"/>
  <c r="V17" i="61"/>
  <c r="W17" i="61"/>
  <c r="V18" i="61"/>
  <c r="W18" i="61"/>
  <c r="V19" i="61"/>
  <c r="W19" i="61"/>
  <c r="V20" i="61"/>
  <c r="W20" i="61"/>
  <c r="V21" i="61"/>
  <c r="W21" i="61"/>
  <c r="V22" i="61"/>
  <c r="W22" i="61"/>
  <c r="V23" i="61"/>
  <c r="W23" i="61"/>
  <c r="V24" i="61"/>
  <c r="W24" i="61"/>
  <c r="V25" i="61"/>
  <c r="W25" i="61"/>
  <c r="V26" i="61"/>
  <c r="W26" i="61"/>
  <c r="V27" i="61"/>
  <c r="W27" i="61"/>
  <c r="V28" i="61"/>
  <c r="W28" i="61"/>
  <c r="V29" i="61"/>
  <c r="W29" i="61"/>
  <c r="V30" i="61"/>
  <c r="W30" i="61"/>
  <c r="V31" i="61"/>
  <c r="W31" i="61"/>
  <c r="V32" i="61"/>
  <c r="W32" i="61"/>
  <c r="V33" i="61"/>
  <c r="W33" i="61"/>
  <c r="V34" i="61"/>
  <c r="W34" i="61"/>
  <c r="V35" i="61"/>
  <c r="W35" i="61"/>
  <c r="V36" i="61"/>
  <c r="W36" i="61"/>
  <c r="V37" i="61"/>
  <c r="W37" i="61"/>
  <c r="V38" i="61"/>
  <c r="W38" i="61"/>
  <c r="V39" i="61"/>
  <c r="W39" i="61"/>
  <c r="V40" i="61"/>
  <c r="W40" i="61"/>
  <c r="V41" i="61"/>
  <c r="W41" i="61"/>
  <c r="V43" i="61"/>
  <c r="W43" i="61"/>
  <c r="U7" i="61"/>
  <c r="U8" i="61"/>
  <c r="U9" i="61"/>
  <c r="U10" i="61"/>
  <c r="U11" i="61"/>
  <c r="U12" i="61"/>
  <c r="U13" i="61"/>
  <c r="U14" i="61"/>
  <c r="U15" i="61"/>
  <c r="U16" i="61"/>
  <c r="U17" i="61"/>
  <c r="U18" i="61"/>
  <c r="U19" i="61"/>
  <c r="U20" i="61"/>
  <c r="U21" i="61"/>
  <c r="U22" i="61"/>
  <c r="U23" i="61"/>
  <c r="U24" i="61"/>
  <c r="U25" i="61"/>
  <c r="U26" i="61"/>
  <c r="U27" i="61"/>
  <c r="U28" i="61"/>
  <c r="U29" i="61"/>
  <c r="U30" i="61"/>
  <c r="U31" i="61"/>
  <c r="U32" i="61"/>
  <c r="U33" i="61"/>
  <c r="U34" i="61"/>
  <c r="U35" i="61"/>
  <c r="U36" i="61"/>
  <c r="U37" i="61"/>
  <c r="U38" i="61"/>
  <c r="U39" i="61"/>
  <c r="U40" i="61"/>
  <c r="U41" i="61"/>
  <c r="U43" i="61"/>
  <c r="U6" i="61"/>
  <c r="D62" i="31"/>
  <c r="D50" i="31" l="1"/>
  <c r="D51" i="31"/>
  <c r="D52" i="31"/>
  <c r="D53" i="31"/>
  <c r="D54" i="31"/>
  <c r="D55" i="31"/>
  <c r="D5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3" i="31"/>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3" i="32"/>
  <c r="J64" i="31" l="1"/>
  <c r="X64" i="31"/>
  <c r="AL64" i="31"/>
  <c r="AZ64" i="31"/>
  <c r="BN64" i="31"/>
  <c r="Z64" i="31"/>
  <c r="BB64" i="31"/>
  <c r="AA64" i="31"/>
  <c r="BR64" i="31"/>
  <c r="L64" i="31"/>
  <c r="BP64" i="31"/>
  <c r="M64" i="31"/>
  <c r="BC64" i="31"/>
  <c r="BD64" i="31"/>
  <c r="AN64" i="31"/>
  <c r="AO64" i="31"/>
  <c r="N64" i="31"/>
  <c r="AP64" i="31"/>
  <c r="BQ64" i="31"/>
  <c r="AB64" i="31"/>
  <c r="G64" i="31"/>
  <c r="U64" i="31"/>
  <c r="AI64" i="31"/>
  <c r="AW64" i="31"/>
  <c r="BK64" i="31"/>
  <c r="H64" i="31"/>
  <c r="V64" i="31"/>
  <c r="AJ64" i="31"/>
  <c r="AX64" i="31"/>
  <c r="BL64" i="31"/>
  <c r="I64" i="31"/>
  <c r="W64" i="31"/>
  <c r="AK64" i="31"/>
  <c r="AY64" i="31"/>
  <c r="BM64" i="31"/>
  <c r="AV64" i="31"/>
  <c r="AD64" i="31"/>
  <c r="BO64" i="31"/>
  <c r="T64" i="31"/>
  <c r="BI64" i="31"/>
  <c r="AM64" i="31"/>
  <c r="AQ64" i="31"/>
  <c r="R64" i="31"/>
  <c r="BS64" i="31"/>
  <c r="AR64" i="31"/>
  <c r="AH64" i="31"/>
  <c r="P64" i="31"/>
  <c r="BA64" i="31"/>
  <c r="F64" i="31"/>
  <c r="AU64" i="31"/>
  <c r="Y64" i="31"/>
  <c r="S64" i="31"/>
  <c r="AT64" i="31"/>
  <c r="K64" i="31"/>
  <c r="BH64" i="31"/>
  <c r="AC64" i="31"/>
  <c r="BU64" i="31"/>
  <c r="E64" i="31"/>
  <c r="BG64" i="31"/>
  <c r="AF64" i="31"/>
  <c r="AS64" i="31"/>
  <c r="AE64" i="31"/>
  <c r="AG64" i="31"/>
  <c r="Q64" i="31"/>
  <c r="BT64" i="31"/>
  <c r="BF64" i="31"/>
  <c r="BE64" i="31"/>
  <c r="BJ64" i="31"/>
  <c r="O64" i="31"/>
  <c r="D6" i="32"/>
  <c r="D48" i="30"/>
  <c r="F58" i="29"/>
  <c r="F58" i="31" s="1"/>
  <c r="G58" i="29"/>
  <c r="G58" i="31" s="1"/>
  <c r="H58" i="29"/>
  <c r="H58" i="31" s="1"/>
  <c r="I58" i="29"/>
  <c r="I58" i="31" s="1"/>
  <c r="J58" i="29"/>
  <c r="J58" i="31" s="1"/>
  <c r="K58" i="29"/>
  <c r="K58" i="31" s="1"/>
  <c r="L58" i="29"/>
  <c r="L58" i="31" s="1"/>
  <c r="M58" i="29"/>
  <c r="M58" i="31" s="1"/>
  <c r="N58" i="29"/>
  <c r="N58" i="31" s="1"/>
  <c r="O58" i="29"/>
  <c r="O58" i="31" s="1"/>
  <c r="P58" i="29"/>
  <c r="P58" i="31" s="1"/>
  <c r="Q58" i="29"/>
  <c r="Q58" i="31" s="1"/>
  <c r="R58" i="29"/>
  <c r="R58" i="31" s="1"/>
  <c r="S58" i="29"/>
  <c r="S58" i="31" s="1"/>
  <c r="T58" i="29"/>
  <c r="T58" i="31" s="1"/>
  <c r="U58" i="29"/>
  <c r="U58" i="31" s="1"/>
  <c r="V58" i="29"/>
  <c r="V58" i="31" s="1"/>
  <c r="W58" i="29"/>
  <c r="W58" i="31" s="1"/>
  <c r="X58" i="29"/>
  <c r="X58" i="31" s="1"/>
  <c r="Y58" i="29"/>
  <c r="Y58" i="31" s="1"/>
  <c r="Z58" i="29"/>
  <c r="Z58" i="31" s="1"/>
  <c r="AA58" i="29"/>
  <c r="AA58" i="31" s="1"/>
  <c r="AB58" i="29"/>
  <c r="AB58" i="31" s="1"/>
  <c r="AC58" i="29"/>
  <c r="AC58" i="31" s="1"/>
  <c r="AD58" i="29"/>
  <c r="AD58" i="31" s="1"/>
  <c r="AE58" i="29"/>
  <c r="AE58" i="31" s="1"/>
  <c r="AF58" i="29"/>
  <c r="AF58" i="31" s="1"/>
  <c r="AG58" i="29"/>
  <c r="AG58" i="31" s="1"/>
  <c r="AH58" i="29"/>
  <c r="AH58" i="31" s="1"/>
  <c r="AI58" i="29"/>
  <c r="AI58" i="31" s="1"/>
  <c r="AJ58" i="29"/>
  <c r="AJ58" i="31" s="1"/>
  <c r="AK58" i="29"/>
  <c r="AK58" i="31" s="1"/>
  <c r="AL58" i="29"/>
  <c r="AL58" i="31" s="1"/>
  <c r="AM58" i="29"/>
  <c r="AM58" i="31" s="1"/>
  <c r="AN58" i="29"/>
  <c r="AN58" i="31" s="1"/>
  <c r="AO58" i="29"/>
  <c r="AO58" i="31" s="1"/>
  <c r="AP58" i="29"/>
  <c r="AP58" i="31" s="1"/>
  <c r="AQ58" i="29"/>
  <c r="AQ58" i="31" s="1"/>
  <c r="AR58" i="29"/>
  <c r="AR58" i="31" s="1"/>
  <c r="AS58" i="29"/>
  <c r="AS58" i="31" s="1"/>
  <c r="AT58" i="29"/>
  <c r="AT58" i="31" s="1"/>
  <c r="AU58" i="29"/>
  <c r="AU58" i="31" s="1"/>
  <c r="AV58" i="29"/>
  <c r="AV58" i="31" s="1"/>
  <c r="AW58" i="29"/>
  <c r="AW58" i="31" s="1"/>
  <c r="AX58" i="29"/>
  <c r="AX58" i="31" s="1"/>
  <c r="AY58" i="29"/>
  <c r="AY58" i="31" s="1"/>
  <c r="AZ58" i="29"/>
  <c r="AZ58" i="31" s="1"/>
  <c r="BA58" i="29"/>
  <c r="BA58" i="31" s="1"/>
  <c r="BB58" i="29"/>
  <c r="BB58" i="31" s="1"/>
  <c r="BC58" i="29"/>
  <c r="BC58" i="31" s="1"/>
  <c r="BD58" i="29"/>
  <c r="BD58" i="31" s="1"/>
  <c r="BE58" i="29"/>
  <c r="BE58" i="31" s="1"/>
  <c r="BF58" i="29"/>
  <c r="BF58" i="31" s="1"/>
  <c r="BH58" i="29"/>
  <c r="BG58" i="31" s="1"/>
  <c r="BI58" i="29"/>
  <c r="BH58" i="31" s="1"/>
  <c r="BJ58" i="29"/>
  <c r="BI58" i="31" s="1"/>
  <c r="BK58" i="29"/>
  <c r="BJ58" i="31" s="1"/>
  <c r="BL58" i="29"/>
  <c r="BK58" i="31" s="1"/>
  <c r="BM58" i="29"/>
  <c r="BL58" i="31" s="1"/>
  <c r="BN58" i="29"/>
  <c r="BM58" i="31" s="1"/>
  <c r="BO58" i="29"/>
  <c r="BN58" i="31" s="1"/>
  <c r="BP58" i="29"/>
  <c r="BO58" i="31" s="1"/>
  <c r="BQ58" i="29"/>
  <c r="BP58" i="31" s="1"/>
  <c r="BT58" i="29"/>
  <c r="BS58" i="31" s="1"/>
  <c r="BU58" i="29"/>
  <c r="BT58" i="31" s="1"/>
  <c r="BU58" i="31"/>
  <c r="D58" i="31"/>
  <c r="K15" i="63"/>
  <c r="L15" i="63"/>
  <c r="M15" i="63"/>
  <c r="N15" i="63"/>
  <c r="O15" i="63"/>
  <c r="P15" i="63"/>
  <c r="Q15" i="63"/>
  <c r="R15" i="63"/>
  <c r="S15" i="63"/>
  <c r="T15" i="63"/>
  <c r="U15" i="63"/>
  <c r="V15" i="63"/>
  <c r="W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I15" i="63"/>
  <c r="BJ15" i="63"/>
  <c r="BK15" i="63"/>
  <c r="BL15" i="63"/>
  <c r="BM15" i="63"/>
  <c r="BN15" i="63"/>
  <c r="BO15" i="63"/>
  <c r="BP15" i="63"/>
  <c r="BQ15" i="63"/>
  <c r="BR15" i="63"/>
  <c r="BS15" i="63"/>
  <c r="BV15" i="63"/>
  <c r="K16" i="63"/>
  <c r="L16" i="63"/>
  <c r="M16" i="63"/>
  <c r="N16" i="63"/>
  <c r="O16" i="63"/>
  <c r="P16" i="63"/>
  <c r="Q16" i="63"/>
  <c r="R16" i="63"/>
  <c r="S16" i="63"/>
  <c r="T16" i="63"/>
  <c r="U16" i="63"/>
  <c r="V16" i="63"/>
  <c r="W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BI16" i="63"/>
  <c r="BJ16" i="63"/>
  <c r="BK16" i="63"/>
  <c r="BL16" i="63"/>
  <c r="BM16" i="63"/>
  <c r="BN16" i="63"/>
  <c r="BO16" i="63"/>
  <c r="BP16" i="63"/>
  <c r="BQ16" i="63"/>
  <c r="BR16" i="63"/>
  <c r="BS16" i="63"/>
  <c r="BV16" i="63"/>
  <c r="K17" i="63"/>
  <c r="L17" i="63"/>
  <c r="M17" i="63"/>
  <c r="N17" i="63"/>
  <c r="O17" i="63"/>
  <c r="P17" i="63"/>
  <c r="Q17" i="63"/>
  <c r="R17" i="63"/>
  <c r="S17" i="63"/>
  <c r="T17" i="63"/>
  <c r="U17" i="63"/>
  <c r="V17" i="63"/>
  <c r="W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I17" i="63"/>
  <c r="BJ17" i="63"/>
  <c r="BK17" i="63"/>
  <c r="BL17" i="63"/>
  <c r="BM17" i="63"/>
  <c r="BN17" i="63"/>
  <c r="BO17" i="63"/>
  <c r="BP17" i="63"/>
  <c r="BQ17" i="63"/>
  <c r="BR17" i="63"/>
  <c r="BS17" i="63"/>
  <c r="BV17" i="63"/>
  <c r="K18" i="63"/>
  <c r="L18" i="63"/>
  <c r="M18" i="63"/>
  <c r="N18" i="63"/>
  <c r="O18" i="63"/>
  <c r="P18" i="63"/>
  <c r="Q18" i="63"/>
  <c r="R18" i="63"/>
  <c r="S18" i="63"/>
  <c r="T18" i="63"/>
  <c r="U18" i="63"/>
  <c r="V18" i="63"/>
  <c r="W18" i="63"/>
  <c r="Y18" i="63"/>
  <c r="Z18" i="63"/>
  <c r="AA18" i="63"/>
  <c r="AB18" i="63"/>
  <c r="AC18" i="63"/>
  <c r="AD18" i="63"/>
  <c r="AE18" i="63"/>
  <c r="AF18" i="63"/>
  <c r="AG18" i="63"/>
  <c r="AH18" i="63"/>
  <c r="AI18" i="63"/>
  <c r="AJ18" i="63"/>
  <c r="AK18" i="63"/>
  <c r="AL18" i="63"/>
  <c r="AM18" i="63"/>
  <c r="AN18" i="63"/>
  <c r="AO18" i="63"/>
  <c r="AP18" i="63"/>
  <c r="AQ18" i="63"/>
  <c r="AR18" i="63"/>
  <c r="AS18" i="63"/>
  <c r="AT18" i="63"/>
  <c r="AU18" i="63"/>
  <c r="AV18" i="63"/>
  <c r="AW18" i="63"/>
  <c r="AX18" i="63"/>
  <c r="AY18" i="63"/>
  <c r="AZ18" i="63"/>
  <c r="BA18" i="63"/>
  <c r="BB18" i="63"/>
  <c r="BC18" i="63"/>
  <c r="BD18" i="63"/>
  <c r="BE18" i="63"/>
  <c r="BF18" i="63"/>
  <c r="BG18" i="63"/>
  <c r="BH18" i="63"/>
  <c r="BI18" i="63"/>
  <c r="BJ18" i="63"/>
  <c r="BK18" i="63"/>
  <c r="BL18" i="63"/>
  <c r="BM18" i="63"/>
  <c r="BN18" i="63"/>
  <c r="BO18" i="63"/>
  <c r="BP18" i="63"/>
  <c r="BQ18" i="63"/>
  <c r="BR18" i="63"/>
  <c r="BS18" i="63"/>
  <c r="BV18" i="63"/>
  <c r="F15" i="63"/>
  <c r="G15" i="63"/>
  <c r="H15" i="63"/>
  <c r="I15" i="63"/>
  <c r="J15" i="63"/>
  <c r="F16" i="63"/>
  <c r="G16" i="63"/>
  <c r="H16" i="63"/>
  <c r="I16" i="63"/>
  <c r="J16" i="63"/>
  <c r="F17" i="63"/>
  <c r="G17" i="63"/>
  <c r="H17" i="63"/>
  <c r="I17" i="63"/>
  <c r="J17" i="63"/>
  <c r="F18" i="63"/>
  <c r="G18" i="63"/>
  <c r="H18" i="63"/>
  <c r="I18" i="63"/>
  <c r="J18" i="63"/>
  <c r="O88" i="35" l="1"/>
  <c r="G9" i="35"/>
  <c r="K19" i="35"/>
  <c r="E79" i="35"/>
  <c r="C71" i="28"/>
  <c r="C71" i="61" s="1"/>
  <c r="D57" i="32"/>
  <c r="D56" i="32"/>
  <c r="C34" i="63"/>
  <c r="B34" i="63"/>
  <c r="C33" i="63"/>
  <c r="B33" i="63"/>
  <c r="C32" i="63"/>
  <c r="B32" i="63"/>
  <c r="C29" i="63"/>
  <c r="B29" i="63"/>
  <c r="B26" i="63"/>
  <c r="E18" i="63"/>
  <c r="D18" i="63"/>
  <c r="E17" i="63"/>
  <c r="D17" i="63"/>
  <c r="E16" i="63"/>
  <c r="D16" i="63"/>
  <c r="E15" i="63"/>
  <c r="D15" i="63"/>
  <c r="D58" i="32"/>
  <c r="D55" i="32"/>
  <c r="D54" i="32"/>
  <c r="D53" i="32"/>
  <c r="D52" i="32"/>
  <c r="D51" i="32"/>
  <c r="D50" i="32"/>
  <c r="D49" i="32"/>
  <c r="E58" i="29"/>
  <c r="E58" i="31" s="1"/>
  <c r="C73" i="32"/>
  <c r="B73" i="32"/>
  <c r="C72" i="32"/>
  <c r="B72" i="32"/>
  <c r="C71" i="32"/>
  <c r="B71" i="32"/>
  <c r="C68" i="32"/>
  <c r="B68" i="32"/>
  <c r="B65" i="32"/>
  <c r="C78" i="31"/>
  <c r="B78" i="31"/>
  <c r="C77" i="31"/>
  <c r="B77" i="31"/>
  <c r="C76" i="31"/>
  <c r="B76" i="31"/>
  <c r="C73" i="31"/>
  <c r="B73" i="31"/>
  <c r="B70" i="31"/>
  <c r="D63" i="31"/>
  <c r="D49" i="31"/>
  <c r="D6" i="31"/>
  <c r="C79" i="61"/>
  <c r="B79" i="61"/>
  <c r="C78" i="61"/>
  <c r="B78" i="61"/>
  <c r="C77" i="61"/>
  <c r="B77" i="61"/>
  <c r="C74" i="61"/>
  <c r="B74" i="61"/>
  <c r="B71" i="61"/>
  <c r="C116" i="35"/>
  <c r="B116" i="35"/>
  <c r="C115" i="35"/>
  <c r="B115" i="35"/>
  <c r="C114" i="35"/>
  <c r="B114" i="35"/>
  <c r="C111" i="35"/>
  <c r="B111" i="35"/>
  <c r="B108" i="35"/>
  <c r="L19" i="35"/>
  <c r="O87" i="35"/>
  <c r="O86" i="35"/>
  <c r="O85" i="35"/>
  <c r="O84" i="35"/>
  <c r="O83" i="35"/>
  <c r="O82" i="35"/>
  <c r="O81" i="35"/>
  <c r="O80" i="35"/>
  <c r="O79" i="35"/>
  <c r="N86" i="35"/>
  <c r="N84" i="35"/>
  <c r="N82" i="35"/>
  <c r="N81" i="35"/>
  <c r="N79" i="35"/>
  <c r="D9" i="35" l="1"/>
  <c r="D79" i="35"/>
  <c r="C70" i="31"/>
  <c r="K8" i="35"/>
  <c r="N78" i="35"/>
  <c r="L8" i="35"/>
  <c r="O78" i="35"/>
  <c r="C65" i="32"/>
  <c r="C108" i="35"/>
  <c r="C26" i="63"/>
  <c r="L14" i="35"/>
  <c r="L17" i="35"/>
  <c r="L12" i="35"/>
  <c r="L18" i="35"/>
  <c r="L15" i="35"/>
  <c r="N83" i="35"/>
  <c r="N85" i="35"/>
  <c r="D64" i="31"/>
  <c r="K18" i="35"/>
  <c r="N88" i="35"/>
  <c r="K12" i="35"/>
  <c r="L13" i="35"/>
  <c r="K16" i="35"/>
  <c r="L16" i="35"/>
  <c r="L11" i="35"/>
  <c r="K15" i="35"/>
  <c r="K13" i="35"/>
  <c r="K17" i="35"/>
  <c r="K11" i="35"/>
  <c r="N80" i="35"/>
  <c r="K14" i="35"/>
  <c r="N87" i="35"/>
</calcChain>
</file>

<file path=xl/sharedStrings.xml><?xml version="1.0" encoding="utf-8"?>
<sst xmlns="http://schemas.openxmlformats.org/spreadsheetml/2006/main" count="13172" uniqueCount="401">
  <si>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</si>
  <si>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</si>
  <si>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</si>
  <si>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</si>
  <si>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</si>
  <si>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</si>
  <si>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</si>
  <si>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</si>
  <si>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</si>
  <si>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</si>
  <si>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</si>
  <si>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</si>
  <si>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</si>
  <si>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</si>
  <si>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</si>
  <si>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</si>
  <si>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</si>
  <si>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</si>
  <si>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</si>
  <si>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</si>
  <si>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</si>
  <si>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</si>
  <si>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</si>
  <si>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</si>
  <si>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</si>
  <si>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</si>
  <si>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</si>
  <si>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</si>
  <si>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</si>
  <si>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</si>
  <si>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</si>
  <si>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</si>
  <si>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</si>
  <si>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</si>
  <si>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</si>
  <si>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</si>
  <si>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</si>
  <si>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</si>
  <si>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</si>
  <si>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</si>
  <si>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</si>
  <si>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</si>
  <si>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</si>
  <si>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</si>
  <si>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</si>
  <si>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</si>
  <si>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</si>
  <si>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</si>
  <si>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</si>
  <si>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</si>
  <si>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</si>
  <si>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</si>
  <si>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</si>
  <si>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</si>
  <si>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</si>
  <si>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</si>
  <si>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</si>
  <si>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</si>
  <si>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</si>
  <si>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</si>
  <si>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</si>
  <si>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</si>
  <si>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</si>
  <si>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</si>
  <si>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</si>
  <si>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</si>
  <si>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</si>
  <si>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</si>
  <si>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</si>
  <si>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</si>
  <si>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</si>
  <si>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</si>
  <si>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</si>
  <si>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</si>
  <si>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</si>
  <si>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</si>
  <si>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</si>
  <si>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</si>
  <si>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</si>
  <si>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</si>
  <si>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</si>
  <si>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</si>
  <si>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</si>
  <si>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Förändring jämfört med samma kvartal föregående år</t>
  </si>
  <si>
    <t>Procent</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</si>
  <si>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</si>
  <si>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</si>
  <si>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</si>
  <si>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</si>
  <si>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</si>
  <si>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</si>
  <si>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</si>
  <si>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</si>
  <si>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</si>
  <si>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</si>
  <si>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</si>
  <si>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</si>
  <si>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</si>
  <si>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</si>
  <si>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</si>
  <si>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</si>
  <si>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</si>
  <si>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</si>
  <si>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</si>
  <si>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</si>
  <si>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</si>
  <si>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</si>
  <si>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</si>
  <si>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</si>
  <si>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</si>
  <si>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</si>
  <si>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</si>
  <si>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</si>
  <si>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</si>
  <si>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</si>
  <si>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</si>
  <si>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</si>
  <si>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</si>
  <si>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</si>
  <si>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</si>
  <si>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</si>
  <si>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</si>
  <si>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</si>
  <si>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</si>
  <si>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</si>
  <si>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</si>
  <si>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</si>
  <si>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</si>
  <si>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</si>
  <si>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</si>
  <si>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</si>
  <si>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</si>
  <si>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</si>
  <si>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</si>
  <si>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</si>
  <si>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</si>
  <si>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</si>
  <si>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</si>
  <si>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</si>
  <si>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</si>
  <si>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</si>
  <si>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</si>
  <si>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</si>
  <si>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</si>
  <si>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</si>
  <si>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</si>
  <si>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</si>
  <si>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</si>
  <si>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</si>
  <si>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</si>
  <si>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</si>
  <si>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</si>
  <si>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</si>
  <si>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</si>
  <si>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</si>
  <si>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</si>
  <si>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</si>
  <si>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</si>
  <si>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</si>
  <si>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</si>
  <si>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</si>
  <si>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</si>
  <si>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</si>
  <si>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</si>
  <si>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</si>
  <si>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</si>
  <si>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</si>
  <si>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</si>
  <si>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</si>
  <si>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</si>
  <si>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</si>
  <si>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</si>
  <si>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</si>
  <si>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</si>
  <si>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</si>
  <si>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</si>
  <si>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</si>
  <si>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</si>
  <si>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</si>
  <si>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</si>
  <si>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</si>
  <si>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</si>
  <si>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Greenhouse gas emissions:  Thousand tonnes carbon dioxide equivalents</t>
  </si>
  <si>
    <t>2 Diagram</t>
  </si>
  <si>
    <t>2 Figures</t>
  </si>
  <si>
    <t>Arbetskraftsinsats (ENS2010) efter näringsgren SNI 2007. 
Årsmedelantal sysselsatta (utifrån kvartal), personer i 1000-tal</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</si>
  <si>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</si>
  <si>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</si>
  <si>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</si>
  <si>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</si>
  <si>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</si>
  <si>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</si>
  <si>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</si>
  <si>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</si>
  <si>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</si>
  <si>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</si>
  <si>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</si>
  <si>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</si>
  <si>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</si>
  <si>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</si>
  <si>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</si>
  <si>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</si>
  <si>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</si>
  <si>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</si>
  <si>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</si>
  <si>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</si>
  <si>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</si>
  <si>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</si>
  <si>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</si>
  <si>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</si>
  <si>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</si>
  <si>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</si>
  <si>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</si>
  <si>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</si>
  <si>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</si>
  <si>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</si>
  <si>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</si>
  <si>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</si>
  <si>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</si>
  <si>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</si>
  <si>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</si>
  <si>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</si>
  <si>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</si>
  <si>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</si>
  <si>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</si>
  <si>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</si>
  <si>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</si>
  <si>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</si>
  <si>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</si>
  <si>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</si>
  <si>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</si>
  <si>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</si>
  <si>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</si>
  <si>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</si>
  <si>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</si>
  <si>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</si>
  <si>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H51 Air transport</t>
  </si>
  <si>
    <t>H50 Water transport</t>
  </si>
  <si>
    <t>H49.4-5 Freight transport by road and removal services, transport via pipeline</t>
  </si>
  <si>
    <t xml:space="preserve">H49.4-5 Väg- och rörtransport </t>
  </si>
  <si>
    <t>H50 Sjötransport</t>
  </si>
  <si>
    <t>H51 Lufttransport</t>
  </si>
  <si>
    <t>Privat konsumtion av bensin och diesel</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</si>
  <si>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</si>
  <si>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</si>
  <si>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</si>
  <si>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</si>
  <si>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</si>
  <si>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</si>
  <si>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</si>
  <si>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</si>
  <si>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</si>
  <si>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</si>
  <si>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</si>
  <si>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</si>
  <si>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</si>
  <si>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</si>
  <si>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</si>
  <si>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</si>
  <si>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</si>
  <si>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</si>
  <si>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</si>
  <si>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</si>
  <si>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</si>
  <si>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</si>
  <si>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</si>
  <si>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</si>
  <si>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</si>
  <si>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</si>
  <si>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</si>
  <si>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</si>
  <si>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</si>
  <si>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</si>
  <si>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</si>
  <si>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</si>
  <si>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</si>
  <si>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</si>
  <si>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</si>
  <si>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</si>
  <si>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</si>
  <si>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</si>
  <si>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</si>
  <si>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</si>
  <si>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</si>
  <si>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</si>
  <si>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</si>
  <si>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</si>
  <si>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</si>
  <si>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</si>
  <si>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</si>
  <si>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</si>
  <si>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</si>
  <si>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</si>
  <si>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</si>
  <si>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</si>
  <si>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</si>
  <si>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</si>
  <si>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</si>
  <si>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</si>
  <si>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</si>
  <si>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</si>
  <si>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</si>
  <si>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</si>
  <si>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</si>
  <si>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</si>
  <si>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</si>
  <si>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</si>
  <si>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</si>
  <si>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</si>
  <si>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</si>
  <si>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</si>
  <si>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</si>
  <si>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</si>
  <si>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</si>
  <si>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</si>
  <si>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</si>
  <si>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</si>
  <si>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</si>
  <si>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</si>
  <si>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</si>
  <si>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</si>
  <si>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</si>
  <si>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</si>
  <si>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</si>
  <si>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</si>
  <si>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</si>
  <si>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</si>
  <si>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</si>
  <si>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</si>
  <si>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</si>
  <si>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***Preliminära årssiffror</t>
  </si>
  <si>
    <t>***Preliminary figures</t>
  </si>
  <si>
    <t>2023K2</t>
  </si>
  <si>
    <t>2023K3</t>
  </si>
  <si>
    <t>BNP från produktionssidan</t>
  </si>
  <si>
    <t>Intensitet (utsläpp per krona)</t>
  </si>
  <si>
    <t>2023K4</t>
  </si>
  <si>
    <t>2024K1</t>
  </si>
  <si>
    <t>BNP från produktionssidan (ENS2010), fasta priser referensår 2023, 
mnkr efter näringsgren SNI 2007 (summerade kvartal)</t>
  </si>
  <si>
    <t>GDP production approach (ESA2010), constant prices reference year 2023.
by industrial classfication NACE Rev.2 (sum of quarters)</t>
  </si>
  <si>
    <t>-</t>
  </si>
  <si>
    <t>2024K2</t>
  </si>
  <si>
    <t>2024K3</t>
  </si>
  <si>
    <t>2024K4</t>
  </si>
  <si>
    <t>2024***</t>
  </si>
  <si>
    <t>Preliminary yearly data: Emissions of GHG, intensities, value added and employment 2008-2024</t>
  </si>
  <si>
    <t>Preliminära årsdata: Utsläpp av växthusgaser, intensiteter, förädlingsvärde samt sysselsättning 2008-2024</t>
  </si>
  <si>
    <t>NACE Rev.2 industry</t>
  </si>
  <si>
    <t>2023***</t>
  </si>
  <si>
    <t>Jonas Bergström, Statistics Sweden</t>
  </si>
  <si>
    <t>Telephone: +46 10 479 46 22</t>
  </si>
  <si>
    <t>e-post: jonas.bergstrom@scb.se / miljorakenskaper@scb.se</t>
  </si>
  <si>
    <t>Telefon: 010 479 46 22</t>
  </si>
  <si>
    <t>Jonas Bergström, Statistiska centralbyrån (SCB)</t>
  </si>
  <si>
    <t>2025K1</t>
  </si>
  <si>
    <t> </t>
  </si>
  <si>
    <t>  </t>
  </si>
  <si>
    <t>Hushåll och icke-vinstdrivande organisationer</t>
  </si>
  <si>
    <t>H49.4-5 Väg- och rörtransport</t>
  </si>
  <si>
    <t>Utsläpp av växthusgaser: tusen ton koldioxidekvivalenter</t>
  </si>
  <si>
    <t>1b Mobila utsläpp</t>
  </si>
  <si>
    <t>1b Emissions transports</t>
  </si>
  <si>
    <t>Fasta priser referensår 2024, mnkr efter näringsgren SNI 2007 och kvartal</t>
  </si>
  <si>
    <t>Electricity, gas and hot water su</t>
  </si>
  <si>
    <t>El, gas och värmeverk samt va</t>
  </si>
  <si>
    <t>Households and non profit institu</t>
  </si>
  <si>
    <t>Hushåll och icke-vinstdrivand</t>
  </si>
  <si>
    <t xml:space="preserve">Tonnes carbon dioxide equivalents per million SEK (2024 prices) </t>
  </si>
  <si>
    <t>ton koldioxidekvivalenter per miljoner kronor (2024 års priser)</t>
  </si>
  <si>
    <t>Intensiteter: Utsläpp av växthusgaser per förädlingsvärde, ton koldioxidekvivalenter per miljoner kronor (2024 års priser)</t>
  </si>
  <si>
    <t xml:space="preserve">Intensities: Emissions of greenhouse gases by value added, tonnes carbon dioxide equivalents per million SEK (2024 prices) </t>
  </si>
  <si>
    <t>Thousand tonnes carbon dioxide equivalents and constant prices, reference year 2024, SEK millions</t>
  </si>
  <si>
    <t>Tusen ton koldioxidekvivalenter och mnkr (fasta priser 2024).</t>
  </si>
  <si>
    <t>2025K2</t>
  </si>
  <si>
    <t>Constant prices reference year 2024, by industrial classification NACE Rev.2 and quarter</t>
  </si>
  <si>
    <t>4 Utsläpp per FV (kvartal)</t>
  </si>
  <si>
    <t>4 Emissions by VA (quartely)</t>
  </si>
  <si>
    <t>5 Utsläpp per syss. (kvartal)</t>
  </si>
  <si>
    <t>5 Emissions by emp. (quartely)</t>
  </si>
  <si>
    <t>6 FV (kvartal)</t>
  </si>
  <si>
    <t>6 VA (quartely)</t>
  </si>
  <si>
    <t>7 Sysselsatta (kvartal)</t>
  </si>
  <si>
    <t>7 Employed (quartely)</t>
  </si>
  <si>
    <t>Change compared to the same quarter previous year</t>
  </si>
  <si>
    <t>Förändring av utsläpp av växthusgaser och förädlingsvärde jämfört med samma kvartal föregående år</t>
  </si>
  <si>
    <t>Change in greenhouse gas emissions and value added compared to the same quarter last year</t>
  </si>
  <si>
    <t>Utsläpp av växthusgaser redovisat efter näringsgren SNI 2007 och kvartal, 2008K1-2025K3</t>
  </si>
  <si>
    <t>Emissions of greenhouse gases by industry SNI 2007 (NACE Rev. 2) and quarter, 2008Q1-2025Q3</t>
  </si>
  <si>
    <t>Utsläpp av växthusgaser 2008K1-2025K3</t>
  </si>
  <si>
    <t>Emissions of Greenhouse gases (GHG), 2008Q1-2025Q3</t>
  </si>
  <si>
    <t>Mobila utsläpp av växthusgaser, 2008K1-2025K3</t>
  </si>
  <si>
    <t>Greenhouse gas emissions, transportation, 2008Q1-2025Q3</t>
  </si>
  <si>
    <t>Utsläpp per förädlingsvärde 2008K1-2025K3</t>
  </si>
  <si>
    <t>Greenhouse gas emissions by value added, 2008Q1-2025Q3</t>
  </si>
  <si>
    <t>Utsläpp per sysselsatta 2008K1-2025K3</t>
  </si>
  <si>
    <t>Greenhouse gas emissions by Employees, 2008Q1-2025Q3</t>
  </si>
  <si>
    <t>Förädlingsvärde efter näringsgren SNI 2007, 2008K1-2025K3</t>
  </si>
  <si>
    <t>Value added by industry SNI 2007 (NACE) 2008Q1-2025Q3</t>
  </si>
  <si>
    <t>Sysselsättning efter näringsgren SNI 2007, 2008K1-2025K3</t>
  </si>
  <si>
    <t>Employment by industry SNI 2007 (NACE), 2008Q1-2025Q3</t>
  </si>
  <si>
    <t>2025K3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</si>
</sst>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3"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
      <u/>
      <sz val="10"/>
      <color theme="10"/>
      <name val="Calibri"/>
      <family val="2"/>
      <scheme val="minor"/>
    </font>
    <font>
      <b/>
      <sz val="10"/>
      <color theme="0" tint="-0.499984740745262"/>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DCE6F1"/>
        <bgColor indexed="64"/>
      </patternFill>
    </fill>
  </fills>
  <borders count="20">
    <border>
      <left/>
      <right/>
      <top/>
      <bottom/>
      <diagonal/>
    </border>
    <border>
      <left/>
      <right/>
      <top style="thin">
        <color indexed="64"/>
      </top>
      <bottom style="thin">
        <color indexed="64"/>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right style="thin">
        <color indexed="64"/>
      </right>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465">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0" xfId="4" applyFont="1" applyFill="1" applyBorder="1" applyAlignment="1">
      <alignment horizontal="center"/>
    </xf>
    <xf numFmtId="0" fontId="18" fillId="3" borderId="9" xfId="4" applyFont="1" applyFill="1" applyBorder="1"/>
    <xf numFmtId="0" fontId="19" fillId="3" borderId="11" xfId="4" applyFont="1" applyFill="1" applyBorder="1" applyAlignment="1">
      <alignment horizontal="center"/>
    </xf>
    <xf numFmtId="0" fontId="19" fillId="3" borderId="6" xfId="4" applyFont="1" applyFill="1" applyBorder="1"/>
    <xf numFmtId="0" fontId="8" fillId="2" borderId="12" xfId="4" applyFill="1" applyBorder="1" applyAlignment="1">
      <alignment horizontal="center"/>
    </xf>
    <xf numFmtId="0" fontId="8" fillId="2" borderId="13" xfId="4" applyFill="1" applyBorder="1"/>
    <xf numFmtId="0" fontId="21" fillId="2" borderId="12" xfId="5" applyFont="1" applyFill="1" applyBorder="1" applyAlignment="1" applyProtection="1">
      <alignment horizontal="center"/>
    </xf>
    <xf numFmtId="0" fontId="23" fillId="2" borderId="13" xfId="6" applyFont="1" applyFill="1" applyBorder="1" applyAlignment="1" applyProtection="1"/>
    <xf numFmtId="0" fontId="24" fillId="2" borderId="12" xfId="5" applyFont="1" applyFill="1" applyBorder="1" applyAlignment="1" applyProtection="1">
      <alignment horizontal="center"/>
    </xf>
    <xf numFmtId="0" fontId="25" fillId="2" borderId="13" xfId="6" applyFont="1" applyFill="1" applyBorder="1" applyAlignment="1" applyProtection="1"/>
    <xf numFmtId="0" fontId="15" fillId="2" borderId="12" xfId="4" applyFont="1" applyFill="1" applyBorder="1" applyAlignment="1">
      <alignment horizontal="center"/>
    </xf>
    <xf numFmtId="0" fontId="18" fillId="2" borderId="12" xfId="4" applyFont="1" applyFill="1" applyBorder="1" applyAlignment="1">
      <alignment horizontal="center"/>
    </xf>
    <xf numFmtId="0" fontId="26" fillId="2" borderId="12" xfId="5" quotePrefix="1" applyFont="1" applyFill="1" applyBorder="1" applyAlignment="1" applyProtection="1">
      <alignment horizontal="center"/>
    </xf>
    <xf numFmtId="0" fontId="26" fillId="2" borderId="13" xfId="5" applyFont="1" applyFill="1" applyBorder="1" applyAlignment="1" applyProtection="1"/>
    <xf numFmtId="0" fontId="18" fillId="2" borderId="11" xfId="4" applyFont="1" applyFill="1" applyBorder="1" applyAlignment="1">
      <alignment horizontal="center"/>
    </xf>
    <xf numFmtId="0" fontId="27" fillId="2" borderId="6" xfId="5" applyFont="1" applyFill="1" applyBorder="1" applyAlignment="1" applyProtection="1"/>
    <xf numFmtId="14" fontId="0" fillId="0" borderId="0" xfId="0" applyNumberFormat="1"/>
    <xf numFmtId="4" fontId="12" fillId="0" borderId="5"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29" fillId="0" borderId="0" xfId="0" applyFont="1" applyBorder="1"/>
    <xf numFmtId="0" fontId="29" fillId="0" borderId="0" xfId="0" applyFont="1" applyFill="1" applyBorder="1"/>
    <xf numFmtId="3" fontId="29" fillId="0" borderId="0" xfId="0" applyNumberFormat="1" applyFont="1" applyFill="1" applyBorder="1"/>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0" fillId="0" borderId="0" xfId="0" applyFill="1" applyProtection="1"/>
    <xf numFmtId="0" fontId="37" fillId="0" borderId="0" xfId="0" applyFont="1" applyFill="1" applyProtection="1"/>
    <xf numFmtId="0" fontId="37" fillId="0" borderId="0" xfId="0" applyFont="1"/>
    <xf numFmtId="0" fontId="0" fillId="0" borderId="0" xfId="0" applyFont="1"/>
    <xf numFmtId="0" fontId="38" fillId="0" borderId="0" xfId="0" applyFont="1"/>
    <xf numFmtId="0" fontId="37" fillId="0" borderId="0"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4" fontId="39" fillId="0" borderId="0" xfId="0" applyNumberFormat="1" applyFont="1" applyAlignment="1">
      <alignment horizontal="left"/>
    </xf>
    <xf numFmtId="3" fontId="35" fillId="0" borderId="0" xfId="0" applyNumberFormat="1" applyFont="1" applyFill="1" applyBorder="1"/>
    <xf numFmtId="0" fontId="0" fillId="0" borderId="0" xfId="0" applyFont="1" applyFill="1"/>
    <xf numFmtId="0" fontId="38" fillId="0" borderId="0" xfId="0" applyFont="1" applyFill="1"/>
    <xf numFmtId="0" fontId="38" fillId="0" borderId="4" xfId="0" applyFont="1" applyFill="1" applyBorder="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166" fontId="38" fillId="0" borderId="0" xfId="0" applyNumberFormat="1" applyFont="1"/>
    <xf numFmtId="166" fontId="37" fillId="0" borderId="0" xfId="0" applyNumberFormat="1" applyFont="1"/>
    <xf numFmtId="166" fontId="0" fillId="0" borderId="0" xfId="0" applyNumberFormat="1" applyFont="1"/>
    <xf numFmtId="166" fontId="37" fillId="0" borderId="0" xfId="0" applyNumberFormat="1" applyFont="1" applyFill="1" applyBorder="1"/>
    <xf numFmtId="3" fontId="37" fillId="0" borderId="3" xfId="0" applyNumberFormat="1" applyFont="1" applyBorder="1" applyAlignment="1">
      <alignment horizontal="left"/>
    </xf>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7" fillId="0" borderId="0" xfId="0" applyFont="1" applyFill="1" applyBorder="1" applyAlignment="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0" fontId="41" fillId="0" borderId="0" xfId="0" applyFont="1" applyFill="1" applyBorder="1"/>
    <xf numFmtId="164" fontId="37" fillId="0" borderId="0" xfId="0" applyNumberFormat="1" applyFont="1" applyFill="1" applyBorder="1" applyAlignment="1">
      <alignment horizontal="right"/>
    </xf>
    <xf numFmtId="0" fontId="41" fillId="0" borderId="0" xfId="0" applyFont="1" applyFill="1"/>
    <xf numFmtId="4" fontId="38" fillId="0" borderId="5"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4" fillId="0" borderId="0" xfId="0" applyFont="1" applyFill="1" applyBorder="1" applyAlignment="1">
      <alignment wrapText="1"/>
    </xf>
    <xf numFmtId="0" fontId="36" fillId="0" borderId="0" xfId="0" applyFont="1" applyFill="1"/>
    <xf numFmtId="0" fontId="37" fillId="0" borderId="0" xfId="0" applyFont="1" applyFill="1" applyAlignment="1">
      <alignment wrapText="1"/>
    </xf>
    <xf numFmtId="0" fontId="36" fillId="0" borderId="0" xfId="0" applyFont="1" applyFill="1" applyAlignment="1">
      <alignment wrapText="1"/>
    </xf>
    <xf numFmtId="0" fontId="42"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3" fillId="0" borderId="0" xfId="0" applyFont="1" applyFill="1"/>
    <xf numFmtId="1" fontId="43" fillId="0" borderId="0" xfId="0" applyNumberFormat="1" applyFont="1" applyFill="1"/>
    <xf numFmtId="3" fontId="39" fillId="0" borderId="0" xfId="0" applyNumberFormat="1" applyFont="1" applyFill="1"/>
    <xf numFmtId="164" fontId="38" fillId="0" borderId="6" xfId="0" applyNumberFormat="1" applyFont="1" applyFill="1" applyBorder="1" applyAlignment="1">
      <alignment horizontal="right"/>
    </xf>
    <xf numFmtId="3" fontId="45" fillId="0" borderId="0" xfId="0" applyNumberFormat="1" applyFont="1" applyFill="1"/>
    <xf numFmtId="165" fontId="45" fillId="0" borderId="0" xfId="0" applyNumberFormat="1" applyFont="1" applyFill="1" applyBorder="1"/>
    <xf numFmtId="0" fontId="37" fillId="0" borderId="0" xfId="0" applyFont="1" applyAlignment="1"/>
    <xf numFmtId="164" fontId="37" fillId="0" borderId="0" xfId="9" applyNumberFormat="1" applyFont="1" applyFill="1" applyBorder="1"/>
    <xf numFmtId="4" fontId="37" fillId="0" borderId="0" xfId="0" applyNumberFormat="1" applyFont="1" applyFill="1" applyBorder="1" applyAlignment="1">
      <alignment horizontal="left"/>
    </xf>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0" fillId="0" borderId="0" xfId="0" applyNumberFormat="1" applyFont="1" applyFill="1"/>
    <xf numFmtId="3" fontId="39" fillId="0" borderId="0" xfId="0" applyNumberFormat="1" applyFont="1" applyBorder="1"/>
    <xf numFmtId="3" fontId="39" fillId="0" borderId="5" xfId="0" applyNumberFormat="1" applyFont="1" applyFill="1" applyBorder="1"/>
    <xf numFmtId="3" fontId="37" fillId="0" borderId="5" xfId="0" applyNumberFormat="1" applyFont="1" applyBorder="1"/>
    <xf numFmtId="3" fontId="39" fillId="0" borderId="6" xfId="0" applyNumberFormat="1" applyFont="1" applyFill="1" applyBorder="1"/>
    <xf numFmtId="0" fontId="33" fillId="0" borderId="15" xfId="0" applyFont="1" applyFill="1" applyBorder="1"/>
    <xf numFmtId="166" fontId="37" fillId="0" borderId="0" xfId="0" applyNumberFormat="1" applyFont="1" applyBorder="1"/>
    <xf numFmtId="3" fontId="0" fillId="0" borderId="0" xfId="0" applyNumberFormat="1" applyFont="1"/>
    <xf numFmtId="0" fontId="22" fillId="0" borderId="0" xfId="6" quotePrefix="1"/>
    <xf numFmtId="0" fontId="38" fillId="0" borderId="0" xfId="0" applyFont="1" applyBorder="1"/>
    <xf numFmtId="0" fontId="37" fillId="0" borderId="12" xfId="0" applyFont="1" applyBorder="1"/>
    <xf numFmtId="164" fontId="39" fillId="0" borderId="0" xfId="0" applyNumberFormat="1" applyFont="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164" fontId="37" fillId="0" borderId="0" xfId="0" applyNumberFormat="1" applyFont="1" applyFill="1"/>
    <xf numFmtId="0" fontId="0" fillId="0" borderId="0" xfId="0" applyNumberFormat="1"/>
    <xf numFmtId="3" fontId="38" fillId="0" borderId="0" xfId="0" applyNumberFormat="1" applyFont="1" applyAlignment="1">
      <alignment horizontal="left"/>
    </xf>
    <xf numFmtId="3" fontId="0" fillId="0" borderId="0" xfId="0" applyNumberFormat="1"/>
    <xf numFmtId="1" fontId="0" fillId="0" borderId="0" xfId="0" applyNumberFormat="1"/>
    <xf numFmtId="0" fontId="32" fillId="0" borderId="0" xfId="0" applyFont="1" applyFill="1"/>
    <xf numFmtId="0" fontId="0" fillId="0" borderId="0" xfId="0" applyFont="1" applyFill="1" applyBorder="1"/>
    <xf numFmtId="4" fontId="37" fillId="0" borderId="6" xfId="0" applyNumberFormat="1" applyFont="1" applyBorder="1" applyAlignment="1">
      <alignment horizontal="left"/>
    </xf>
    <xf numFmtId="164" fontId="39" fillId="0" borderId="8"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48" fillId="0" borderId="0" xfId="0" applyFont="1" applyFill="1" applyBorder="1" applyAlignment="1">
      <alignment horizontal="left" wrapText="1"/>
    </xf>
    <xf numFmtId="1" fontId="49" fillId="0" borderId="0" xfId="0" applyNumberFormat="1" applyFont="1" applyFill="1" applyBorder="1" applyAlignment="1">
      <alignment horizontal="right"/>
    </xf>
    <xf numFmtId="4" fontId="37" fillId="0" borderId="5" xfId="0" applyNumberFormat="1" applyFont="1" applyFill="1" applyBorder="1" applyAlignment="1">
      <alignment horizontal="left"/>
    </xf>
    <xf numFmtId="4" fontId="38" fillId="0" borderId="0" xfId="0" applyNumberFormat="1" applyFont="1" applyFill="1" applyBorder="1"/>
    <xf numFmtId="164" fontId="49" fillId="0" borderId="0" xfId="9" applyNumberFormat="1" applyFont="1" applyFill="1" applyBorder="1" applyAlignment="1">
      <alignment horizontal="right"/>
    </xf>
    <xf numFmtId="164" fontId="50" fillId="0" borderId="0" xfId="9" applyNumberFormat="1" applyFont="1" applyFill="1" applyBorder="1" applyAlignment="1">
      <alignment horizontal="right"/>
    </xf>
    <xf numFmtId="164" fontId="49" fillId="0" borderId="0" xfId="9" applyNumberFormat="1" applyFont="1" applyFill="1"/>
    <xf numFmtId="0" fontId="49" fillId="0" borderId="0" xfId="0" applyFont="1" applyFill="1"/>
    <xf numFmtId="167" fontId="15" fillId="0" borderId="18" xfId="0" applyNumberFormat="1" applyFont="1" applyFill="1" applyBorder="1"/>
    <xf numFmtId="0" fontId="37" fillId="0" borderId="12" xfId="0" applyFont="1" applyFill="1" applyBorder="1"/>
    <xf numFmtId="167" fontId="15" fillId="0" borderId="0" xfId="0" applyNumberFormat="1" applyFont="1" applyFill="1" applyBorder="1"/>
    <xf numFmtId="4" fontId="39" fillId="0" borderId="0" xfId="0" applyNumberFormat="1" applyFont="1" applyBorder="1" applyAlignment="1">
      <alignment horizontal="left"/>
    </xf>
    <xf numFmtId="3" fontId="38" fillId="0" borderId="0" xfId="0" applyNumberFormat="1" applyFont="1" applyFill="1" applyBorder="1"/>
    <xf numFmtId="168" fontId="0" fillId="0" borderId="0" xfId="0" applyNumberFormat="1"/>
    <xf numFmtId="165" fontId="37" fillId="0" borderId="0" xfId="0" applyNumberFormat="1" applyFont="1" applyFill="1" applyBorder="1"/>
    <xf numFmtId="1" fontId="41" fillId="0" borderId="0" xfId="0" applyNumberFormat="1" applyFont="1" applyFill="1"/>
    <xf numFmtId="0" fontId="38" fillId="0" borderId="10" xfId="0" applyFont="1" applyFill="1" applyBorder="1"/>
    <xf numFmtId="0" fontId="38" fillId="0" borderId="15" xfId="0" applyFont="1" applyFill="1" applyBorder="1"/>
    <xf numFmtId="0" fontId="38" fillId="0" borderId="16" xfId="0" applyFont="1" applyFill="1" applyBorder="1"/>
    <xf numFmtId="0" fontId="46" fillId="0" borderId="1" xfId="0" applyFont="1" applyFill="1" applyBorder="1" applyAlignment="1">
      <alignment horizontal="center" vertical="center"/>
    </xf>
    <xf numFmtId="9" fontId="37" fillId="0" borderId="6" xfId="0" applyNumberFormat="1" applyFont="1" applyFill="1" applyBorder="1" applyAlignment="1">
      <alignment horizontal="right"/>
    </xf>
    <xf numFmtId="0" fontId="0" fillId="0" borderId="0" xfId="0" applyBorder="1"/>
    <xf numFmtId="0" fontId="46" fillId="0" borderId="7" xfId="0" applyFont="1" applyFill="1" applyBorder="1" applyAlignment="1">
      <alignment vertical="center"/>
    </xf>
    <xf numFmtId="0" fontId="46" fillId="0" borderId="1" xfId="0" applyFont="1" applyFill="1" applyBorder="1" applyAlignment="1">
      <alignment vertical="center"/>
    </xf>
    <xf numFmtId="0" fontId="46" fillId="0" borderId="8" xfId="0" applyFont="1" applyFill="1" applyBorder="1" applyAlignment="1">
      <alignment vertical="center"/>
    </xf>
    <xf numFmtId="0" fontId="46" fillId="0" borderId="7" xfId="0" applyFont="1" applyFill="1" applyBorder="1" applyAlignment="1">
      <alignment horizontal="left" vertical="center"/>
    </xf>
    <xf numFmtId="0" fontId="0" fillId="0" borderId="0" xfId="0" applyAlignment="1"/>
    <xf numFmtId="0" fontId="14" fillId="0" borderId="0" xfId="0" applyFont="1" applyFill="1" applyAlignment="1"/>
    <xf numFmtId="0" fontId="14" fillId="0" borderId="1" xfId="0" applyFont="1" applyFill="1" applyBorder="1" applyAlignment="1"/>
    <xf numFmtId="0" fontId="38" fillId="0" borderId="0" xfId="0" applyFont="1" applyFill="1" applyAlignment="1"/>
    <xf numFmtId="0" fontId="14" fillId="0" borderId="0" xfId="0" applyFont="1" applyFill="1" applyBorder="1" applyAlignment="1"/>
    <xf numFmtId="0" fontId="38" fillId="0" borderId="1" xfId="0" applyFont="1" applyFill="1" applyBorder="1" applyAlignment="1"/>
    <xf numFmtId="0" fontId="0" fillId="0" borderId="1" xfId="0" applyBorder="1" applyAlignment="1"/>
    <xf numFmtId="0" fontId="0" fillId="0" borderId="8" xfId="0" applyBorder="1" applyAlignment="1"/>
    <xf numFmtId="166" fontId="0" fillId="0" borderId="0" xfId="0" applyNumberFormat="1" applyAlignment="1"/>
    <xf numFmtId="0" fontId="37" fillId="0" borderId="0" xfId="0" applyFont="1" applyFill="1" applyAlignment="1"/>
    <xf numFmtId="166" fontId="37" fillId="0" borderId="0" xfId="0" applyNumberFormat="1" applyFont="1" applyFill="1" applyAlignment="1"/>
    <xf numFmtId="0" fontId="0" fillId="0" borderId="0" xfId="0" applyFont="1" applyFill="1" applyAlignment="1"/>
    <xf numFmtId="3" fontId="0" fillId="0" borderId="0" xfId="0" applyNumberFormat="1" applyFont="1" applyFill="1" applyAlignment="1"/>
    <xf numFmtId="9" fontId="37" fillId="0" borderId="0" xfId="9" applyFont="1" applyFill="1" applyBorder="1" applyAlignment="1"/>
    <xf numFmtId="0" fontId="7" fillId="0" borderId="0" xfId="7" applyAlignment="1"/>
    <xf numFmtId="0" fontId="8" fillId="0" borderId="0" xfId="4" applyAlignment="1"/>
    <xf numFmtId="0" fontId="35" fillId="0" borderId="0" xfId="1" applyFont="1" applyFill="1" applyAlignment="1" applyProtection="1"/>
    <xf numFmtId="0" fontId="22" fillId="2" borderId="13" xfId="6" applyFill="1" applyBorder="1" applyAlignment="1" applyProtection="1"/>
    <xf numFmtId="167" fontId="15" fillId="0" borderId="0" xfId="0" applyNumberFormat="1" applyFont="1" applyFill="1" applyBorder="1" applyAlignment="1"/>
    <xf numFmtId="0" fontId="22" fillId="0" borderId="0" xfId="6" applyAlignment="1" applyProtection="1">
      <alignment horizontal="left" vertical="center"/>
    </xf>
    <xf numFmtId="0" fontId="31" fillId="0" borderId="0" xfId="4" applyFont="1" applyAlignment="1">
      <alignment horizontal="left" vertical="center"/>
    </xf>
    <xf numFmtId="4" fontId="31" fillId="0" borderId="0" xfId="0" applyNumberFormat="1" applyFont="1" applyAlignment="1">
      <alignment horizontal="left" vertical="center"/>
    </xf>
    <xf numFmtId="3" fontId="29" fillId="0" borderId="0" xfId="0" applyNumberFormat="1" applyFont="1" applyFill="1" applyAlignment="1">
      <alignment horizontal="left" vertical="center"/>
    </xf>
    <xf numFmtId="3" fontId="29" fillId="0" borderId="0" xfId="0" applyNumberFormat="1" applyFont="1" applyFill="1" applyBorder="1" applyAlignment="1">
      <alignment horizontal="left" vertical="center"/>
    </xf>
    <xf numFmtId="0" fontId="32" fillId="0" borderId="0" xfId="0" applyFont="1" applyFill="1" applyBorder="1" applyAlignment="1">
      <alignment horizontal="left" vertical="center"/>
    </xf>
    <xf numFmtId="0" fontId="33" fillId="0" borderId="1" xfId="0" applyFont="1" applyBorder="1" applyAlignment="1">
      <alignment horizontal="left" vertical="center" wrapText="1"/>
    </xf>
    <xf numFmtId="0" fontId="32" fillId="0" borderId="1" xfId="0" applyFont="1" applyFill="1" applyBorder="1" applyAlignment="1">
      <alignment horizontal="left" vertical="center" wrapText="1"/>
    </xf>
    <xf numFmtId="0" fontId="37" fillId="0" borderId="2" xfId="0" applyFont="1" applyBorder="1" applyAlignment="1">
      <alignment horizontal="left" vertical="center"/>
    </xf>
    <xf numFmtId="0" fontId="37" fillId="0" borderId="0" xfId="0" applyFont="1" applyFill="1" applyBorder="1" applyAlignment="1">
      <alignment horizontal="left" vertical="center"/>
    </xf>
    <xf numFmtId="0" fontId="37" fillId="0" borderId="0" xfId="0" applyFont="1" applyBorder="1" applyAlignment="1">
      <alignment horizontal="left" vertical="center"/>
    </xf>
    <xf numFmtId="0" fontId="33" fillId="0" borderId="1" xfId="0" applyFont="1" applyBorder="1" applyAlignment="1">
      <alignment horizontal="left" vertical="center"/>
    </xf>
    <xf numFmtId="0" fontId="32" fillId="0"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3" fontId="32" fillId="0" borderId="1" xfId="0" applyNumberFormat="1" applyFont="1" applyFill="1" applyBorder="1" applyAlignment="1">
      <alignment horizontal="left" vertical="center"/>
    </xf>
    <xf numFmtId="0" fontId="32" fillId="0" borderId="4" xfId="0" applyFont="1" applyFill="1" applyBorder="1" applyAlignment="1">
      <alignment horizontal="left" vertical="center"/>
    </xf>
    <xf numFmtId="0" fontId="22" fillId="0" borderId="0" xfId="6" applyFill="1" applyAlignment="1" applyProtection="1">
      <alignment horizontal="left" vertical="center"/>
    </xf>
    <xf numFmtId="0" fontId="31" fillId="0" borderId="0" xfId="4" applyFont="1" applyFill="1" applyAlignment="1">
      <alignment horizontal="left" vertical="center"/>
    </xf>
    <xf numFmtId="4" fontId="32" fillId="0" borderId="7" xfId="0" applyNumberFormat="1" applyFont="1" applyFill="1" applyBorder="1" applyAlignment="1">
      <alignment horizontal="left" vertical="center"/>
    </xf>
    <xf numFmtId="4" fontId="37" fillId="0" borderId="0" xfId="0" applyNumberFormat="1" applyFont="1" applyFill="1" applyAlignment="1">
      <alignment horizontal="left" vertical="center"/>
    </xf>
    <xf numFmtId="4" fontId="39" fillId="0" borderId="2" xfId="0" applyNumberFormat="1" applyFont="1" applyBorder="1" applyAlignment="1">
      <alignment horizontal="left" vertical="center"/>
    </xf>
    <xf numFmtId="4" fontId="39" fillId="0" borderId="0" xfId="0" applyNumberFormat="1" applyFont="1" applyAlignment="1">
      <alignment horizontal="left" vertical="center"/>
    </xf>
    <xf numFmtId="4" fontId="37" fillId="0" borderId="0" xfId="0" applyNumberFormat="1" applyFont="1" applyAlignment="1">
      <alignment horizontal="left" vertical="center"/>
    </xf>
    <xf numFmtId="0" fontId="38" fillId="0" borderId="0" xfId="0" applyFont="1" applyFill="1" applyAlignment="1">
      <alignment horizontal="left" vertical="center"/>
    </xf>
    <xf numFmtId="0" fontId="38" fillId="0" borderId="10" xfId="0" applyFont="1" applyBorder="1" applyAlignment="1">
      <alignment horizontal="left" vertical="center" wrapText="1"/>
    </xf>
    <xf numFmtId="0" fontId="38" fillId="0" borderId="1" xfId="0" applyFont="1" applyFill="1" applyBorder="1" applyAlignment="1">
      <alignment horizontal="left" vertical="center" wrapText="1"/>
    </xf>
    <xf numFmtId="0" fontId="37" fillId="0" borderId="17" xfId="0" applyFont="1" applyBorder="1" applyAlignment="1">
      <alignment horizontal="left" vertical="center"/>
    </xf>
    <xf numFmtId="0" fontId="37" fillId="0" borderId="12" xfId="0" applyFont="1" applyBorder="1" applyAlignment="1">
      <alignment horizontal="left" vertical="center"/>
    </xf>
    <xf numFmtId="0" fontId="37" fillId="0" borderId="12" xfId="0" applyFont="1" applyFill="1" applyBorder="1" applyAlignment="1">
      <alignment horizontal="left" vertical="center"/>
    </xf>
    <xf numFmtId="3" fontId="33" fillId="0" borderId="1" xfId="0" applyNumberFormat="1" applyFont="1" applyFill="1" applyBorder="1" applyAlignment="1">
      <alignment horizontal="left" vertical="center"/>
    </xf>
    <xf numFmtId="0" fontId="34" fillId="0" borderId="0" xfId="0" applyFont="1" applyFill="1" applyBorder="1" applyAlignment="1">
      <alignment horizontal="left" vertical="center"/>
    </xf>
    <xf numFmtId="0" fontId="38" fillId="0" borderId="4" xfId="0" applyFont="1" applyFill="1" applyBorder="1" applyAlignment="1">
      <alignment horizontal="left" vertical="center"/>
    </xf>
    <xf numFmtId="0" fontId="34" fillId="0" borderId="2" xfId="0" applyFont="1" applyBorder="1" applyAlignment="1">
      <alignment horizontal="left" vertical="center"/>
    </xf>
    <xf numFmtId="0" fontId="38" fillId="5" borderId="1" xfId="0" applyFont="1" applyFill="1" applyBorder="1" applyAlignment="1">
      <alignment horizontal="right" vertical="center"/>
    </xf>
    <xf numFmtId="0" fontId="38" fillId="5" borderId="15" xfId="0" applyFont="1" applyFill="1" applyBorder="1" applyAlignment="1">
      <alignment horizontal="right" vertical="center"/>
    </xf>
    <xf numFmtId="0" fontId="38" fillId="5" borderId="8" xfId="0" applyFont="1" applyFill="1" applyBorder="1" applyAlignment="1">
      <alignment horizontal="right" vertical="center"/>
    </xf>
    <xf numFmtId="0" fontId="38" fillId="5" borderId="7" xfId="0" applyFont="1" applyFill="1" applyBorder="1" applyAlignment="1">
      <alignment horizontal="right" vertical="center"/>
    </xf>
    <xf numFmtId="3" fontId="39" fillId="0" borderId="0"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3" fontId="35" fillId="0" borderId="15" xfId="0" applyNumberFormat="1" applyFont="1" applyFill="1" applyBorder="1" applyAlignment="1">
      <alignment horizontal="right" vertical="center"/>
    </xf>
    <xf numFmtId="3" fontId="35" fillId="0" borderId="16" xfId="0" applyNumberFormat="1" applyFont="1" applyFill="1" applyBorder="1" applyAlignment="1">
      <alignment horizontal="right" vertical="center"/>
    </xf>
    <xf numFmtId="3" fontId="35" fillId="0" borderId="10" xfId="0" applyNumberFormat="1" applyFont="1" applyFill="1" applyBorder="1" applyAlignment="1">
      <alignment horizontal="right" vertical="center"/>
    </xf>
    <xf numFmtId="3" fontId="35" fillId="0" borderId="14" xfId="0" applyNumberFormat="1" applyFont="1" applyFill="1" applyBorder="1" applyAlignment="1">
      <alignment horizontal="right" vertical="center"/>
    </xf>
    <xf numFmtId="9" fontId="35" fillId="0" borderId="10" xfId="9" applyNumberFormat="1" applyFont="1" applyFill="1" applyBorder="1" applyAlignment="1">
      <alignment horizontal="right" vertical="center"/>
    </xf>
    <xf numFmtId="9" fontId="35" fillId="0" borderId="0" xfId="9" applyNumberFormat="1" applyFont="1" applyFill="1" applyBorder="1" applyAlignment="1">
      <alignment horizontal="right" vertical="center"/>
    </xf>
    <xf numFmtId="9" fontId="35" fillId="0" borderId="15" xfId="9" applyNumberFormat="1" applyFont="1" applyFill="1" applyBorder="1" applyAlignment="1">
      <alignment horizontal="right" vertical="center"/>
    </xf>
    <xf numFmtId="9" fontId="35" fillId="0" borderId="14" xfId="9" applyNumberFormat="1" applyFont="1" applyFill="1" applyBorder="1" applyAlignment="1">
      <alignment horizontal="right" vertical="center"/>
    </xf>
    <xf numFmtId="3" fontId="35" fillId="0" borderId="12" xfId="0" applyNumberFormat="1" applyFont="1" applyFill="1" applyBorder="1" applyAlignment="1">
      <alignment horizontal="right" vertical="center"/>
    </xf>
    <xf numFmtId="9" fontId="35" fillId="0" borderId="12" xfId="9" applyNumberFormat="1" applyFont="1" applyFill="1" applyBorder="1" applyAlignment="1">
      <alignment horizontal="right" vertical="center"/>
    </xf>
    <xf numFmtId="3" fontId="39" fillId="0" borderId="0" xfId="0" applyNumberFormat="1" applyFont="1" applyFill="1" applyBorder="1" applyAlignment="1">
      <alignment horizontal="right" vertical="center"/>
    </xf>
    <xf numFmtId="3" fontId="37" fillId="0" borderId="0" xfId="0" applyNumberFormat="1" applyFont="1" applyBorder="1" applyAlignment="1">
      <alignment horizontal="right" vertical="center"/>
    </xf>
    <xf numFmtId="3" fontId="37" fillId="0" borderId="0" xfId="0" applyNumberFormat="1" applyFont="1" applyFill="1" applyBorder="1" applyAlignment="1">
      <alignment horizontal="right" vertical="center"/>
    </xf>
    <xf numFmtId="3" fontId="37" fillId="0" borderId="14" xfId="0" applyNumberFormat="1" applyFont="1" applyFill="1" applyBorder="1" applyAlignment="1">
      <alignment horizontal="right" vertical="center"/>
    </xf>
    <xf numFmtId="3" fontId="37" fillId="0" borderId="12" xfId="0" applyNumberFormat="1" applyFont="1" applyFill="1" applyBorder="1" applyAlignment="1">
      <alignment horizontal="right" vertical="center"/>
    </xf>
    <xf numFmtId="9" fontId="37" fillId="0" borderId="12" xfId="9" applyNumberFormat="1" applyFont="1" applyFill="1" applyBorder="1" applyAlignment="1">
      <alignment horizontal="right" vertical="center"/>
    </xf>
    <xf numFmtId="9" fontId="37" fillId="0" borderId="0" xfId="9" applyNumberFormat="1" applyFont="1" applyFill="1" applyBorder="1" applyAlignment="1">
      <alignment horizontal="right" vertical="center"/>
    </xf>
    <xf numFmtId="1" fontId="33" fillId="5" borderId="7" xfId="0" applyNumberFormat="1" applyFont="1" applyFill="1" applyBorder="1" applyAlignment="1">
      <alignment horizontal="right" vertical="center"/>
    </xf>
    <xf numFmtId="1" fontId="33" fillId="5" borderId="1" xfId="0" applyNumberFormat="1" applyFont="1" applyFill="1" applyBorder="1" applyAlignment="1">
      <alignment horizontal="right" vertical="center"/>
    </xf>
    <xf numFmtId="1" fontId="33" fillId="5" borderId="8" xfId="0" applyNumberFormat="1" applyFont="1" applyFill="1" applyBorder="1" applyAlignment="1">
      <alignment horizontal="right" vertical="center"/>
    </xf>
    <xf numFmtId="164" fontId="33" fillId="5" borderId="7" xfId="9" applyNumberFormat="1" applyFont="1" applyFill="1" applyBorder="1" applyAlignment="1">
      <alignment horizontal="right" vertical="center"/>
    </xf>
    <xf numFmtId="164" fontId="33" fillId="5" borderId="1" xfId="9" applyNumberFormat="1" applyFont="1" applyFill="1" applyBorder="1" applyAlignment="1">
      <alignment horizontal="right" vertical="center"/>
    </xf>
    <xf numFmtId="164" fontId="33" fillId="5" borderId="8" xfId="9" applyNumberFormat="1" applyFont="1" applyFill="1" applyBorder="1" applyAlignment="1">
      <alignment horizontal="right" vertical="center"/>
    </xf>
    <xf numFmtId="0" fontId="33" fillId="5" borderId="4" xfId="0" applyFont="1" applyFill="1" applyBorder="1" applyAlignment="1">
      <alignment horizontal="right" vertical="center"/>
    </xf>
    <xf numFmtId="3" fontId="37" fillId="0" borderId="0" xfId="0" applyNumberFormat="1" applyFont="1" applyAlignment="1">
      <alignment horizontal="right" vertical="center"/>
    </xf>
    <xf numFmtId="3" fontId="37" fillId="0" borderId="14" xfId="0" applyNumberFormat="1" applyFont="1" applyBorder="1" applyAlignment="1">
      <alignment horizontal="right" vertical="center"/>
    </xf>
    <xf numFmtId="3" fontId="37" fillId="0" borderId="12" xfId="0" applyNumberFormat="1" applyFont="1" applyBorder="1" applyAlignment="1">
      <alignment horizontal="right" vertical="center"/>
    </xf>
    <xf numFmtId="3" fontId="37" fillId="0" borderId="15" xfId="0" applyNumberFormat="1" applyFont="1" applyBorder="1" applyAlignment="1">
      <alignment horizontal="right" vertical="center"/>
    </xf>
    <xf numFmtId="9" fontId="37" fillId="0" borderId="12" xfId="9" applyFont="1" applyFill="1" applyBorder="1" applyAlignment="1">
      <alignment horizontal="right" vertical="center"/>
    </xf>
    <xf numFmtId="9" fontId="37" fillId="0" borderId="0" xfId="9" applyFont="1" applyFill="1" applyBorder="1" applyAlignment="1">
      <alignment horizontal="right" vertical="center"/>
    </xf>
    <xf numFmtId="9" fontId="35" fillId="0" borderId="14" xfId="9" applyFont="1" applyFill="1" applyBorder="1" applyAlignment="1">
      <alignment horizontal="right" vertical="center"/>
    </xf>
    <xf numFmtId="3" fontId="39" fillId="0" borderId="0" xfId="0" applyNumberFormat="1" applyFont="1" applyAlignment="1">
      <alignment horizontal="right" vertical="center"/>
    </xf>
    <xf numFmtId="3" fontId="37" fillId="0" borderId="0" xfId="0" applyNumberFormat="1" applyFont="1" applyFill="1" applyAlignment="1">
      <alignment horizontal="right" vertical="center"/>
    </xf>
    <xf numFmtId="3" fontId="39" fillId="0" borderId="12" xfId="0" applyNumberFormat="1" applyFont="1" applyBorder="1" applyAlignment="1">
      <alignment horizontal="right" vertical="center"/>
    </xf>
    <xf numFmtId="3" fontId="39" fillId="0" borderId="14" xfId="0" applyNumberFormat="1" applyFont="1" applyBorder="1" applyAlignment="1">
      <alignment horizontal="right" vertical="center"/>
    </xf>
    <xf numFmtId="3" fontId="38" fillId="5" borderId="7" xfId="0" applyNumberFormat="1" applyFont="1" applyFill="1" applyBorder="1" applyAlignment="1">
      <alignment horizontal="right" vertical="center"/>
    </xf>
    <xf numFmtId="3" fontId="38" fillId="5" borderId="1" xfId="0" applyNumberFormat="1" applyFont="1" applyFill="1" applyBorder="1" applyAlignment="1">
      <alignment horizontal="right" vertical="center"/>
    </xf>
    <xf numFmtId="3" fontId="38" fillId="5" borderId="8" xfId="0" applyNumberFormat="1" applyFont="1" applyFill="1" applyBorder="1" applyAlignment="1">
      <alignment horizontal="right" vertical="center"/>
    </xf>
    <xf numFmtId="0" fontId="38" fillId="0" borderId="0" xfId="0" applyFont="1" applyBorder="1" applyAlignment="1">
      <alignment horizontal="right" vertical="center"/>
    </xf>
    <xf numFmtId="0" fontId="38" fillId="0" borderId="0" xfId="0" applyFont="1" applyFill="1" applyAlignment="1">
      <alignment horizontal="right" vertical="center"/>
    </xf>
    <xf numFmtId="0" fontId="37" fillId="0" borderId="0" xfId="0" applyFont="1" applyFill="1" applyAlignment="1">
      <alignment horizontal="right" vertical="center"/>
    </xf>
    <xf numFmtId="3" fontId="36" fillId="0" borderId="0" xfId="0" applyNumberFormat="1" applyFont="1" applyFill="1" applyBorder="1" applyAlignment="1">
      <alignment horizontal="right" vertical="center"/>
    </xf>
    <xf numFmtId="0" fontId="36" fillId="0" borderId="0" xfId="0" applyFont="1" applyFill="1" applyAlignment="1">
      <alignment horizontal="right" vertical="center"/>
    </xf>
    <xf numFmtId="3" fontId="40" fillId="4" borderId="1" xfId="0" applyNumberFormat="1" applyFont="1" applyFill="1" applyBorder="1" applyAlignment="1">
      <alignment horizontal="right" vertical="center"/>
    </xf>
    <xf numFmtId="3" fontId="40" fillId="4" borderId="8" xfId="0" applyNumberFormat="1" applyFont="1" applyFill="1" applyBorder="1" applyAlignment="1">
      <alignment horizontal="right" vertical="center"/>
    </xf>
    <xf numFmtId="1" fontId="33" fillId="0" borderId="0" xfId="0" applyNumberFormat="1" applyFont="1" applyFill="1" applyBorder="1" applyAlignment="1">
      <alignment horizontal="right" vertical="center"/>
    </xf>
    <xf numFmtId="0" fontId="32" fillId="0" borderId="0" xfId="0" applyFont="1" applyFill="1" applyAlignment="1">
      <alignment horizontal="right" vertical="center"/>
    </xf>
    <xf numFmtId="3" fontId="38" fillId="0" borderId="0" xfId="0" applyNumberFormat="1" applyFont="1" applyFill="1" applyAlignment="1">
      <alignment horizontal="right" vertical="center"/>
    </xf>
    <xf numFmtId="0" fontId="38" fillId="0" borderId="0" xfId="0" applyFont="1" applyFill="1" applyBorder="1" applyAlignment="1">
      <alignment horizontal="right" vertical="center"/>
    </xf>
    <xf numFmtId="0" fontId="37" fillId="0" borderId="0" xfId="0" applyFont="1" applyFill="1" applyBorder="1" applyAlignment="1">
      <alignment horizontal="right" vertical="center"/>
    </xf>
    <xf numFmtId="3" fontId="38" fillId="0" borderId="0" xfId="0" applyNumberFormat="1" applyFont="1" applyBorder="1" applyAlignment="1">
      <alignment horizontal="right" vertical="center"/>
    </xf>
    <xf numFmtId="3" fontId="34" fillId="0" borderId="0" xfId="0" applyNumberFormat="1" applyFont="1" applyBorder="1" applyAlignment="1">
      <alignment horizontal="right" vertical="center"/>
    </xf>
    <xf numFmtId="164" fontId="39" fillId="0" borderId="0" xfId="0" applyNumberFormat="1" applyFont="1" applyBorder="1" applyAlignment="1">
      <alignment horizontal="right" vertical="center"/>
    </xf>
    <xf numFmtId="0" fontId="0" fillId="0" borderId="0" xfId="0" applyFont="1" applyAlignment="1">
      <alignment horizontal="right" vertical="center"/>
    </xf>
    <xf numFmtId="0" fontId="14" fillId="0" borderId="0" xfId="0" applyFont="1" applyFill="1" applyAlignment="1">
      <alignment horizontal="right" vertical="center"/>
    </xf>
    <xf numFmtId="0" fontId="38" fillId="0" borderId="1" xfId="0" applyFont="1" applyFill="1" applyBorder="1" applyAlignment="1">
      <alignment horizontal="right" vertical="center"/>
    </xf>
    <xf numFmtId="0" fontId="38" fillId="0" borderId="8" xfId="0" applyFont="1" applyFill="1" applyBorder="1" applyAlignment="1">
      <alignment horizontal="right" vertical="center"/>
    </xf>
    <xf numFmtId="0" fontId="37" fillId="0" borderId="1" xfId="0" applyFont="1" applyFill="1" applyBorder="1" applyAlignment="1">
      <alignment horizontal="right" vertical="center"/>
    </xf>
    <xf numFmtId="0" fontId="37" fillId="0" borderId="8" xfId="0" applyFont="1" applyFill="1" applyBorder="1" applyAlignment="1">
      <alignment horizontal="right" vertical="center"/>
    </xf>
    <xf numFmtId="0" fontId="38" fillId="0" borderId="7" xfId="0" applyFont="1" applyFill="1" applyBorder="1" applyAlignment="1">
      <alignment horizontal="left" vertical="center"/>
    </xf>
    <xf numFmtId="0" fontId="0" fillId="0" borderId="0" xfId="0" applyFont="1" applyFill="1" applyBorder="1" applyAlignment="1">
      <alignment horizontal="left" vertical="center"/>
    </xf>
    <xf numFmtId="0" fontId="38" fillId="0" borderId="0" xfId="0" applyFont="1" applyAlignment="1">
      <alignment horizontal="left" vertical="center"/>
    </xf>
    <xf numFmtId="0" fontId="38" fillId="0" borderId="0" xfId="0" applyFont="1" applyFill="1" applyBorder="1" applyAlignment="1">
      <alignment horizontal="left" vertical="center"/>
    </xf>
    <xf numFmtId="0" fontId="38" fillId="0" borderId="2" xfId="0" applyFont="1" applyFill="1" applyBorder="1" applyAlignment="1">
      <alignment horizontal="left" vertical="center"/>
    </xf>
    <xf numFmtId="0" fontId="38" fillId="0" borderId="4" xfId="0" applyFont="1" applyFill="1" applyBorder="1" applyAlignment="1">
      <alignment horizontal="left" vertical="center" wrapText="1"/>
    </xf>
    <xf numFmtId="0" fontId="37" fillId="0" borderId="2" xfId="0" applyFont="1" applyFill="1" applyBorder="1" applyAlignment="1">
      <alignment horizontal="left" vertical="center"/>
    </xf>
    <xf numFmtId="0" fontId="37" fillId="0" borderId="0" xfId="0" applyFont="1" applyFill="1" applyAlignment="1">
      <alignment horizontal="left" vertical="center"/>
    </xf>
    <xf numFmtId="0" fontId="37" fillId="0" borderId="3" xfId="0" applyFont="1" applyFill="1" applyBorder="1" applyAlignment="1">
      <alignment horizontal="left" vertical="center"/>
    </xf>
    <xf numFmtId="0" fontId="0" fillId="0" borderId="0" xfId="0" applyBorder="1" applyAlignment="1">
      <alignment horizontal="left" vertical="center"/>
    </xf>
    <xf numFmtId="0" fontId="37" fillId="0" borderId="0" xfId="0" applyFont="1" applyAlignment="1">
      <alignment horizontal="left" vertical="center"/>
    </xf>
    <xf numFmtId="0" fontId="37" fillId="0" borderId="3" xfId="0" applyFont="1" applyBorder="1" applyAlignment="1">
      <alignment horizontal="left" vertical="center"/>
    </xf>
    <xf numFmtId="3" fontId="35" fillId="0" borderId="19" xfId="0" applyNumberFormat="1" applyFont="1" applyFill="1" applyBorder="1" applyAlignment="1">
      <alignment horizontal="right" vertical="center"/>
    </xf>
    <xf numFmtId="3" fontId="35" fillId="0" borderId="11" xfId="0" applyNumberFormat="1" applyFont="1" applyFill="1" applyBorder="1" applyAlignment="1">
      <alignment horizontal="right" vertical="center"/>
    </xf>
    <xf numFmtId="3" fontId="35" fillId="0" borderId="3" xfId="0" applyNumberFormat="1" applyFont="1" applyFill="1" applyBorder="1" applyAlignment="1">
      <alignment horizontal="right" vertical="center"/>
    </xf>
    <xf numFmtId="9" fontId="39" fillId="0" borderId="12" xfId="0" applyNumberFormat="1" applyFont="1" applyBorder="1" applyAlignment="1">
      <alignment horizontal="right" vertical="center"/>
    </xf>
    <xf numFmtId="9" fontId="39" fillId="0" borderId="13" xfId="0" applyNumberFormat="1" applyFont="1" applyBorder="1" applyAlignment="1">
      <alignment horizontal="right" vertical="center"/>
    </xf>
    <xf numFmtId="3" fontId="39" fillId="0" borderId="3" xfId="0" applyNumberFormat="1" applyFont="1" applyBorder="1" applyAlignment="1">
      <alignment horizontal="right" vertical="center"/>
    </xf>
    <xf numFmtId="9" fontId="39" fillId="0" borderId="11" xfId="0" applyNumberFormat="1" applyFont="1" applyBorder="1" applyAlignment="1">
      <alignment horizontal="right" vertical="center"/>
    </xf>
    <xf numFmtId="9" fontId="39" fillId="0" borderId="6" xfId="0" applyNumberFormat="1" applyFont="1" applyBorder="1" applyAlignment="1">
      <alignment horizontal="right" vertical="center"/>
    </xf>
    <xf numFmtId="164" fontId="39" fillId="0" borderId="0" xfId="0" applyNumberFormat="1" applyFont="1" applyFill="1" applyBorder="1" applyAlignment="1">
      <alignment horizontal="right" vertical="center"/>
    </xf>
    <xf numFmtId="0" fontId="0" fillId="0" borderId="0" xfId="0" applyAlignment="1">
      <alignment horizontal="right" vertical="center"/>
    </xf>
    <xf numFmtId="164" fontId="0" fillId="0" borderId="0" xfId="9" applyNumberFormat="1" applyFont="1" applyAlignment="1">
      <alignment horizontal="right" vertical="center"/>
    </xf>
    <xf numFmtId="4" fontId="0" fillId="0" borderId="0" xfId="0" applyNumberFormat="1" applyBorder="1" applyAlignment="1">
      <alignment horizontal="right" vertical="center"/>
    </xf>
    <xf numFmtId="4" fontId="0" fillId="0" borderId="0" xfId="0" applyNumberFormat="1" applyAlignment="1">
      <alignment horizontal="right" vertical="center"/>
    </xf>
    <xf numFmtId="0" fontId="38" fillId="0" borderId="10" xfId="0" applyFont="1" applyBorder="1" applyAlignment="1">
      <alignment horizontal="left" vertical="center"/>
    </xf>
    <xf numFmtId="0" fontId="38" fillId="0" borderId="1" xfId="0" applyFont="1" applyFill="1" applyBorder="1" applyAlignment="1">
      <alignment horizontal="left" vertical="center"/>
    </xf>
    <xf numFmtId="0" fontId="40" fillId="4" borderId="1" xfId="0" applyNumberFormat="1" applyFont="1" applyFill="1" applyBorder="1" applyAlignment="1">
      <alignment horizontal="right" vertical="center"/>
    </xf>
    <xf numFmtId="0" fontId="40" fillId="4" borderId="1" xfId="0"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3" fontId="35" fillId="0" borderId="10" xfId="0" applyNumberFormat="1" applyFont="1" applyFill="1" applyBorder="1" applyAlignment="1" applyProtection="1">
      <alignment horizontal="right" vertical="center"/>
    </xf>
    <xf numFmtId="3" fontId="35" fillId="0" borderId="15" xfId="0" applyNumberFormat="1" applyFont="1" applyFill="1" applyBorder="1" applyAlignment="1" applyProtection="1">
      <alignment horizontal="right" vertical="center"/>
    </xf>
    <xf numFmtId="3" fontId="35" fillId="0" borderId="0" xfId="0" applyNumberFormat="1" applyFont="1" applyFill="1" applyBorder="1" applyAlignment="1" applyProtection="1">
      <alignment horizontal="right" vertical="center"/>
    </xf>
    <xf numFmtId="3" fontId="35" fillId="0" borderId="16" xfId="0" applyNumberFormat="1" applyFont="1" applyFill="1" applyBorder="1" applyAlignment="1" applyProtection="1">
      <alignment horizontal="right" vertical="center"/>
    </xf>
    <xf numFmtId="3" fontId="35" fillId="0" borderId="14" xfId="0" applyNumberFormat="1" applyFont="1" applyFill="1" applyBorder="1" applyAlignment="1" applyProtection="1">
      <alignment horizontal="right" vertical="center"/>
    </xf>
    <xf numFmtId="3" fontId="35" fillId="0" borderId="12" xfId="0" applyNumberFormat="1" applyFont="1" applyFill="1" applyBorder="1" applyAlignment="1" applyProtection="1">
      <alignment horizontal="right" vertical="center"/>
    </xf>
    <xf numFmtId="3" fontId="37" fillId="0" borderId="0" xfId="0" applyNumberFormat="1" applyFont="1" applyFill="1" applyBorder="1" applyAlignment="1" applyProtection="1">
      <alignment horizontal="right" vertical="center"/>
    </xf>
    <xf numFmtId="0" fontId="33" fillId="5" borderId="1" xfId="0" applyFont="1" applyFill="1" applyBorder="1" applyAlignment="1">
      <alignment horizontal="right" vertical="center"/>
    </xf>
    <xf numFmtId="0" fontId="33" fillId="5" borderId="3" xfId="0" applyFont="1" applyFill="1" applyBorder="1" applyAlignment="1">
      <alignment horizontal="right" vertical="center"/>
    </xf>
    <xf numFmtId="0" fontId="33" fillId="5" borderId="19" xfId="0" applyFont="1" applyFill="1" applyBorder="1" applyAlignment="1">
      <alignment horizontal="right" vertical="center"/>
    </xf>
    <xf numFmtId="3" fontId="37" fillId="0" borderId="15" xfId="0" applyNumberFormat="1" applyFont="1" applyFill="1" applyBorder="1" applyAlignment="1">
      <alignment horizontal="right" vertical="center"/>
    </xf>
    <xf numFmtId="3" fontId="37" fillId="0" borderId="16" xfId="0" applyNumberFormat="1" applyFont="1" applyFill="1" applyBorder="1" applyAlignment="1">
      <alignment horizontal="right" vertical="center"/>
    </xf>
    <xf numFmtId="0" fontId="40" fillId="4" borderId="7" xfId="0" applyFont="1" applyFill="1" applyBorder="1" applyAlignment="1">
      <alignment horizontal="right" vertical="center"/>
    </xf>
    <xf numFmtId="0" fontId="40" fillId="4" borderId="8" xfId="0" applyFont="1" applyFill="1" applyBorder="1" applyAlignment="1">
      <alignment horizontal="right" vertical="center"/>
    </xf>
    <xf numFmtId="3" fontId="40" fillId="4" borderId="7" xfId="0" applyNumberFormat="1" applyFont="1" applyFill="1" applyBorder="1" applyAlignment="1">
      <alignment horizontal="right" vertical="center"/>
    </xf>
    <xf numFmtId="0" fontId="0" fillId="0" borderId="0" xfId="0" applyFont="1" applyFill="1" applyAlignment="1">
      <alignment horizontal="right" vertical="center"/>
    </xf>
    <xf numFmtId="0" fontId="0" fillId="0" borderId="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8" xfId="0" applyFont="1" applyFill="1" applyBorder="1" applyAlignment="1">
      <alignment horizontal="left" vertical="center"/>
    </xf>
    <xf numFmtId="0" fontId="0" fillId="0" borderId="0" xfId="0" applyFont="1" applyFill="1" applyAlignment="1">
      <alignment horizontal="left"/>
    </xf>
    <xf numFmtId="0" fontId="0" fillId="0" borderId="0" xfId="0" applyAlignment="1">
      <alignment horizontal="left" vertical="center"/>
    </xf>
    <xf numFmtId="0" fontId="34" fillId="0" borderId="2" xfId="0" applyFont="1" applyBorder="1" applyAlignment="1">
      <alignment horizontal="left" vertical="center" wrapText="1"/>
    </xf>
    <xf numFmtId="0" fontId="34" fillId="0" borderId="1" xfId="0" applyFont="1" applyBorder="1" applyAlignment="1">
      <alignment horizontal="left" vertical="center"/>
    </xf>
    <xf numFmtId="0" fontId="39" fillId="0" borderId="0" xfId="0" applyFont="1" applyAlignment="1">
      <alignment horizontal="left" vertical="center"/>
    </xf>
    <xf numFmtId="3" fontId="38" fillId="0" borderId="1" xfId="0" applyNumberFormat="1" applyFont="1" applyFill="1" applyBorder="1" applyAlignment="1">
      <alignment horizontal="left" vertical="center"/>
    </xf>
    <xf numFmtId="0" fontId="0" fillId="0" borderId="0" xfId="0" applyFont="1" applyAlignment="1">
      <alignment horizontal="left" vertical="center"/>
    </xf>
    <xf numFmtId="0" fontId="38" fillId="0" borderId="1" xfId="0" applyFont="1" applyBorder="1" applyAlignment="1">
      <alignment horizontal="left" vertical="center"/>
    </xf>
    <xf numFmtId="166" fontId="39" fillId="0" borderId="0" xfId="0" applyNumberFormat="1" applyFont="1" applyFill="1" applyBorder="1" applyAlignment="1">
      <alignment horizontal="right" vertical="center"/>
    </xf>
    <xf numFmtId="166" fontId="39" fillId="0" borderId="0" xfId="0" applyNumberFormat="1" applyFont="1" applyAlignment="1">
      <alignment horizontal="right" vertical="center"/>
    </xf>
    <xf numFmtId="166" fontId="37" fillId="0" borderId="0" xfId="0" applyNumberFormat="1" applyFont="1" applyAlignment="1">
      <alignment horizontal="right" vertical="center"/>
    </xf>
    <xf numFmtId="0" fontId="37" fillId="0" borderId="0" xfId="0" applyFont="1" applyAlignment="1">
      <alignment horizontal="right" vertical="center"/>
    </xf>
    <xf numFmtId="0" fontId="6" fillId="0" borderId="0" xfId="10" applyAlignment="1">
      <alignment horizontal="right" vertical="center"/>
    </xf>
    <xf numFmtId="166" fontId="0" fillId="0" borderId="0" xfId="0" applyNumberFormat="1" applyFont="1" applyAlignment="1">
      <alignment horizontal="right" vertical="center"/>
    </xf>
    <xf numFmtId="166" fontId="37" fillId="0" borderId="0" xfId="0" applyNumberFormat="1" applyFont="1" applyFill="1" applyBorder="1" applyAlignment="1">
      <alignment horizontal="right" vertical="center"/>
    </xf>
    <xf numFmtId="2" fontId="37" fillId="0" borderId="0" xfId="9" applyNumberFormat="1" applyFont="1" applyFill="1" applyAlignment="1">
      <alignment horizontal="right" vertical="center"/>
    </xf>
    <xf numFmtId="2" fontId="37" fillId="0" borderId="0" xfId="9" applyNumberFormat="1" applyFont="1" applyFill="1" applyBorder="1" applyAlignment="1">
      <alignment horizontal="right" vertical="center"/>
    </xf>
    <xf numFmtId="2" fontId="37" fillId="0" borderId="3" xfId="9" applyNumberFormat="1" applyFont="1" applyFill="1" applyBorder="1" applyAlignment="1">
      <alignment horizontal="right" vertical="center"/>
    </xf>
    <xf numFmtId="0" fontId="40" fillId="0" borderId="0" xfId="0" applyFont="1" applyFill="1" applyBorder="1" applyAlignment="1" applyProtection="1">
      <alignment horizontal="left" vertical="center"/>
    </xf>
    <xf numFmtId="0" fontId="38" fillId="0" borderId="0" xfId="0" applyFont="1" applyAlignment="1">
      <alignment horizontal="right" vertical="center"/>
    </xf>
    <xf numFmtId="166" fontId="37"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4" fontId="39" fillId="0" borderId="10" xfId="0" applyNumberFormat="1" applyFont="1" applyBorder="1" applyAlignment="1">
      <alignment horizontal="left" vertical="center"/>
    </xf>
    <xf numFmtId="3" fontId="37" fillId="0" borderId="15" xfId="0" applyNumberFormat="1" applyFont="1" applyBorder="1" applyAlignment="1">
      <alignment horizontal="left" vertical="center"/>
    </xf>
    <xf numFmtId="4" fontId="39" fillId="0" borderId="12" xfId="0" applyNumberFormat="1" applyFont="1" applyBorder="1" applyAlignment="1">
      <alignment horizontal="left" vertical="center"/>
    </xf>
    <xf numFmtId="3" fontId="37" fillId="0" borderId="0" xfId="0" applyNumberFormat="1" applyFont="1" applyBorder="1" applyAlignment="1">
      <alignment horizontal="left" vertical="center"/>
    </xf>
    <xf numFmtId="4" fontId="39" fillId="0" borderId="11" xfId="0" applyNumberFormat="1" applyFont="1" applyBorder="1" applyAlignment="1">
      <alignment horizontal="left" vertical="center"/>
    </xf>
    <xf numFmtId="4" fontId="37" fillId="0" borderId="0" xfId="0" applyNumberFormat="1" applyFont="1" applyFill="1" applyBorder="1" applyAlignment="1">
      <alignment horizontal="left" vertical="center"/>
    </xf>
    <xf numFmtId="0" fontId="37" fillId="0" borderId="12" xfId="0" applyFont="1" applyBorder="1" applyAlignment="1">
      <alignment horizontal="right" vertical="center"/>
    </xf>
    <xf numFmtId="0" fontId="34" fillId="0" borderId="7" xfId="0" applyFont="1" applyBorder="1" applyAlignment="1">
      <alignment horizontal="left" vertical="center" wrapText="1"/>
    </xf>
    <xf numFmtId="0" fontId="39" fillId="0" borderId="10" xfId="0" applyFont="1" applyFill="1" applyBorder="1" applyAlignment="1">
      <alignment horizontal="left" vertical="center"/>
    </xf>
    <xf numFmtId="0" fontId="35" fillId="0" borderId="15" xfId="0" applyFont="1" applyFill="1" applyBorder="1" applyAlignment="1" applyProtection="1">
      <alignment horizontal="left" vertical="center"/>
    </xf>
    <xf numFmtId="0" fontId="39" fillId="0" borderId="12" xfId="0" applyFont="1" applyBorder="1" applyAlignment="1">
      <alignment horizontal="left" vertical="center"/>
    </xf>
    <xf numFmtId="0" fontId="35" fillId="0" borderId="0" xfId="0" applyFont="1" applyFill="1" applyBorder="1" applyAlignment="1" applyProtection="1">
      <alignment horizontal="left" vertical="center"/>
    </xf>
    <xf numFmtId="0" fontId="34" fillId="0" borderId="7" xfId="0" applyFont="1" applyBorder="1" applyAlignment="1">
      <alignment horizontal="left" vertical="center"/>
    </xf>
    <xf numFmtId="3" fontId="38" fillId="0" borderId="7" xfId="0" applyNumberFormat="1" applyFont="1" applyFill="1" applyBorder="1" applyAlignment="1">
      <alignment horizontal="left" vertical="center"/>
    </xf>
    <xf numFmtId="3" fontId="29" fillId="0" borderId="15" xfId="0" applyNumberFormat="1" applyFont="1" applyFill="1" applyBorder="1" applyAlignment="1">
      <alignment horizontal="right" vertical="center"/>
    </xf>
    <xf numFmtId="1" fontId="29" fillId="0" borderId="0" xfId="0" applyNumberFormat="1" applyFont="1" applyBorder="1" applyAlignment="1">
      <alignment horizontal="right" vertical="center"/>
    </xf>
    <xf numFmtId="0" fontId="37" fillId="0" borderId="0" xfId="0" applyFont="1" applyBorder="1" applyAlignment="1">
      <alignment horizontal="right" vertical="center"/>
    </xf>
    <xf numFmtId="3" fontId="38" fillId="5" borderId="1" xfId="16" applyNumberFormat="1" applyFont="1" applyFill="1" applyBorder="1" applyAlignment="1">
      <alignment horizontal="right" vertical="center"/>
    </xf>
    <xf numFmtId="3" fontId="29" fillId="0" borderId="0" xfId="0" applyNumberFormat="1" applyFont="1" applyAlignment="1">
      <alignment horizontal="right" vertical="center"/>
    </xf>
    <xf numFmtId="3" fontId="29" fillId="0" borderId="14" xfId="0" applyNumberFormat="1" applyFont="1" applyBorder="1" applyAlignment="1">
      <alignment horizontal="right" vertical="center"/>
    </xf>
    <xf numFmtId="3" fontId="29" fillId="0" borderId="0" xfId="0" applyNumberFormat="1" applyFont="1" applyFill="1" applyBorder="1" applyAlignment="1">
      <alignment horizontal="right" vertical="center"/>
    </xf>
    <xf numFmtId="3" fontId="37" fillId="0" borderId="3" xfId="0" applyNumberFormat="1" applyFont="1" applyFill="1" applyBorder="1" applyAlignment="1">
      <alignment horizontal="right" vertical="center"/>
    </xf>
    <xf numFmtId="3" fontId="29" fillId="0" borderId="3" xfId="0" applyNumberFormat="1" applyFont="1" applyFill="1" applyBorder="1" applyAlignment="1">
      <alignment horizontal="right" vertical="center"/>
    </xf>
    <xf numFmtId="3" fontId="38" fillId="5" borderId="8" xfId="16" applyNumberFormat="1" applyFont="1" applyFill="1" applyBorder="1" applyAlignment="1">
      <alignment horizontal="right" vertical="center"/>
    </xf>
    <xf numFmtId="0" fontId="0" fillId="0" borderId="0" xfId="0" applyFont="1" applyBorder="1" applyAlignment="1">
      <alignment horizontal="right" vertical="center"/>
    </xf>
    <xf numFmtId="0" fontId="33" fillId="5" borderId="15" xfId="0" applyFont="1" applyFill="1" applyBorder="1" applyAlignment="1">
      <alignment horizontal="right" vertical="center"/>
    </xf>
    <xf numFmtId="0" fontId="33" fillId="5" borderId="8" xfId="0" applyFont="1" applyFill="1" applyBorder="1" applyAlignment="1">
      <alignment horizontal="right" vertical="center"/>
    </xf>
    <xf numFmtId="1" fontId="29" fillId="0" borderId="0" xfId="0" applyNumberFormat="1" applyFont="1" applyAlignment="1">
      <alignment horizontal="right" vertical="center"/>
    </xf>
    <xf numFmtId="1" fontId="29" fillId="0" borderId="14" xfId="0" applyNumberFormat="1" applyFont="1" applyBorder="1" applyAlignment="1">
      <alignment horizontal="right" vertical="center"/>
    </xf>
    <xf numFmtId="3" fontId="30" fillId="5" borderId="1" xfId="0" applyNumberFormat="1" applyFont="1" applyFill="1" applyBorder="1" applyAlignment="1">
      <alignment horizontal="right" vertical="center"/>
    </xf>
    <xf numFmtId="3" fontId="30" fillId="5" borderId="8" xfId="0" applyNumberFormat="1" applyFont="1" applyFill="1" applyBorder="1" applyAlignment="1">
      <alignment horizontal="right" vertical="center"/>
    </xf>
    <xf numFmtId="1" fontId="29" fillId="0" borderId="0" xfId="0" applyNumberFormat="1" applyFont="1" applyFill="1" applyBorder="1" applyAlignment="1">
      <alignment horizontal="right" vertical="center"/>
    </xf>
    <xf numFmtId="0" fontId="29" fillId="0" borderId="0" xfId="0" applyFont="1" applyAlignment="1">
      <alignment horizontal="right" vertical="center"/>
    </xf>
    <xf numFmtId="166" fontId="0" fillId="0" borderId="0" xfId="0" applyNumberFormat="1" applyAlignment="1">
      <alignment horizontal="right" vertical="center"/>
    </xf>
    <xf numFmtId="4" fontId="29" fillId="0" borderId="0" xfId="0" applyNumberFormat="1" applyFont="1" applyAlignment="1">
      <alignment horizontal="right" vertical="center"/>
    </xf>
    <xf numFmtId="0" fontId="7" fillId="0" borderId="0" xfId="7" applyAlignment="1">
      <alignment horizontal="right" vertical="center"/>
    </xf>
    <xf numFmtId="3" fontId="29" fillId="0" borderId="0" xfId="0" applyNumberFormat="1" applyFont="1" applyFill="1" applyAlignment="1">
      <alignment horizontal="right" vertical="center"/>
    </xf>
    <xf numFmtId="0" fontId="29" fillId="0" borderId="0" xfId="0" applyFont="1" applyFill="1" applyBorder="1" applyAlignment="1">
      <alignment horizontal="right" vertical="center"/>
    </xf>
    <xf numFmtId="0" fontId="29" fillId="0" borderId="0" xfId="0" applyFont="1" applyFill="1" applyAlignment="1">
      <alignment horizontal="right" vertical="center"/>
    </xf>
    <xf numFmtId="3" fontId="32" fillId="5" borderId="1" xfId="0" applyNumberFormat="1" applyFont="1" applyFill="1" applyBorder="1" applyAlignment="1">
      <alignment horizontal="right" vertical="center"/>
    </xf>
    <xf numFmtId="0" fontId="32" fillId="0" borderId="0" xfId="0" applyFont="1" applyAlignment="1">
      <alignment horizontal="right" vertical="center"/>
    </xf>
    <xf numFmtId="0" fontId="29" fillId="0" borderId="0" xfId="0" applyFont="1" applyBorder="1" applyAlignment="1">
      <alignment horizontal="right" vertical="center"/>
    </xf>
    <xf numFmtId="0" fontId="51" fillId="0" borderId="0" xfId="6" applyFont="1" applyAlignment="1" applyProtection="1">
      <alignment horizontal="left" vertical="center"/>
    </xf>
    <xf numFmtId="0" fontId="51" fillId="0" borderId="0" xfId="6" applyFont="1" applyFill="1" applyAlignment="1" applyProtection="1">
      <alignment horizontal="left"/>
    </xf>
    <xf numFmtId="3" fontId="37" fillId="0" borderId="19" xfId="0" applyNumberFormat="1" applyFont="1" applyBorder="1" applyAlignment="1">
      <alignment horizontal="right" vertical="center"/>
    </xf>
    <xf numFmtId="4" fontId="37" fillId="0" borderId="12" xfId="0" applyNumberFormat="1" applyFont="1" applyFill="1" applyBorder="1" applyAlignment="1">
      <alignment horizontal="left" vertical="center"/>
    </xf>
    <xf numFmtId="4" fontId="37" fillId="0" borderId="12" xfId="0" applyNumberFormat="1" applyFont="1" applyBorder="1" applyAlignment="1">
      <alignment horizontal="left" vertical="center"/>
    </xf>
    <xf numFmtId="165" fontId="40" fillId="4" borderId="1" xfId="0" applyNumberFormat="1" applyFont="1" applyFill="1" applyBorder="1" applyAlignment="1">
      <alignment horizontal="right" vertical="center"/>
    </xf>
    <xf numFmtId="166" fontId="34" fillId="5" borderId="1" xfId="0" applyNumberFormat="1" applyFont="1" applyFill="1" applyBorder="1" applyAlignment="1">
      <alignment horizontal="right" vertical="center"/>
    </xf>
    <xf numFmtId="0" fontId="38" fillId="0" borderId="12" xfId="0" applyFont="1" applyBorder="1" applyAlignment="1">
      <alignment horizontal="right" vertical="center"/>
    </xf>
    <xf numFmtId="0" fontId="0" fillId="0" borderId="12" xfId="0" applyFont="1" applyBorder="1" applyAlignment="1">
      <alignment horizontal="right" vertical="center"/>
    </xf>
    <xf numFmtId="0" fontId="34" fillId="0" borderId="0" xfId="0" applyFont="1" applyBorder="1" applyAlignment="1">
      <alignment horizontal="left" vertical="center"/>
    </xf>
    <xf numFmtId="166" fontId="34" fillId="0" borderId="0" xfId="0" applyNumberFormat="1" applyFont="1" applyBorder="1" applyAlignment="1">
      <alignment horizontal="right" vertical="center"/>
    </xf>
    <xf numFmtId="0" fontId="38" fillId="0" borderId="12" xfId="0" applyFont="1" applyBorder="1"/>
    <xf numFmtId="166" fontId="37" fillId="0" borderId="12" xfId="0" applyNumberFormat="1" applyFont="1" applyBorder="1"/>
    <xf numFmtId="0" fontId="0" fillId="0" borderId="12" xfId="0" applyFont="1" applyBorder="1"/>
    <xf numFmtId="166" fontId="14" fillId="0" borderId="0" xfId="0" applyNumberFormat="1" applyFont="1" applyAlignment="1">
      <alignment horizontal="right" vertical="center"/>
    </xf>
    <xf numFmtId="0" fontId="14" fillId="0" borderId="0" xfId="0" applyFont="1" applyAlignment="1">
      <alignment horizontal="right" vertical="center"/>
    </xf>
    <xf numFmtId="166" fontId="38" fillId="0" borderId="0" xfId="0" applyNumberFormat="1" applyFont="1" applyAlignment="1">
      <alignment horizontal="right" vertical="center"/>
    </xf>
    <xf numFmtId="1" fontId="37" fillId="0" borderId="11" xfId="0" applyNumberFormat="1" applyFont="1" applyFill="1" applyBorder="1" applyAlignment="1">
      <alignment horizontal="right" vertical="center"/>
    </xf>
    <xf numFmtId="4" fontId="38" fillId="0" borderId="9" xfId="0" applyNumberFormat="1" applyFont="1" applyFill="1" applyBorder="1" applyAlignment="1">
      <alignment wrapText="1"/>
    </xf>
    <xf numFmtId="1" fontId="45" fillId="0" borderId="0" xfId="0" applyNumberFormat="1" applyFont="1" applyFill="1"/>
    <xf numFmtId="164" fontId="45" fillId="0" borderId="5" xfId="0" applyNumberFormat="1" applyFont="1" applyFill="1" applyBorder="1" applyAlignment="1">
      <alignment horizontal="right"/>
    </xf>
    <xf numFmtId="0" fontId="45" fillId="0" borderId="5" xfId="0" applyFont="1" applyFill="1" applyBorder="1"/>
    <xf numFmtId="4" fontId="52" fillId="0" borderId="5" xfId="0" applyNumberFormat="1" applyFont="1" applyFill="1" applyBorder="1" applyAlignment="1">
      <alignment horizontal="right" wrapText="1"/>
    </xf>
    <xf numFmtId="3" fontId="45" fillId="0" borderId="5" xfId="0" applyNumberFormat="1" applyFont="1" applyFill="1" applyBorder="1" applyAlignment="1">
      <alignment horizontal="right" wrapText="1"/>
    </xf>
    <xf numFmtId="3" fontId="45" fillId="0" borderId="5" xfId="0" applyNumberFormat="1" applyFont="1" applyBorder="1" applyAlignment="1">
      <alignment horizontal="right"/>
    </xf>
    <xf numFmtId="3" fontId="37" fillId="0" borderId="0" xfId="0" applyNumberFormat="1" applyFont="1" applyAlignment="1">
      <alignment horizontal="right"/>
    </xf>
    <xf numFmtId="0" fontId="38" fillId="0" borderId="4" xfId="0" applyFont="1" applyBorder="1" applyAlignment="1">
      <alignment horizontal="right"/>
    </xf>
    <xf numFmtId="166" fontId="37" fillId="0" borderId="0" xfId="0" applyNumberFormat="1" applyFont="1" applyBorder="1" applyAlignment="1">
      <alignment horizontal="right"/>
    </xf>
    <xf numFmtId="1" fontId="37" fillId="0" borderId="0" xfId="0" applyNumberFormat="1" applyFont="1" applyBorder="1" applyAlignment="1">
      <alignment horizontal="right"/>
    </xf>
    <xf numFmtId="3" fontId="34" fillId="5" borderId="1" xfId="0" applyNumberFormat="1" applyFont="1" applyFill="1" applyBorder="1" applyAlignment="1">
      <alignment horizontal="right" vertical="center"/>
    </xf>
    <xf numFmtId="3" fontId="38" fillId="5" borderId="15" xfId="0" applyNumberFormat="1" applyFont="1" applyFill="1" applyBorder="1" applyAlignment="1">
      <alignment horizontal="right" vertical="center"/>
    </xf>
    <xf numFmtId="3" fontId="38" fillId="5" borderId="16" xfId="0" applyNumberFormat="1" applyFont="1" applyFill="1" applyBorder="1" applyAlignment="1">
      <alignment horizontal="right" vertical="center"/>
    </xf>
    <xf numFmtId="3" fontId="29" fillId="0" borderId="0" xfId="0" applyNumberFormat="1" applyFont="1" applyBorder="1" applyAlignment="1">
      <alignment horizontal="right" vertical="center"/>
    </xf>
    <xf numFmtId="3" fontId="37" fillId="0" borderId="0" xfId="0" applyNumberFormat="1" applyFont="1" applyFill="1" applyAlignment="1" applyProtection="1">
      <alignment horizontal="right" vertical="center"/>
    </xf>
    <xf numFmtId="3" fontId="0" fillId="0" borderId="0" xfId="0" applyNumberFormat="1" applyFont="1" applyAlignment="1">
      <alignment horizontal="right" vertical="center"/>
    </xf>
    <xf numFmtId="3" fontId="0" fillId="0" borderId="0" xfId="0" applyNumberFormat="1" applyAlignment="1">
      <alignment horizontal="right" vertical="center"/>
    </xf>
    <xf numFmtId="3" fontId="37" fillId="0" borderId="0" xfId="9" applyNumberFormat="1" applyFont="1" applyFill="1" applyAlignment="1">
      <alignment horizontal="right" vertical="center"/>
    </xf>
    <xf numFmtId="3" fontId="37" fillId="0" borderId="0" xfId="9" applyNumberFormat="1" applyFont="1" applyAlignment="1">
      <alignment horizontal="right" vertical="center"/>
    </xf>
    <xf numFmtId="3" fontId="0" fillId="0" borderId="0" xfId="0" applyNumberFormat="1" applyFont="1" applyBorder="1" applyAlignment="1">
      <alignment horizontal="right" vertical="center"/>
    </xf>
    <xf numFmtId="3" fontId="34" fillId="5" borderId="8" xfId="0" applyNumberFormat="1" applyFont="1" applyFill="1" applyBorder="1" applyAlignment="1">
      <alignment horizontal="right" vertical="center"/>
    </xf>
    <xf numFmtId="0" fontId="52" fillId="0" borderId="5" xfId="0" applyFont="1" applyFill="1" applyBorder="1"/>
    <xf numFmtId="3" fontId="52" fillId="0" borderId="5" xfId="0" applyNumberFormat="1" applyFont="1" applyBorder="1" applyAlignment="1">
      <alignment horizontal="right"/>
    </xf>
    <xf numFmtId="0" fontId="52" fillId="0" borderId="5" xfId="0" applyFont="1" applyFill="1" applyBorder="1" applyAlignment="1">
      <alignment horizontal="right" wrapText="1"/>
    </xf>
    <xf numFmtId="0" fontId="52" fillId="0" borderId="5" xfId="0" applyFont="1" applyFill="1" applyBorder="1" applyAlignment="1">
      <alignment horizontal="right"/>
    </xf>
    <xf numFmtId="4" fontId="52" fillId="0" borderId="5" xfId="0" applyNumberFormat="1" applyFont="1" applyFill="1" applyBorder="1" applyAlignment="1">
      <alignment wrapText="1"/>
    </xf>
    <xf numFmtId="4" fontId="45" fillId="0" borderId="5" xfId="0" applyNumberFormat="1" applyFont="1" applyFill="1" applyBorder="1" applyAlignment="1">
      <alignment wrapText="1"/>
    </xf>
    <xf numFmtId="4" fontId="38" fillId="0" borderId="6" xfId="0" applyNumberFormat="1" applyFont="1" applyFill="1" applyBorder="1" applyAlignment="1">
      <alignment horizontal="right" wrapText="1"/>
    </xf>
    <xf numFmtId="4" fontId="38" fillId="0" borderId="0" xfId="0" applyNumberFormat="1" applyFont="1" applyFill="1" applyBorder="1" applyAlignment="1">
      <alignment wrapText="1"/>
    </xf>
    <xf numFmtId="4" fontId="38" fillId="0" borderId="10" xfId="0" applyNumberFormat="1" applyFont="1" applyFill="1" applyBorder="1" applyAlignment="1">
      <alignment wrapText="1"/>
    </xf>
    <xf numFmtId="3" fontId="37" fillId="0" borderId="6" xfId="0" applyNumberFormat="1" applyFont="1" applyBorder="1"/>
    <xf numFmtId="164" fontId="39" fillId="0" borderId="19" xfId="9" applyNumberFormat="1" applyFont="1" applyBorder="1"/>
    <xf numFmtId="4" fontId="38" fillId="0" borderId="9" xfId="0" applyNumberFormat="1" applyFont="1" applyFill="1" applyBorder="1" applyAlignment="1">
      <alignment horizontal="right" wrapText="1"/>
    </xf>
    <xf numFmtId="4" fontId="38" fillId="0" borderId="5" xfId="0" applyNumberFormat="1" applyFont="1" applyFill="1" applyBorder="1" applyAlignment="1">
      <alignment horizontal="center" wrapText="1"/>
    </xf>
    <xf numFmtId="4" fontId="38" fillId="0" borderId="9" xfId="0" applyNumberFormat="1" applyFont="1" applyFill="1" applyBorder="1" applyAlignment="1">
      <alignment horizontal="center" wrapText="1"/>
    </xf>
    <xf numFmtId="4" fontId="38" fillId="0" borderId="6" xfId="0" applyNumberFormat="1" applyFont="1" applyFill="1" applyBorder="1" applyAlignment="1">
      <alignment horizontal="center" wrapText="1"/>
    </xf>
    <xf numFmtId="4" fontId="38" fillId="0" borderId="7" xfId="0" applyNumberFormat="1" applyFont="1" applyFill="1" applyBorder="1" applyAlignment="1">
      <alignment horizontal="center" wrapText="1"/>
    </xf>
    <xf numFmtId="4" fontId="38" fillId="0" borderId="1" xfId="0" applyNumberFormat="1" applyFont="1" applyFill="1" applyBorder="1" applyAlignment="1">
      <alignment horizontal="center" wrapText="1"/>
    </xf>
    <xf numFmtId="4" fontId="38" fillId="0" borderId="8" xfId="0" applyNumberFormat="1" applyFont="1" applyFill="1" applyBorder="1" applyAlignment="1">
      <alignment horizontal="center" wrapText="1"/>
    </xf>
    <xf numFmtId="4" fontId="37" fillId="0" borderId="3" xfId="0" applyNumberFormat="1" applyFont="1" applyFill="1" applyBorder="1" applyAlignment="1">
      <alignment horizontal="center" wrapText="1"/>
    </xf>
    <xf numFmtId="4" fontId="38" fillId="0" borderId="19" xfId="0" applyNumberFormat="1" applyFont="1" applyFill="1" applyBorder="1" applyAlignment="1">
      <alignment horizontal="center" wrapText="1"/>
    </xf>
    <xf numFmtId="4" fontId="37" fillId="0" borderId="19" xfId="0" applyNumberFormat="1" applyFont="1" applyFill="1" applyBorder="1" applyAlignment="1">
      <alignment horizontal="center" wrapText="1"/>
    </xf>
    <xf numFmtId="4" fontId="38" fillId="0" borderId="15" xfId="0" applyNumberFormat="1" applyFont="1" applyFill="1" applyBorder="1" applyAlignment="1">
      <alignment horizontal="center" vertical="top" wrapText="1"/>
    </xf>
    <xf numFmtId="4" fontId="38" fillId="0" borderId="16" xfId="0" applyNumberFormat="1" applyFont="1" applyFill="1" applyBorder="1" applyAlignment="1">
      <alignment horizontal="center" vertical="top" wrapText="1"/>
    </xf>
    <xf numFmtId="164" fontId="37" fillId="0" borderId="6" xfId="0" applyNumberFormat="1" applyFont="1" applyFill="1" applyBorder="1" applyAlignment="1">
      <alignment horizontal="right"/>
    </xf>
    <xf numFmtId="3" fontId="38" fillId="0" borderId="5" xfId="0" applyNumberFormat="1" applyFont="1" applyBorder="1"/>
    <xf numFmtId="3" fontId="34" fillId="0" borderId="5" xfId="0" applyNumberFormat="1" applyFont="1" applyFill="1" applyBorder="1"/>
    <xf numFmtId="164" fontId="34" fillId="0" borderId="8" xfId="9" applyNumberFormat="1" applyFont="1" applyBorder="1"/>
    <xf numFmtId="3" fontId="34" fillId="0" borderId="6" xfId="0" applyNumberFormat="1" applyFont="1" applyFill="1" applyBorder="1"/>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0"/>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a:t>Utsläpp av växthusgaser, BNP</a:t>
            </a:r>
            <a:r>
              <a:rPr lang="sv-SE" sz="1050" b="1" baseline="0"/>
              <a:t> och utsläppsintensitet, </a:t>
            </a:r>
            <a:r>
              <a:rPr lang="sv-SE" sz="1050" b="1"/>
              <a:t>index 2008K1=100</a:t>
            </a:r>
          </a:p>
          <a:p>
            <a:pPr>
              <a:defRPr sz="1050"/>
            </a:pPr>
            <a:r>
              <a:rPr lang="sv-SE" sz="1050" b="0" i="0" u="none" strike="noStrike" baseline="0">
                <a:effectLst/>
              </a:rPr>
              <a:t>Greenhouse gas emissions, GDP and emissions intensity</a:t>
            </a:r>
            <a:endParaRPr lang="sv-SE" sz="1050"/>
          </a:p>
        </c:rich>
      </c:tx>
      <c:layout>
        <c:manualLayout>
          <c:xMode val="edge"/>
          <c:yMode val="edge"/>
          <c:x val="0.29230351386715631"/>
          <c:y val="3.51745705740124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7957736678264052E-2"/>
          <c:y val="0.15352686362040333"/>
          <c:w val="0.92475028993468844"/>
          <c:h val="0.65718088507987549"/>
        </c:manualLayout>
      </c:layout>
      <c:lineChart>
        <c:grouping val="standard"/>
        <c:varyColors val="0"/>
        <c:ser>
          <c:idx val="0"/>
          <c:order val="0"/>
          <c:tx>
            <c:strRef>
              <c:f>'4 Utsläpp per FV (kvartal)'!$C$62</c:f>
              <c:strCache>
                <c:ptCount val="1"/>
                <c:pt idx="0">
                  <c:v>Utsläpp av växthusgaser</c:v>
                </c:pt>
              </c:strCache>
            </c:strRef>
          </c:tx>
          <c:spPr>
            <a:ln w="25400" cap="rnd">
              <a:solidFill>
                <a:srgbClr val="1E00BE"/>
              </a:solidFill>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2022K3</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strCache>
            </c:strRef>
          </c:cat>
          <c:val>
            <c:numRef>
              <c:f>'4 Utsläpp per FV (kvartal)'!$D$62:$BU$62</c:f>
              <c:numCache>
                <c:formatCode>0.00</c:formatCode>
                <c:ptCount val="70"/>
                <c:pt idx="0">
                  <c:v>100</c:v>
                </c:pt>
                <c:pt idx="1">
                  <c:v>95.759478375640185</c:v>
                </c:pt>
                <c:pt idx="2">
                  <c:v>92.878844563004833</c:v>
                </c:pt>
                <c:pt idx="3">
                  <c:v>103.48822348424997</c:v>
                </c:pt>
                <c:pt idx="4">
                  <c:v>94.852479853513898</c:v>
                </c:pt>
                <c:pt idx="5">
                  <c:v>86.994246516772492</c:v>
                </c:pt>
                <c:pt idx="6">
                  <c:v>81.86142377796574</c:v>
                </c:pt>
                <c:pt idx="7">
                  <c:v>96.792131019546986</c:v>
                </c:pt>
                <c:pt idx="8">
                  <c:v>108.83238681253313</c:v>
                </c:pt>
                <c:pt idx="9">
                  <c:v>93.860259603855496</c:v>
                </c:pt>
                <c:pt idx="10">
                  <c:v>87.726793199921929</c:v>
                </c:pt>
                <c:pt idx="11">
                  <c:v>105.77759162352332</c:v>
                </c:pt>
                <c:pt idx="12">
                  <c:v>101.3892826270832</c:v>
                </c:pt>
                <c:pt idx="13">
                  <c:v>89.475668528725606</c:v>
                </c:pt>
                <c:pt idx="14">
                  <c:v>83.988888062684168</c:v>
                </c:pt>
                <c:pt idx="15">
                  <c:v>90.571583927426175</c:v>
                </c:pt>
                <c:pt idx="16">
                  <c:v>93.199515276009194</c:v>
                </c:pt>
                <c:pt idx="17">
                  <c:v>83.108786377536333</c:v>
                </c:pt>
                <c:pt idx="18">
                  <c:v>78.725821892979639</c:v>
                </c:pt>
                <c:pt idx="19">
                  <c:v>89.762413209774422</c:v>
                </c:pt>
                <c:pt idx="20">
                  <c:v>90.621659680072881</c:v>
                </c:pt>
                <c:pt idx="21">
                  <c:v>82.67733322799225</c:v>
                </c:pt>
                <c:pt idx="22">
                  <c:v>78.676327065537663</c:v>
                </c:pt>
                <c:pt idx="23">
                  <c:v>83.687155511353623</c:v>
                </c:pt>
                <c:pt idx="24">
                  <c:v>83.468611449338681</c:v>
                </c:pt>
                <c:pt idx="25">
                  <c:v>80.471444040636896</c:v>
                </c:pt>
                <c:pt idx="26">
                  <c:v>78.537427849089596</c:v>
                </c:pt>
                <c:pt idx="27">
                  <c:v>84.11715634788591</c:v>
                </c:pt>
                <c:pt idx="28">
                  <c:v>86.503538996347146</c:v>
                </c:pt>
                <c:pt idx="29">
                  <c:v>82.173322520378861</c:v>
                </c:pt>
                <c:pt idx="30">
                  <c:v>77.986362199894046</c:v>
                </c:pt>
                <c:pt idx="31">
                  <c:v>83.71428471841395</c:v>
                </c:pt>
                <c:pt idx="32">
                  <c:v>87.408155725134094</c:v>
                </c:pt>
                <c:pt idx="33">
                  <c:v>81.045746698021134</c:v>
                </c:pt>
                <c:pt idx="34">
                  <c:v>80.249182057311771</c:v>
                </c:pt>
                <c:pt idx="35">
                  <c:v>87.172067721936671</c:v>
                </c:pt>
                <c:pt idx="36">
                  <c:v>83.616689284021305</c:v>
                </c:pt>
                <c:pt idx="37">
                  <c:v>80.695564984617121</c:v>
                </c:pt>
                <c:pt idx="38">
                  <c:v>79.468128119568362</c:v>
                </c:pt>
                <c:pt idx="39">
                  <c:v>84.272495747627502</c:v>
                </c:pt>
                <c:pt idx="40">
                  <c:v>82.988651045200641</c:v>
                </c:pt>
                <c:pt idx="41">
                  <c:v>79.122709992843014</c:v>
                </c:pt>
                <c:pt idx="42">
                  <c:v>77.536087073717098</c:v>
                </c:pt>
                <c:pt idx="43">
                  <c:v>82.552899049141644</c:v>
                </c:pt>
                <c:pt idx="44">
                  <c:v>81.333130396795156</c:v>
                </c:pt>
                <c:pt idx="45">
                  <c:v>77.353734651956103</c:v>
                </c:pt>
                <c:pt idx="46">
                  <c:v>77.573847212023765</c:v>
                </c:pt>
                <c:pt idx="47">
                  <c:v>78.539286809744681</c:v>
                </c:pt>
                <c:pt idx="48">
                  <c:v>76.949933542156586</c:v>
                </c:pt>
                <c:pt idx="49">
                  <c:v>67.395979532843199</c:v>
                </c:pt>
                <c:pt idx="50">
                  <c:v>67.426768568693248</c:v>
                </c:pt>
                <c:pt idx="51">
                  <c:v>70.907323840240934</c:v>
                </c:pt>
                <c:pt idx="52">
                  <c:v>72.208305836206975</c:v>
                </c:pt>
                <c:pt idx="53">
                  <c:v>74.130354968537091</c:v>
                </c:pt>
                <c:pt idx="54">
                  <c:v>71.434397278481612</c:v>
                </c:pt>
                <c:pt idx="55">
                  <c:v>76.651221801890571</c:v>
                </c:pt>
                <c:pt idx="56">
                  <c:v>73.335649288482813</c:v>
                </c:pt>
                <c:pt idx="57">
                  <c:v>70.198769368046328</c:v>
                </c:pt>
                <c:pt idx="58">
                  <c:v>76.05641248477977</c:v>
                </c:pt>
                <c:pt idx="59">
                  <c:v>71.12023292777009</c:v>
                </c:pt>
                <c:pt idx="60">
                  <c:v>70.619126846180308</c:v>
                </c:pt>
                <c:pt idx="61">
                  <c:v>68.682147936088938</c:v>
                </c:pt>
                <c:pt idx="62">
                  <c:v>72.802824690715426</c:v>
                </c:pt>
                <c:pt idx="63">
                  <c:v>75.928376569659903</c:v>
                </c:pt>
                <c:pt idx="64">
                  <c:v>74.691412531253789</c:v>
                </c:pt>
                <c:pt idx="65">
                  <c:v>73.727889986708433</c:v>
                </c:pt>
                <c:pt idx="66">
                  <c:v>76.040611319211436</c:v>
                </c:pt>
                <c:pt idx="67">
                  <c:v>72.629011869463795</c:v>
                </c:pt>
                <c:pt idx="68">
                  <c:v>73.194716833818219</c:v>
                </c:pt>
                <c:pt idx="69">
                  <c:v>72.217019714277754</c:v>
                </c:pt>
              </c:numCache>
            </c:numRef>
          </c:val>
          <c:smooth val="0"/>
          <c:extLst>
            <c:ext xmlns:c16="http://schemas.microsoft.com/office/drawing/2014/chart" uri="{C3380CC4-5D6E-409C-BE32-E72D297353CC}">
              <c16:uniqueId val="{00000000-7FBC-411A-80FE-FC453D70221E}"/>
            </c:ext>
          </c:extLst>
        </c:ser>
        <c:ser>
          <c:idx val="1"/>
          <c:order val="1"/>
          <c:tx>
            <c:strRef>
              <c:f>'4 Utsläpp per FV (kvartal)'!$C$63</c:f>
              <c:strCache>
                <c:ptCount val="1"/>
                <c:pt idx="0">
                  <c:v>BNP från produktionssidan</c:v>
                </c:pt>
              </c:strCache>
            </c:strRef>
          </c:tx>
          <c:spPr>
            <a:ln w="25400" cap="rnd">
              <a:solidFill>
                <a:srgbClr val="0AAFEB"/>
              </a:solidFill>
              <a:prstDash val="dash"/>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2022K3</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strCache>
            </c:strRef>
          </c:cat>
          <c:val>
            <c:numRef>
              <c:f>'4 Utsläpp per FV (kvartal)'!$D$63:$BU$63</c:f>
              <c:numCache>
                <c:formatCode>0.00</c:formatCode>
                <c:ptCount val="70"/>
                <c:pt idx="0">
                  <c:v>100</c:v>
                </c:pt>
                <c:pt idx="1">
                  <c:v>105.58892306498093</c:v>
                </c:pt>
                <c:pt idx="2">
                  <c:v>93.860108738190647</c:v>
                </c:pt>
                <c:pt idx="3">
                  <c:v>102.50207805733173</c:v>
                </c:pt>
                <c:pt idx="4">
                  <c:v>93.638233667439678</c:v>
                </c:pt>
                <c:pt idx="5">
                  <c:v>99.011265173052848</c:v>
                </c:pt>
                <c:pt idx="6">
                  <c:v>89.749517276176249</c:v>
                </c:pt>
                <c:pt idx="7">
                  <c:v>102.446609289644</c:v>
                </c:pt>
                <c:pt idx="8">
                  <c:v>95.693731544101709</c:v>
                </c:pt>
                <c:pt idx="9">
                  <c:v>104.63358270021314</c:v>
                </c:pt>
                <c:pt idx="10">
                  <c:v>96.158100542397221</c:v>
                </c:pt>
                <c:pt idx="11">
                  <c:v>110.49176377743926</c:v>
                </c:pt>
                <c:pt idx="12">
                  <c:v>102.391463955004</c:v>
                </c:pt>
                <c:pt idx="13">
                  <c:v>108.37586477911141</c:v>
                </c:pt>
                <c:pt idx="14">
                  <c:v>99.368254399498028</c:v>
                </c:pt>
                <c:pt idx="15">
                  <c:v>109.71786935245468</c:v>
                </c:pt>
                <c:pt idx="16">
                  <c:v>102.57517392612144</c:v>
                </c:pt>
                <c:pt idx="17">
                  <c:v>107.47259713503006</c:v>
                </c:pt>
                <c:pt idx="18">
                  <c:v>98.293405523589598</c:v>
                </c:pt>
                <c:pt idx="19">
                  <c:v>109.77236782099922</c:v>
                </c:pt>
                <c:pt idx="20">
                  <c:v>102.1724997816827</c:v>
                </c:pt>
                <c:pt idx="21">
                  <c:v>108.60445108560302</c:v>
                </c:pt>
                <c:pt idx="22">
                  <c:v>99.320790599741898</c:v>
                </c:pt>
                <c:pt idx="23">
                  <c:v>112.77253277185358</c:v>
                </c:pt>
                <c:pt idx="24">
                  <c:v>104.51464019690604</c:v>
                </c:pt>
                <c:pt idx="25">
                  <c:v>110.99284242665345</c:v>
                </c:pt>
                <c:pt idx="26">
                  <c:v>101.77880090431881</c:v>
                </c:pt>
                <c:pt idx="27">
                  <c:v>115.29215707202532</c:v>
                </c:pt>
                <c:pt idx="28">
                  <c:v>107.48965822829845</c:v>
                </c:pt>
                <c:pt idx="29">
                  <c:v>117.01298260253637</c:v>
                </c:pt>
                <c:pt idx="30">
                  <c:v>105.62660301504287</c:v>
                </c:pt>
                <c:pt idx="31">
                  <c:v>121.4317249007869</c:v>
                </c:pt>
                <c:pt idx="32">
                  <c:v>110.05229912381986</c:v>
                </c:pt>
                <c:pt idx="33">
                  <c:v>119.84957128949523</c:v>
                </c:pt>
                <c:pt idx="34">
                  <c:v>107.46402615926489</c:v>
                </c:pt>
                <c:pt idx="35">
                  <c:v>123.81866079312252</c:v>
                </c:pt>
                <c:pt idx="36">
                  <c:v>114.8095949647943</c:v>
                </c:pt>
                <c:pt idx="37">
                  <c:v>120.24149128509653</c:v>
                </c:pt>
                <c:pt idx="38">
                  <c:v>108.98456577496177</c:v>
                </c:pt>
                <c:pt idx="39">
                  <c:v>125.83219323184005</c:v>
                </c:pt>
                <c:pt idx="40">
                  <c:v>116.2365815714318</c:v>
                </c:pt>
                <c:pt idx="41">
                  <c:v>123.19079638919345</c:v>
                </c:pt>
                <c:pt idx="42">
                  <c:v>110.59307917964443</c:v>
                </c:pt>
                <c:pt idx="43">
                  <c:v>128.16519666346468</c:v>
                </c:pt>
                <c:pt idx="44">
                  <c:v>118.64543005275192</c:v>
                </c:pt>
                <c:pt idx="45">
                  <c:v>125.81294896549939</c:v>
                </c:pt>
                <c:pt idx="46">
                  <c:v>114.0770191116588</c:v>
                </c:pt>
                <c:pt idx="47">
                  <c:v>132.12248086084938</c:v>
                </c:pt>
                <c:pt idx="48">
                  <c:v>121.99676243519211</c:v>
                </c:pt>
                <c:pt idx="49">
                  <c:v>116.80752175895827</c:v>
                </c:pt>
                <c:pt idx="50">
                  <c:v>112.24145570746127</c:v>
                </c:pt>
                <c:pt idx="51">
                  <c:v>130.12382634232799</c:v>
                </c:pt>
                <c:pt idx="52">
                  <c:v>122.16777765918565</c:v>
                </c:pt>
                <c:pt idx="53">
                  <c:v>129.91343314477186</c:v>
                </c:pt>
                <c:pt idx="54">
                  <c:v>116.9882399743841</c:v>
                </c:pt>
                <c:pt idx="55">
                  <c:v>125.55129162987615</c:v>
                </c:pt>
                <c:pt idx="56">
                  <c:v>131.80495046622872</c:v>
                </c:pt>
                <c:pt idx="57">
                  <c:v>119.42999776831198</c:v>
                </c:pt>
                <c:pt idx="58">
                  <c:v>135.8851392217554</c:v>
                </c:pt>
                <c:pt idx="59">
                  <c:v>127.1584304441059</c:v>
                </c:pt>
                <c:pt idx="60">
                  <c:v>129.64732860474217</c:v>
                </c:pt>
                <c:pt idx="61">
                  <c:v>119.12322152252872</c:v>
                </c:pt>
                <c:pt idx="62">
                  <c:v>135.69625432187411</c:v>
                </c:pt>
                <c:pt idx="63">
                  <c:v>126.42658231532782</c:v>
                </c:pt>
                <c:pt idx="64">
                  <c:v>130.82624206376158</c:v>
                </c:pt>
                <c:pt idx="65">
                  <c:v>120.97277340604109</c:v>
                </c:pt>
                <c:pt idx="66">
                  <c:v>138.2183043699039</c:v>
                </c:pt>
                <c:pt idx="67">
                  <c:v>126.52975745755751</c:v>
                </c:pt>
                <c:pt idx="68">
                  <c:v>132.56396697101715</c:v>
                </c:pt>
                <c:pt idx="69">
                  <c:v>124.12511360585803</c:v>
                </c:pt>
              </c:numCache>
            </c:numRef>
          </c:val>
          <c:smooth val="0"/>
          <c:extLst>
            <c:ext xmlns:c16="http://schemas.microsoft.com/office/drawing/2014/chart" uri="{C3380CC4-5D6E-409C-BE32-E72D297353CC}">
              <c16:uniqueId val="{00000001-7FBC-411A-80FE-FC453D70221E}"/>
            </c:ext>
          </c:extLst>
        </c:ser>
        <c:ser>
          <c:idx val="2"/>
          <c:order val="2"/>
          <c:tx>
            <c:strRef>
              <c:f>'4 Utsläpp per FV (kvartal)'!$C$64</c:f>
              <c:strCache>
                <c:ptCount val="1"/>
                <c:pt idx="0">
                  <c:v>Intensitet (utsläpp per krona)</c:v>
                </c:pt>
              </c:strCache>
            </c:strRef>
          </c:tx>
          <c:spPr>
            <a:ln w="25400" cap="rnd">
              <a:solidFill>
                <a:srgbClr val="0070C0"/>
              </a:solidFill>
              <a:prstDash val="sysDot"/>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2022K3</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strCache>
            </c:strRef>
          </c:cat>
          <c:val>
            <c:numRef>
              <c:f>'4 Utsläpp per FV (kvartal)'!$D$64:$BU$64</c:f>
              <c:numCache>
                <c:formatCode>0.00</c:formatCode>
                <c:ptCount val="70"/>
                <c:pt idx="0">
                  <c:v>100</c:v>
                </c:pt>
                <c:pt idx="1">
                  <c:v>90.690837254499158</c:v>
                </c:pt>
                <c:pt idx="2">
                  <c:v>98.954546091649092</c:v>
                </c:pt>
                <c:pt idx="3">
                  <c:v>100.96207359461206</c:v>
                </c:pt>
                <c:pt idx="4">
                  <c:v>101.29674187403693</c:v>
                </c:pt>
                <c:pt idx="5">
                  <c:v>87.862978384048603</c:v>
                </c:pt>
                <c:pt idx="6">
                  <c:v>91.210990612977511</c:v>
                </c:pt>
                <c:pt idx="7">
                  <c:v>94.480560841100854</c:v>
                </c:pt>
                <c:pt idx="8">
                  <c:v>113.72990169411072</c:v>
                </c:pt>
                <c:pt idx="9">
                  <c:v>89.703761623814017</c:v>
                </c:pt>
                <c:pt idx="10">
                  <c:v>91.23182831720159</c:v>
                </c:pt>
                <c:pt idx="11">
                  <c:v>95.733462845781361</c:v>
                </c:pt>
                <c:pt idx="12">
                  <c:v>99.021225706508901</c:v>
                </c:pt>
                <c:pt idx="13">
                  <c:v>82.560511707188994</c:v>
                </c:pt>
                <c:pt idx="14">
                  <c:v>84.522857496335817</c:v>
                </c:pt>
                <c:pt idx="15">
                  <c:v>82.549528588161408</c:v>
                </c:pt>
                <c:pt idx="16">
                  <c:v>90.85971947084883</c:v>
                </c:pt>
                <c:pt idx="17">
                  <c:v>77.330211228744474</c:v>
                </c:pt>
                <c:pt idx="18">
                  <c:v>80.092679131039063</c:v>
                </c:pt>
                <c:pt idx="19">
                  <c:v>81.771410229709076</c:v>
                </c:pt>
                <c:pt idx="20">
                  <c:v>88.694766080607707</c:v>
                </c:pt>
                <c:pt idx="21">
                  <c:v>76.127020947626903</c:v>
                </c:pt>
                <c:pt idx="22">
                  <c:v>79.214358434378113</c:v>
                </c:pt>
                <c:pt idx="23">
                  <c:v>74.208810828660162</c:v>
                </c:pt>
                <c:pt idx="24">
                  <c:v>79.8630807053284</c:v>
                </c:pt>
                <c:pt idx="25">
                  <c:v>72.50147151949389</c:v>
                </c:pt>
                <c:pt idx="26">
                  <c:v>77.164819344768858</c:v>
                </c:pt>
                <c:pt idx="27">
                  <c:v>72.959998740709011</c:v>
                </c:pt>
                <c:pt idx="28">
                  <c:v>80.476150377761314</c:v>
                </c:pt>
                <c:pt idx="29">
                  <c:v>70.225816565586527</c:v>
                </c:pt>
                <c:pt idx="30">
                  <c:v>73.832121808165681</c:v>
                </c:pt>
                <c:pt idx="31">
                  <c:v>68.939385310396304</c:v>
                </c:pt>
                <c:pt idx="32">
                  <c:v>79.424197786900521</c:v>
                </c:pt>
                <c:pt idx="33">
                  <c:v>67.622892452619709</c:v>
                </c:pt>
                <c:pt idx="34">
                  <c:v>74.675391315024882</c:v>
                </c:pt>
                <c:pt idx="35">
                  <c:v>70.403012892850342</c:v>
                </c:pt>
                <c:pt idx="36">
                  <c:v>72.830750173504114</c:v>
                </c:pt>
                <c:pt idx="37">
                  <c:v>67.111247641868715</c:v>
                </c:pt>
                <c:pt idx="38">
                  <c:v>72.916864470203222</c:v>
                </c:pt>
                <c:pt idx="39">
                  <c:v>66.972126594312243</c:v>
                </c:pt>
                <c:pt idx="40">
                  <c:v>71.396328009010617</c:v>
                </c:pt>
                <c:pt idx="41">
                  <c:v>64.227777002814975</c:v>
                </c:pt>
                <c:pt idx="42">
                  <c:v>70.109348296351854</c:v>
                </c:pt>
                <c:pt idx="43">
                  <c:v>64.411323197130102</c:v>
                </c:pt>
                <c:pt idx="44">
                  <c:v>68.551422807126201</c:v>
                </c:pt>
                <c:pt idx="45">
                  <c:v>61.483126568448974</c:v>
                </c:pt>
                <c:pt idx="46">
                  <c:v>68.001292298928632</c:v>
                </c:pt>
                <c:pt idx="47">
                  <c:v>59.44430220960033</c:v>
                </c:pt>
                <c:pt idx="48">
                  <c:v>63.075389876050536</c:v>
                </c:pt>
                <c:pt idx="49">
                  <c:v>57.698321578913571</c:v>
                </c:pt>
                <c:pt idx="50">
                  <c:v>60.072963366075669</c:v>
                </c:pt>
                <c:pt idx="51">
                  <c:v>54.492190887239126</c:v>
                </c:pt>
                <c:pt idx="52">
                  <c:v>59.105851984676505</c:v>
                </c:pt>
                <c:pt idx="53">
                  <c:v>57.061347063261969</c:v>
                </c:pt>
                <c:pt idx="54">
                  <c:v>61.061177853537217</c:v>
                </c:pt>
                <c:pt idx="55">
                  <c:v>61.051719027994977</c:v>
                </c:pt>
                <c:pt idx="56">
                  <c:v>55.639525699964501</c:v>
                </c:pt>
                <c:pt idx="57">
                  <c:v>58.778171882937066</c:v>
                </c:pt>
                <c:pt idx="58">
                  <c:v>55.971103919362974</c:v>
                </c:pt>
                <c:pt idx="59">
                  <c:v>55.930411125223721</c:v>
                </c:pt>
                <c:pt idx="60">
                  <c:v>54.470175055806926</c:v>
                </c:pt>
                <c:pt idx="61">
                  <c:v>57.656388954440487</c:v>
                </c:pt>
                <c:pt idx="62">
                  <c:v>53.651314883037024</c:v>
                </c:pt>
                <c:pt idx="63">
                  <c:v>60.057287936711425</c:v>
                </c:pt>
                <c:pt idx="64">
                  <c:v>57.092072166110952</c:v>
                </c:pt>
                <c:pt idx="65">
                  <c:v>60.945854104909401</c:v>
                </c:pt>
                <c:pt idx="66">
                  <c:v>55.014863382862302</c:v>
                </c:pt>
                <c:pt idx="67">
                  <c:v>57.400735865494788</c:v>
                </c:pt>
                <c:pt idx="68">
                  <c:v>55.214639774487885</c:v>
                </c:pt>
                <c:pt idx="69">
                  <c:v>58.180828694822239</c:v>
                </c:pt>
              </c:numCache>
            </c:numRef>
          </c:val>
          <c:smooth val="0"/>
          <c:extLst>
            <c:ext xmlns:c16="http://schemas.microsoft.com/office/drawing/2014/chart" uri="{C3380CC4-5D6E-409C-BE32-E72D297353CC}">
              <c16:uniqueId val="{00000000-C0E3-46A7-AC57-6B45A819467A}"/>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686010297113865"/>
          <c:y val="0.92845691825950327"/>
          <c:w val="0.6811635164415325"/>
          <c:h val="4.53612641038846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sv-SE" sz="1050"/>
              <a:t>Utveckling av växthusgasutsläpp och förädlingsvärde. Procentuell förändring jämfört</a:t>
            </a:r>
            <a:r>
              <a:rPr lang="sv-SE" sz="1050" baseline="0"/>
              <a:t> med samma kvartal föregående år</a:t>
            </a:r>
            <a:endParaRPr lang="sv-SE" sz="1050"/>
          </a:p>
          <a:p>
            <a:pPr>
              <a:defRPr sz="1050"/>
            </a:pPr>
            <a:r>
              <a:rPr lang="sv-SE" sz="1050" b="0"/>
              <a:t>Emissions of greenhouse gases and value added. Percentage change compared with same quarter previous year</a:t>
            </a:r>
          </a:p>
        </c:rich>
      </c:tx>
      <c:layout>
        <c:manualLayout>
          <c:xMode val="edge"/>
          <c:yMode val="edge"/>
          <c:x val="0.19890714470787033"/>
          <c:y val="4.4632294984063757E-2"/>
        </c:manualLayout>
      </c:layout>
      <c:overlay val="0"/>
    </c:title>
    <c:autoTitleDeleted val="0"/>
    <c:plotArea>
      <c:layout>
        <c:manualLayout>
          <c:layoutTarget val="inner"/>
          <c:xMode val="edge"/>
          <c:yMode val="edge"/>
          <c:x val="0.29140380113773062"/>
          <c:y val="0.14849097404468062"/>
          <c:w val="0.67458205011806127"/>
          <c:h val="0.69432916445338011"/>
        </c:manualLayout>
      </c:layout>
      <c:barChart>
        <c:barDir val="bar"/>
        <c:grouping val="clustered"/>
        <c:varyColors val="0"/>
        <c:ser>
          <c:idx val="0"/>
          <c:order val="0"/>
          <c:tx>
            <c:strRef>
              <c:f>'2 Diagram'!$N$78</c:f>
              <c:strCache>
                <c:ptCount val="1"/>
                <c:pt idx="0">
                  <c:v>Utsläpp av växthusgaser (2025K3)</c:v>
                </c:pt>
              </c:strCache>
            </c:strRef>
          </c:tx>
          <c:spPr>
            <a:solidFill>
              <a:srgbClr val="1E00BE"/>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Diagram'!$N$79:$N$88</c:f>
              <c:numCache>
                <c:formatCode>0.0%</c:formatCode>
                <c:ptCount val="10"/>
                <c:pt idx="0">
                  <c:v>-1.4E-2</c:v>
                </c:pt>
                <c:pt idx="1">
                  <c:v>0.11899999999999999</c:v>
                </c:pt>
                <c:pt idx="2">
                  <c:v>-6.0000000000000001E-3</c:v>
                </c:pt>
                <c:pt idx="3">
                  <c:v>2.5999999999999999E-2</c:v>
                </c:pt>
                <c:pt idx="4">
                  <c:v>-6.3E-2</c:v>
                </c:pt>
                <c:pt idx="5">
                  <c:v>-4.2000000000000003E-2</c:v>
                </c:pt>
                <c:pt idx="6">
                  <c:v>-4.9000000000000002E-2</c:v>
                </c:pt>
                <c:pt idx="7">
                  <c:v>-3.9E-2</c:v>
                </c:pt>
                <c:pt idx="8">
                  <c:v>-4.1000000000000002E-2</c:v>
                </c:pt>
                <c:pt idx="9">
                  <c:v>-0.02</c:v>
                </c:pt>
              </c:numCache>
            </c:numRef>
          </c:val>
          <c:extLst>
            <c:ext xmlns:c16="http://schemas.microsoft.com/office/drawing/2014/chart" uri="{C3380CC4-5D6E-409C-BE32-E72D297353CC}">
              <c16:uniqueId val="{00000000-70F1-48F4-BD06-EF3B9BD4D355}"/>
            </c:ext>
          </c:extLst>
        </c:ser>
        <c:ser>
          <c:idx val="1"/>
          <c:order val="1"/>
          <c:tx>
            <c:strRef>
              <c:f>'2 Diagram'!$O$78</c:f>
              <c:strCache>
                <c:ptCount val="1"/>
                <c:pt idx="0">
                  <c:v>Förädlingsvärde (2025K3)</c:v>
                </c:pt>
              </c:strCache>
            </c:strRef>
          </c:tx>
          <c:spPr>
            <a:solidFill>
              <a:srgbClr val="8D90F5"/>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Diagram'!$O$79:$O$88</c:f>
              <c:numCache>
                <c:formatCode>0.0%</c:formatCode>
                <c:ptCount val="10"/>
                <c:pt idx="0">
                  <c:v>-3.4000000000000002E-2</c:v>
                </c:pt>
                <c:pt idx="1">
                  <c:v>0.17</c:v>
                </c:pt>
                <c:pt idx="2">
                  <c:v>4.5999999999999999E-2</c:v>
                </c:pt>
                <c:pt idx="3">
                  <c:v>-1.6E-2</c:v>
                </c:pt>
                <c:pt idx="4">
                  <c:v>-3.6999999999999998E-2</c:v>
                </c:pt>
                <c:pt idx="5">
                  <c:v>-0.02</c:v>
                </c:pt>
                <c:pt idx="6">
                  <c:v>3.7999999999999999E-2</c:v>
                </c:pt>
                <c:pt idx="7">
                  <c:v>1.7000000000000001E-2</c:v>
                </c:pt>
                <c:pt idx="8">
                  <c:v>1.7999999999999999E-2</c:v>
                </c:pt>
                <c:pt idx="9">
                  <c:v>2.5999999999999999E-2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40790111809274954"/>
          <c:y val="0.91614851072878856"/>
          <c:w val="0.37174757243033812"/>
          <c:h val="6.7552260456537491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jämförelse med samma kvartal föregående år</a:t>
            </a:r>
            <a:endParaRPr lang="sv-SE" sz="1050">
              <a:effectLst/>
            </a:endParaRPr>
          </a:p>
          <a:p>
            <a:pPr>
              <a:defRPr sz="1050"/>
            </a:pPr>
            <a:r>
              <a:rPr lang="sv-SE" sz="1050" b="0" i="0" baseline="0">
                <a:effectLst/>
              </a:rPr>
              <a:t>Emissions of greenhouse gases, ompared to the same quarter last year</a:t>
            </a:r>
            <a:endParaRPr lang="sv-SE" sz="1050">
              <a:effectLst/>
            </a:endParaRPr>
          </a:p>
        </c:rich>
      </c:tx>
      <c:layout>
        <c:manualLayout>
          <c:xMode val="edge"/>
          <c:yMode val="edge"/>
          <c:x val="0.45444746223531401"/>
          <c:y val="1.8921856457604986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0.29033119933199242"/>
          <c:y val="0.11279791680789772"/>
          <c:w val="0.68010112409398693"/>
          <c:h val="0.76175836938294639"/>
        </c:manualLayout>
      </c:layout>
      <c:barChart>
        <c:barDir val="bar"/>
        <c:grouping val="clustered"/>
        <c:varyColors val="0"/>
        <c:ser>
          <c:idx val="0"/>
          <c:order val="0"/>
          <c:tx>
            <c:strRef>
              <c:f>'2 Diagram'!$D$79</c:f>
              <c:strCache>
                <c:ptCount val="1"/>
                <c:pt idx="0">
                  <c:v>2025K3</c:v>
                </c:pt>
              </c:strCache>
            </c:strRef>
          </c:tx>
          <c:spPr>
            <a:solidFill>
              <a:srgbClr val="1E00BE"/>
            </a:solidFill>
            <a:ln w="6350">
              <a:solidFill>
                <a:srgbClr val="1E00BE"/>
              </a:solidFill>
            </a:ln>
            <a:effectLst/>
          </c:spPr>
          <c:invertIfNegative val="0"/>
          <c:cat>
            <c:strRef>
              <c:f>'2 Diagram'!$C$80:$C$88</c:f>
              <c:strCache>
                <c:ptCount val="9"/>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pt idx="8">
                  <c:v>Hushåll och icke-vinstdrivande organisationer</c:v>
                </c:pt>
              </c:strCache>
            </c:strRef>
          </c:cat>
          <c:val>
            <c:numRef>
              <c:f>'2 Diagram'!$D$80:$D$88</c:f>
              <c:numCache>
                <c:formatCode>#,##0</c:formatCode>
                <c:ptCount val="9"/>
                <c:pt idx="0">
                  <c:v>2049.96</c:v>
                </c:pt>
                <c:pt idx="1">
                  <c:v>229.53</c:v>
                </c:pt>
                <c:pt idx="2">
                  <c:v>3310.57</c:v>
                </c:pt>
                <c:pt idx="3">
                  <c:v>1148.5899999999999</c:v>
                </c:pt>
                <c:pt idx="4">
                  <c:v>513.08000000000004</c:v>
                </c:pt>
                <c:pt idx="5">
                  <c:v>2212.38</c:v>
                </c:pt>
                <c:pt idx="6">
                  <c:v>806.96</c:v>
                </c:pt>
                <c:pt idx="7">
                  <c:v>83.9</c:v>
                </c:pt>
                <c:pt idx="8">
                  <c:v>2076.41</c:v>
                </c:pt>
              </c:numCache>
            </c:numRef>
          </c:val>
          <c:extLst>
            <c:ext xmlns:c16="http://schemas.microsoft.com/office/drawing/2014/chart" uri="{C3380CC4-5D6E-409C-BE32-E72D297353CC}">
              <c16:uniqueId val="{00000000-70F1-48F4-BD06-EF3B9BD4D355}"/>
            </c:ext>
          </c:extLst>
        </c:ser>
        <c:ser>
          <c:idx val="1"/>
          <c:order val="1"/>
          <c:tx>
            <c:strRef>
              <c:f>'2 Diagram'!$E$79</c:f>
              <c:strCache>
                <c:ptCount val="1"/>
                <c:pt idx="0">
                  <c:v>2024K3</c:v>
                </c:pt>
              </c:strCache>
            </c:strRef>
          </c:tx>
          <c:spPr>
            <a:solidFill>
              <a:srgbClr val="8D90F5"/>
            </a:solidFill>
            <a:ln w="6350">
              <a:solidFill>
                <a:srgbClr val="1E00BE"/>
              </a:solidFill>
            </a:ln>
            <a:effectLst/>
          </c:spPr>
          <c:invertIfNegative val="0"/>
          <c:cat>
            <c:strRef>
              <c:f>'2 Diagram'!$C$80:$C$88</c:f>
              <c:strCache>
                <c:ptCount val="9"/>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pt idx="8">
                  <c:v>Hushåll och icke-vinstdrivande organisationer</c:v>
                </c:pt>
              </c:strCache>
            </c:strRef>
          </c:cat>
          <c:val>
            <c:numRef>
              <c:f>'2 Diagram'!$E$80:$E$88</c:f>
              <c:numCache>
                <c:formatCode>#,##0</c:formatCode>
                <c:ptCount val="9"/>
                <c:pt idx="0">
                  <c:v>2078.54</c:v>
                </c:pt>
                <c:pt idx="1">
                  <c:v>205.06</c:v>
                </c:pt>
                <c:pt idx="2">
                  <c:v>3329.45</c:v>
                </c:pt>
                <c:pt idx="3">
                  <c:v>1119.68</c:v>
                </c:pt>
                <c:pt idx="4">
                  <c:v>547.83000000000004</c:v>
                </c:pt>
                <c:pt idx="5">
                  <c:v>2310.27</c:v>
                </c:pt>
                <c:pt idx="6">
                  <c:v>848.71</c:v>
                </c:pt>
                <c:pt idx="7">
                  <c:v>87.33</c:v>
                </c:pt>
                <c:pt idx="8">
                  <c:v>2164.59</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5034570178988419"/>
          <c:y val="0.93765266921093626"/>
          <c:w val="0.1589159152582019"/>
          <c:h val="4.8155938445860025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Diagram'!$T$30</c:f>
              <c:strCache>
                <c:ptCount val="1"/>
                <c:pt idx="0">
                  <c:v>Jordbruk, skogsbruk och fiske</c:v>
                </c:pt>
              </c:strCache>
            </c:strRef>
          </c:tx>
          <c:spPr>
            <a:solidFill>
              <a:schemeClr val="accent1"/>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Diagram'!$V$30:$AM$30</c:f>
              <c:numCache>
                <c:formatCode>0.0</c:formatCode>
                <c:ptCount val="18"/>
                <c:pt idx="0">
                  <c:v>115.16148082046168</c:v>
                </c:pt>
                <c:pt idx="1">
                  <c:v>106.65278707214911</c:v>
                </c:pt>
                <c:pt idx="2">
                  <c:v>90.432964433555796</c:v>
                </c:pt>
                <c:pt idx="3">
                  <c:v>85.897643442622964</c:v>
                </c:pt>
                <c:pt idx="4">
                  <c:v>90.791121421653642</c:v>
                </c:pt>
                <c:pt idx="5">
                  <c:v>87.111622185377328</c:v>
                </c:pt>
                <c:pt idx="6">
                  <c:v>79.57601386898618</c:v>
                </c:pt>
                <c:pt idx="7">
                  <c:v>90.856875481669064</c:v>
                </c:pt>
              </c:numCache>
            </c:numRef>
          </c:val>
          <c:extLst>
            <c:ext xmlns:c16="http://schemas.microsoft.com/office/drawing/2014/chart" uri="{C3380CC4-5D6E-409C-BE32-E72D297353CC}">
              <c16:uniqueId val="{00000000-EC5A-407C-AFB0-54D5A98B4C30}"/>
            </c:ext>
          </c:extLst>
        </c:ser>
        <c:ser>
          <c:idx val="1"/>
          <c:order val="1"/>
          <c:tx>
            <c:strRef>
              <c:f>'2 Diagram'!$T$31</c:f>
              <c:strCache>
                <c:ptCount val="1"/>
                <c:pt idx="0">
                  <c:v>Utvinning av mineral</c:v>
                </c:pt>
              </c:strCache>
            </c:strRef>
          </c:tx>
          <c:spPr>
            <a:solidFill>
              <a:schemeClr val="accent2"/>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Diagram'!$V$31:$AM$31</c:f>
              <c:numCache>
                <c:formatCode>0.0</c:formatCode>
                <c:ptCount val="18"/>
                <c:pt idx="0">
                  <c:v>18.581136694595109</c:v>
                </c:pt>
                <c:pt idx="1">
                  <c:v>20.976841813904137</c:v>
                </c:pt>
                <c:pt idx="2">
                  <c:v>25.958596607914867</c:v>
                </c:pt>
                <c:pt idx="3">
                  <c:v>23.476712537837358</c:v>
                </c:pt>
                <c:pt idx="4">
                  <c:v>19.550641309155242</c:v>
                </c:pt>
                <c:pt idx="5">
                  <c:v>19.76781583874876</c:v>
                </c:pt>
                <c:pt idx="6">
                  <c:v>21.005541151949572</c:v>
                </c:pt>
                <c:pt idx="7">
                  <c:v>25.628593675131768</c:v>
                </c:pt>
              </c:numCache>
            </c:numRef>
          </c:val>
          <c:extLst>
            <c:ext xmlns:c16="http://schemas.microsoft.com/office/drawing/2014/chart" uri="{C3380CC4-5D6E-409C-BE32-E72D297353CC}">
              <c16:uniqueId val="{00000001-EC5A-407C-AFB0-54D5A98B4C30}"/>
            </c:ext>
          </c:extLst>
        </c:ser>
        <c:ser>
          <c:idx val="2"/>
          <c:order val="2"/>
          <c:tx>
            <c:strRef>
              <c:f>'2 Diagram'!$T$32</c:f>
              <c:strCache>
                <c:ptCount val="1"/>
                <c:pt idx="0">
                  <c:v>Tillverkningsindustri</c:v>
                </c:pt>
              </c:strCache>
            </c:strRef>
          </c:tx>
          <c:spPr>
            <a:solidFill>
              <a:schemeClr val="accent3"/>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Diagram'!$V$32:$AM$32</c:f>
              <c:numCache>
                <c:formatCode>0.0</c:formatCode>
                <c:ptCount val="18"/>
                <c:pt idx="0">
                  <c:v>23.311809672117882</c:v>
                </c:pt>
                <c:pt idx="1">
                  <c:v>21.324224545889425</c:v>
                </c:pt>
                <c:pt idx="2">
                  <c:v>21.0983596888832</c:v>
                </c:pt>
                <c:pt idx="3">
                  <c:v>20.131512459423206</c:v>
                </c:pt>
                <c:pt idx="4">
                  <c:v>18.689700892546195</c:v>
                </c:pt>
                <c:pt idx="5">
                  <c:v>17.534754887994108</c:v>
                </c:pt>
                <c:pt idx="6">
                  <c:v>15.261928749058935</c:v>
                </c:pt>
                <c:pt idx="7">
                  <c:v>16.459494115496021</c:v>
                </c:pt>
              </c:numCache>
            </c:numRef>
          </c:val>
          <c:extLst>
            <c:ext xmlns:c16="http://schemas.microsoft.com/office/drawing/2014/chart" uri="{C3380CC4-5D6E-409C-BE32-E72D297353CC}">
              <c16:uniqueId val="{00000002-EC5A-407C-AFB0-54D5A98B4C30}"/>
            </c:ext>
          </c:extLst>
        </c:ser>
        <c:ser>
          <c:idx val="3"/>
          <c:order val="3"/>
          <c:tx>
            <c:strRef>
              <c:f>'2 Diagram'!$T$33</c:f>
              <c:strCache>
                <c:ptCount val="1"/>
                <c:pt idx="0">
                  <c:v>El, gas och värmeverk samt vatten, avlopp och avfall</c:v>
                </c:pt>
              </c:strCache>
            </c:strRef>
          </c:tx>
          <c:spPr>
            <a:solidFill>
              <a:schemeClr val="accent4"/>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Diagram'!$V$33:$AM$33</c:f>
              <c:numCache>
                <c:formatCode>0.0</c:formatCode>
                <c:ptCount val="18"/>
                <c:pt idx="0">
                  <c:v>86.044725577480719</c:v>
                </c:pt>
                <c:pt idx="1">
                  <c:v>57.255534428901264</c:v>
                </c:pt>
                <c:pt idx="2">
                  <c:v>49.756573109793116</c:v>
                </c:pt>
                <c:pt idx="3">
                  <c:v>52.154341219947582</c:v>
                </c:pt>
                <c:pt idx="4">
                  <c:v>58.130931628897926</c:v>
                </c:pt>
                <c:pt idx="5">
                  <c:v>32.809175821516718</c:v>
                </c:pt>
                <c:pt idx="6">
                  <c:v>46.985672055181233</c:v>
                </c:pt>
                <c:pt idx="7">
                  <c:v>37.805290688985203</c:v>
                </c:pt>
              </c:numCache>
            </c:numRef>
          </c:val>
          <c:extLst>
            <c:ext xmlns:c16="http://schemas.microsoft.com/office/drawing/2014/chart" uri="{C3380CC4-5D6E-409C-BE32-E72D297353CC}">
              <c16:uniqueId val="{00000003-EC5A-407C-AFB0-54D5A98B4C30}"/>
            </c:ext>
          </c:extLst>
        </c:ser>
        <c:ser>
          <c:idx val="4"/>
          <c:order val="4"/>
          <c:tx>
            <c:strRef>
              <c:f>'2 Diagram'!$T$34</c:f>
              <c:strCache>
                <c:ptCount val="1"/>
                <c:pt idx="0">
                  <c:v>Byggverksamhet</c:v>
                </c:pt>
              </c:strCache>
            </c:strRef>
          </c:tx>
          <c:spPr>
            <a:solidFill>
              <a:schemeClr val="accent5"/>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Diagram'!$V$34:$AM$34</c:f>
              <c:numCache>
                <c:formatCode>0.0</c:formatCode>
                <c:ptCount val="18"/>
                <c:pt idx="0">
                  <c:v>6.6282205267876781</c:v>
                </c:pt>
                <c:pt idx="1">
                  <c:v>6.3040979838444864</c:v>
                </c:pt>
                <c:pt idx="2">
                  <c:v>6.0386056561003372</c:v>
                </c:pt>
                <c:pt idx="3">
                  <c:v>5.9430275051673389</c:v>
                </c:pt>
                <c:pt idx="4">
                  <c:v>5.1094745571668021</c:v>
                </c:pt>
                <c:pt idx="5">
                  <c:v>5.1975153006823493</c:v>
                </c:pt>
                <c:pt idx="6">
                  <c:v>4.6618006725771934</c:v>
                </c:pt>
                <c:pt idx="7">
                  <c:v>5.9227566098703299</c:v>
                </c:pt>
              </c:numCache>
            </c:numRef>
          </c:val>
          <c:extLst>
            <c:ext xmlns:c16="http://schemas.microsoft.com/office/drawing/2014/chart" uri="{C3380CC4-5D6E-409C-BE32-E72D297353CC}">
              <c16:uniqueId val="{00000004-EC5A-407C-AFB0-54D5A98B4C30}"/>
            </c:ext>
          </c:extLst>
        </c:ser>
        <c:ser>
          <c:idx val="5"/>
          <c:order val="5"/>
          <c:tx>
            <c:strRef>
              <c:f>'2 Diagram'!$T$37</c:f>
              <c:strCache>
                <c:ptCount val="1"/>
                <c:pt idx="0">
                  <c:v>Offentlig sektor</c:v>
                </c:pt>
              </c:strCache>
            </c:strRef>
          </c:tx>
          <c:spPr>
            <a:solidFill>
              <a:schemeClr val="accent6"/>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Diagram'!$V$37:$AM$37</c:f>
              <c:numCache>
                <c:formatCode>0.0</c:formatCode>
                <c:ptCount val="18"/>
                <c:pt idx="0">
                  <c:v>0.51503827875322206</c:v>
                </c:pt>
                <c:pt idx="1">
                  <c:v>0.46652978092153397</c:v>
                </c:pt>
                <c:pt idx="2">
                  <c:v>0.37994467180319624</c:v>
                </c:pt>
                <c:pt idx="3">
                  <c:v>0.35146545791740508</c:v>
                </c:pt>
                <c:pt idx="4">
                  <c:v>0.31659151989176776</c:v>
                </c:pt>
                <c:pt idx="5">
                  <c:v>0.33640552578297461</c:v>
                </c:pt>
                <c:pt idx="6">
                  <c:v>0.27930272397965189</c:v>
                </c:pt>
                <c:pt idx="7">
                  <c:v>0.29785135776545235</c:v>
                </c:pt>
              </c:numCache>
            </c:numRef>
          </c:val>
          <c:extLst>
            <c:ext xmlns:c16="http://schemas.microsoft.com/office/drawing/2014/chart" uri="{C3380CC4-5D6E-409C-BE32-E72D297353CC}">
              <c16:uniqueId val="{00000005-EC5A-407C-AFB0-54D5A98B4C30}"/>
            </c:ext>
          </c:extLst>
        </c:ser>
        <c:ser>
          <c:idx val="6"/>
          <c:order val="6"/>
          <c:tx>
            <c:strRef>
              <c:f>'2 Diagram'!$T$38</c:f>
              <c:strCache>
                <c:ptCount val="1"/>
              </c:strCache>
            </c:strRef>
          </c:tx>
          <c:spPr>
            <a:solidFill>
              <a:schemeClr val="accent1">
                <a:lumMod val="60000"/>
              </a:schemeClr>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Diagram'!$V$38:$AM$38</c:f>
              <c:numCache>
                <c:formatCode>0.0</c:formatCode>
                <c:ptCount val="18"/>
              </c:numCache>
            </c:numRef>
          </c:val>
          <c:extLst>
            <c:ext xmlns:c16="http://schemas.microsoft.com/office/drawing/2014/chart" uri="{C3380CC4-5D6E-409C-BE32-E72D297353CC}">
              <c16:uniqueId val="{00000006-EC5A-407C-AFB0-54D5A98B4C30}"/>
            </c:ext>
          </c:extLst>
        </c:ser>
        <c:ser>
          <c:idx val="7"/>
          <c:order val="7"/>
          <c:tx>
            <c:strRef>
              <c:f>'2 Diagram'!$T$39</c:f>
              <c:strCache>
                <c:ptCount val="1"/>
              </c:strCache>
            </c:strRef>
          </c:tx>
          <c:spPr>
            <a:solidFill>
              <a:schemeClr val="accent2">
                <a:lumMod val="60000"/>
              </a:schemeClr>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Diagram'!$V$39:$AM$39</c:f>
              <c:numCache>
                <c:formatCode>0</c:formatCode>
                <c:ptCount val="18"/>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59989267449"/>
          <c:y val="1.711095204008589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4.7856250222983995E-2"/>
          <c:y val="0.11618123492139237"/>
          <c:w val="0.94089724360017613"/>
          <c:h val="0.65906625308200106"/>
        </c:manualLayout>
      </c:layout>
      <c:barChart>
        <c:barDir val="col"/>
        <c:grouping val="clustered"/>
        <c:varyColors val="0"/>
        <c:ser>
          <c:idx val="0"/>
          <c:order val="0"/>
          <c:tx>
            <c:strRef>
              <c:f>'2 Diagram'!$T$30</c:f>
              <c:strCache>
                <c:ptCount val="1"/>
                <c:pt idx="0">
                  <c:v>Jordbruk, skogsbruk och fiske</c:v>
                </c:pt>
              </c:strCache>
            </c:strRef>
          </c:tx>
          <c:spPr>
            <a:solidFill>
              <a:schemeClr val="accent1"/>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Diagram'!$V$30:$AC$30</c:f>
              <c:numCache>
                <c:formatCode>0.0</c:formatCode>
                <c:ptCount val="8"/>
                <c:pt idx="0">
                  <c:v>115.16148082046168</c:v>
                </c:pt>
                <c:pt idx="1">
                  <c:v>106.65278707214911</c:v>
                </c:pt>
                <c:pt idx="2">
                  <c:v>90.432964433555796</c:v>
                </c:pt>
                <c:pt idx="3">
                  <c:v>85.897643442622964</c:v>
                </c:pt>
                <c:pt idx="4">
                  <c:v>90.791121421653642</c:v>
                </c:pt>
                <c:pt idx="5">
                  <c:v>87.111622185377328</c:v>
                </c:pt>
                <c:pt idx="6">
                  <c:v>79.57601386898618</c:v>
                </c:pt>
                <c:pt idx="7">
                  <c:v>90.856875481669064</c:v>
                </c:pt>
              </c:numCache>
            </c:numRef>
          </c:val>
          <c:extLst>
            <c:ext xmlns:c16="http://schemas.microsoft.com/office/drawing/2014/chart" uri="{C3380CC4-5D6E-409C-BE32-E72D297353CC}">
              <c16:uniqueId val="{00000000-18E9-49F6-B73D-4AA1D03C1B79}"/>
            </c:ext>
          </c:extLst>
        </c:ser>
        <c:ser>
          <c:idx val="1"/>
          <c:order val="1"/>
          <c:tx>
            <c:strRef>
              <c:f>'2 Diagram'!$T$31</c:f>
              <c:strCache>
                <c:ptCount val="1"/>
                <c:pt idx="0">
                  <c:v>Utvinning av mineral</c:v>
                </c:pt>
              </c:strCache>
            </c:strRef>
          </c:tx>
          <c:spPr>
            <a:solidFill>
              <a:schemeClr val="accent2"/>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Diagram'!$V$31:$AC$31</c:f>
              <c:numCache>
                <c:formatCode>0.0</c:formatCode>
                <c:ptCount val="8"/>
                <c:pt idx="0">
                  <c:v>18.581136694595109</c:v>
                </c:pt>
                <c:pt idx="1">
                  <c:v>20.976841813904137</c:v>
                </c:pt>
                <c:pt idx="2">
                  <c:v>25.958596607914867</c:v>
                </c:pt>
                <c:pt idx="3">
                  <c:v>23.476712537837358</c:v>
                </c:pt>
                <c:pt idx="4">
                  <c:v>19.550641309155242</c:v>
                </c:pt>
                <c:pt idx="5">
                  <c:v>19.76781583874876</c:v>
                </c:pt>
                <c:pt idx="6">
                  <c:v>21.005541151949572</c:v>
                </c:pt>
                <c:pt idx="7">
                  <c:v>25.628593675131768</c:v>
                </c:pt>
              </c:numCache>
            </c:numRef>
          </c:val>
          <c:extLst>
            <c:ext xmlns:c16="http://schemas.microsoft.com/office/drawing/2014/chart" uri="{C3380CC4-5D6E-409C-BE32-E72D297353CC}">
              <c16:uniqueId val="{00000001-18E9-49F6-B73D-4AA1D03C1B79}"/>
            </c:ext>
          </c:extLst>
        </c:ser>
        <c:ser>
          <c:idx val="2"/>
          <c:order val="2"/>
          <c:tx>
            <c:strRef>
              <c:f>'2 Diagram'!$T$32</c:f>
              <c:strCache>
                <c:ptCount val="1"/>
                <c:pt idx="0">
                  <c:v>Tillverkningsindustri</c:v>
                </c:pt>
              </c:strCache>
            </c:strRef>
          </c:tx>
          <c:spPr>
            <a:solidFill>
              <a:schemeClr val="accent3"/>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Diagram'!$V$32:$AC$32</c:f>
              <c:numCache>
                <c:formatCode>0.0</c:formatCode>
                <c:ptCount val="8"/>
                <c:pt idx="0">
                  <c:v>23.311809672117882</c:v>
                </c:pt>
                <c:pt idx="1">
                  <c:v>21.324224545889425</c:v>
                </c:pt>
                <c:pt idx="2">
                  <c:v>21.0983596888832</c:v>
                </c:pt>
                <c:pt idx="3">
                  <c:v>20.131512459423206</c:v>
                </c:pt>
                <c:pt idx="4">
                  <c:v>18.689700892546195</c:v>
                </c:pt>
                <c:pt idx="5">
                  <c:v>17.534754887994108</c:v>
                </c:pt>
                <c:pt idx="6">
                  <c:v>15.261928749058935</c:v>
                </c:pt>
                <c:pt idx="7">
                  <c:v>16.459494115496021</c:v>
                </c:pt>
              </c:numCache>
            </c:numRef>
          </c:val>
          <c:extLst>
            <c:ext xmlns:c16="http://schemas.microsoft.com/office/drawing/2014/chart" uri="{C3380CC4-5D6E-409C-BE32-E72D297353CC}">
              <c16:uniqueId val="{00000002-18E9-49F6-B73D-4AA1D03C1B79}"/>
            </c:ext>
          </c:extLst>
        </c:ser>
        <c:ser>
          <c:idx val="3"/>
          <c:order val="3"/>
          <c:tx>
            <c:strRef>
              <c:f>'2 Diagram'!$T$33</c:f>
              <c:strCache>
                <c:ptCount val="1"/>
                <c:pt idx="0">
                  <c:v>El, gas och värmeverk samt vatten, avlopp och avfall</c:v>
                </c:pt>
              </c:strCache>
            </c:strRef>
          </c:tx>
          <c:spPr>
            <a:solidFill>
              <a:schemeClr val="accent4"/>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Diagram'!$V$33:$AC$33</c:f>
              <c:numCache>
                <c:formatCode>0.0</c:formatCode>
                <c:ptCount val="8"/>
                <c:pt idx="0">
                  <c:v>86.044725577480719</c:v>
                </c:pt>
                <c:pt idx="1">
                  <c:v>57.255534428901264</c:v>
                </c:pt>
                <c:pt idx="2">
                  <c:v>49.756573109793116</c:v>
                </c:pt>
                <c:pt idx="3">
                  <c:v>52.154341219947582</c:v>
                </c:pt>
                <c:pt idx="4">
                  <c:v>58.130931628897926</c:v>
                </c:pt>
                <c:pt idx="5">
                  <c:v>32.809175821516718</c:v>
                </c:pt>
                <c:pt idx="6">
                  <c:v>46.985672055181233</c:v>
                </c:pt>
                <c:pt idx="7">
                  <c:v>37.805290688985203</c:v>
                </c:pt>
              </c:numCache>
            </c:numRef>
          </c:val>
          <c:extLst>
            <c:ext xmlns:c16="http://schemas.microsoft.com/office/drawing/2014/chart" uri="{C3380CC4-5D6E-409C-BE32-E72D297353CC}">
              <c16:uniqueId val="{00000003-18E9-49F6-B73D-4AA1D03C1B79}"/>
            </c:ext>
          </c:extLst>
        </c:ser>
        <c:ser>
          <c:idx val="4"/>
          <c:order val="4"/>
          <c:tx>
            <c:strRef>
              <c:f>'2 Diagram'!$T$34</c:f>
              <c:strCache>
                <c:ptCount val="1"/>
                <c:pt idx="0">
                  <c:v>Byggverksamhet</c:v>
                </c:pt>
              </c:strCache>
            </c:strRef>
          </c:tx>
          <c:spPr>
            <a:solidFill>
              <a:schemeClr val="accent5"/>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Diagram'!$V$34:$AC$34</c:f>
              <c:numCache>
                <c:formatCode>0.0</c:formatCode>
                <c:ptCount val="8"/>
                <c:pt idx="0">
                  <c:v>6.6282205267876781</c:v>
                </c:pt>
                <c:pt idx="1">
                  <c:v>6.3040979838444864</c:v>
                </c:pt>
                <c:pt idx="2">
                  <c:v>6.0386056561003372</c:v>
                </c:pt>
                <c:pt idx="3">
                  <c:v>5.9430275051673389</c:v>
                </c:pt>
                <c:pt idx="4">
                  <c:v>5.1094745571668021</c:v>
                </c:pt>
                <c:pt idx="5">
                  <c:v>5.1975153006823493</c:v>
                </c:pt>
                <c:pt idx="6">
                  <c:v>4.6618006725771934</c:v>
                </c:pt>
                <c:pt idx="7">
                  <c:v>5.9227566098703299</c:v>
                </c:pt>
              </c:numCache>
            </c:numRef>
          </c:val>
          <c:extLst>
            <c:ext xmlns:c16="http://schemas.microsoft.com/office/drawing/2014/chart" uri="{C3380CC4-5D6E-409C-BE32-E72D297353CC}">
              <c16:uniqueId val="{00000004-18E9-49F6-B73D-4AA1D03C1B79}"/>
            </c:ext>
          </c:extLst>
        </c:ser>
        <c:ser>
          <c:idx val="5"/>
          <c:order val="5"/>
          <c:tx>
            <c:strRef>
              <c:f>'2 Diagram'!$T$35</c:f>
              <c:strCache>
                <c:ptCount val="1"/>
                <c:pt idx="0">
                  <c:v>Transportindustri</c:v>
                </c:pt>
              </c:strCache>
            </c:strRef>
          </c:tx>
          <c:spPr>
            <a:solidFill>
              <a:schemeClr val="accent6"/>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Diagram'!$V$35:$AC$35</c:f>
              <c:numCache>
                <c:formatCode>0.0</c:formatCode>
                <c:ptCount val="8"/>
                <c:pt idx="0">
                  <c:v>49.157618998380038</c:v>
                </c:pt>
                <c:pt idx="1">
                  <c:v>34.809087604841935</c:v>
                </c:pt>
                <c:pt idx="2">
                  <c:v>34.084979896230045</c:v>
                </c:pt>
                <c:pt idx="3">
                  <c:v>40.622577737719695</c:v>
                </c:pt>
                <c:pt idx="4">
                  <c:v>35.398340161781697</c:v>
                </c:pt>
                <c:pt idx="5">
                  <c:v>31.750921551457441</c:v>
                </c:pt>
                <c:pt idx="6">
                  <c:v>33.194861078590328</c:v>
                </c:pt>
                <c:pt idx="7">
                  <c:v>41.980230022577722</c:v>
                </c:pt>
              </c:numCache>
            </c:numRef>
          </c:val>
          <c:extLst>
            <c:ext xmlns:c16="http://schemas.microsoft.com/office/drawing/2014/chart" uri="{C3380CC4-5D6E-409C-BE32-E72D297353CC}">
              <c16:uniqueId val="{00000005-18E9-49F6-B73D-4AA1D03C1B79}"/>
            </c:ext>
          </c:extLst>
        </c:ser>
        <c:ser>
          <c:idx val="6"/>
          <c:order val="6"/>
          <c:tx>
            <c:strRef>
              <c:f>'2 Diagram'!$T$36</c:f>
              <c:strCache>
                <c:ptCount val="1"/>
                <c:pt idx="0">
                  <c:v>Övriga tjänster</c:v>
                </c:pt>
              </c:strCache>
            </c:strRef>
          </c:tx>
          <c:spPr>
            <a:solidFill>
              <a:schemeClr val="accent1">
                <a:lumMod val="60000"/>
              </a:schemeClr>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Diagram'!$V$36:$AC$36</c:f>
              <c:numCache>
                <c:formatCode>0.0</c:formatCode>
                <c:ptCount val="8"/>
                <c:pt idx="0">
                  <c:v>2.3198228824022031</c:v>
                </c:pt>
                <c:pt idx="1">
                  <c:v>2.0363033560517909</c:v>
                </c:pt>
                <c:pt idx="2">
                  <c:v>1.7434519281120013</c:v>
                </c:pt>
                <c:pt idx="3">
                  <c:v>1.510283346317576</c:v>
                </c:pt>
                <c:pt idx="4">
                  <c:v>1.3933421999719606</c:v>
                </c:pt>
                <c:pt idx="5">
                  <c:v>1.2517457290628495</c:v>
                </c:pt>
                <c:pt idx="6">
                  <c:v>1.0433994779152094</c:v>
                </c:pt>
                <c:pt idx="7">
                  <c:v>1.1758209134189972</c:v>
                </c:pt>
              </c:numCache>
            </c:numRef>
          </c:val>
          <c:extLst>
            <c:ext xmlns:c16="http://schemas.microsoft.com/office/drawing/2014/chart" uri="{C3380CC4-5D6E-409C-BE32-E72D297353CC}">
              <c16:uniqueId val="{00000006-18E9-49F6-B73D-4AA1D03C1B79}"/>
            </c:ext>
          </c:extLst>
        </c:ser>
        <c:ser>
          <c:idx val="7"/>
          <c:order val="7"/>
          <c:tx>
            <c:strRef>
              <c:f>'2 Diagram'!$T$37</c:f>
              <c:strCache>
                <c:ptCount val="1"/>
                <c:pt idx="0">
                  <c:v>Offentlig sektor</c:v>
                </c:pt>
              </c:strCache>
            </c:strRef>
          </c:tx>
          <c:spPr>
            <a:solidFill>
              <a:schemeClr val="accent2">
                <a:lumMod val="60000"/>
              </a:schemeClr>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Diagram'!$V$37:$AC$37</c:f>
              <c:numCache>
                <c:formatCode>0.0</c:formatCode>
                <c:ptCount val="8"/>
                <c:pt idx="0">
                  <c:v>0.51503827875322206</c:v>
                </c:pt>
                <c:pt idx="1">
                  <c:v>0.46652978092153397</c:v>
                </c:pt>
                <c:pt idx="2">
                  <c:v>0.37994467180319624</c:v>
                </c:pt>
                <c:pt idx="3">
                  <c:v>0.35146545791740508</c:v>
                </c:pt>
                <c:pt idx="4">
                  <c:v>0.31659151989176776</c:v>
                </c:pt>
                <c:pt idx="5">
                  <c:v>0.33640552578297461</c:v>
                </c:pt>
                <c:pt idx="6">
                  <c:v>0.27930272397965189</c:v>
                </c:pt>
                <c:pt idx="7">
                  <c:v>0.29785135776545235</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715925743"/>
        <c:crosses val="autoZero"/>
        <c:crossBetween val="between"/>
      </c:valAx>
      <c:spPr>
        <a:noFill/>
        <a:ln>
          <a:noFill/>
        </a:ln>
        <a:effectLst/>
      </c:spPr>
    </c:plotArea>
    <c:legend>
      <c:legendPos val="b"/>
      <c:layout>
        <c:manualLayout>
          <c:xMode val="edge"/>
          <c:yMode val="edge"/>
          <c:x val="0.2539016700462487"/>
          <c:y val="0.83636702987884104"/>
          <c:w val="0.56916208358197573"/>
          <c:h val="0.142084148572337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1904034056382872"/>
          <c:y val="1.852477217521843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5.1997580294855898E-2"/>
          <c:y val="0.10506747247411979"/>
          <c:w val="0.93308409549845173"/>
          <c:h val="0.69616164203622255"/>
        </c:manualLayout>
      </c:layout>
      <c:barChart>
        <c:barDir val="col"/>
        <c:grouping val="clustered"/>
        <c:varyColors val="0"/>
        <c:ser>
          <c:idx val="0"/>
          <c:order val="0"/>
          <c:tx>
            <c:strRef>
              <c:f>'2 Diagram'!$T$58</c:f>
              <c:strCache>
                <c:ptCount val="1"/>
                <c:pt idx="0">
                  <c:v>Jordbruk, skogsbruk och fiske</c:v>
                </c:pt>
              </c:strCache>
            </c:strRef>
          </c:tx>
          <c:spPr>
            <a:solidFill>
              <a:schemeClr val="accent1"/>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Diagram'!$U$58:$AC$58</c:f>
              <c:numCache>
                <c:formatCode>0</c:formatCode>
                <c:ptCount val="9"/>
                <c:pt idx="0">
                  <c:v>79.128851291184333</c:v>
                </c:pt>
                <c:pt idx="1">
                  <c:v>75.196401028277634</c:v>
                </c:pt>
                <c:pt idx="2">
                  <c:v>65.347304479878517</c:v>
                </c:pt>
                <c:pt idx="3">
                  <c:v>64.195202398800603</c:v>
                </c:pt>
                <c:pt idx="4">
                  <c:v>65.14071484071485</c:v>
                </c:pt>
                <c:pt idx="5">
                  <c:v>61.636620795107028</c:v>
                </c:pt>
                <c:pt idx="6">
                  <c:v>59.226399999999998</c:v>
                </c:pt>
                <c:pt idx="7">
                  <c:v>57.376950867052024</c:v>
                </c:pt>
                <c:pt idx="8">
                  <c:v>59.242857142857147</c:v>
                </c:pt>
              </c:numCache>
            </c:numRef>
          </c:val>
          <c:extLst>
            <c:ext xmlns:c16="http://schemas.microsoft.com/office/drawing/2014/chart" uri="{C3380CC4-5D6E-409C-BE32-E72D297353CC}">
              <c16:uniqueId val="{00000000-5C26-409E-BA62-2021984D9EC5}"/>
            </c:ext>
          </c:extLst>
        </c:ser>
        <c:ser>
          <c:idx val="1"/>
          <c:order val="1"/>
          <c:tx>
            <c:strRef>
              <c:f>'2 Diagram'!$T$59</c:f>
              <c:strCache>
                <c:ptCount val="1"/>
                <c:pt idx="0">
                  <c:v>Utvinning av mineral</c:v>
                </c:pt>
              </c:strCache>
            </c:strRef>
          </c:tx>
          <c:spPr>
            <a:solidFill>
              <a:schemeClr val="accent2"/>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Diagram'!$U$59:$AC$59</c:f>
              <c:numCache>
                <c:formatCode>0</c:formatCode>
                <c:ptCount val="9"/>
                <c:pt idx="0">
                  <c:v>84.517391304347825</c:v>
                </c:pt>
                <c:pt idx="1">
                  <c:v>100.04886363636363</c:v>
                </c:pt>
                <c:pt idx="2">
                  <c:v>94.732291666666669</c:v>
                </c:pt>
                <c:pt idx="3">
                  <c:v>93.668999999999997</c:v>
                </c:pt>
                <c:pt idx="4">
                  <c:v>100.3195652173913</c:v>
                </c:pt>
                <c:pt idx="5">
                  <c:v>92.091666666666669</c:v>
                </c:pt>
                <c:pt idx="6">
                  <c:v>89.736000000000004</c:v>
                </c:pt>
                <c:pt idx="7">
                  <c:v>77.233644859813083</c:v>
                </c:pt>
                <c:pt idx="8">
                  <c:v>79.239814814814821</c:v>
                </c:pt>
              </c:numCache>
            </c:numRef>
          </c:val>
          <c:extLst>
            <c:ext xmlns:c16="http://schemas.microsoft.com/office/drawing/2014/chart" uri="{C3380CC4-5D6E-409C-BE32-E72D297353CC}">
              <c16:uniqueId val="{00000001-5C26-409E-BA62-2021984D9EC5}"/>
            </c:ext>
          </c:extLst>
        </c:ser>
        <c:ser>
          <c:idx val="2"/>
          <c:order val="2"/>
          <c:tx>
            <c:strRef>
              <c:f>'2 Diagram'!$T$60</c:f>
              <c:strCache>
                <c:ptCount val="1"/>
                <c:pt idx="0">
                  <c:v>Tillverkningsindustri</c:v>
                </c:pt>
              </c:strCache>
            </c:strRef>
          </c:tx>
          <c:spPr>
            <a:solidFill>
              <a:schemeClr val="accent3"/>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Diagram'!$U$60:$AC$60</c:f>
              <c:numCache>
                <c:formatCode>0</c:formatCode>
                <c:ptCount val="9"/>
                <c:pt idx="0">
                  <c:v>28.191546901560809</c:v>
                </c:pt>
                <c:pt idx="1">
                  <c:v>30.596709610027855</c:v>
                </c:pt>
                <c:pt idx="2">
                  <c:v>27.631430572579234</c:v>
                </c:pt>
                <c:pt idx="3">
                  <c:v>26.570670289855073</c:v>
                </c:pt>
                <c:pt idx="4">
                  <c:v>28.55328330206379</c:v>
                </c:pt>
                <c:pt idx="5">
                  <c:v>26.890425912670008</c:v>
                </c:pt>
                <c:pt idx="6">
                  <c:v>23.878202781844802</c:v>
                </c:pt>
                <c:pt idx="7">
                  <c:v>24.48793801725656</c:v>
                </c:pt>
                <c:pt idx="8">
                  <c:v>23.846932729173929</c:v>
                </c:pt>
              </c:numCache>
            </c:numRef>
          </c:val>
          <c:extLst>
            <c:ext xmlns:c16="http://schemas.microsoft.com/office/drawing/2014/chart" uri="{C3380CC4-5D6E-409C-BE32-E72D297353CC}">
              <c16:uniqueId val="{00000002-5C26-409E-BA62-2021984D9EC5}"/>
            </c:ext>
          </c:extLst>
        </c:ser>
        <c:ser>
          <c:idx val="3"/>
          <c:order val="3"/>
          <c:tx>
            <c:strRef>
              <c:f>'2 Diagram'!$T$61</c:f>
              <c:strCache>
                <c:ptCount val="1"/>
                <c:pt idx="0">
                  <c:v>El, gas och värmeverk samt vatten, avlopp och avfall</c:v>
                </c:pt>
              </c:strCache>
            </c:strRef>
          </c:tx>
          <c:spPr>
            <a:solidFill>
              <a:schemeClr val="accent4"/>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Diagram'!$U$61:$AC$61</c:f>
              <c:numCache>
                <c:formatCode>0</c:formatCode>
                <c:ptCount val="9"/>
                <c:pt idx="0">
                  <c:v>211.69246435845213</c:v>
                </c:pt>
                <c:pt idx="1">
                  <c:v>262.24328657314629</c:v>
                </c:pt>
                <c:pt idx="2">
                  <c:v>196.84319066147859</c:v>
                </c:pt>
                <c:pt idx="3">
                  <c:v>159.61610486891385</c:v>
                </c:pt>
                <c:pt idx="4">
                  <c:v>162.07421150278293</c:v>
                </c:pt>
                <c:pt idx="5">
                  <c:v>150.33345259391771</c:v>
                </c:pt>
                <c:pt idx="6">
                  <c:v>115.49165247018739</c:v>
                </c:pt>
                <c:pt idx="7">
                  <c:v>117.03250414593698</c:v>
                </c:pt>
                <c:pt idx="8">
                  <c:v>97.590740740740742</c:v>
                </c:pt>
              </c:numCache>
            </c:numRef>
          </c:val>
          <c:extLst>
            <c:ext xmlns:c16="http://schemas.microsoft.com/office/drawing/2014/chart" uri="{C3380CC4-5D6E-409C-BE32-E72D297353CC}">
              <c16:uniqueId val="{00000003-5C26-409E-BA62-2021984D9EC5}"/>
            </c:ext>
          </c:extLst>
        </c:ser>
        <c:ser>
          <c:idx val="4"/>
          <c:order val="4"/>
          <c:tx>
            <c:strRef>
              <c:f>'2 Diagram'!$T$62</c:f>
              <c:strCache>
                <c:ptCount val="1"/>
                <c:pt idx="0">
                  <c:v>Byggverksamhet</c:v>
                </c:pt>
              </c:strCache>
            </c:strRef>
          </c:tx>
          <c:spPr>
            <a:solidFill>
              <a:schemeClr val="accent5"/>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Diagram'!$U$62:$AC$62</c:f>
              <c:numCache>
                <c:formatCode>0</c:formatCode>
                <c:ptCount val="9"/>
                <c:pt idx="0">
                  <c:v>6.3096620006828266</c:v>
                </c:pt>
                <c:pt idx="1">
                  <c:v>6.5762672037596506</c:v>
                </c:pt>
                <c:pt idx="2">
                  <c:v>6.0601325757575761</c:v>
                </c:pt>
                <c:pt idx="3">
                  <c:v>5.6052064078866293</c:v>
                </c:pt>
                <c:pt idx="4">
                  <c:v>5.5346244825547011</c:v>
                </c:pt>
                <c:pt idx="5">
                  <c:v>4.6622968292033038</c:v>
                </c:pt>
                <c:pt idx="6">
                  <c:v>4.8654000535188651</c:v>
                </c:pt>
                <c:pt idx="7">
                  <c:v>4.3291761723700883</c:v>
                </c:pt>
                <c:pt idx="8">
                  <c:v>5.6133403917416622</c:v>
                </c:pt>
              </c:numCache>
            </c:numRef>
          </c:val>
          <c:extLst>
            <c:ext xmlns:c16="http://schemas.microsoft.com/office/drawing/2014/chart" uri="{C3380CC4-5D6E-409C-BE32-E72D297353CC}">
              <c16:uniqueId val="{00000004-5C26-409E-BA62-2021984D9EC5}"/>
            </c:ext>
          </c:extLst>
        </c:ser>
        <c:ser>
          <c:idx val="5"/>
          <c:order val="5"/>
          <c:tx>
            <c:strRef>
              <c:f>'2 Diagram'!$T$63</c:f>
              <c:strCache>
                <c:ptCount val="1"/>
                <c:pt idx="0">
                  <c:v>Transportindustri</c:v>
                </c:pt>
              </c:strCache>
            </c:strRef>
          </c:tx>
          <c:spPr>
            <a:solidFill>
              <a:schemeClr val="accent6"/>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Diagram'!$U$63:$AC$63</c:f>
              <c:numCache>
                <c:formatCode>0</c:formatCode>
                <c:ptCount val="9"/>
                <c:pt idx="0">
                  <c:v>45.995208333333331</c:v>
                </c:pt>
                <c:pt idx="1">
                  <c:v>42.95813253012048</c:v>
                </c:pt>
                <c:pt idx="2">
                  <c:v>32.597113313227055</c:v>
                </c:pt>
                <c:pt idx="3">
                  <c:v>33.723544857768054</c:v>
                </c:pt>
                <c:pt idx="4">
                  <c:v>39.328752181500874</c:v>
                </c:pt>
                <c:pt idx="5">
                  <c:v>35.070441298917572</c:v>
                </c:pt>
                <c:pt idx="6">
                  <c:v>25.877136752136753</c:v>
                </c:pt>
                <c:pt idx="7">
                  <c:v>31.346224447225698</c:v>
                </c:pt>
                <c:pt idx="8">
                  <c:v>36.701096583719952</c:v>
                </c:pt>
              </c:numCache>
            </c:numRef>
          </c:val>
          <c:extLst>
            <c:ext xmlns:c16="http://schemas.microsoft.com/office/drawing/2014/chart" uri="{C3380CC4-5D6E-409C-BE32-E72D297353CC}">
              <c16:uniqueId val="{00000005-5C26-409E-BA62-2021984D9EC5}"/>
            </c:ext>
          </c:extLst>
        </c:ser>
        <c:ser>
          <c:idx val="6"/>
          <c:order val="6"/>
          <c:tx>
            <c:strRef>
              <c:f>'2 Diagram'!$T$64</c:f>
              <c:strCache>
                <c:ptCount val="1"/>
                <c:pt idx="0">
                  <c:v>Övriga tjänster</c:v>
                </c:pt>
              </c:strCache>
            </c:strRef>
          </c:tx>
          <c:spPr>
            <a:solidFill>
              <a:schemeClr val="accent1">
                <a:lumMod val="60000"/>
              </a:schemeClr>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Diagram'!$U$64:$AC$64</c:f>
              <c:numCache>
                <c:formatCode>0</c:formatCode>
                <c:ptCount val="9"/>
                <c:pt idx="0">
                  <c:v>2.3948604586902458</c:v>
                </c:pt>
                <c:pt idx="1">
                  <c:v>2.3247553128210674</c:v>
                </c:pt>
                <c:pt idx="2">
                  <c:v>2.0464628235536764</c:v>
                </c:pt>
                <c:pt idx="3">
                  <c:v>1.8272485207100593</c:v>
                </c:pt>
                <c:pt idx="4">
                  <c:v>1.6293747948032455</c:v>
                </c:pt>
                <c:pt idx="5">
                  <c:v>1.5083404638594911</c:v>
                </c:pt>
                <c:pt idx="6">
                  <c:v>1.427981567661283</c:v>
                </c:pt>
                <c:pt idx="7">
                  <c:v>1.1777569456280894</c:v>
                </c:pt>
                <c:pt idx="8">
                  <c:v>1.3719426885798567</c:v>
                </c:pt>
              </c:numCache>
            </c:numRef>
          </c:val>
          <c:extLst>
            <c:ext xmlns:c16="http://schemas.microsoft.com/office/drawing/2014/chart" uri="{C3380CC4-5D6E-409C-BE32-E72D297353CC}">
              <c16:uniqueId val="{00000006-5C26-409E-BA62-2021984D9EC5}"/>
            </c:ext>
          </c:extLst>
        </c:ser>
        <c:ser>
          <c:idx val="7"/>
          <c:order val="7"/>
          <c:tx>
            <c:strRef>
              <c:f>'2 Diagram'!$T$65</c:f>
              <c:strCache>
                <c:ptCount val="1"/>
                <c:pt idx="0">
                  <c:v>Offentlig sektor</c:v>
                </c:pt>
              </c:strCache>
            </c:strRef>
          </c:tx>
          <c:spPr>
            <a:solidFill>
              <a:schemeClr val="accent2">
                <a:lumMod val="60000"/>
              </a:schemeClr>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Diagram'!$U$65:$AC$65</c:f>
              <c:numCache>
                <c:formatCode>0</c:formatCode>
                <c:ptCount val="9"/>
                <c:pt idx="0">
                  <c:v>0.42739107922183595</c:v>
                </c:pt>
                <c:pt idx="1">
                  <c:v>0.42458668284544215</c:v>
                </c:pt>
                <c:pt idx="2">
                  <c:v>0.38053077442087113</c:v>
                </c:pt>
                <c:pt idx="3">
                  <c:v>0.30418802167227998</c:v>
                </c:pt>
                <c:pt idx="4">
                  <c:v>0.27623555617430046</c:v>
                </c:pt>
                <c:pt idx="5">
                  <c:v>0.24637533875338755</c:v>
                </c:pt>
                <c:pt idx="6">
                  <c:v>0.25064400836199341</c:v>
                </c:pt>
                <c:pt idx="7">
                  <c:v>0.21065886375591794</c:v>
                </c:pt>
                <c:pt idx="8">
                  <c:v>0.22937035841136583</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1947021808"/>
        <c:crosses val="autoZero"/>
        <c:crossBetween val="between"/>
      </c:valAx>
      <c:spPr>
        <a:noFill/>
        <a:ln>
          <a:noFill/>
        </a:ln>
        <a:effectLst/>
      </c:spPr>
    </c:plotArea>
    <c:legend>
      <c:legendPos val="b"/>
      <c:layout>
        <c:manualLayout>
          <c:xMode val="edge"/>
          <c:yMode val="edge"/>
          <c:x val="0.25779285811894981"/>
          <c:y val="0.85873876886004952"/>
          <c:w val="0.56380770865390373"/>
          <c:h val="0.12471144924708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från den svenska ekonomin per kvartal</a:t>
            </a:r>
            <a:endParaRPr lang="sv-SE" sz="1050">
              <a:effectLst/>
            </a:endParaRPr>
          </a:p>
          <a:p>
            <a:pPr>
              <a:defRPr sz="1050"/>
            </a:pPr>
            <a:r>
              <a:rPr lang="sv-SE" sz="1050" b="0" i="0" baseline="0">
                <a:effectLst/>
              </a:rPr>
              <a:t>Emissions of greenhouse gases from the Swedish economy and households by quarter</a:t>
            </a:r>
            <a:endParaRPr lang="sv-SE" sz="1050">
              <a:effectLst/>
            </a:endParaRPr>
          </a:p>
        </c:rich>
      </c:tx>
      <c:layout>
        <c:manualLayout>
          <c:xMode val="edge"/>
          <c:yMode val="edge"/>
          <c:x val="0.2414798754806812"/>
          <c:y val="1.52976691212076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6568583866829371E-2"/>
          <c:y val="0.11019393336648434"/>
          <c:w val="0.92779325615154673"/>
          <c:h val="0.61131645248232491"/>
        </c:manualLayout>
      </c:layout>
      <c:lineChart>
        <c:grouping val="standard"/>
        <c:varyColors val="0"/>
        <c:ser>
          <c:idx val="0"/>
          <c:order val="0"/>
          <c:tx>
            <c:strRef>
              <c:f>'1 Utsläpp'!$C$49</c:f>
              <c:strCache>
                <c:ptCount val="1"/>
                <c:pt idx="0">
                  <c:v>Jordbruk, skogsbruk och fiske</c:v>
                </c:pt>
              </c:strCache>
            </c:strRef>
          </c:tx>
          <c:spPr>
            <a:ln w="25400" cap="rnd">
              <a:solidFill>
                <a:srgbClr val="1E00BE"/>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Utsläpp'!$D$49:$BV$49</c:f>
              <c:numCache>
                <c:formatCode>#,##0</c:formatCode>
                <c:ptCount val="71"/>
                <c:pt idx="0">
                  <c:v>2202.61</c:v>
                </c:pt>
                <c:pt idx="1">
                  <c:v>2225.83</c:v>
                </c:pt>
                <c:pt idx="2">
                  <c:v>2213</c:v>
                </c:pt>
                <c:pt idx="3">
                  <c:v>2244.73</c:v>
                </c:pt>
                <c:pt idx="4">
                  <c:v>2127.1799999999998</c:v>
                </c:pt>
                <c:pt idx="5">
                  <c:v>2140.61</c:v>
                </c:pt>
                <c:pt idx="6">
                  <c:v>2140.4</c:v>
                </c:pt>
                <c:pt idx="7">
                  <c:v>2150.64</c:v>
                </c:pt>
                <c:pt idx="8">
                  <c:v>2182.0500000000002</c:v>
                </c:pt>
                <c:pt idx="9">
                  <c:v>2169.6999999999998</c:v>
                </c:pt>
                <c:pt idx="10">
                  <c:v>2183.48</c:v>
                </c:pt>
                <c:pt idx="11">
                  <c:v>2240.19</c:v>
                </c:pt>
                <c:pt idx="12">
                  <c:v>2174.52</c:v>
                </c:pt>
                <c:pt idx="13">
                  <c:v>2201.14</c:v>
                </c:pt>
                <c:pt idx="14">
                  <c:v>2188.25</c:v>
                </c:pt>
                <c:pt idx="15">
                  <c:v>2190.0300000000002</c:v>
                </c:pt>
                <c:pt idx="16">
                  <c:v>2156.79</c:v>
                </c:pt>
                <c:pt idx="17">
                  <c:v>2133.61</c:v>
                </c:pt>
                <c:pt idx="18">
                  <c:v>2152.4</c:v>
                </c:pt>
                <c:pt idx="19">
                  <c:v>2163.44</c:v>
                </c:pt>
                <c:pt idx="20">
                  <c:v>2140.48</c:v>
                </c:pt>
                <c:pt idx="21">
                  <c:v>2144.9</c:v>
                </c:pt>
                <c:pt idx="22">
                  <c:v>2151.33</c:v>
                </c:pt>
                <c:pt idx="23">
                  <c:v>2146.4699999999998</c:v>
                </c:pt>
                <c:pt idx="24">
                  <c:v>2119.7600000000002</c:v>
                </c:pt>
                <c:pt idx="25">
                  <c:v>2134</c:v>
                </c:pt>
                <c:pt idx="26">
                  <c:v>2151.66</c:v>
                </c:pt>
                <c:pt idx="27">
                  <c:v>2158.2199999999998</c:v>
                </c:pt>
                <c:pt idx="28">
                  <c:v>2120.9499999999998</c:v>
                </c:pt>
                <c:pt idx="29">
                  <c:v>2143.6799999999998</c:v>
                </c:pt>
                <c:pt idx="30">
                  <c:v>2133.86</c:v>
                </c:pt>
                <c:pt idx="31">
                  <c:v>2151.42</c:v>
                </c:pt>
                <c:pt idx="32">
                  <c:v>2066.15</c:v>
                </c:pt>
                <c:pt idx="33">
                  <c:v>2094.23</c:v>
                </c:pt>
                <c:pt idx="34">
                  <c:v>2097.31</c:v>
                </c:pt>
                <c:pt idx="35">
                  <c:v>2125.92</c:v>
                </c:pt>
                <c:pt idx="36">
                  <c:v>2081.3200000000002</c:v>
                </c:pt>
                <c:pt idx="37">
                  <c:v>2106.71</c:v>
                </c:pt>
                <c:pt idx="38">
                  <c:v>2125.84</c:v>
                </c:pt>
                <c:pt idx="39">
                  <c:v>2122.42</c:v>
                </c:pt>
                <c:pt idx="40">
                  <c:v>1981.99</c:v>
                </c:pt>
                <c:pt idx="41">
                  <c:v>2022.05</c:v>
                </c:pt>
                <c:pt idx="42">
                  <c:v>2037.69</c:v>
                </c:pt>
                <c:pt idx="43">
                  <c:v>2020.34</c:v>
                </c:pt>
                <c:pt idx="44">
                  <c:v>1994.47</c:v>
                </c:pt>
                <c:pt idx="45">
                  <c:v>2033.59</c:v>
                </c:pt>
                <c:pt idx="46">
                  <c:v>2051.3000000000002</c:v>
                </c:pt>
                <c:pt idx="47">
                  <c:v>2035.26</c:v>
                </c:pt>
                <c:pt idx="48">
                  <c:v>2023.46</c:v>
                </c:pt>
                <c:pt idx="49">
                  <c:v>2013.41</c:v>
                </c:pt>
                <c:pt idx="50">
                  <c:v>2052.92</c:v>
                </c:pt>
                <c:pt idx="51">
                  <c:v>2053.85</c:v>
                </c:pt>
                <c:pt idx="52">
                  <c:v>1974.35</c:v>
                </c:pt>
                <c:pt idx="53">
                  <c:v>2018.37</c:v>
                </c:pt>
                <c:pt idx="54">
                  <c:v>2023.79</c:v>
                </c:pt>
                <c:pt idx="55">
                  <c:v>2007.27</c:v>
                </c:pt>
                <c:pt idx="56">
                  <c:v>1980.56</c:v>
                </c:pt>
                <c:pt idx="57">
                  <c:v>1973.34</c:v>
                </c:pt>
                <c:pt idx="58">
                  <c:v>1987.94</c:v>
                </c:pt>
                <c:pt idx="59">
                  <c:v>1999.13</c:v>
                </c:pt>
                <c:pt idx="60">
                  <c:v>1958.17</c:v>
                </c:pt>
                <c:pt idx="61">
                  <c:v>1960.23</c:v>
                </c:pt>
                <c:pt idx="62">
                  <c:v>1967.09</c:v>
                </c:pt>
                <c:pt idx="63">
                  <c:v>1977.2</c:v>
                </c:pt>
                <c:pt idx="64">
                  <c:v>2054.9899999999998</c:v>
                </c:pt>
                <c:pt idx="65">
                  <c:v>2061.9899999999998</c:v>
                </c:pt>
                <c:pt idx="66">
                  <c:v>2078.54</c:v>
                </c:pt>
                <c:pt idx="67">
                  <c:v>2057.0100000000002</c:v>
                </c:pt>
                <c:pt idx="68">
                  <c:v>2025.67</c:v>
                </c:pt>
                <c:pt idx="69">
                  <c:v>2033.24</c:v>
                </c:pt>
                <c:pt idx="70">
                  <c:v>2049.96</c:v>
                </c:pt>
              </c:numCache>
            </c:numRef>
          </c:val>
          <c:smooth val="0"/>
          <c:extLst>
            <c:ext xmlns:c16="http://schemas.microsoft.com/office/drawing/2014/chart" uri="{C3380CC4-5D6E-409C-BE32-E72D297353CC}">
              <c16:uniqueId val="{00000000-866A-4FF1-B99B-C30F66AF6D32}"/>
            </c:ext>
          </c:extLst>
        </c:ser>
        <c:ser>
          <c:idx val="1"/>
          <c:order val="1"/>
          <c:tx>
            <c:strRef>
              <c:f>'1 Utsläpp'!$C$50</c:f>
              <c:strCache>
                <c:ptCount val="1"/>
                <c:pt idx="0">
                  <c:v>Utvinning av mineral</c:v>
                </c:pt>
              </c:strCache>
            </c:strRef>
          </c:tx>
          <c:spPr>
            <a:ln w="25400" cap="rnd">
              <a:solidFill>
                <a:srgbClr val="0AAFEB"/>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Utsläpp'!$D$50:$BV$50</c:f>
              <c:numCache>
                <c:formatCode>#,##0</c:formatCode>
                <c:ptCount val="71"/>
                <c:pt idx="0">
                  <c:v>186.21</c:v>
                </c:pt>
                <c:pt idx="1">
                  <c:v>200.48</c:v>
                </c:pt>
                <c:pt idx="2">
                  <c:v>195.83</c:v>
                </c:pt>
                <c:pt idx="3">
                  <c:v>195.04</c:v>
                </c:pt>
                <c:pt idx="4">
                  <c:v>145.72999999999999</c:v>
                </c:pt>
                <c:pt idx="5">
                  <c:v>140.63999999999999</c:v>
                </c:pt>
                <c:pt idx="6">
                  <c:v>143.94</c:v>
                </c:pt>
                <c:pt idx="7">
                  <c:v>213.23</c:v>
                </c:pt>
                <c:pt idx="8">
                  <c:v>228.51</c:v>
                </c:pt>
                <c:pt idx="9">
                  <c:v>211.3</c:v>
                </c:pt>
                <c:pt idx="10">
                  <c:v>205.66</c:v>
                </c:pt>
                <c:pt idx="11">
                  <c:v>234.96</c:v>
                </c:pt>
                <c:pt idx="12">
                  <c:v>244.51</c:v>
                </c:pt>
                <c:pt idx="13">
                  <c:v>205.31</c:v>
                </c:pt>
                <c:pt idx="14">
                  <c:v>214.75</c:v>
                </c:pt>
                <c:pt idx="15">
                  <c:v>222.66</c:v>
                </c:pt>
                <c:pt idx="16">
                  <c:v>252.5</c:v>
                </c:pt>
                <c:pt idx="17">
                  <c:v>206.01</c:v>
                </c:pt>
                <c:pt idx="18">
                  <c:v>212.98</c:v>
                </c:pt>
                <c:pt idx="19">
                  <c:v>237.93</c:v>
                </c:pt>
                <c:pt idx="20">
                  <c:v>225.08</c:v>
                </c:pt>
                <c:pt idx="21">
                  <c:v>212.56</c:v>
                </c:pt>
                <c:pt idx="22">
                  <c:v>226.33</c:v>
                </c:pt>
                <c:pt idx="23">
                  <c:v>217.33</c:v>
                </c:pt>
                <c:pt idx="24">
                  <c:v>244.31</c:v>
                </c:pt>
                <c:pt idx="25">
                  <c:v>218.65</c:v>
                </c:pt>
                <c:pt idx="26">
                  <c:v>224.91</c:v>
                </c:pt>
                <c:pt idx="27">
                  <c:v>248.83</c:v>
                </c:pt>
                <c:pt idx="28">
                  <c:v>237.23</c:v>
                </c:pt>
                <c:pt idx="29">
                  <c:v>224.87</c:v>
                </c:pt>
                <c:pt idx="30">
                  <c:v>217.6</c:v>
                </c:pt>
                <c:pt idx="31">
                  <c:v>240.53</c:v>
                </c:pt>
                <c:pt idx="32">
                  <c:v>241.6</c:v>
                </c:pt>
                <c:pt idx="33">
                  <c:v>220.45</c:v>
                </c:pt>
                <c:pt idx="34">
                  <c:v>229.56</c:v>
                </c:pt>
                <c:pt idx="35">
                  <c:v>231.34</c:v>
                </c:pt>
                <c:pt idx="36">
                  <c:v>243.23</c:v>
                </c:pt>
                <c:pt idx="37">
                  <c:v>234.47</c:v>
                </c:pt>
                <c:pt idx="38">
                  <c:v>228.83</c:v>
                </c:pt>
                <c:pt idx="39">
                  <c:v>227.36</c:v>
                </c:pt>
                <c:pt idx="40">
                  <c:v>245.13</c:v>
                </c:pt>
                <c:pt idx="41">
                  <c:v>210.8</c:v>
                </c:pt>
                <c:pt idx="42">
                  <c:v>216.32</c:v>
                </c:pt>
                <c:pt idx="43">
                  <c:v>211.82</c:v>
                </c:pt>
                <c:pt idx="44">
                  <c:v>218.35</c:v>
                </c:pt>
                <c:pt idx="45">
                  <c:v>219.14</c:v>
                </c:pt>
                <c:pt idx="46">
                  <c:v>228.38</c:v>
                </c:pt>
                <c:pt idx="47">
                  <c:v>234.12</c:v>
                </c:pt>
                <c:pt idx="48">
                  <c:v>236.62</c:v>
                </c:pt>
                <c:pt idx="49">
                  <c:v>215.95</c:v>
                </c:pt>
                <c:pt idx="50">
                  <c:v>217.58</c:v>
                </c:pt>
                <c:pt idx="51">
                  <c:v>227.21</c:v>
                </c:pt>
                <c:pt idx="52">
                  <c:v>222.51</c:v>
                </c:pt>
                <c:pt idx="53">
                  <c:v>217.54</c:v>
                </c:pt>
                <c:pt idx="54">
                  <c:v>229.74</c:v>
                </c:pt>
                <c:pt idx="55">
                  <c:v>217.62</c:v>
                </c:pt>
                <c:pt idx="56">
                  <c:v>221.94</c:v>
                </c:pt>
                <c:pt idx="57">
                  <c:v>199.88</c:v>
                </c:pt>
                <c:pt idx="58">
                  <c:v>198.81</c:v>
                </c:pt>
                <c:pt idx="59">
                  <c:v>205.78</c:v>
                </c:pt>
                <c:pt idx="60">
                  <c:v>205.51</c:v>
                </c:pt>
                <c:pt idx="61">
                  <c:v>180.01</c:v>
                </c:pt>
                <c:pt idx="62">
                  <c:v>194.06</c:v>
                </c:pt>
                <c:pt idx="63">
                  <c:v>221.94</c:v>
                </c:pt>
                <c:pt idx="64">
                  <c:v>228.45</c:v>
                </c:pt>
                <c:pt idx="65">
                  <c:v>207.98</c:v>
                </c:pt>
                <c:pt idx="66">
                  <c:v>205.06</c:v>
                </c:pt>
                <c:pt idx="67">
                  <c:v>214.3</c:v>
                </c:pt>
                <c:pt idx="68">
                  <c:v>227.97</c:v>
                </c:pt>
                <c:pt idx="69">
                  <c:v>221.32</c:v>
                </c:pt>
                <c:pt idx="70">
                  <c:v>229.53</c:v>
                </c:pt>
              </c:numCache>
            </c:numRef>
          </c:val>
          <c:smooth val="0"/>
          <c:extLst>
            <c:ext xmlns:c16="http://schemas.microsoft.com/office/drawing/2014/chart" uri="{C3380CC4-5D6E-409C-BE32-E72D297353CC}">
              <c16:uniqueId val="{00000001-866A-4FF1-B99B-C30F66AF6D32}"/>
            </c:ext>
          </c:extLst>
        </c:ser>
        <c:ser>
          <c:idx val="2"/>
          <c:order val="2"/>
          <c:tx>
            <c:strRef>
              <c:f>'1 Utsläpp'!$C$51</c:f>
              <c:strCache>
                <c:ptCount val="1"/>
                <c:pt idx="0">
                  <c:v>Tillverkningsindustri</c:v>
                </c:pt>
              </c:strCache>
            </c:strRef>
          </c:tx>
          <c:spPr>
            <a:ln w="25400" cap="rnd">
              <a:solidFill>
                <a:srgbClr val="F05A3C"/>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Utsläpp'!$D$51:$BV$51</c:f>
              <c:numCache>
                <c:formatCode>#,##0</c:formatCode>
                <c:ptCount val="71"/>
                <c:pt idx="0">
                  <c:v>4583.5600000000004</c:v>
                </c:pt>
                <c:pt idx="1">
                  <c:v>4430.47</c:v>
                </c:pt>
                <c:pt idx="2">
                  <c:v>4329.53</c:v>
                </c:pt>
                <c:pt idx="3">
                  <c:v>4899.1899999999996</c:v>
                </c:pt>
                <c:pt idx="4">
                  <c:v>3897.45</c:v>
                </c:pt>
                <c:pt idx="5">
                  <c:v>3550.58</c:v>
                </c:pt>
                <c:pt idx="6">
                  <c:v>3157.28</c:v>
                </c:pt>
                <c:pt idx="7">
                  <c:v>3938.03</c:v>
                </c:pt>
                <c:pt idx="8">
                  <c:v>4647.2</c:v>
                </c:pt>
                <c:pt idx="9">
                  <c:v>4364.83</c:v>
                </c:pt>
                <c:pt idx="10">
                  <c:v>4028.86</c:v>
                </c:pt>
                <c:pt idx="11">
                  <c:v>4533.8500000000004</c:v>
                </c:pt>
                <c:pt idx="12">
                  <c:v>4413.57</c:v>
                </c:pt>
                <c:pt idx="13">
                  <c:v>4144.82</c:v>
                </c:pt>
                <c:pt idx="14">
                  <c:v>3879.07</c:v>
                </c:pt>
                <c:pt idx="15">
                  <c:v>4129.76</c:v>
                </c:pt>
                <c:pt idx="16">
                  <c:v>4170.91</c:v>
                </c:pt>
                <c:pt idx="17">
                  <c:v>3948.19</c:v>
                </c:pt>
                <c:pt idx="18">
                  <c:v>3583.89</c:v>
                </c:pt>
                <c:pt idx="19">
                  <c:v>4077.32</c:v>
                </c:pt>
                <c:pt idx="20">
                  <c:v>3755.88</c:v>
                </c:pt>
                <c:pt idx="21">
                  <c:v>3724.87</c:v>
                </c:pt>
                <c:pt idx="22">
                  <c:v>3553.88</c:v>
                </c:pt>
                <c:pt idx="23">
                  <c:v>3775.69</c:v>
                </c:pt>
                <c:pt idx="24">
                  <c:v>3702.42</c:v>
                </c:pt>
                <c:pt idx="25">
                  <c:v>3650.61</c:v>
                </c:pt>
                <c:pt idx="26">
                  <c:v>3494.33</c:v>
                </c:pt>
                <c:pt idx="27">
                  <c:v>3819.64</c:v>
                </c:pt>
                <c:pt idx="28">
                  <c:v>3746.46</c:v>
                </c:pt>
                <c:pt idx="29">
                  <c:v>3993.2</c:v>
                </c:pt>
                <c:pt idx="30">
                  <c:v>3567.83</c:v>
                </c:pt>
                <c:pt idx="31">
                  <c:v>3623.49</c:v>
                </c:pt>
                <c:pt idx="32">
                  <c:v>3809.8</c:v>
                </c:pt>
                <c:pt idx="33">
                  <c:v>3746.22</c:v>
                </c:pt>
                <c:pt idx="34">
                  <c:v>3697.94</c:v>
                </c:pt>
                <c:pt idx="35">
                  <c:v>3964.94</c:v>
                </c:pt>
                <c:pt idx="36">
                  <c:v>3776.45</c:v>
                </c:pt>
                <c:pt idx="37">
                  <c:v>3720.99</c:v>
                </c:pt>
                <c:pt idx="38">
                  <c:v>3612.18</c:v>
                </c:pt>
                <c:pt idx="39">
                  <c:v>3908.54</c:v>
                </c:pt>
                <c:pt idx="40">
                  <c:v>3830.96</c:v>
                </c:pt>
                <c:pt idx="41">
                  <c:v>3793.3</c:v>
                </c:pt>
                <c:pt idx="42">
                  <c:v>3555.1</c:v>
                </c:pt>
                <c:pt idx="43">
                  <c:v>3847.01</c:v>
                </c:pt>
                <c:pt idx="44">
                  <c:v>3826.42</c:v>
                </c:pt>
                <c:pt idx="45">
                  <c:v>3812.05</c:v>
                </c:pt>
                <c:pt idx="46">
                  <c:v>3713.44</c:v>
                </c:pt>
                <c:pt idx="47">
                  <c:v>3686.39</c:v>
                </c:pt>
                <c:pt idx="48">
                  <c:v>3867.78</c:v>
                </c:pt>
                <c:pt idx="49">
                  <c:v>3163.76</c:v>
                </c:pt>
                <c:pt idx="50">
                  <c:v>2828.38</c:v>
                </c:pt>
                <c:pt idx="51">
                  <c:v>3187.12</c:v>
                </c:pt>
                <c:pt idx="52">
                  <c:v>3449.24</c:v>
                </c:pt>
                <c:pt idx="53">
                  <c:v>3701.1</c:v>
                </c:pt>
                <c:pt idx="54">
                  <c:v>3350.56</c:v>
                </c:pt>
                <c:pt idx="55">
                  <c:v>3723.54</c:v>
                </c:pt>
                <c:pt idx="56">
                  <c:v>3780.84</c:v>
                </c:pt>
                <c:pt idx="57">
                  <c:v>3010.73</c:v>
                </c:pt>
                <c:pt idx="58">
                  <c:v>3454.78</c:v>
                </c:pt>
                <c:pt idx="59">
                  <c:v>3660.34</c:v>
                </c:pt>
                <c:pt idx="60">
                  <c:v>3548.21</c:v>
                </c:pt>
                <c:pt idx="61">
                  <c:v>3585.48</c:v>
                </c:pt>
                <c:pt idx="62">
                  <c:v>3242.18</c:v>
                </c:pt>
                <c:pt idx="63">
                  <c:v>3273.93</c:v>
                </c:pt>
                <c:pt idx="64">
                  <c:v>3492.09</c:v>
                </c:pt>
                <c:pt idx="65">
                  <c:v>3432.41</c:v>
                </c:pt>
                <c:pt idx="66">
                  <c:v>3329.45</c:v>
                </c:pt>
                <c:pt idx="67">
                  <c:v>3429.42</c:v>
                </c:pt>
                <c:pt idx="68">
                  <c:v>3364.89</c:v>
                </c:pt>
                <c:pt idx="69">
                  <c:v>3397.05</c:v>
                </c:pt>
                <c:pt idx="70">
                  <c:v>3310.57</c:v>
                </c:pt>
              </c:numCache>
            </c:numRef>
          </c:val>
          <c:smooth val="0"/>
          <c:extLst>
            <c:ext xmlns:c16="http://schemas.microsoft.com/office/drawing/2014/chart" uri="{C3380CC4-5D6E-409C-BE32-E72D297353CC}">
              <c16:uniqueId val="{00000002-866A-4FF1-B99B-C30F66AF6D32}"/>
            </c:ext>
          </c:extLst>
        </c:ser>
        <c:ser>
          <c:idx val="3"/>
          <c:order val="3"/>
          <c:tx>
            <c:strRef>
              <c:f>'1 Utsläpp'!$C$52</c:f>
              <c:strCache>
                <c:ptCount val="1"/>
                <c:pt idx="0">
                  <c:v>El, gas och värmeverk samt vatten, avlopp och avfall</c:v>
                </c:pt>
              </c:strCache>
            </c:strRef>
          </c:tx>
          <c:spPr>
            <a:ln w="25400" cap="rnd">
              <a:solidFill>
                <a:srgbClr val="878782"/>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Utsläpp'!$D$52:$BV$52</c:f>
              <c:numCache>
                <c:formatCode>#,##0</c:formatCode>
                <c:ptCount val="71"/>
                <c:pt idx="0">
                  <c:v>3265.19</c:v>
                </c:pt>
                <c:pt idx="1">
                  <c:v>2154.1799999999998</c:v>
                </c:pt>
                <c:pt idx="2">
                  <c:v>1841.81</c:v>
                </c:pt>
                <c:pt idx="3">
                  <c:v>3132.92</c:v>
                </c:pt>
                <c:pt idx="4">
                  <c:v>3570.95</c:v>
                </c:pt>
                <c:pt idx="5">
                  <c:v>2080.67</c:v>
                </c:pt>
                <c:pt idx="6">
                  <c:v>1550.1</c:v>
                </c:pt>
                <c:pt idx="7">
                  <c:v>3433.85</c:v>
                </c:pt>
                <c:pt idx="8">
                  <c:v>4904.22</c:v>
                </c:pt>
                <c:pt idx="9">
                  <c:v>2496.4299999999998</c:v>
                </c:pt>
                <c:pt idx="10">
                  <c:v>1600.79</c:v>
                </c:pt>
                <c:pt idx="11">
                  <c:v>4084.49</c:v>
                </c:pt>
                <c:pt idx="12">
                  <c:v>4298.83</c:v>
                </c:pt>
                <c:pt idx="13">
                  <c:v>2195.9499999999998</c:v>
                </c:pt>
                <c:pt idx="14">
                  <c:v>1553.17</c:v>
                </c:pt>
                <c:pt idx="15">
                  <c:v>2784.83</c:v>
                </c:pt>
                <c:pt idx="16">
                  <c:v>3697.32</c:v>
                </c:pt>
                <c:pt idx="17">
                  <c:v>2007.4</c:v>
                </c:pt>
                <c:pt idx="18">
                  <c:v>1477.84</c:v>
                </c:pt>
                <c:pt idx="19">
                  <c:v>2935.18</c:v>
                </c:pt>
                <c:pt idx="20">
                  <c:v>3707.59</c:v>
                </c:pt>
                <c:pt idx="21">
                  <c:v>1955.66</c:v>
                </c:pt>
                <c:pt idx="22">
                  <c:v>1509</c:v>
                </c:pt>
                <c:pt idx="23">
                  <c:v>2455.35</c:v>
                </c:pt>
                <c:pt idx="24">
                  <c:v>2817.89</c:v>
                </c:pt>
                <c:pt idx="25">
                  <c:v>1865.83</c:v>
                </c:pt>
                <c:pt idx="26">
                  <c:v>1379.91</c:v>
                </c:pt>
                <c:pt idx="27">
                  <c:v>2459.88</c:v>
                </c:pt>
                <c:pt idx="28">
                  <c:v>2944.31</c:v>
                </c:pt>
                <c:pt idx="29">
                  <c:v>1678.97</c:v>
                </c:pt>
                <c:pt idx="30">
                  <c:v>1218.1600000000001</c:v>
                </c:pt>
                <c:pt idx="31">
                  <c:v>2395.16</c:v>
                </c:pt>
                <c:pt idx="32">
                  <c:v>3130.4</c:v>
                </c:pt>
                <c:pt idx="33">
                  <c:v>1787.37</c:v>
                </c:pt>
                <c:pt idx="34">
                  <c:v>1365.65</c:v>
                </c:pt>
                <c:pt idx="35">
                  <c:v>2452.38</c:v>
                </c:pt>
                <c:pt idx="36">
                  <c:v>2639.9</c:v>
                </c:pt>
                <c:pt idx="37">
                  <c:v>1774.56</c:v>
                </c:pt>
                <c:pt idx="38">
                  <c:v>1534.27</c:v>
                </c:pt>
                <c:pt idx="39">
                  <c:v>2342.42</c:v>
                </c:pt>
                <c:pt idx="40">
                  <c:v>2904.26</c:v>
                </c:pt>
                <c:pt idx="41">
                  <c:v>1658.88</c:v>
                </c:pt>
                <c:pt idx="42">
                  <c:v>1421.66</c:v>
                </c:pt>
                <c:pt idx="43">
                  <c:v>2418.83</c:v>
                </c:pt>
                <c:pt idx="44">
                  <c:v>2670.36</c:v>
                </c:pt>
                <c:pt idx="45">
                  <c:v>1354.02</c:v>
                </c:pt>
                <c:pt idx="46">
                  <c:v>1277.9000000000001</c:v>
                </c:pt>
                <c:pt idx="47">
                  <c:v>1915.92</c:v>
                </c:pt>
                <c:pt idx="48">
                  <c:v>1979.1</c:v>
                </c:pt>
                <c:pt idx="49">
                  <c:v>1544.55</c:v>
                </c:pt>
                <c:pt idx="50">
                  <c:v>1370.1</c:v>
                </c:pt>
                <c:pt idx="51">
                  <c:v>1885.61</c:v>
                </c:pt>
                <c:pt idx="52">
                  <c:v>2201.11</c:v>
                </c:pt>
                <c:pt idx="53">
                  <c:v>1667.03</c:v>
                </c:pt>
                <c:pt idx="54">
                  <c:v>1384.35</c:v>
                </c:pt>
                <c:pt idx="55">
                  <c:v>2174.36</c:v>
                </c:pt>
                <c:pt idx="56">
                  <c:v>2016.98</c:v>
                </c:pt>
                <c:pt idx="57">
                  <c:v>1653.1</c:v>
                </c:pt>
                <c:pt idx="58">
                  <c:v>1325.79</c:v>
                </c:pt>
                <c:pt idx="59">
                  <c:v>2061.19</c:v>
                </c:pt>
                <c:pt idx="60">
                  <c:v>1916.83</c:v>
                </c:pt>
                <c:pt idx="61">
                  <c:v>1520.68</c:v>
                </c:pt>
                <c:pt idx="62">
                  <c:v>1290.97</c:v>
                </c:pt>
                <c:pt idx="63">
                  <c:v>1888.02</c:v>
                </c:pt>
                <c:pt idx="64">
                  <c:v>2036.08</c:v>
                </c:pt>
                <c:pt idx="65">
                  <c:v>1544.02</c:v>
                </c:pt>
                <c:pt idx="66">
                  <c:v>1119.68</c:v>
                </c:pt>
                <c:pt idx="67">
                  <c:v>1624.11</c:v>
                </c:pt>
                <c:pt idx="68">
                  <c:v>1861.5</c:v>
                </c:pt>
                <c:pt idx="69">
                  <c:v>1482.44</c:v>
                </c:pt>
                <c:pt idx="70">
                  <c:v>1148.5899999999999</c:v>
                </c:pt>
              </c:numCache>
            </c:numRef>
          </c:val>
          <c:smooth val="0"/>
          <c:extLst>
            <c:ext xmlns:c16="http://schemas.microsoft.com/office/drawing/2014/chart" uri="{C3380CC4-5D6E-409C-BE32-E72D297353CC}">
              <c16:uniqueId val="{00000003-866A-4FF1-B99B-C30F66AF6D32}"/>
            </c:ext>
          </c:extLst>
        </c:ser>
        <c:ser>
          <c:idx val="4"/>
          <c:order val="4"/>
          <c:tx>
            <c:strRef>
              <c:f>'1 Utsläpp'!$C$53</c:f>
              <c:strCache>
                <c:ptCount val="1"/>
                <c:pt idx="0">
                  <c:v>Byggverksamhet</c:v>
                </c:pt>
              </c:strCache>
            </c:strRef>
          </c:tx>
          <c:spPr>
            <a:ln w="25400" cap="rnd">
              <a:solidFill>
                <a:srgbClr val="FFB309"/>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Utsläpp'!$D$53:$BV$53</c:f>
              <c:numCache>
                <c:formatCode>#,##0</c:formatCode>
                <c:ptCount val="71"/>
                <c:pt idx="0">
                  <c:v>439</c:v>
                </c:pt>
                <c:pt idx="1">
                  <c:v>470.34</c:v>
                </c:pt>
                <c:pt idx="2">
                  <c:v>459.72</c:v>
                </c:pt>
                <c:pt idx="3">
                  <c:v>479.04</c:v>
                </c:pt>
                <c:pt idx="4">
                  <c:v>446.52</c:v>
                </c:pt>
                <c:pt idx="5">
                  <c:v>462.99</c:v>
                </c:pt>
                <c:pt idx="6">
                  <c:v>461</c:v>
                </c:pt>
                <c:pt idx="7">
                  <c:v>474.4</c:v>
                </c:pt>
                <c:pt idx="8">
                  <c:v>475.04</c:v>
                </c:pt>
                <c:pt idx="9">
                  <c:v>474.39</c:v>
                </c:pt>
                <c:pt idx="10">
                  <c:v>482.08</c:v>
                </c:pt>
                <c:pt idx="11">
                  <c:v>527.54999999999995</c:v>
                </c:pt>
                <c:pt idx="12">
                  <c:v>482.98</c:v>
                </c:pt>
                <c:pt idx="13">
                  <c:v>501.03</c:v>
                </c:pt>
                <c:pt idx="14">
                  <c:v>495.6</c:v>
                </c:pt>
                <c:pt idx="15">
                  <c:v>501.51</c:v>
                </c:pt>
                <c:pt idx="16">
                  <c:v>480.62</c:v>
                </c:pt>
                <c:pt idx="17">
                  <c:v>469.38</c:v>
                </c:pt>
                <c:pt idx="18">
                  <c:v>477.57</c:v>
                </c:pt>
                <c:pt idx="19">
                  <c:v>492.28</c:v>
                </c:pt>
                <c:pt idx="20">
                  <c:v>462.11</c:v>
                </c:pt>
                <c:pt idx="21">
                  <c:v>474.48</c:v>
                </c:pt>
                <c:pt idx="22">
                  <c:v>477.9</c:v>
                </c:pt>
                <c:pt idx="23">
                  <c:v>476.69</c:v>
                </c:pt>
                <c:pt idx="24">
                  <c:v>442.41</c:v>
                </c:pt>
                <c:pt idx="25">
                  <c:v>449.81</c:v>
                </c:pt>
                <c:pt idx="26">
                  <c:v>460.15</c:v>
                </c:pt>
                <c:pt idx="27">
                  <c:v>467.08</c:v>
                </c:pt>
                <c:pt idx="28">
                  <c:v>449.14</c:v>
                </c:pt>
                <c:pt idx="29">
                  <c:v>470.43</c:v>
                </c:pt>
                <c:pt idx="30">
                  <c:v>466.29</c:v>
                </c:pt>
                <c:pt idx="31">
                  <c:v>483.84</c:v>
                </c:pt>
                <c:pt idx="32">
                  <c:v>438.71</c:v>
                </c:pt>
                <c:pt idx="33">
                  <c:v>465.24</c:v>
                </c:pt>
                <c:pt idx="34">
                  <c:v>474.19</c:v>
                </c:pt>
                <c:pt idx="35">
                  <c:v>493.67</c:v>
                </c:pt>
                <c:pt idx="36">
                  <c:v>417.21</c:v>
                </c:pt>
                <c:pt idx="37">
                  <c:v>455.15</c:v>
                </c:pt>
                <c:pt idx="38">
                  <c:v>456.41</c:v>
                </c:pt>
                <c:pt idx="39">
                  <c:v>446.52</c:v>
                </c:pt>
                <c:pt idx="40">
                  <c:v>402.47</c:v>
                </c:pt>
                <c:pt idx="41">
                  <c:v>453.07</c:v>
                </c:pt>
                <c:pt idx="42">
                  <c:v>456.92</c:v>
                </c:pt>
                <c:pt idx="43">
                  <c:v>437.3</c:v>
                </c:pt>
                <c:pt idx="44">
                  <c:v>418</c:v>
                </c:pt>
                <c:pt idx="45">
                  <c:v>470.88</c:v>
                </c:pt>
                <c:pt idx="46">
                  <c:v>474.7</c:v>
                </c:pt>
                <c:pt idx="47">
                  <c:v>454.31</c:v>
                </c:pt>
                <c:pt idx="48">
                  <c:v>440.12</c:v>
                </c:pt>
                <c:pt idx="49">
                  <c:v>439.34</c:v>
                </c:pt>
                <c:pt idx="50">
                  <c:v>467.13</c:v>
                </c:pt>
                <c:pt idx="51">
                  <c:v>471.61</c:v>
                </c:pt>
                <c:pt idx="52">
                  <c:v>435.21</c:v>
                </c:pt>
                <c:pt idx="53">
                  <c:v>498.84</c:v>
                </c:pt>
                <c:pt idx="54">
                  <c:v>492.25</c:v>
                </c:pt>
                <c:pt idx="55">
                  <c:v>470.67</c:v>
                </c:pt>
                <c:pt idx="56">
                  <c:v>422.13</c:v>
                </c:pt>
                <c:pt idx="57">
                  <c:v>424.09</c:v>
                </c:pt>
                <c:pt idx="58">
                  <c:v>427.98</c:v>
                </c:pt>
                <c:pt idx="59">
                  <c:v>433.66</c:v>
                </c:pt>
                <c:pt idx="60">
                  <c:v>393.42</c:v>
                </c:pt>
                <c:pt idx="61">
                  <c:v>408.79</c:v>
                </c:pt>
                <c:pt idx="62">
                  <c:v>405.17</c:v>
                </c:pt>
                <c:pt idx="63">
                  <c:v>408.49</c:v>
                </c:pt>
                <c:pt idx="64">
                  <c:v>517.99</c:v>
                </c:pt>
                <c:pt idx="65">
                  <c:v>542.91999999999996</c:v>
                </c:pt>
                <c:pt idx="66">
                  <c:v>547.83000000000004</c:v>
                </c:pt>
                <c:pt idx="67">
                  <c:v>511.98</c:v>
                </c:pt>
                <c:pt idx="68">
                  <c:v>481.41</c:v>
                </c:pt>
                <c:pt idx="69">
                  <c:v>507.71</c:v>
                </c:pt>
                <c:pt idx="70">
                  <c:v>513.08000000000004</c:v>
                </c:pt>
              </c:numCache>
            </c:numRef>
          </c:val>
          <c:smooth val="0"/>
          <c:extLst>
            <c:ext xmlns:c16="http://schemas.microsoft.com/office/drawing/2014/chart" uri="{C3380CC4-5D6E-409C-BE32-E72D297353CC}">
              <c16:uniqueId val="{00000004-866A-4FF1-B99B-C30F66AF6D32}"/>
            </c:ext>
          </c:extLst>
        </c:ser>
        <c:ser>
          <c:idx val="5"/>
          <c:order val="5"/>
          <c:tx>
            <c:strRef>
              <c:f>'1 Utsläpp'!$C$54</c:f>
              <c:strCache>
                <c:ptCount val="1"/>
                <c:pt idx="0">
                  <c:v>Transportindustri</c:v>
                </c:pt>
              </c:strCache>
            </c:strRef>
          </c:tx>
          <c:spPr>
            <a:ln w="25400" cap="rnd">
              <a:solidFill>
                <a:srgbClr val="C86EC8"/>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Utsläpp'!$D$54:$BV$54</c:f>
              <c:numCache>
                <c:formatCode>#,##0</c:formatCode>
                <c:ptCount val="71"/>
                <c:pt idx="0">
                  <c:v>2632.74</c:v>
                </c:pt>
                <c:pt idx="1">
                  <c:v>2826.55</c:v>
                </c:pt>
                <c:pt idx="2">
                  <c:v>2752.93</c:v>
                </c:pt>
                <c:pt idx="3">
                  <c:v>2826.62</c:v>
                </c:pt>
                <c:pt idx="4">
                  <c:v>2350.9699999999998</c:v>
                </c:pt>
                <c:pt idx="5">
                  <c:v>2522.31</c:v>
                </c:pt>
                <c:pt idx="6">
                  <c:v>2475.5300000000002</c:v>
                </c:pt>
                <c:pt idx="7">
                  <c:v>2501.8000000000002</c:v>
                </c:pt>
                <c:pt idx="8">
                  <c:v>2466.5700000000002</c:v>
                </c:pt>
                <c:pt idx="9">
                  <c:v>2463.33</c:v>
                </c:pt>
                <c:pt idx="10">
                  <c:v>2496.31</c:v>
                </c:pt>
                <c:pt idx="11">
                  <c:v>2557.25</c:v>
                </c:pt>
                <c:pt idx="12">
                  <c:v>2174.5100000000002</c:v>
                </c:pt>
                <c:pt idx="13">
                  <c:v>2258.15</c:v>
                </c:pt>
                <c:pt idx="14">
                  <c:v>2201.04</c:v>
                </c:pt>
                <c:pt idx="15">
                  <c:v>2084.5300000000002</c:v>
                </c:pt>
                <c:pt idx="16">
                  <c:v>1796.52</c:v>
                </c:pt>
                <c:pt idx="17">
                  <c:v>1890.6</c:v>
                </c:pt>
                <c:pt idx="18">
                  <c:v>1910.88</c:v>
                </c:pt>
                <c:pt idx="19">
                  <c:v>1967.78</c:v>
                </c:pt>
                <c:pt idx="20">
                  <c:v>1886.2</c:v>
                </c:pt>
                <c:pt idx="21">
                  <c:v>2049.77</c:v>
                </c:pt>
                <c:pt idx="22">
                  <c:v>1881.16</c:v>
                </c:pt>
                <c:pt idx="23">
                  <c:v>1860.99</c:v>
                </c:pt>
                <c:pt idx="24">
                  <c:v>1741.78</c:v>
                </c:pt>
                <c:pt idx="25">
                  <c:v>1940.25</c:v>
                </c:pt>
                <c:pt idx="26">
                  <c:v>2143.86</c:v>
                </c:pt>
                <c:pt idx="27">
                  <c:v>1879.94</c:v>
                </c:pt>
                <c:pt idx="28">
                  <c:v>2128.41</c:v>
                </c:pt>
                <c:pt idx="29">
                  <c:v>2058.56</c:v>
                </c:pt>
                <c:pt idx="30">
                  <c:v>2146.7800000000002</c:v>
                </c:pt>
                <c:pt idx="31">
                  <c:v>2043.98</c:v>
                </c:pt>
                <c:pt idx="32">
                  <c:v>2166.9899999999998</c:v>
                </c:pt>
                <c:pt idx="33">
                  <c:v>2143.21</c:v>
                </c:pt>
                <c:pt idx="34">
                  <c:v>2360.2600000000002</c:v>
                </c:pt>
                <c:pt idx="35">
                  <c:v>2343.69</c:v>
                </c:pt>
                <c:pt idx="36">
                  <c:v>2071.87</c:v>
                </c:pt>
                <c:pt idx="37">
                  <c:v>2115.42</c:v>
                </c:pt>
                <c:pt idx="38">
                  <c:v>2177.5500000000002</c:v>
                </c:pt>
                <c:pt idx="39">
                  <c:v>2139.8200000000002</c:v>
                </c:pt>
                <c:pt idx="40">
                  <c:v>1943.34</c:v>
                </c:pt>
                <c:pt idx="41">
                  <c:v>2164.2800000000002</c:v>
                </c:pt>
                <c:pt idx="42">
                  <c:v>2225.27</c:v>
                </c:pt>
                <c:pt idx="43">
                  <c:v>2091.0300000000002</c:v>
                </c:pt>
                <c:pt idx="44">
                  <c:v>1918.07</c:v>
                </c:pt>
                <c:pt idx="45">
                  <c:v>2131.9</c:v>
                </c:pt>
                <c:pt idx="46">
                  <c:v>2202.58</c:v>
                </c:pt>
                <c:pt idx="47">
                  <c:v>2033.44</c:v>
                </c:pt>
                <c:pt idx="48">
                  <c:v>1808.97</c:v>
                </c:pt>
                <c:pt idx="49">
                  <c:v>1321.46</c:v>
                </c:pt>
                <c:pt idx="50">
                  <c:v>1486.63</c:v>
                </c:pt>
                <c:pt idx="51">
                  <c:v>1438.18</c:v>
                </c:pt>
                <c:pt idx="52">
                  <c:v>1450.93</c:v>
                </c:pt>
                <c:pt idx="53">
                  <c:v>1595.46</c:v>
                </c:pt>
                <c:pt idx="54">
                  <c:v>1621.63</c:v>
                </c:pt>
                <c:pt idx="55">
                  <c:v>1692.03</c:v>
                </c:pt>
                <c:pt idx="56">
                  <c:v>1680</c:v>
                </c:pt>
                <c:pt idx="57">
                  <c:v>1781.32</c:v>
                </c:pt>
                <c:pt idx="58">
                  <c:v>1954.61</c:v>
                </c:pt>
                <c:pt idx="59">
                  <c:v>2097.7600000000002</c:v>
                </c:pt>
                <c:pt idx="60">
                  <c:v>1718.76</c:v>
                </c:pt>
                <c:pt idx="61">
                  <c:v>1843.68</c:v>
                </c:pt>
                <c:pt idx="62">
                  <c:v>2056.31</c:v>
                </c:pt>
                <c:pt idx="63">
                  <c:v>2202.98</c:v>
                </c:pt>
                <c:pt idx="64">
                  <c:v>1889.57</c:v>
                </c:pt>
                <c:pt idx="65">
                  <c:v>2061.77</c:v>
                </c:pt>
                <c:pt idx="66">
                  <c:v>2310.27</c:v>
                </c:pt>
                <c:pt idx="67">
                  <c:v>2440.2199999999998</c:v>
                </c:pt>
                <c:pt idx="68">
                  <c:v>1807.71</c:v>
                </c:pt>
                <c:pt idx="69">
                  <c:v>2080.77</c:v>
                </c:pt>
                <c:pt idx="70">
                  <c:v>2212.38</c:v>
                </c:pt>
              </c:numCache>
            </c:numRef>
          </c:val>
          <c:smooth val="0"/>
          <c:extLst>
            <c:ext xmlns:c16="http://schemas.microsoft.com/office/drawing/2014/chart" uri="{C3380CC4-5D6E-409C-BE32-E72D297353CC}">
              <c16:uniqueId val="{00000005-866A-4FF1-B99B-C30F66AF6D32}"/>
            </c:ext>
          </c:extLst>
        </c:ser>
        <c:ser>
          <c:idx val="6"/>
          <c:order val="6"/>
          <c:tx>
            <c:strRef>
              <c:f>'1 Utsläpp'!$C$55</c:f>
              <c:strCache>
                <c:ptCount val="1"/>
                <c:pt idx="0">
                  <c:v>Övriga tjänster</c:v>
                </c:pt>
              </c:strCache>
            </c:strRef>
          </c:tx>
          <c:spPr>
            <a:ln w="25400" cap="rnd">
              <a:solidFill>
                <a:srgbClr val="FF8C69"/>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Utsläpp'!$D$55:$BV$55</c:f>
              <c:numCache>
                <c:formatCode>#,##0</c:formatCode>
                <c:ptCount val="71"/>
                <c:pt idx="0">
                  <c:v>1048.47</c:v>
                </c:pt>
                <c:pt idx="1">
                  <c:v>1117.33</c:v>
                </c:pt>
                <c:pt idx="2">
                  <c:v>1093.44</c:v>
                </c:pt>
                <c:pt idx="3">
                  <c:v>1074.26</c:v>
                </c:pt>
                <c:pt idx="4">
                  <c:v>971.76</c:v>
                </c:pt>
                <c:pt idx="5">
                  <c:v>1041.47</c:v>
                </c:pt>
                <c:pt idx="6">
                  <c:v>1048.1099999999999</c:v>
                </c:pt>
                <c:pt idx="7">
                  <c:v>1044.48</c:v>
                </c:pt>
                <c:pt idx="8">
                  <c:v>1038.96</c:v>
                </c:pt>
                <c:pt idx="9">
                  <c:v>1068.83</c:v>
                </c:pt>
                <c:pt idx="10">
                  <c:v>1078.08</c:v>
                </c:pt>
                <c:pt idx="11">
                  <c:v>1113.29</c:v>
                </c:pt>
                <c:pt idx="12">
                  <c:v>1055.6099999999999</c:v>
                </c:pt>
                <c:pt idx="13">
                  <c:v>1102.6500000000001</c:v>
                </c:pt>
                <c:pt idx="14">
                  <c:v>1091.06</c:v>
                </c:pt>
                <c:pt idx="15">
                  <c:v>1066.4000000000001</c:v>
                </c:pt>
                <c:pt idx="16">
                  <c:v>974.57</c:v>
                </c:pt>
                <c:pt idx="17">
                  <c:v>994.03</c:v>
                </c:pt>
                <c:pt idx="18">
                  <c:v>994.22</c:v>
                </c:pt>
                <c:pt idx="19">
                  <c:v>1006.08</c:v>
                </c:pt>
                <c:pt idx="20">
                  <c:v>954.3</c:v>
                </c:pt>
                <c:pt idx="21">
                  <c:v>999.73</c:v>
                </c:pt>
                <c:pt idx="22">
                  <c:v>997.61</c:v>
                </c:pt>
                <c:pt idx="23">
                  <c:v>971.94</c:v>
                </c:pt>
                <c:pt idx="24">
                  <c:v>891.88</c:v>
                </c:pt>
                <c:pt idx="25">
                  <c:v>942.06</c:v>
                </c:pt>
                <c:pt idx="26">
                  <c:v>940.67</c:v>
                </c:pt>
                <c:pt idx="27">
                  <c:v>931.05</c:v>
                </c:pt>
                <c:pt idx="28">
                  <c:v>846.34</c:v>
                </c:pt>
                <c:pt idx="29">
                  <c:v>903.27</c:v>
                </c:pt>
                <c:pt idx="30">
                  <c:v>907.15</c:v>
                </c:pt>
                <c:pt idx="31">
                  <c:v>893.64</c:v>
                </c:pt>
                <c:pt idx="32">
                  <c:v>813.51</c:v>
                </c:pt>
                <c:pt idx="33">
                  <c:v>879.61</c:v>
                </c:pt>
                <c:pt idx="34">
                  <c:v>897.68</c:v>
                </c:pt>
                <c:pt idx="35">
                  <c:v>883.19</c:v>
                </c:pt>
                <c:pt idx="36">
                  <c:v>814.01</c:v>
                </c:pt>
                <c:pt idx="37">
                  <c:v>880.2</c:v>
                </c:pt>
                <c:pt idx="38">
                  <c:v>885.51</c:v>
                </c:pt>
                <c:pt idx="39">
                  <c:v>855.18</c:v>
                </c:pt>
                <c:pt idx="40">
                  <c:v>779.4</c:v>
                </c:pt>
                <c:pt idx="41">
                  <c:v>861.89</c:v>
                </c:pt>
                <c:pt idx="42">
                  <c:v>876.27</c:v>
                </c:pt>
                <c:pt idx="43">
                  <c:v>831.7</c:v>
                </c:pt>
                <c:pt idx="44">
                  <c:v>784.99</c:v>
                </c:pt>
                <c:pt idx="45">
                  <c:v>869.55</c:v>
                </c:pt>
                <c:pt idx="46">
                  <c:v>884.28</c:v>
                </c:pt>
                <c:pt idx="47">
                  <c:v>837.9</c:v>
                </c:pt>
                <c:pt idx="48">
                  <c:v>762.77</c:v>
                </c:pt>
                <c:pt idx="49">
                  <c:v>762.03</c:v>
                </c:pt>
                <c:pt idx="50">
                  <c:v>815.38</c:v>
                </c:pt>
                <c:pt idx="51">
                  <c:v>789.68</c:v>
                </c:pt>
                <c:pt idx="52">
                  <c:v>708.43</c:v>
                </c:pt>
                <c:pt idx="53">
                  <c:v>796.6</c:v>
                </c:pt>
                <c:pt idx="54">
                  <c:v>809.1</c:v>
                </c:pt>
                <c:pt idx="55">
                  <c:v>757.04</c:v>
                </c:pt>
                <c:pt idx="56">
                  <c:v>673.18</c:v>
                </c:pt>
                <c:pt idx="57">
                  <c:v>691.45</c:v>
                </c:pt>
                <c:pt idx="58">
                  <c:v>704.99</c:v>
                </c:pt>
                <c:pt idx="59">
                  <c:v>694.33</c:v>
                </c:pt>
                <c:pt idx="60">
                  <c:v>669.4</c:v>
                </c:pt>
                <c:pt idx="61">
                  <c:v>701.78</c:v>
                </c:pt>
                <c:pt idx="62">
                  <c:v>700.36</c:v>
                </c:pt>
                <c:pt idx="63">
                  <c:v>686.03</c:v>
                </c:pt>
                <c:pt idx="64">
                  <c:v>792.5</c:v>
                </c:pt>
                <c:pt idx="65">
                  <c:v>832.23</c:v>
                </c:pt>
                <c:pt idx="66">
                  <c:v>848.71</c:v>
                </c:pt>
                <c:pt idx="67">
                  <c:v>782.18</c:v>
                </c:pt>
                <c:pt idx="68">
                  <c:v>751.91</c:v>
                </c:pt>
                <c:pt idx="69">
                  <c:v>790.75</c:v>
                </c:pt>
                <c:pt idx="70">
                  <c:v>806.96</c:v>
                </c:pt>
              </c:numCache>
            </c:numRef>
          </c:val>
          <c:smooth val="0"/>
          <c:extLst>
            <c:ext xmlns:c16="http://schemas.microsoft.com/office/drawing/2014/chart" uri="{C3380CC4-5D6E-409C-BE32-E72D297353CC}">
              <c16:uniqueId val="{00000006-866A-4FF1-B99B-C30F66AF6D32}"/>
            </c:ext>
          </c:extLst>
        </c:ser>
        <c:ser>
          <c:idx val="7"/>
          <c:order val="7"/>
          <c:tx>
            <c:strRef>
              <c:f>'1 Utsläpp'!$C$56</c:f>
              <c:strCache>
                <c:ptCount val="1"/>
                <c:pt idx="0">
                  <c:v>Offentlig sektor</c:v>
                </c:pt>
              </c:strCache>
            </c:strRef>
          </c:tx>
          <c:spPr>
            <a:ln w="25400" cap="rnd">
              <a:solidFill>
                <a:srgbClr val="91289B"/>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Utsläpp'!$D$56:$BV$56</c:f>
              <c:numCache>
                <c:formatCode>#,##0</c:formatCode>
                <c:ptCount val="71"/>
                <c:pt idx="0">
                  <c:v>148.15</c:v>
                </c:pt>
                <c:pt idx="1">
                  <c:v>138.77000000000001</c:v>
                </c:pt>
                <c:pt idx="2">
                  <c:v>137.66999999999999</c:v>
                </c:pt>
                <c:pt idx="3">
                  <c:v>153.19</c:v>
                </c:pt>
                <c:pt idx="4">
                  <c:v>143.77000000000001</c:v>
                </c:pt>
                <c:pt idx="5">
                  <c:v>127.11</c:v>
                </c:pt>
                <c:pt idx="6">
                  <c:v>129.44</c:v>
                </c:pt>
                <c:pt idx="7">
                  <c:v>144.52000000000001</c:v>
                </c:pt>
                <c:pt idx="8">
                  <c:v>155</c:v>
                </c:pt>
                <c:pt idx="9">
                  <c:v>122.78</c:v>
                </c:pt>
                <c:pt idx="10">
                  <c:v>124.22</c:v>
                </c:pt>
                <c:pt idx="11">
                  <c:v>157.86000000000001</c:v>
                </c:pt>
                <c:pt idx="12">
                  <c:v>135.43</c:v>
                </c:pt>
                <c:pt idx="13">
                  <c:v>115.75</c:v>
                </c:pt>
                <c:pt idx="14">
                  <c:v>119.14</c:v>
                </c:pt>
                <c:pt idx="15">
                  <c:v>127.01</c:v>
                </c:pt>
                <c:pt idx="16">
                  <c:v>129.38</c:v>
                </c:pt>
                <c:pt idx="17">
                  <c:v>117.59</c:v>
                </c:pt>
                <c:pt idx="18">
                  <c:v>124.01</c:v>
                </c:pt>
                <c:pt idx="19">
                  <c:v>136.62</c:v>
                </c:pt>
                <c:pt idx="20">
                  <c:v>115.97</c:v>
                </c:pt>
                <c:pt idx="21">
                  <c:v>108.33</c:v>
                </c:pt>
                <c:pt idx="22">
                  <c:v>109.18</c:v>
                </c:pt>
                <c:pt idx="23">
                  <c:v>110.1</c:v>
                </c:pt>
                <c:pt idx="24">
                  <c:v>106.82</c:v>
                </c:pt>
                <c:pt idx="25">
                  <c:v>99.67</c:v>
                </c:pt>
                <c:pt idx="26">
                  <c:v>104.46</c:v>
                </c:pt>
                <c:pt idx="27">
                  <c:v>104.5</c:v>
                </c:pt>
                <c:pt idx="28">
                  <c:v>99.69</c:v>
                </c:pt>
                <c:pt idx="29">
                  <c:v>100.54</c:v>
                </c:pt>
                <c:pt idx="30">
                  <c:v>103.33</c:v>
                </c:pt>
                <c:pt idx="31">
                  <c:v>103.96</c:v>
                </c:pt>
                <c:pt idx="32">
                  <c:v>99.45</c:v>
                </c:pt>
                <c:pt idx="33">
                  <c:v>96.54</c:v>
                </c:pt>
                <c:pt idx="34">
                  <c:v>98.37</c:v>
                </c:pt>
                <c:pt idx="35">
                  <c:v>102.48</c:v>
                </c:pt>
                <c:pt idx="36">
                  <c:v>95.33</c:v>
                </c:pt>
                <c:pt idx="37">
                  <c:v>93.44</c:v>
                </c:pt>
                <c:pt idx="38">
                  <c:v>95.07</c:v>
                </c:pt>
                <c:pt idx="39">
                  <c:v>95.49</c:v>
                </c:pt>
                <c:pt idx="40">
                  <c:v>90.11</c:v>
                </c:pt>
                <c:pt idx="41">
                  <c:v>89.25</c:v>
                </c:pt>
                <c:pt idx="42">
                  <c:v>92.39</c:v>
                </c:pt>
                <c:pt idx="43">
                  <c:v>91.89</c:v>
                </c:pt>
                <c:pt idx="44">
                  <c:v>100.89</c:v>
                </c:pt>
                <c:pt idx="45">
                  <c:v>94.43</c:v>
                </c:pt>
                <c:pt idx="46">
                  <c:v>95.17</c:v>
                </c:pt>
                <c:pt idx="47">
                  <c:v>98.91</c:v>
                </c:pt>
                <c:pt idx="48">
                  <c:v>100.25</c:v>
                </c:pt>
                <c:pt idx="49">
                  <c:v>86.09</c:v>
                </c:pt>
                <c:pt idx="50">
                  <c:v>90.68</c:v>
                </c:pt>
                <c:pt idx="51">
                  <c:v>94.67</c:v>
                </c:pt>
                <c:pt idx="52">
                  <c:v>92.66</c:v>
                </c:pt>
                <c:pt idx="53">
                  <c:v>87.7</c:v>
                </c:pt>
                <c:pt idx="54">
                  <c:v>88.88</c:v>
                </c:pt>
                <c:pt idx="55">
                  <c:v>91.26</c:v>
                </c:pt>
                <c:pt idx="56">
                  <c:v>85.08</c:v>
                </c:pt>
                <c:pt idx="57">
                  <c:v>76.3</c:v>
                </c:pt>
                <c:pt idx="58">
                  <c:v>76.790000000000006</c:v>
                </c:pt>
                <c:pt idx="59">
                  <c:v>82.19</c:v>
                </c:pt>
                <c:pt idx="60">
                  <c:v>86.34</c:v>
                </c:pt>
                <c:pt idx="61">
                  <c:v>78.27</c:v>
                </c:pt>
                <c:pt idx="62">
                  <c:v>77.11</c:v>
                </c:pt>
                <c:pt idx="63">
                  <c:v>82.42</c:v>
                </c:pt>
                <c:pt idx="64">
                  <c:v>93.67</c:v>
                </c:pt>
                <c:pt idx="65">
                  <c:v>86.55</c:v>
                </c:pt>
                <c:pt idx="66">
                  <c:v>87.33</c:v>
                </c:pt>
                <c:pt idx="67">
                  <c:v>87.64</c:v>
                </c:pt>
                <c:pt idx="68">
                  <c:v>90.45</c:v>
                </c:pt>
                <c:pt idx="69">
                  <c:v>83.08</c:v>
                </c:pt>
                <c:pt idx="70">
                  <c:v>83.9</c:v>
                </c:pt>
              </c:numCache>
            </c:numRef>
          </c:val>
          <c:smooth val="0"/>
          <c:extLst>
            <c:ext xmlns:c16="http://schemas.microsoft.com/office/drawing/2014/chart" uri="{C3380CC4-5D6E-409C-BE32-E72D297353CC}">
              <c16:uniqueId val="{00000007-866A-4FF1-B99B-C30F66AF6D32}"/>
            </c:ext>
          </c:extLst>
        </c:ser>
        <c:ser>
          <c:idx val="8"/>
          <c:order val="8"/>
          <c:tx>
            <c:strRef>
              <c:f>'1 Utsläpp'!$C$57</c:f>
              <c:strCache>
                <c:ptCount val="1"/>
                <c:pt idx="0">
                  <c:v>Hushåll och icke-vinstdrivande organisationer</c:v>
                </c:pt>
              </c:strCache>
            </c:strRef>
          </c:tx>
          <c:spPr>
            <a:ln w="25400" cap="rnd">
              <a:solidFill>
                <a:schemeClr val="accent3">
                  <a:lumMod val="60000"/>
                </a:schemeClr>
              </a:solidFill>
              <a:round/>
            </a:ln>
            <a:effectLst/>
          </c:spPr>
          <c:marker>
            <c:symbol val="none"/>
          </c:marker>
          <c:cat>
            <c:strRef>
              <c:f>'1 Utsläpp'!$D$48:$BV$48</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 Utsläpp'!$D$57:$BV$57</c:f>
              <c:numCache>
                <c:formatCode>#,##0</c:formatCode>
                <c:ptCount val="71"/>
                <c:pt idx="0">
                  <c:v>2707.99</c:v>
                </c:pt>
                <c:pt idx="1">
                  <c:v>2920.01</c:v>
                </c:pt>
                <c:pt idx="2">
                  <c:v>2964.14</c:v>
                </c:pt>
                <c:pt idx="3">
                  <c:v>2809.4</c:v>
                </c:pt>
                <c:pt idx="4">
                  <c:v>2673.49</c:v>
                </c:pt>
                <c:pt idx="5">
                  <c:v>2908.73</c:v>
                </c:pt>
                <c:pt idx="6">
                  <c:v>2985.76</c:v>
                </c:pt>
                <c:pt idx="7">
                  <c:v>2760.77</c:v>
                </c:pt>
                <c:pt idx="8">
                  <c:v>2636.77</c:v>
                </c:pt>
                <c:pt idx="9">
                  <c:v>2785.43</c:v>
                </c:pt>
                <c:pt idx="10">
                  <c:v>2901.73</c:v>
                </c:pt>
                <c:pt idx="11">
                  <c:v>2759.03</c:v>
                </c:pt>
                <c:pt idx="12">
                  <c:v>2473.11</c:v>
                </c:pt>
                <c:pt idx="13">
                  <c:v>2677.47</c:v>
                </c:pt>
                <c:pt idx="14">
                  <c:v>2715.7</c:v>
                </c:pt>
                <c:pt idx="15">
                  <c:v>2484.1999999999998</c:v>
                </c:pt>
                <c:pt idx="16">
                  <c:v>2384.6799999999998</c:v>
                </c:pt>
                <c:pt idx="17">
                  <c:v>2539.4699999999998</c:v>
                </c:pt>
                <c:pt idx="18">
                  <c:v>2617.9899999999998</c:v>
                </c:pt>
                <c:pt idx="19">
                  <c:v>2435</c:v>
                </c:pt>
                <c:pt idx="20">
                  <c:v>2351.92</c:v>
                </c:pt>
                <c:pt idx="21">
                  <c:v>2561.71</c:v>
                </c:pt>
                <c:pt idx="22">
                  <c:v>2636.89</c:v>
                </c:pt>
                <c:pt idx="23">
                  <c:v>2391.2600000000002</c:v>
                </c:pt>
                <c:pt idx="24">
                  <c:v>2300.96</c:v>
                </c:pt>
                <c:pt idx="25">
                  <c:v>2551.41</c:v>
                </c:pt>
                <c:pt idx="26">
                  <c:v>2619.41</c:v>
                </c:pt>
                <c:pt idx="27">
                  <c:v>2410.73</c:v>
                </c:pt>
                <c:pt idx="28">
                  <c:v>2318.1</c:v>
                </c:pt>
                <c:pt idx="29">
                  <c:v>2571.71</c:v>
                </c:pt>
                <c:pt idx="30">
                  <c:v>2663.51</c:v>
                </c:pt>
                <c:pt idx="31">
                  <c:v>2474.5</c:v>
                </c:pt>
                <c:pt idx="32">
                  <c:v>2279.77</c:v>
                </c:pt>
                <c:pt idx="33">
                  <c:v>2518.2800000000002</c:v>
                </c:pt>
                <c:pt idx="34">
                  <c:v>2593.0700000000002</c:v>
                </c:pt>
                <c:pt idx="35">
                  <c:v>2408.11</c:v>
                </c:pt>
                <c:pt idx="36">
                  <c:v>2254.39</c:v>
                </c:pt>
                <c:pt idx="37">
                  <c:v>2509.91</c:v>
                </c:pt>
                <c:pt idx="38">
                  <c:v>2563.92</c:v>
                </c:pt>
                <c:pt idx="39">
                  <c:v>2368.86</c:v>
                </c:pt>
                <c:pt idx="40">
                  <c:v>2107.9299999999998</c:v>
                </c:pt>
                <c:pt idx="41">
                  <c:v>2366.61</c:v>
                </c:pt>
                <c:pt idx="42">
                  <c:v>2465.37</c:v>
                </c:pt>
                <c:pt idx="43">
                  <c:v>2260.66</c:v>
                </c:pt>
                <c:pt idx="44">
                  <c:v>2069.06</c:v>
                </c:pt>
                <c:pt idx="45">
                  <c:v>2330.0500000000002</c:v>
                </c:pt>
                <c:pt idx="46">
                  <c:v>2425.7600000000002</c:v>
                </c:pt>
                <c:pt idx="47">
                  <c:v>2223.44</c:v>
                </c:pt>
                <c:pt idx="48">
                  <c:v>2027.03</c:v>
                </c:pt>
                <c:pt idx="49">
                  <c:v>2054.9</c:v>
                </c:pt>
                <c:pt idx="50">
                  <c:v>2278</c:v>
                </c:pt>
                <c:pt idx="51">
                  <c:v>2058</c:v>
                </c:pt>
                <c:pt idx="52">
                  <c:v>1895.45</c:v>
                </c:pt>
                <c:pt idx="53">
                  <c:v>2178.09</c:v>
                </c:pt>
                <c:pt idx="54">
                  <c:v>2296.37</c:v>
                </c:pt>
                <c:pt idx="55">
                  <c:v>2060.88</c:v>
                </c:pt>
                <c:pt idx="56">
                  <c:v>1763.21</c:v>
                </c:pt>
                <c:pt idx="57">
                  <c:v>1882</c:v>
                </c:pt>
                <c:pt idx="58">
                  <c:v>1952.27</c:v>
                </c:pt>
                <c:pt idx="59">
                  <c:v>1857.91</c:v>
                </c:pt>
                <c:pt idx="60">
                  <c:v>1745.94</c:v>
                </c:pt>
                <c:pt idx="61">
                  <c:v>1877.42</c:v>
                </c:pt>
                <c:pt idx="62">
                  <c:v>1889.64</c:v>
                </c:pt>
                <c:pt idx="63">
                  <c:v>1791.22</c:v>
                </c:pt>
                <c:pt idx="64">
                  <c:v>1964.92</c:v>
                </c:pt>
                <c:pt idx="65">
                  <c:v>2087.4699999999998</c:v>
                </c:pt>
                <c:pt idx="66">
                  <c:v>2164.59</c:v>
                </c:pt>
                <c:pt idx="67">
                  <c:v>1942.71</c:v>
                </c:pt>
                <c:pt idx="68">
                  <c:v>1890.81</c:v>
                </c:pt>
                <c:pt idx="69">
                  <c:v>2003.32</c:v>
                </c:pt>
                <c:pt idx="70">
                  <c:v>2076.41</c:v>
                </c:pt>
              </c:numCache>
            </c:numRef>
          </c:val>
          <c:smooth val="0"/>
          <c:extLst>
            <c:ext xmlns:c16="http://schemas.microsoft.com/office/drawing/2014/chart" uri="{C3380CC4-5D6E-409C-BE32-E72D297353CC}">
              <c16:uniqueId val="{00000008-866A-4FF1-B99B-C30F66AF6D3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23466263959835051"/>
          <c:y val="0.8410046474440751"/>
          <c:w val="0.64897558210578443"/>
          <c:h val="0.13654536606642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r>
              <a:rPr lang="sv-SE" sz="1000" b="1">
                <a:latin typeface="+mn-lt"/>
              </a:rPr>
              <a:t>Mobila utsläpp av växthusgaser (index 100=2008K1)</a:t>
            </a:r>
          </a:p>
          <a:p>
            <a:pPr>
              <a:defRPr sz="1000"/>
            </a:pPr>
            <a:r>
              <a:rPr lang="sv-SE" sz="1000" b="0" i="0" u="none" strike="noStrike" kern="1200" spc="0" baseline="0">
                <a:solidFill>
                  <a:srgbClr val="1E00BE"/>
                </a:solidFill>
                <a:latin typeface="+mn-lt"/>
                <a:ea typeface="Roboto" panose="02000000000000000000" pitchFamily="2" charset="0"/>
              </a:rPr>
              <a:t>Mobile greenhouse gas emissions  (index 100=2008Q1)</a:t>
            </a:r>
            <a:endParaRPr lang="sv-SE" sz="1000">
              <a:latin typeface="+mn-l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9.8838729242481285E-2"/>
          <c:w val="0.92188192074100894"/>
          <c:h val="0.72391921224506872"/>
        </c:manualLayout>
      </c:layout>
      <c:lineChart>
        <c:grouping val="standard"/>
        <c:varyColors val="0"/>
        <c:ser>
          <c:idx val="0"/>
          <c:order val="0"/>
          <c:tx>
            <c:strRef>
              <c:f>'1b Mobila utsläpp'!$C$15</c:f>
              <c:strCache>
                <c:ptCount val="1"/>
                <c:pt idx="0">
                  <c:v>H49.4-5 Väg- och rörtransport </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4A95-4067-9710-F571178EE7B0}"/>
              </c:ext>
            </c:extLst>
          </c:dPt>
          <c:dPt>
            <c:idx val="8"/>
            <c:marker>
              <c:symbol val="none"/>
            </c:marker>
            <c:bubble3D val="0"/>
            <c:extLst>
              <c:ext xmlns:c16="http://schemas.microsoft.com/office/drawing/2014/chart" uri="{C3380CC4-5D6E-409C-BE32-E72D297353CC}">
                <c16:uniqueId val="{00000001-4A95-4067-9710-F571178EE7B0}"/>
              </c:ext>
            </c:extLst>
          </c:dPt>
          <c:dPt>
            <c:idx val="12"/>
            <c:marker>
              <c:symbol val="none"/>
            </c:marker>
            <c:bubble3D val="0"/>
            <c:extLst>
              <c:ext xmlns:c16="http://schemas.microsoft.com/office/drawing/2014/chart" uri="{C3380CC4-5D6E-409C-BE32-E72D297353CC}">
                <c16:uniqueId val="{00000002-4A95-4067-9710-F571178EE7B0}"/>
              </c:ext>
            </c:extLst>
          </c:dPt>
          <c:dPt>
            <c:idx val="16"/>
            <c:marker>
              <c:symbol val="none"/>
            </c:marker>
            <c:bubble3D val="0"/>
            <c:extLst>
              <c:ext xmlns:c16="http://schemas.microsoft.com/office/drawing/2014/chart" uri="{C3380CC4-5D6E-409C-BE32-E72D297353CC}">
                <c16:uniqueId val="{00000003-4A95-4067-9710-F571178EE7B0}"/>
              </c:ext>
            </c:extLst>
          </c:dPt>
          <c:cat>
            <c:strRef>
              <c:f>'1b Mobila utsläpp'!$D$14:$BV$14</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utsläpp'!$D$15:$BV$15</c:f>
              <c:numCache>
                <c:formatCode>#,##0</c:formatCode>
                <c:ptCount val="71"/>
                <c:pt idx="0">
                  <c:v>100</c:v>
                </c:pt>
                <c:pt idx="1">
                  <c:v>110.6210317865382</c:v>
                </c:pt>
                <c:pt idx="2">
                  <c:v>106.45530081865138</c:v>
                </c:pt>
                <c:pt idx="3">
                  <c:v>108.6193169058653</c:v>
                </c:pt>
                <c:pt idx="4">
                  <c:v>94.338852254863937</c:v>
                </c:pt>
                <c:pt idx="5">
                  <c:v>101.87616111712228</c:v>
                </c:pt>
                <c:pt idx="6">
                  <c:v>101.79450013269911</c:v>
                </c:pt>
                <c:pt idx="7">
                  <c:v>103.46855031337402</c:v>
                </c:pt>
                <c:pt idx="8">
                  <c:v>95.925116877283955</c:v>
                </c:pt>
                <c:pt idx="9">
                  <c:v>102.37633464671418</c:v>
                </c:pt>
                <c:pt idx="10">
                  <c:v>103.26848090153726</c:v>
                </c:pt>
                <c:pt idx="11">
                  <c:v>108.8847151052406</c:v>
                </c:pt>
                <c:pt idx="12">
                  <c:v>94.961517261090577</c:v>
                </c:pt>
                <c:pt idx="13">
                  <c:v>102.20076353020436</c:v>
                </c:pt>
                <c:pt idx="14">
                  <c:v>102.24669783394238</c:v>
                </c:pt>
                <c:pt idx="15">
                  <c:v>102.12318559500235</c:v>
                </c:pt>
                <c:pt idx="16">
                  <c:v>87.854970091664455</c:v>
                </c:pt>
                <c:pt idx="17">
                  <c:v>90.403813567972563</c:v>
                </c:pt>
                <c:pt idx="18">
                  <c:v>90.046546761121206</c:v>
                </c:pt>
                <c:pt idx="19">
                  <c:v>91.682828736500426</c:v>
                </c:pt>
                <c:pt idx="20">
                  <c:v>78.530306432844057</c:v>
                </c:pt>
                <c:pt idx="21">
                  <c:v>84.741645060531198</c:v>
                </c:pt>
                <c:pt idx="22">
                  <c:v>84.590572239348347</c:v>
                </c:pt>
                <c:pt idx="23">
                  <c:v>83.011452953065358</c:v>
                </c:pt>
                <c:pt idx="24">
                  <c:v>74.10734336402426</c:v>
                </c:pt>
                <c:pt idx="25">
                  <c:v>80.561623420370339</c:v>
                </c:pt>
                <c:pt idx="26">
                  <c:v>80.45648490292551</c:v>
                </c:pt>
                <c:pt idx="27">
                  <c:v>81.159790131270043</c:v>
                </c:pt>
                <c:pt idx="28">
                  <c:v>71.725904905783636</c:v>
                </c:pt>
                <c:pt idx="29">
                  <c:v>76.037604883326864</c:v>
                </c:pt>
                <c:pt idx="30">
                  <c:v>74.96988751199396</c:v>
                </c:pt>
                <c:pt idx="31">
                  <c:v>76.35302043566135</c:v>
                </c:pt>
                <c:pt idx="32">
                  <c:v>61.370271318620752</c:v>
                </c:pt>
                <c:pt idx="33">
                  <c:v>67.347855378396588</c:v>
                </c:pt>
                <c:pt idx="34">
                  <c:v>68.420676561255945</c:v>
                </c:pt>
                <c:pt idx="35">
                  <c:v>68.433946471224701</c:v>
                </c:pt>
                <c:pt idx="36">
                  <c:v>59.2378988628708</c:v>
                </c:pt>
                <c:pt idx="37">
                  <c:v>64.43255823448952</c:v>
                </c:pt>
                <c:pt idx="38">
                  <c:v>63.958924524835147</c:v>
                </c:pt>
                <c:pt idx="39">
                  <c:v>62.74932119306699</c:v>
                </c:pt>
                <c:pt idx="40">
                  <c:v>53.825817120225381</c:v>
                </c:pt>
                <c:pt idx="41">
                  <c:v>60.88642998591348</c:v>
                </c:pt>
                <c:pt idx="42">
                  <c:v>61.032398995569892</c:v>
                </c:pt>
                <c:pt idx="43">
                  <c:v>58.482534756956497</c:v>
                </c:pt>
                <c:pt idx="44">
                  <c:v>53.578792642345306</c:v>
                </c:pt>
                <c:pt idx="45">
                  <c:v>60.632260171896377</c:v>
                </c:pt>
                <c:pt idx="46">
                  <c:v>60.77108384541576</c:v>
                </c:pt>
                <c:pt idx="47">
                  <c:v>58.230406467549969</c:v>
                </c:pt>
                <c:pt idx="48">
                  <c:v>53.550211297797205</c:v>
                </c:pt>
                <c:pt idx="49">
                  <c:v>53.352183410571008</c:v>
                </c:pt>
                <c:pt idx="50">
                  <c:v>56.30218647285794</c:v>
                </c:pt>
                <c:pt idx="51">
                  <c:v>57.249453892166677</c:v>
                </c:pt>
                <c:pt idx="52">
                  <c:v>52.83771920870506</c:v>
                </c:pt>
                <c:pt idx="53">
                  <c:v>60.748627074699392</c:v>
                </c:pt>
                <c:pt idx="54">
                  <c:v>59.374681011779593</c:v>
                </c:pt>
                <c:pt idx="55">
                  <c:v>57.028969234224128</c:v>
                </c:pt>
                <c:pt idx="56">
                  <c:v>51.019741542984299</c:v>
                </c:pt>
                <c:pt idx="57">
                  <c:v>51.040156789090098</c:v>
                </c:pt>
                <c:pt idx="58">
                  <c:v>51.212665618684028</c:v>
                </c:pt>
                <c:pt idx="59">
                  <c:v>52.293652899985709</c:v>
                </c:pt>
                <c:pt idx="60">
                  <c:v>49.717248841434788</c:v>
                </c:pt>
                <c:pt idx="61">
                  <c:v>51.506645162607434</c:v>
                </c:pt>
                <c:pt idx="62">
                  <c:v>50.722699712145037</c:v>
                </c:pt>
                <c:pt idx="63">
                  <c:v>51.588306147030607</c:v>
                </c:pt>
                <c:pt idx="64">
                  <c:v>66.043321152236487</c:v>
                </c:pt>
                <c:pt idx="65">
                  <c:v>69.164812281812061</c:v>
                </c:pt>
                <c:pt idx="66">
                  <c:v>69.411836759692136</c:v>
                </c:pt>
                <c:pt idx="67">
                  <c:v>65.062368576853189</c:v>
                </c:pt>
                <c:pt idx="68">
                  <c:v>61.060980340118007</c:v>
                </c:pt>
                <c:pt idx="69">
                  <c:v>64.358042586203382</c:v>
                </c:pt>
                <c:pt idx="70">
                  <c:v>64.758181409876897</c:v>
                </c:pt>
              </c:numCache>
            </c:numRef>
          </c:val>
          <c:smooth val="0"/>
          <c:extLst>
            <c:ext xmlns:c16="http://schemas.microsoft.com/office/drawing/2014/chart" uri="{C3380CC4-5D6E-409C-BE32-E72D297353CC}">
              <c16:uniqueId val="{00000004-4A95-4067-9710-F571178EE7B0}"/>
            </c:ext>
          </c:extLst>
        </c:ser>
        <c:ser>
          <c:idx val="1"/>
          <c:order val="1"/>
          <c:tx>
            <c:strRef>
              <c:f>'1b Mobila utsläpp'!$C$16</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4A95-4067-9710-F571178EE7B0}"/>
              </c:ext>
            </c:extLst>
          </c:dPt>
          <c:dPt>
            <c:idx val="8"/>
            <c:marker>
              <c:symbol val="none"/>
            </c:marker>
            <c:bubble3D val="0"/>
            <c:extLst>
              <c:ext xmlns:c16="http://schemas.microsoft.com/office/drawing/2014/chart" uri="{C3380CC4-5D6E-409C-BE32-E72D297353CC}">
                <c16:uniqueId val="{00000006-4A95-4067-9710-F571178EE7B0}"/>
              </c:ext>
            </c:extLst>
          </c:dPt>
          <c:dPt>
            <c:idx val="12"/>
            <c:marker>
              <c:symbol val="none"/>
            </c:marker>
            <c:bubble3D val="0"/>
            <c:extLst>
              <c:ext xmlns:c16="http://schemas.microsoft.com/office/drawing/2014/chart" uri="{C3380CC4-5D6E-409C-BE32-E72D297353CC}">
                <c16:uniqueId val="{00000007-4A95-4067-9710-F571178EE7B0}"/>
              </c:ext>
            </c:extLst>
          </c:dPt>
          <c:dPt>
            <c:idx val="16"/>
            <c:marker>
              <c:symbol val="none"/>
            </c:marker>
            <c:bubble3D val="0"/>
            <c:extLst>
              <c:ext xmlns:c16="http://schemas.microsoft.com/office/drawing/2014/chart" uri="{C3380CC4-5D6E-409C-BE32-E72D297353CC}">
                <c16:uniqueId val="{00000008-4A95-4067-9710-F571178EE7B0}"/>
              </c:ext>
            </c:extLst>
          </c:dPt>
          <c:cat>
            <c:strRef>
              <c:f>'1b Mobila utsläpp'!$D$14:$BV$14</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utsläpp'!$D$16:$BV$16</c:f>
              <c:numCache>
                <c:formatCode>#,##0</c:formatCode>
                <c:ptCount val="71"/>
                <c:pt idx="0">
                  <c:v>100</c:v>
                </c:pt>
                <c:pt idx="1">
                  <c:v>104.8130931628898</c:v>
                </c:pt>
                <c:pt idx="2">
                  <c:v>104.38795274065467</c:v>
                </c:pt>
                <c:pt idx="3">
                  <c:v>109.49157466589192</c:v>
                </c:pt>
                <c:pt idx="4">
                  <c:v>87.351346116598876</c:v>
                </c:pt>
                <c:pt idx="5">
                  <c:v>92.740654658144493</c:v>
                </c:pt>
                <c:pt idx="6">
                  <c:v>91.288010846407133</c:v>
                </c:pt>
                <c:pt idx="7">
                  <c:v>94.696881657950811</c:v>
                </c:pt>
                <c:pt idx="8">
                  <c:v>99.357931435212095</c:v>
                </c:pt>
                <c:pt idx="9">
                  <c:v>90.05616889405384</c:v>
                </c:pt>
                <c:pt idx="10">
                  <c:v>89.42087933372072</c:v>
                </c:pt>
                <c:pt idx="11">
                  <c:v>89.93802053069922</c:v>
                </c:pt>
                <c:pt idx="12">
                  <c:v>65.369939957389121</c:v>
                </c:pt>
                <c:pt idx="13">
                  <c:v>61.754793724578739</c:v>
                </c:pt>
                <c:pt idx="14">
                  <c:v>58.636451675382538</c:v>
                </c:pt>
                <c:pt idx="15">
                  <c:v>49.306604687197371</c:v>
                </c:pt>
                <c:pt idx="16">
                  <c:v>37.891729614565179</c:v>
                </c:pt>
                <c:pt idx="17">
                  <c:v>41.503970559752084</c:v>
                </c:pt>
                <c:pt idx="18">
                  <c:v>43.710052295177228</c:v>
                </c:pt>
                <c:pt idx="19">
                  <c:v>49.048034088708121</c:v>
                </c:pt>
                <c:pt idx="20">
                  <c:v>56.609529343404994</c:v>
                </c:pt>
                <c:pt idx="21">
                  <c:v>61.769320162696118</c:v>
                </c:pt>
                <c:pt idx="22">
                  <c:v>44.650397055975212</c:v>
                </c:pt>
                <c:pt idx="23">
                  <c:v>44.63199690102654</c:v>
                </c:pt>
                <c:pt idx="24">
                  <c:v>44.644586480728258</c:v>
                </c:pt>
                <c:pt idx="25">
                  <c:v>53.480534572922721</c:v>
                </c:pt>
                <c:pt idx="26">
                  <c:v>72.036606624055793</c:v>
                </c:pt>
                <c:pt idx="27">
                  <c:v>50.158822390083287</c:v>
                </c:pt>
                <c:pt idx="28">
                  <c:v>78.790431919426695</c:v>
                </c:pt>
                <c:pt idx="29">
                  <c:v>70.727290335076518</c:v>
                </c:pt>
                <c:pt idx="30">
                  <c:v>80.797985667247744</c:v>
                </c:pt>
                <c:pt idx="31">
                  <c:v>60.927755181096266</c:v>
                </c:pt>
                <c:pt idx="32">
                  <c:v>88.042804570985865</c:v>
                </c:pt>
                <c:pt idx="33">
                  <c:v>74.767576990122024</c:v>
                </c:pt>
                <c:pt idx="34">
                  <c:v>93.452450125895808</c:v>
                </c:pt>
                <c:pt idx="35">
                  <c:v>88.802053069920589</c:v>
                </c:pt>
                <c:pt idx="36">
                  <c:v>77.558589967073416</c:v>
                </c:pt>
                <c:pt idx="37">
                  <c:v>74.932209955452265</c:v>
                </c:pt>
                <c:pt idx="38">
                  <c:v>77.036606624055793</c:v>
                </c:pt>
                <c:pt idx="39">
                  <c:v>78.15514235909356</c:v>
                </c:pt>
                <c:pt idx="40">
                  <c:v>73.631609529343407</c:v>
                </c:pt>
                <c:pt idx="41">
                  <c:v>83.010846407127644</c:v>
                </c:pt>
                <c:pt idx="42">
                  <c:v>89.084834398605466</c:v>
                </c:pt>
                <c:pt idx="43">
                  <c:v>79.777261282200271</c:v>
                </c:pt>
                <c:pt idx="44">
                  <c:v>74.695913228742981</c:v>
                </c:pt>
                <c:pt idx="45">
                  <c:v>83.747821034282396</c:v>
                </c:pt>
                <c:pt idx="46">
                  <c:v>90.790238233585129</c:v>
                </c:pt>
                <c:pt idx="47">
                  <c:v>77.956614371489451</c:v>
                </c:pt>
                <c:pt idx="48">
                  <c:v>73.718768158047652</c:v>
                </c:pt>
                <c:pt idx="49">
                  <c:v>62.703854348247148</c:v>
                </c:pt>
                <c:pt idx="50">
                  <c:v>70.484214603912463</c:v>
                </c:pt>
                <c:pt idx="51">
                  <c:v>65.225644005423206</c:v>
                </c:pt>
                <c:pt idx="52">
                  <c:v>67.708696494286272</c:v>
                </c:pt>
                <c:pt idx="53">
                  <c:v>73.243269417005621</c:v>
                </c:pt>
                <c:pt idx="54">
                  <c:v>64.502227387177996</c:v>
                </c:pt>
                <c:pt idx="55">
                  <c:v>70.152043385628517</c:v>
                </c:pt>
                <c:pt idx="56">
                  <c:v>73.416618245206294</c:v>
                </c:pt>
                <c:pt idx="57">
                  <c:v>79.732713538640326</c:v>
                </c:pt>
                <c:pt idx="58">
                  <c:v>69.174898314933174</c:v>
                </c:pt>
                <c:pt idx="59">
                  <c:v>75.694363742010466</c:v>
                </c:pt>
                <c:pt idx="60">
                  <c:v>73.24230098779779</c:v>
                </c:pt>
                <c:pt idx="61">
                  <c:v>79.340499709471246</c:v>
                </c:pt>
                <c:pt idx="62">
                  <c:v>69.363742010459035</c:v>
                </c:pt>
                <c:pt idx="63">
                  <c:v>75.681774162308741</c:v>
                </c:pt>
                <c:pt idx="64">
                  <c:v>72.04435405771838</c:v>
                </c:pt>
                <c:pt idx="65">
                  <c:v>79.043191942668997</c:v>
                </c:pt>
                <c:pt idx="66">
                  <c:v>71.097230292465625</c:v>
                </c:pt>
                <c:pt idx="67">
                  <c:v>78.127057912066633</c:v>
                </c:pt>
                <c:pt idx="68">
                  <c:v>70.191748983149338</c:v>
                </c:pt>
                <c:pt idx="69">
                  <c:v>87.908192911098197</c:v>
                </c:pt>
                <c:pt idx="70">
                  <c:v>68.676157272903353</c:v>
                </c:pt>
              </c:numCache>
            </c:numRef>
          </c:val>
          <c:smooth val="0"/>
          <c:extLst>
            <c:ext xmlns:c16="http://schemas.microsoft.com/office/drawing/2014/chart" uri="{C3380CC4-5D6E-409C-BE32-E72D297353CC}">
              <c16:uniqueId val="{00000009-4A95-4067-9710-F571178EE7B0}"/>
            </c:ext>
          </c:extLst>
        </c:ser>
        <c:ser>
          <c:idx val="2"/>
          <c:order val="2"/>
          <c:tx>
            <c:strRef>
              <c:f>'1b Mobila utsläpp'!$C$17</c:f>
              <c:strCache>
                <c:ptCount val="1"/>
                <c:pt idx="0">
                  <c:v>H51 Lufttransport</c:v>
                </c:pt>
              </c:strCache>
            </c:strRef>
          </c:tx>
          <c:spPr>
            <a:ln w="25400" cap="rnd">
              <a:solidFill>
                <a:schemeClr val="accent3"/>
              </a:solidFill>
              <a:round/>
            </a:ln>
            <a:effectLst/>
          </c:spPr>
          <c:marker>
            <c:symbol val="none"/>
          </c:marker>
          <c:cat>
            <c:strRef>
              <c:f>'1b Mobila utsläpp'!$D$14:$BV$14</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utsläpp'!$D$17:$BV$17</c:f>
              <c:numCache>
                <c:formatCode>#,##0</c:formatCode>
                <c:ptCount val="71"/>
                <c:pt idx="0">
                  <c:v>100</c:v>
                </c:pt>
                <c:pt idx="1">
                  <c:v>107.3262422719903</c:v>
                </c:pt>
                <c:pt idx="2">
                  <c:v>102.68676394605092</c:v>
                </c:pt>
                <c:pt idx="3">
                  <c:v>102.33399255260392</c:v>
                </c:pt>
                <c:pt idx="4">
                  <c:v>85.700286849466394</c:v>
                </c:pt>
                <c:pt idx="5">
                  <c:v>93.115612806670583</c:v>
                </c:pt>
                <c:pt idx="6">
                  <c:v>87.74208491456875</c:v>
                </c:pt>
                <c:pt idx="7">
                  <c:v>82.603737951431583</c:v>
                </c:pt>
                <c:pt idx="8">
                  <c:v>80.283998788461886</c:v>
                </c:pt>
                <c:pt idx="9">
                  <c:v>85.98179129474228</c:v>
                </c:pt>
                <c:pt idx="10">
                  <c:v>91.765104138828008</c:v>
                </c:pt>
                <c:pt idx="11">
                  <c:v>90.997202772284297</c:v>
                </c:pt>
                <c:pt idx="12">
                  <c:v>89.716179378908549</c:v>
                </c:pt>
                <c:pt idx="13">
                  <c:v>100.4240383416181</c:v>
                </c:pt>
                <c:pt idx="14">
                  <c:v>96.108824629857281</c:v>
                </c:pt>
                <c:pt idx="15">
                  <c:v>91.839934434407695</c:v>
                </c:pt>
                <c:pt idx="16">
                  <c:v>86.658827302367854</c:v>
                </c:pt>
                <c:pt idx="17">
                  <c:v>93.368610472678029</c:v>
                </c:pt>
                <c:pt idx="18">
                  <c:v>93.315160261549707</c:v>
                </c:pt>
                <c:pt idx="19">
                  <c:v>89.523758618846543</c:v>
                </c:pt>
                <c:pt idx="20">
                  <c:v>85.057102642222105</c:v>
                </c:pt>
                <c:pt idx="21">
                  <c:v>95.062982165446215</c:v>
                </c:pt>
                <c:pt idx="22">
                  <c:v>96.933739554937901</c:v>
                </c:pt>
                <c:pt idx="23">
                  <c:v>95.481675485951499</c:v>
                </c:pt>
                <c:pt idx="24">
                  <c:v>88.38170577440448</c:v>
                </c:pt>
                <c:pt idx="25">
                  <c:v>97.972455324531865</c:v>
                </c:pt>
                <c:pt idx="26">
                  <c:v>100.36880645678552</c:v>
                </c:pt>
                <c:pt idx="27">
                  <c:v>91.651077021754233</c:v>
                </c:pt>
                <c:pt idx="28">
                  <c:v>91.041744614891229</c:v>
                </c:pt>
                <c:pt idx="29">
                  <c:v>89.593243893313385</c:v>
                </c:pt>
                <c:pt idx="30">
                  <c:v>90.753113474798226</c:v>
                </c:pt>
                <c:pt idx="31">
                  <c:v>103.52415058706148</c:v>
                </c:pt>
                <c:pt idx="32">
                  <c:v>101.60350633385002</c:v>
                </c:pt>
                <c:pt idx="33">
                  <c:v>115.12106472820567</c:v>
                </c:pt>
                <c:pt idx="34">
                  <c:v>118.50089974522066</c:v>
                </c:pt>
                <c:pt idx="35">
                  <c:v>118.91781139202166</c:v>
                </c:pt>
                <c:pt idx="36">
                  <c:v>109.07050082847827</c:v>
                </c:pt>
                <c:pt idx="37">
                  <c:v>116.03506333850018</c:v>
                </c:pt>
                <c:pt idx="38">
                  <c:v>124.5888787927379</c:v>
                </c:pt>
                <c:pt idx="39">
                  <c:v>115.79631906212695</c:v>
                </c:pt>
                <c:pt idx="40">
                  <c:v>102.36428100557664</c:v>
                </c:pt>
                <c:pt idx="41">
                  <c:v>115.82482584139542</c:v>
                </c:pt>
                <c:pt idx="42">
                  <c:v>115.85511429436812</c:v>
                </c:pt>
                <c:pt idx="43">
                  <c:v>111.22810768435869</c:v>
                </c:pt>
                <c:pt idx="44">
                  <c:v>97.017478219038964</c:v>
                </c:pt>
                <c:pt idx="45">
                  <c:v>109.75822687832949</c:v>
                </c:pt>
                <c:pt idx="46">
                  <c:v>109.7813886364851</c:v>
                </c:pt>
                <c:pt idx="47">
                  <c:v>105.4251964295259</c:v>
                </c:pt>
                <c:pt idx="48">
                  <c:v>81.180180661713621</c:v>
                </c:pt>
                <c:pt idx="49">
                  <c:v>18.142783330660823</c:v>
                </c:pt>
                <c:pt idx="50">
                  <c:v>28.526377679191839</c:v>
                </c:pt>
                <c:pt idx="51">
                  <c:v>25.921570723537695</c:v>
                </c:pt>
                <c:pt idx="52">
                  <c:v>30.457711974628964</c:v>
                </c:pt>
                <c:pt idx="53">
                  <c:v>34.828157571222405</c:v>
                </c:pt>
                <c:pt idx="54">
                  <c:v>58.508382774778624</c:v>
                </c:pt>
                <c:pt idx="55">
                  <c:v>63.09084754218113</c:v>
                </c:pt>
                <c:pt idx="56">
                  <c:v>64.897464678318812</c:v>
                </c:pt>
                <c:pt idx="57">
                  <c:v>74.146132877224872</c:v>
                </c:pt>
                <c:pt idx="58">
                  <c:v>124.63342063534483</c:v>
                </c:pt>
                <c:pt idx="59">
                  <c:v>134.49676626222674</c:v>
                </c:pt>
                <c:pt idx="60">
                  <c:v>74.60224134552</c:v>
                </c:pt>
                <c:pt idx="61">
                  <c:v>85.213889928198554</c:v>
                </c:pt>
                <c:pt idx="62">
                  <c:v>143.28754431913339</c:v>
                </c:pt>
                <c:pt idx="63">
                  <c:v>154.63146079427014</c:v>
                </c:pt>
                <c:pt idx="64">
                  <c:v>79.18470611292247</c:v>
                </c:pt>
                <c:pt idx="65">
                  <c:v>93.826500614677428</c:v>
                </c:pt>
                <c:pt idx="66">
                  <c:v>152.66627469845173</c:v>
                </c:pt>
                <c:pt idx="67">
                  <c:v>169.21980508489676</c:v>
                </c:pt>
                <c:pt idx="68">
                  <c:v>76.881002013291294</c:v>
                </c:pt>
                <c:pt idx="69">
                  <c:v>89.459618365492545</c:v>
                </c:pt>
                <c:pt idx="70">
                  <c:v>147.96800114027118</c:v>
                </c:pt>
              </c:numCache>
            </c:numRef>
          </c:val>
          <c:smooth val="0"/>
          <c:extLst>
            <c:ext xmlns:c16="http://schemas.microsoft.com/office/drawing/2014/chart" uri="{C3380CC4-5D6E-409C-BE32-E72D297353CC}">
              <c16:uniqueId val="{0000000A-4A95-4067-9710-F571178EE7B0}"/>
            </c:ext>
          </c:extLst>
        </c:ser>
        <c:ser>
          <c:idx val="3"/>
          <c:order val="3"/>
          <c:tx>
            <c:strRef>
              <c:f>'1b Mobila utsläpp'!$C$18</c:f>
              <c:strCache>
                <c:ptCount val="1"/>
                <c:pt idx="0">
                  <c:v>Privat konsumtion av bensin och diesel</c:v>
                </c:pt>
              </c:strCache>
            </c:strRef>
          </c:tx>
          <c:spPr>
            <a:ln w="25400" cap="rnd">
              <a:solidFill>
                <a:schemeClr val="accent4"/>
              </a:solidFill>
              <a:round/>
            </a:ln>
            <a:effectLst/>
          </c:spPr>
          <c:marker>
            <c:symbol val="none"/>
          </c:marker>
          <c:cat>
            <c:strRef>
              <c:f>'1b Mobila utsläpp'!$D$14:$BV$14</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utsläpp'!$D$18:$BV$18</c:f>
              <c:numCache>
                <c:formatCode>#,##0</c:formatCode>
                <c:ptCount val="71"/>
                <c:pt idx="0">
                  <c:v>100</c:v>
                </c:pt>
                <c:pt idx="1">
                  <c:v>113.99236015661245</c:v>
                </c:pt>
                <c:pt idx="2">
                  <c:v>116.35455463875508</c:v>
                </c:pt>
                <c:pt idx="3">
                  <c:v>104.65674903417985</c:v>
                </c:pt>
                <c:pt idx="4">
                  <c:v>99.000143084467524</c:v>
                </c:pt>
                <c:pt idx="5">
                  <c:v>115.262343203271</c:v>
                </c:pt>
                <c:pt idx="6">
                  <c:v>118.95218810837997</c:v>
                </c:pt>
                <c:pt idx="7">
                  <c:v>103.94696335736865</c:v>
                </c:pt>
                <c:pt idx="8">
                  <c:v>96.58418352967702</c:v>
                </c:pt>
                <c:pt idx="9">
                  <c:v>110.7191945645246</c:v>
                </c:pt>
                <c:pt idx="10">
                  <c:v>116.47812758798611</c:v>
                </c:pt>
                <c:pt idx="11">
                  <c:v>102.93106363790091</c:v>
                </c:pt>
                <c:pt idx="12">
                  <c:v>93.319256134204565</c:v>
                </c:pt>
                <c:pt idx="13">
                  <c:v>107.83322421336061</c:v>
                </c:pt>
                <c:pt idx="14">
                  <c:v>109.59576469976109</c:v>
                </c:pt>
                <c:pt idx="15">
                  <c:v>96.454540330308319</c:v>
                </c:pt>
                <c:pt idx="16">
                  <c:v>92.047972319659365</c:v>
                </c:pt>
                <c:pt idx="17">
                  <c:v>101.8449224525545</c:v>
                </c:pt>
                <c:pt idx="18">
                  <c:v>105.03960838214826</c:v>
                </c:pt>
                <c:pt idx="19">
                  <c:v>93.881187861234082</c:v>
                </c:pt>
                <c:pt idx="20">
                  <c:v>89.420854777937251</c:v>
                </c:pt>
                <c:pt idx="21">
                  <c:v>102.60803961271804</c:v>
                </c:pt>
                <c:pt idx="22">
                  <c:v>106.29484939275819</c:v>
                </c:pt>
                <c:pt idx="23">
                  <c:v>93.407274761200711</c:v>
                </c:pt>
                <c:pt idx="24">
                  <c:v>88.483434720963615</c:v>
                </c:pt>
                <c:pt idx="25">
                  <c:v>102.99436767505084</c:v>
                </c:pt>
                <c:pt idx="26">
                  <c:v>105.74722611248175</c:v>
                </c:pt>
                <c:pt idx="27">
                  <c:v>94.895353223519621</c:v>
                </c:pt>
                <c:pt idx="28">
                  <c:v>90.868609435770253</c:v>
                </c:pt>
                <c:pt idx="29">
                  <c:v>103.79564069322255</c:v>
                </c:pt>
                <c:pt idx="30">
                  <c:v>107.92861385838106</c:v>
                </c:pt>
                <c:pt idx="31">
                  <c:v>98.059254313129529</c:v>
                </c:pt>
                <c:pt idx="32">
                  <c:v>89.742144445937925</c:v>
                </c:pt>
                <c:pt idx="33">
                  <c:v>102.56771580823214</c:v>
                </c:pt>
                <c:pt idx="34">
                  <c:v>106.1439603179077</c:v>
                </c:pt>
                <c:pt idx="35">
                  <c:v>95.86225735259049</c:v>
                </c:pt>
                <c:pt idx="36">
                  <c:v>88.629987902858659</c:v>
                </c:pt>
                <c:pt idx="37">
                  <c:v>102.17011442421511</c:v>
                </c:pt>
                <c:pt idx="38">
                  <c:v>104.86096959238272</c:v>
                </c:pt>
                <c:pt idx="39">
                  <c:v>94.492115178660484</c:v>
                </c:pt>
                <c:pt idx="40">
                  <c:v>82.965577345826489</c:v>
                </c:pt>
                <c:pt idx="41">
                  <c:v>96.386033221611839</c:v>
                </c:pt>
                <c:pt idx="42">
                  <c:v>100.94999414654451</c:v>
                </c:pt>
                <c:pt idx="43">
                  <c:v>90.38819249630366</c:v>
                </c:pt>
                <c:pt idx="44">
                  <c:v>82.320396474051847</c:v>
                </c:pt>
                <c:pt idx="45">
                  <c:v>95.563080738662734</c:v>
                </c:pt>
                <c:pt idx="46">
                  <c:v>99.959676195514092</c:v>
                </c:pt>
                <c:pt idx="47">
                  <c:v>89.680141176674638</c:v>
                </c:pt>
                <c:pt idx="48">
                  <c:v>80.807603421886725</c:v>
                </c:pt>
                <c:pt idx="49">
                  <c:v>83.904298170686758</c:v>
                </c:pt>
                <c:pt idx="50">
                  <c:v>93.809645627468754</c:v>
                </c:pt>
                <c:pt idx="51">
                  <c:v>82.802114181405102</c:v>
                </c:pt>
                <c:pt idx="52">
                  <c:v>74.54917552995451</c:v>
                </c:pt>
                <c:pt idx="53">
                  <c:v>88.915723248624445</c:v>
                </c:pt>
                <c:pt idx="54">
                  <c:v>94.329952782125716</c:v>
                </c:pt>
                <c:pt idx="55">
                  <c:v>82.482992459882155</c:v>
                </c:pt>
                <c:pt idx="56">
                  <c:v>70.10661960777513</c:v>
                </c:pt>
                <c:pt idx="57">
                  <c:v>77.012829907255252</c:v>
                </c:pt>
                <c:pt idx="58">
                  <c:v>80.349299536493049</c:v>
                </c:pt>
                <c:pt idx="59">
                  <c:v>74.866129304999731</c:v>
                </c:pt>
                <c:pt idx="60">
                  <c:v>69.513035862170639</c:v>
                </c:pt>
                <c:pt idx="61">
                  <c:v>76.95429535235634</c:v>
                </c:pt>
                <c:pt idx="62">
                  <c:v>77.771611174463331</c:v>
                </c:pt>
                <c:pt idx="63">
                  <c:v>72.125844957139705</c:v>
                </c:pt>
                <c:pt idx="64">
                  <c:v>79.486456838353575</c:v>
                </c:pt>
                <c:pt idx="65">
                  <c:v>86.361882297849832</c:v>
                </c:pt>
                <c:pt idx="66">
                  <c:v>89.968478058213691</c:v>
                </c:pt>
                <c:pt idx="67">
                  <c:v>79.113136454887197</c:v>
                </c:pt>
                <c:pt idx="68">
                  <c:v>76.29740756960193</c:v>
                </c:pt>
                <c:pt idx="69">
                  <c:v>82.73057194763976</c:v>
                </c:pt>
                <c:pt idx="70">
                  <c:v>86.159829686124709</c:v>
                </c:pt>
              </c:numCache>
            </c:numRef>
          </c:val>
          <c:smooth val="0"/>
          <c:extLst>
            <c:ext xmlns:c16="http://schemas.microsoft.com/office/drawing/2014/chart" uri="{C3380CC4-5D6E-409C-BE32-E72D297353CC}">
              <c16:uniqueId val="{0000000B-4A95-4067-9710-F571178EE7B0}"/>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5933630531001389"/>
          <c:y val="0.93739137604124412"/>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r>
              <a:rPr lang="sv-SE" sz="1000" b="1" i="0" u="none" strike="noStrike" kern="1200" spc="0" baseline="0">
                <a:solidFill>
                  <a:srgbClr val="1E00BE"/>
                </a:solidFill>
                <a:ea typeface="Roboto" panose="02000000000000000000" pitchFamily="2" charset="0"/>
              </a:rPr>
              <a:t>Mobila utsläpp av växthusgaser (kiloton)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sv-SE" sz="1000"/>
              <a:t>Mobile greenhouse gas emissions (kilotons)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0.10471442522733998"/>
          <c:w val="0.92188192074100894"/>
          <c:h val="0.69371908916790803"/>
        </c:manualLayout>
      </c:layout>
      <c:lineChart>
        <c:grouping val="standard"/>
        <c:varyColors val="0"/>
        <c:ser>
          <c:idx val="0"/>
          <c:order val="0"/>
          <c:tx>
            <c:strRef>
              <c:f>'1b Mobila utsläpp'!$C$6</c:f>
              <c:strCache>
                <c:ptCount val="1"/>
                <c:pt idx="0">
                  <c:v>H49.4-5 Väg- och rörtransport</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5775-40CB-A9CE-C581D0F9370B}"/>
              </c:ext>
            </c:extLst>
          </c:dPt>
          <c:dPt>
            <c:idx val="8"/>
            <c:marker>
              <c:symbol val="none"/>
            </c:marker>
            <c:bubble3D val="0"/>
            <c:extLst>
              <c:ext xmlns:c16="http://schemas.microsoft.com/office/drawing/2014/chart" uri="{C3380CC4-5D6E-409C-BE32-E72D297353CC}">
                <c16:uniqueId val="{00000001-5775-40CB-A9CE-C581D0F9370B}"/>
              </c:ext>
            </c:extLst>
          </c:dPt>
          <c:dPt>
            <c:idx val="12"/>
            <c:marker>
              <c:symbol val="none"/>
            </c:marker>
            <c:bubble3D val="0"/>
            <c:extLst>
              <c:ext xmlns:c16="http://schemas.microsoft.com/office/drawing/2014/chart" uri="{C3380CC4-5D6E-409C-BE32-E72D297353CC}">
                <c16:uniqueId val="{00000002-5775-40CB-A9CE-C581D0F9370B}"/>
              </c:ext>
            </c:extLst>
          </c:dPt>
          <c:dPt>
            <c:idx val="16"/>
            <c:marker>
              <c:symbol val="none"/>
            </c:marker>
            <c:bubble3D val="0"/>
            <c:extLst>
              <c:ext xmlns:c16="http://schemas.microsoft.com/office/drawing/2014/chart" uri="{C3380CC4-5D6E-409C-BE32-E72D297353CC}">
                <c16:uniqueId val="{00000003-5775-40CB-A9CE-C581D0F9370B}"/>
              </c:ext>
            </c:extLst>
          </c:dPt>
          <c:cat>
            <c:strRef>
              <c:f>'1b Mobila utsläpp'!$D$5:$BV$5</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utsläpp'!$D$6:$BV$6</c:f>
              <c:numCache>
                <c:formatCode>#,##0</c:formatCode>
                <c:ptCount val="71"/>
                <c:pt idx="0">
                  <c:v>979.66</c:v>
                </c:pt>
                <c:pt idx="1">
                  <c:v>1083.71</c:v>
                </c:pt>
                <c:pt idx="2">
                  <c:v>1042.9000000000001</c:v>
                </c:pt>
                <c:pt idx="3">
                  <c:v>1064.0999999999999</c:v>
                </c:pt>
                <c:pt idx="4">
                  <c:v>924.2</c:v>
                </c:pt>
                <c:pt idx="5">
                  <c:v>998.04</c:v>
                </c:pt>
                <c:pt idx="6">
                  <c:v>997.24</c:v>
                </c:pt>
                <c:pt idx="7">
                  <c:v>1013.64</c:v>
                </c:pt>
                <c:pt idx="8">
                  <c:v>939.74</c:v>
                </c:pt>
                <c:pt idx="9">
                  <c:v>1002.94</c:v>
                </c:pt>
                <c:pt idx="10">
                  <c:v>1011.68</c:v>
                </c:pt>
                <c:pt idx="11">
                  <c:v>1066.7</c:v>
                </c:pt>
                <c:pt idx="12">
                  <c:v>930.3</c:v>
                </c:pt>
                <c:pt idx="13">
                  <c:v>1001.22</c:v>
                </c:pt>
                <c:pt idx="14">
                  <c:v>1001.67</c:v>
                </c:pt>
                <c:pt idx="15">
                  <c:v>1000.46</c:v>
                </c:pt>
                <c:pt idx="16">
                  <c:v>860.68</c:v>
                </c:pt>
                <c:pt idx="17">
                  <c:v>885.65</c:v>
                </c:pt>
                <c:pt idx="18">
                  <c:v>882.15</c:v>
                </c:pt>
                <c:pt idx="19">
                  <c:v>898.18</c:v>
                </c:pt>
                <c:pt idx="20">
                  <c:v>769.33</c:v>
                </c:pt>
                <c:pt idx="21">
                  <c:v>830.18</c:v>
                </c:pt>
                <c:pt idx="22">
                  <c:v>828.7</c:v>
                </c:pt>
                <c:pt idx="23">
                  <c:v>813.23</c:v>
                </c:pt>
                <c:pt idx="24">
                  <c:v>726</c:v>
                </c:pt>
                <c:pt idx="25">
                  <c:v>789.23</c:v>
                </c:pt>
                <c:pt idx="26">
                  <c:v>788.2</c:v>
                </c:pt>
                <c:pt idx="27">
                  <c:v>795.09</c:v>
                </c:pt>
                <c:pt idx="28">
                  <c:v>702.67</c:v>
                </c:pt>
                <c:pt idx="29">
                  <c:v>744.91</c:v>
                </c:pt>
                <c:pt idx="30">
                  <c:v>734.45</c:v>
                </c:pt>
                <c:pt idx="31">
                  <c:v>748</c:v>
                </c:pt>
                <c:pt idx="32">
                  <c:v>601.22</c:v>
                </c:pt>
                <c:pt idx="33">
                  <c:v>659.78</c:v>
                </c:pt>
                <c:pt idx="34">
                  <c:v>670.29</c:v>
                </c:pt>
                <c:pt idx="35">
                  <c:v>670.42</c:v>
                </c:pt>
                <c:pt idx="36">
                  <c:v>580.33000000000004</c:v>
                </c:pt>
                <c:pt idx="37">
                  <c:v>631.22</c:v>
                </c:pt>
                <c:pt idx="38">
                  <c:v>626.58000000000004</c:v>
                </c:pt>
                <c:pt idx="39">
                  <c:v>614.73</c:v>
                </c:pt>
                <c:pt idx="40">
                  <c:v>527.30999999999995</c:v>
                </c:pt>
                <c:pt idx="41">
                  <c:v>596.48</c:v>
                </c:pt>
                <c:pt idx="42">
                  <c:v>597.91</c:v>
                </c:pt>
                <c:pt idx="43">
                  <c:v>572.92999999999995</c:v>
                </c:pt>
                <c:pt idx="44">
                  <c:v>524.89</c:v>
                </c:pt>
                <c:pt idx="45">
                  <c:v>593.99</c:v>
                </c:pt>
                <c:pt idx="46">
                  <c:v>595.35</c:v>
                </c:pt>
                <c:pt idx="47">
                  <c:v>570.46</c:v>
                </c:pt>
                <c:pt idx="48">
                  <c:v>524.61</c:v>
                </c:pt>
                <c:pt idx="49">
                  <c:v>522.66999999999996</c:v>
                </c:pt>
                <c:pt idx="50">
                  <c:v>551.57000000000005</c:v>
                </c:pt>
                <c:pt idx="51">
                  <c:v>560.85</c:v>
                </c:pt>
                <c:pt idx="52">
                  <c:v>517.63</c:v>
                </c:pt>
                <c:pt idx="53">
                  <c:v>595.13</c:v>
                </c:pt>
                <c:pt idx="54">
                  <c:v>581.66999999999996</c:v>
                </c:pt>
                <c:pt idx="55">
                  <c:v>558.69000000000005</c:v>
                </c:pt>
                <c:pt idx="56">
                  <c:v>499.82</c:v>
                </c:pt>
                <c:pt idx="57">
                  <c:v>500.02</c:v>
                </c:pt>
                <c:pt idx="58">
                  <c:v>501.71</c:v>
                </c:pt>
                <c:pt idx="59">
                  <c:v>512.29999999999995</c:v>
                </c:pt>
                <c:pt idx="60">
                  <c:v>487.06</c:v>
                </c:pt>
                <c:pt idx="61">
                  <c:v>504.59</c:v>
                </c:pt>
                <c:pt idx="62">
                  <c:v>496.91</c:v>
                </c:pt>
                <c:pt idx="63">
                  <c:v>505.39</c:v>
                </c:pt>
                <c:pt idx="64">
                  <c:v>647</c:v>
                </c:pt>
                <c:pt idx="65">
                  <c:v>677.58</c:v>
                </c:pt>
                <c:pt idx="66">
                  <c:v>680</c:v>
                </c:pt>
                <c:pt idx="67">
                  <c:v>637.39</c:v>
                </c:pt>
                <c:pt idx="68">
                  <c:v>598.19000000000005</c:v>
                </c:pt>
                <c:pt idx="69">
                  <c:v>630.49</c:v>
                </c:pt>
                <c:pt idx="70">
                  <c:v>634.41</c:v>
                </c:pt>
              </c:numCache>
            </c:numRef>
          </c:val>
          <c:smooth val="0"/>
          <c:extLst>
            <c:ext xmlns:c16="http://schemas.microsoft.com/office/drawing/2014/chart" uri="{C3380CC4-5D6E-409C-BE32-E72D297353CC}">
              <c16:uniqueId val="{00000004-5775-40CB-A9CE-C581D0F9370B}"/>
            </c:ext>
          </c:extLst>
        </c:ser>
        <c:ser>
          <c:idx val="1"/>
          <c:order val="1"/>
          <c:tx>
            <c:strRef>
              <c:f>'1b Mobila utsläpp'!$C$7</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5775-40CB-A9CE-C581D0F9370B}"/>
              </c:ext>
            </c:extLst>
          </c:dPt>
          <c:dPt>
            <c:idx val="8"/>
            <c:marker>
              <c:symbol val="none"/>
            </c:marker>
            <c:bubble3D val="0"/>
            <c:extLst>
              <c:ext xmlns:c16="http://schemas.microsoft.com/office/drawing/2014/chart" uri="{C3380CC4-5D6E-409C-BE32-E72D297353CC}">
                <c16:uniqueId val="{00000006-5775-40CB-A9CE-C581D0F9370B}"/>
              </c:ext>
            </c:extLst>
          </c:dPt>
          <c:dPt>
            <c:idx val="12"/>
            <c:marker>
              <c:symbol val="none"/>
            </c:marker>
            <c:bubble3D val="0"/>
            <c:extLst>
              <c:ext xmlns:c16="http://schemas.microsoft.com/office/drawing/2014/chart" uri="{C3380CC4-5D6E-409C-BE32-E72D297353CC}">
                <c16:uniqueId val="{00000007-5775-40CB-A9CE-C581D0F9370B}"/>
              </c:ext>
            </c:extLst>
          </c:dPt>
          <c:dPt>
            <c:idx val="16"/>
            <c:marker>
              <c:symbol val="none"/>
            </c:marker>
            <c:bubble3D val="0"/>
            <c:extLst>
              <c:ext xmlns:c16="http://schemas.microsoft.com/office/drawing/2014/chart" uri="{C3380CC4-5D6E-409C-BE32-E72D297353CC}">
                <c16:uniqueId val="{00000008-5775-40CB-A9CE-C581D0F9370B}"/>
              </c:ext>
            </c:extLst>
          </c:dPt>
          <c:cat>
            <c:strRef>
              <c:f>'1b Mobila utsläpp'!$D$5:$BV$5</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utsläpp'!$D$7:$BV$7</c:f>
              <c:numCache>
                <c:formatCode>#,##0</c:formatCode>
                <c:ptCount val="71"/>
                <c:pt idx="0">
                  <c:v>1032.5999999999999</c:v>
                </c:pt>
                <c:pt idx="1">
                  <c:v>1082.3</c:v>
                </c:pt>
                <c:pt idx="2">
                  <c:v>1077.9100000000001</c:v>
                </c:pt>
                <c:pt idx="3">
                  <c:v>1130.6099999999999</c:v>
                </c:pt>
                <c:pt idx="4">
                  <c:v>901.99</c:v>
                </c:pt>
                <c:pt idx="5">
                  <c:v>957.64</c:v>
                </c:pt>
                <c:pt idx="6">
                  <c:v>942.64</c:v>
                </c:pt>
                <c:pt idx="7">
                  <c:v>977.84</c:v>
                </c:pt>
                <c:pt idx="8">
                  <c:v>1025.97</c:v>
                </c:pt>
                <c:pt idx="9">
                  <c:v>929.92</c:v>
                </c:pt>
                <c:pt idx="10">
                  <c:v>923.36</c:v>
                </c:pt>
                <c:pt idx="11">
                  <c:v>928.7</c:v>
                </c:pt>
                <c:pt idx="12">
                  <c:v>675.01</c:v>
                </c:pt>
                <c:pt idx="13">
                  <c:v>637.67999999999995</c:v>
                </c:pt>
                <c:pt idx="14">
                  <c:v>605.48</c:v>
                </c:pt>
                <c:pt idx="15">
                  <c:v>509.14</c:v>
                </c:pt>
                <c:pt idx="16">
                  <c:v>391.27</c:v>
                </c:pt>
                <c:pt idx="17">
                  <c:v>428.57</c:v>
                </c:pt>
                <c:pt idx="18">
                  <c:v>451.35</c:v>
                </c:pt>
                <c:pt idx="19">
                  <c:v>506.47</c:v>
                </c:pt>
                <c:pt idx="20">
                  <c:v>584.54999999999995</c:v>
                </c:pt>
                <c:pt idx="21">
                  <c:v>637.83000000000004</c:v>
                </c:pt>
                <c:pt idx="22">
                  <c:v>461.06</c:v>
                </c:pt>
                <c:pt idx="23">
                  <c:v>460.87</c:v>
                </c:pt>
                <c:pt idx="24">
                  <c:v>461</c:v>
                </c:pt>
                <c:pt idx="25">
                  <c:v>552.24</c:v>
                </c:pt>
                <c:pt idx="26">
                  <c:v>743.85</c:v>
                </c:pt>
                <c:pt idx="27">
                  <c:v>517.94000000000005</c:v>
                </c:pt>
                <c:pt idx="28">
                  <c:v>813.59</c:v>
                </c:pt>
                <c:pt idx="29">
                  <c:v>730.33</c:v>
                </c:pt>
                <c:pt idx="30">
                  <c:v>834.32</c:v>
                </c:pt>
                <c:pt idx="31">
                  <c:v>629.14</c:v>
                </c:pt>
                <c:pt idx="32">
                  <c:v>909.13</c:v>
                </c:pt>
                <c:pt idx="33">
                  <c:v>772.05</c:v>
                </c:pt>
                <c:pt idx="34">
                  <c:v>964.99</c:v>
                </c:pt>
                <c:pt idx="35">
                  <c:v>916.97</c:v>
                </c:pt>
                <c:pt idx="36">
                  <c:v>800.87</c:v>
                </c:pt>
                <c:pt idx="37">
                  <c:v>773.75</c:v>
                </c:pt>
                <c:pt idx="38">
                  <c:v>795.48</c:v>
                </c:pt>
                <c:pt idx="39">
                  <c:v>807.03</c:v>
                </c:pt>
                <c:pt idx="40">
                  <c:v>760.32</c:v>
                </c:pt>
                <c:pt idx="41">
                  <c:v>857.17</c:v>
                </c:pt>
                <c:pt idx="42">
                  <c:v>919.89</c:v>
                </c:pt>
                <c:pt idx="43">
                  <c:v>823.78</c:v>
                </c:pt>
                <c:pt idx="44">
                  <c:v>771.31</c:v>
                </c:pt>
                <c:pt idx="45">
                  <c:v>864.78</c:v>
                </c:pt>
                <c:pt idx="46">
                  <c:v>937.5</c:v>
                </c:pt>
                <c:pt idx="47">
                  <c:v>804.98</c:v>
                </c:pt>
                <c:pt idx="48">
                  <c:v>761.22</c:v>
                </c:pt>
                <c:pt idx="49">
                  <c:v>647.48</c:v>
                </c:pt>
                <c:pt idx="50">
                  <c:v>727.82</c:v>
                </c:pt>
                <c:pt idx="51">
                  <c:v>673.52</c:v>
                </c:pt>
                <c:pt idx="52">
                  <c:v>699.16</c:v>
                </c:pt>
                <c:pt idx="53">
                  <c:v>756.31</c:v>
                </c:pt>
                <c:pt idx="54">
                  <c:v>666.05</c:v>
                </c:pt>
                <c:pt idx="55">
                  <c:v>724.39</c:v>
                </c:pt>
                <c:pt idx="56">
                  <c:v>758.1</c:v>
                </c:pt>
                <c:pt idx="57">
                  <c:v>823.32</c:v>
                </c:pt>
                <c:pt idx="58">
                  <c:v>714.3</c:v>
                </c:pt>
                <c:pt idx="59">
                  <c:v>781.62</c:v>
                </c:pt>
                <c:pt idx="60">
                  <c:v>756.3</c:v>
                </c:pt>
                <c:pt idx="61">
                  <c:v>819.27</c:v>
                </c:pt>
                <c:pt idx="62">
                  <c:v>716.25</c:v>
                </c:pt>
                <c:pt idx="63">
                  <c:v>781.49</c:v>
                </c:pt>
                <c:pt idx="64">
                  <c:v>743.93</c:v>
                </c:pt>
                <c:pt idx="65">
                  <c:v>816.2</c:v>
                </c:pt>
                <c:pt idx="66">
                  <c:v>734.15</c:v>
                </c:pt>
                <c:pt idx="67">
                  <c:v>806.74</c:v>
                </c:pt>
                <c:pt idx="68">
                  <c:v>724.8</c:v>
                </c:pt>
                <c:pt idx="69">
                  <c:v>907.74</c:v>
                </c:pt>
                <c:pt idx="70">
                  <c:v>709.15</c:v>
                </c:pt>
              </c:numCache>
            </c:numRef>
          </c:val>
          <c:smooth val="0"/>
          <c:extLst>
            <c:ext xmlns:c16="http://schemas.microsoft.com/office/drawing/2014/chart" uri="{C3380CC4-5D6E-409C-BE32-E72D297353CC}">
              <c16:uniqueId val="{00000009-5775-40CB-A9CE-C581D0F9370B}"/>
            </c:ext>
          </c:extLst>
        </c:ser>
        <c:ser>
          <c:idx val="2"/>
          <c:order val="2"/>
          <c:tx>
            <c:strRef>
              <c:f>'1b Mobila utsläpp'!$C$8</c:f>
              <c:strCache>
                <c:ptCount val="1"/>
                <c:pt idx="0">
                  <c:v>H51 Lufttransport</c:v>
                </c:pt>
              </c:strCache>
            </c:strRef>
          </c:tx>
          <c:spPr>
            <a:ln w="25400" cap="rnd">
              <a:solidFill>
                <a:schemeClr val="accent3"/>
              </a:solidFill>
              <a:round/>
            </a:ln>
            <a:effectLst/>
          </c:spPr>
          <c:marker>
            <c:symbol val="none"/>
          </c:marker>
          <c:cat>
            <c:strRef>
              <c:f>'1b Mobila utsläpp'!$D$5:$BV$5</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utsläpp'!$D$8:$BV$8</c:f>
              <c:numCache>
                <c:formatCode>#,##0</c:formatCode>
                <c:ptCount val="71"/>
                <c:pt idx="0">
                  <c:v>561.27</c:v>
                </c:pt>
                <c:pt idx="1">
                  <c:v>602.39</c:v>
                </c:pt>
                <c:pt idx="2">
                  <c:v>576.35</c:v>
                </c:pt>
                <c:pt idx="3">
                  <c:v>574.37</c:v>
                </c:pt>
                <c:pt idx="4">
                  <c:v>481.01</c:v>
                </c:pt>
                <c:pt idx="5">
                  <c:v>522.63</c:v>
                </c:pt>
                <c:pt idx="6">
                  <c:v>492.47</c:v>
                </c:pt>
                <c:pt idx="7">
                  <c:v>463.63</c:v>
                </c:pt>
                <c:pt idx="8">
                  <c:v>450.61</c:v>
                </c:pt>
                <c:pt idx="9">
                  <c:v>482.59</c:v>
                </c:pt>
                <c:pt idx="10">
                  <c:v>515.04999999999995</c:v>
                </c:pt>
                <c:pt idx="11">
                  <c:v>510.74</c:v>
                </c:pt>
                <c:pt idx="12">
                  <c:v>503.55</c:v>
                </c:pt>
                <c:pt idx="13">
                  <c:v>563.65</c:v>
                </c:pt>
                <c:pt idx="14">
                  <c:v>539.42999999999995</c:v>
                </c:pt>
                <c:pt idx="15">
                  <c:v>515.47</c:v>
                </c:pt>
                <c:pt idx="16">
                  <c:v>486.39</c:v>
                </c:pt>
                <c:pt idx="17">
                  <c:v>524.04999999999995</c:v>
                </c:pt>
                <c:pt idx="18">
                  <c:v>523.75</c:v>
                </c:pt>
                <c:pt idx="19">
                  <c:v>502.47</c:v>
                </c:pt>
                <c:pt idx="20">
                  <c:v>477.4</c:v>
                </c:pt>
                <c:pt idx="21">
                  <c:v>533.55999999999995</c:v>
                </c:pt>
                <c:pt idx="22">
                  <c:v>544.05999999999995</c:v>
                </c:pt>
                <c:pt idx="23">
                  <c:v>535.91</c:v>
                </c:pt>
                <c:pt idx="24">
                  <c:v>496.06</c:v>
                </c:pt>
                <c:pt idx="25">
                  <c:v>549.89</c:v>
                </c:pt>
                <c:pt idx="26">
                  <c:v>563.34</c:v>
                </c:pt>
                <c:pt idx="27">
                  <c:v>514.41</c:v>
                </c:pt>
                <c:pt idx="28">
                  <c:v>510.99</c:v>
                </c:pt>
                <c:pt idx="29">
                  <c:v>502.86</c:v>
                </c:pt>
                <c:pt idx="30">
                  <c:v>509.37</c:v>
                </c:pt>
                <c:pt idx="31">
                  <c:v>581.04999999999995</c:v>
                </c:pt>
                <c:pt idx="32">
                  <c:v>570.27</c:v>
                </c:pt>
                <c:pt idx="33">
                  <c:v>646.14</c:v>
                </c:pt>
                <c:pt idx="34">
                  <c:v>665.11</c:v>
                </c:pt>
                <c:pt idx="35">
                  <c:v>667.45</c:v>
                </c:pt>
                <c:pt idx="36">
                  <c:v>612.17999999999995</c:v>
                </c:pt>
                <c:pt idx="37">
                  <c:v>651.27</c:v>
                </c:pt>
                <c:pt idx="38">
                  <c:v>699.28</c:v>
                </c:pt>
                <c:pt idx="39">
                  <c:v>649.92999999999995</c:v>
                </c:pt>
                <c:pt idx="40">
                  <c:v>574.54</c:v>
                </c:pt>
                <c:pt idx="41">
                  <c:v>650.09</c:v>
                </c:pt>
                <c:pt idx="42">
                  <c:v>650.26</c:v>
                </c:pt>
                <c:pt idx="43">
                  <c:v>624.29</c:v>
                </c:pt>
                <c:pt idx="44">
                  <c:v>544.53</c:v>
                </c:pt>
                <c:pt idx="45">
                  <c:v>616.04</c:v>
                </c:pt>
                <c:pt idx="46">
                  <c:v>616.16999999999996</c:v>
                </c:pt>
                <c:pt idx="47">
                  <c:v>591.72</c:v>
                </c:pt>
                <c:pt idx="48">
                  <c:v>455.64</c:v>
                </c:pt>
                <c:pt idx="49">
                  <c:v>101.83</c:v>
                </c:pt>
                <c:pt idx="50">
                  <c:v>160.11000000000001</c:v>
                </c:pt>
                <c:pt idx="51">
                  <c:v>145.49</c:v>
                </c:pt>
                <c:pt idx="52">
                  <c:v>170.95</c:v>
                </c:pt>
                <c:pt idx="53">
                  <c:v>195.48</c:v>
                </c:pt>
                <c:pt idx="54">
                  <c:v>328.39</c:v>
                </c:pt>
                <c:pt idx="55">
                  <c:v>354.11</c:v>
                </c:pt>
                <c:pt idx="56">
                  <c:v>364.25</c:v>
                </c:pt>
                <c:pt idx="57">
                  <c:v>416.16</c:v>
                </c:pt>
                <c:pt idx="58">
                  <c:v>699.53</c:v>
                </c:pt>
                <c:pt idx="59">
                  <c:v>754.89</c:v>
                </c:pt>
                <c:pt idx="60">
                  <c:v>418.72</c:v>
                </c:pt>
                <c:pt idx="61">
                  <c:v>478.28</c:v>
                </c:pt>
                <c:pt idx="62">
                  <c:v>804.23</c:v>
                </c:pt>
                <c:pt idx="63">
                  <c:v>867.9</c:v>
                </c:pt>
                <c:pt idx="64">
                  <c:v>444.44</c:v>
                </c:pt>
                <c:pt idx="65">
                  <c:v>526.62</c:v>
                </c:pt>
                <c:pt idx="66">
                  <c:v>856.87</c:v>
                </c:pt>
                <c:pt idx="67">
                  <c:v>949.78</c:v>
                </c:pt>
                <c:pt idx="68">
                  <c:v>431.51</c:v>
                </c:pt>
                <c:pt idx="69">
                  <c:v>502.11</c:v>
                </c:pt>
                <c:pt idx="70">
                  <c:v>830.5</c:v>
                </c:pt>
              </c:numCache>
            </c:numRef>
          </c:val>
          <c:smooth val="0"/>
          <c:extLst>
            <c:ext xmlns:c16="http://schemas.microsoft.com/office/drawing/2014/chart" uri="{C3380CC4-5D6E-409C-BE32-E72D297353CC}">
              <c16:uniqueId val="{0000000A-5775-40CB-A9CE-C581D0F9370B}"/>
            </c:ext>
          </c:extLst>
        </c:ser>
        <c:ser>
          <c:idx val="3"/>
          <c:order val="3"/>
          <c:tx>
            <c:strRef>
              <c:f>'1b Mobila utsläpp'!$C$9</c:f>
              <c:strCache>
                <c:ptCount val="1"/>
                <c:pt idx="0">
                  <c:v>Privat konsumtion av bensin och diesel</c:v>
                </c:pt>
              </c:strCache>
            </c:strRef>
          </c:tx>
          <c:spPr>
            <a:ln w="25400" cap="rnd">
              <a:solidFill>
                <a:schemeClr val="accent4"/>
              </a:solidFill>
              <a:round/>
            </a:ln>
            <a:effectLst/>
          </c:spPr>
          <c:marker>
            <c:symbol val="none"/>
          </c:marker>
          <c:cat>
            <c:strRef>
              <c:f>'1b Mobila utsläpp'!$D$5:$BV$5</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strCache>
            </c:strRef>
          </c:cat>
          <c:val>
            <c:numRef>
              <c:f>'1b Mobila utsläpp'!$D$9:$BV$9</c:f>
              <c:numCache>
                <c:formatCode>#,##0</c:formatCode>
                <c:ptCount val="71"/>
                <c:pt idx="0">
                  <c:v>2306.33</c:v>
                </c:pt>
                <c:pt idx="1">
                  <c:v>2629.04</c:v>
                </c:pt>
                <c:pt idx="2">
                  <c:v>2683.52</c:v>
                </c:pt>
                <c:pt idx="3">
                  <c:v>2413.73</c:v>
                </c:pt>
                <c:pt idx="4">
                  <c:v>2283.27</c:v>
                </c:pt>
                <c:pt idx="5">
                  <c:v>2658.33</c:v>
                </c:pt>
                <c:pt idx="6">
                  <c:v>2743.43</c:v>
                </c:pt>
                <c:pt idx="7">
                  <c:v>2397.36</c:v>
                </c:pt>
                <c:pt idx="8">
                  <c:v>2227.5500000000002</c:v>
                </c:pt>
                <c:pt idx="9">
                  <c:v>2553.5500000000002</c:v>
                </c:pt>
                <c:pt idx="10">
                  <c:v>2686.37</c:v>
                </c:pt>
                <c:pt idx="11">
                  <c:v>2373.9299999999998</c:v>
                </c:pt>
                <c:pt idx="12">
                  <c:v>2152.25</c:v>
                </c:pt>
                <c:pt idx="13">
                  <c:v>2486.9899999999998</c:v>
                </c:pt>
                <c:pt idx="14">
                  <c:v>2527.64</c:v>
                </c:pt>
                <c:pt idx="15">
                  <c:v>2224.56</c:v>
                </c:pt>
                <c:pt idx="16">
                  <c:v>2122.9299999999998</c:v>
                </c:pt>
                <c:pt idx="17">
                  <c:v>2348.88</c:v>
                </c:pt>
                <c:pt idx="18">
                  <c:v>2422.56</c:v>
                </c:pt>
                <c:pt idx="19">
                  <c:v>2165.21</c:v>
                </c:pt>
                <c:pt idx="20">
                  <c:v>2062.34</c:v>
                </c:pt>
                <c:pt idx="21">
                  <c:v>2366.48</c:v>
                </c:pt>
                <c:pt idx="22">
                  <c:v>2451.5100000000002</c:v>
                </c:pt>
                <c:pt idx="23">
                  <c:v>2154.2800000000002</c:v>
                </c:pt>
                <c:pt idx="24">
                  <c:v>2040.72</c:v>
                </c:pt>
                <c:pt idx="25">
                  <c:v>2375.39</c:v>
                </c:pt>
                <c:pt idx="26">
                  <c:v>2438.88</c:v>
                </c:pt>
                <c:pt idx="27">
                  <c:v>2188.6</c:v>
                </c:pt>
                <c:pt idx="28">
                  <c:v>2095.73</c:v>
                </c:pt>
                <c:pt idx="29">
                  <c:v>2393.87</c:v>
                </c:pt>
                <c:pt idx="30">
                  <c:v>2489.19</c:v>
                </c:pt>
                <c:pt idx="31">
                  <c:v>2261.5700000000002</c:v>
                </c:pt>
                <c:pt idx="32">
                  <c:v>2069.75</c:v>
                </c:pt>
                <c:pt idx="33">
                  <c:v>2365.5500000000002</c:v>
                </c:pt>
                <c:pt idx="34">
                  <c:v>2448.0300000000002</c:v>
                </c:pt>
                <c:pt idx="35">
                  <c:v>2210.9</c:v>
                </c:pt>
                <c:pt idx="36">
                  <c:v>2044.1</c:v>
                </c:pt>
                <c:pt idx="37">
                  <c:v>2356.38</c:v>
                </c:pt>
                <c:pt idx="38">
                  <c:v>2418.44</c:v>
                </c:pt>
                <c:pt idx="39">
                  <c:v>2179.3000000000002</c:v>
                </c:pt>
                <c:pt idx="40">
                  <c:v>1913.46</c:v>
                </c:pt>
                <c:pt idx="41">
                  <c:v>2222.98</c:v>
                </c:pt>
                <c:pt idx="42">
                  <c:v>2328.2399999999998</c:v>
                </c:pt>
                <c:pt idx="43">
                  <c:v>2084.65</c:v>
                </c:pt>
                <c:pt idx="44">
                  <c:v>1898.58</c:v>
                </c:pt>
                <c:pt idx="45">
                  <c:v>2204</c:v>
                </c:pt>
                <c:pt idx="46">
                  <c:v>2305.4</c:v>
                </c:pt>
                <c:pt idx="47">
                  <c:v>2068.3200000000002</c:v>
                </c:pt>
                <c:pt idx="48">
                  <c:v>1863.69</c:v>
                </c:pt>
                <c:pt idx="49">
                  <c:v>1935.11</c:v>
                </c:pt>
                <c:pt idx="50">
                  <c:v>2163.56</c:v>
                </c:pt>
                <c:pt idx="51">
                  <c:v>1909.69</c:v>
                </c:pt>
                <c:pt idx="52">
                  <c:v>1719.35</c:v>
                </c:pt>
                <c:pt idx="53">
                  <c:v>2050.69</c:v>
                </c:pt>
                <c:pt idx="54">
                  <c:v>2175.56</c:v>
                </c:pt>
                <c:pt idx="55">
                  <c:v>1902.33</c:v>
                </c:pt>
                <c:pt idx="56">
                  <c:v>1616.89</c:v>
                </c:pt>
                <c:pt idx="57">
                  <c:v>1776.17</c:v>
                </c:pt>
                <c:pt idx="58">
                  <c:v>1853.12</c:v>
                </c:pt>
                <c:pt idx="59">
                  <c:v>1726.66</c:v>
                </c:pt>
                <c:pt idx="60">
                  <c:v>1603.2</c:v>
                </c:pt>
                <c:pt idx="61">
                  <c:v>1774.82</c:v>
                </c:pt>
                <c:pt idx="62">
                  <c:v>1793.67</c:v>
                </c:pt>
                <c:pt idx="63">
                  <c:v>1663.46</c:v>
                </c:pt>
                <c:pt idx="64">
                  <c:v>1833.22</c:v>
                </c:pt>
                <c:pt idx="65">
                  <c:v>1991.79</c:v>
                </c:pt>
                <c:pt idx="66">
                  <c:v>2074.9699999999998</c:v>
                </c:pt>
                <c:pt idx="67">
                  <c:v>1824.61</c:v>
                </c:pt>
                <c:pt idx="68">
                  <c:v>1759.67</c:v>
                </c:pt>
                <c:pt idx="69">
                  <c:v>1908.04</c:v>
                </c:pt>
                <c:pt idx="70">
                  <c:v>1987.13</c:v>
                </c:pt>
              </c:numCache>
            </c:numRef>
          </c:val>
          <c:smooth val="0"/>
          <c:extLst>
            <c:ext xmlns:c16="http://schemas.microsoft.com/office/drawing/2014/chart" uri="{C3380CC4-5D6E-409C-BE32-E72D297353CC}">
              <c16:uniqueId val="{0000000B-5775-40CB-A9CE-C581D0F9370B}"/>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057661337499732"/>
          <c:y val="0.92658054905299003"/>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61</xdr:row>
      <xdr:rowOff>187265</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19</xdr:row>
      <xdr:rowOff>114300</xdr:rowOff>
    </xdr:from>
    <xdr:to>
      <xdr:col>2</xdr:col>
      <xdr:colOff>2009457</xdr:colOff>
      <xdr:row>21</xdr:row>
      <xdr:rowOff>9516</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253999</xdr:colOff>
      <xdr:row>45</xdr:row>
      <xdr:rowOff>156986</xdr:rowOff>
    </xdr:from>
    <xdr:to>
      <xdr:col>9</xdr:col>
      <xdr:colOff>150811</xdr:colOff>
      <xdr:row>72</xdr:row>
      <xdr:rowOff>166688</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114300</xdr:colOff>
      <xdr:row>103</xdr:row>
      <xdr:rowOff>90488</xdr:rowOff>
    </xdr:from>
    <xdr:to>
      <xdr:col>2</xdr:col>
      <xdr:colOff>2104072</xdr:colOff>
      <xdr:row>105</xdr:row>
      <xdr:rowOff>6976</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00" y="20593051"/>
          <a:ext cx="1997392" cy="3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238066</xdr:colOff>
      <xdr:row>73</xdr:row>
      <xdr:rowOff>56908</xdr:rowOff>
    </xdr:from>
    <xdr:to>
      <xdr:col>17</xdr:col>
      <xdr:colOff>698500</xdr:colOff>
      <xdr:row>100</xdr:row>
      <xdr:rowOff>63500</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73</xdr:row>
      <xdr:rowOff>60384</xdr:rowOff>
    </xdr:from>
    <xdr:to>
      <xdr:col>9</xdr:col>
      <xdr:colOff>166687</xdr:colOff>
      <xdr:row>100</xdr:row>
      <xdr:rowOff>72024</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247</xdr:row>
      <xdr:rowOff>84136</xdr:rowOff>
    </xdr:from>
    <xdr:to>
      <xdr:col>25</xdr:col>
      <xdr:colOff>517525</xdr:colOff>
      <xdr:row>275</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47237</xdr:colOff>
      <xdr:row>21</xdr:row>
      <xdr:rowOff>142876</xdr:rowOff>
    </xdr:from>
    <xdr:to>
      <xdr:col>29</xdr:col>
      <xdr:colOff>638808</xdr:colOff>
      <xdr:row>45</xdr:row>
      <xdr:rowOff>97791</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34784</xdr:colOff>
      <xdr:row>45</xdr:row>
      <xdr:rowOff>181723</xdr:rowOff>
    </xdr:from>
    <xdr:to>
      <xdr:col>29</xdr:col>
      <xdr:colOff>630871</xdr:colOff>
      <xdr:row>73</xdr:row>
      <xdr:rowOff>1273</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139699</xdr:colOff>
      <xdr:row>21</xdr:row>
      <xdr:rowOff>111126</xdr:rowOff>
    </xdr:from>
    <xdr:to>
      <xdr:col>9</xdr:col>
      <xdr:colOff>119062</xdr:colOff>
      <xdr:row>45</xdr:row>
      <xdr:rowOff>71437</xdr:rowOff>
    </xdr:to>
    <xdr:graphicFrame macro="">
      <xdr:nvGraphicFramePr>
        <xdr:cNvPr id="8" name="Diagram 7">
          <a:extLst>
            <a:ext uri="{FF2B5EF4-FFF2-40B4-BE49-F238E27FC236}">
              <a16:creationId xmlns:a16="http://schemas.microsoft.com/office/drawing/2014/main" id="{A982D836-D1F9-48BC-A79B-71B5C589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230184</xdr:colOff>
      <xdr:row>45</xdr:row>
      <xdr:rowOff>185207</xdr:rowOff>
    </xdr:from>
    <xdr:to>
      <xdr:col>17</xdr:col>
      <xdr:colOff>698496</xdr:colOff>
      <xdr:row>72</xdr:row>
      <xdr:rowOff>182563</xdr:rowOff>
    </xdr:to>
    <xdr:graphicFrame macro="">
      <xdr:nvGraphicFramePr>
        <xdr:cNvPr id="9" name="Diagram 8">
          <a:extLst>
            <a:ext uri="{FF2B5EF4-FFF2-40B4-BE49-F238E27FC236}">
              <a16:creationId xmlns:a16="http://schemas.microsoft.com/office/drawing/2014/main" id="{0B03A878-1D62-4784-BF62-565DBB344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206375</xdr:colOff>
      <xdr:row>21</xdr:row>
      <xdr:rowOff>127001</xdr:rowOff>
    </xdr:from>
    <xdr:to>
      <xdr:col>17</xdr:col>
      <xdr:colOff>738186</xdr:colOff>
      <xdr:row>45</xdr:row>
      <xdr:rowOff>63501</xdr:rowOff>
    </xdr:to>
    <xdr:graphicFrame macro="">
      <xdr:nvGraphicFramePr>
        <xdr:cNvPr id="10" name="Diagram 9">
          <a:extLst>
            <a:ext uri="{FF2B5EF4-FFF2-40B4-BE49-F238E27FC236}">
              <a16:creationId xmlns:a16="http://schemas.microsoft.com/office/drawing/2014/main" id="{34E1004F-673B-4567-8006-C6DB0C9A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26988</xdr:colOff>
      <xdr:row>65</xdr:row>
      <xdr:rowOff>165893</xdr:rowOff>
    </xdr:from>
    <xdr:to>
      <xdr:col>2</xdr:col>
      <xdr:colOff>1984375</xdr:colOff>
      <xdr:row>67</xdr:row>
      <xdr:rowOff>72698</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13064331"/>
          <a:ext cx="1965007" cy="30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65</xdr:row>
      <xdr:rowOff>114300</xdr:rowOff>
    </xdr:from>
    <xdr:to>
      <xdr:col>2</xdr:col>
      <xdr:colOff>2008822</xdr:colOff>
      <xdr:row>67</xdr:row>
      <xdr:rowOff>3799</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65</xdr:row>
      <xdr:rowOff>154782</xdr:rowOff>
    </xdr:from>
    <xdr:to>
      <xdr:col>40</xdr:col>
      <xdr:colOff>476251</xdr:colOff>
      <xdr:row>72</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74</xdr:row>
      <xdr:rowOff>130970</xdr:rowOff>
    </xdr:from>
    <xdr:to>
      <xdr:col>40</xdr:col>
      <xdr:colOff>476249</xdr:colOff>
      <xdr:row>80</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959644</xdr:colOff>
      <xdr:row>59</xdr:row>
      <xdr:rowOff>7145</xdr:rowOff>
    </xdr:from>
    <xdr:to>
      <xdr:col>1</xdr:col>
      <xdr:colOff>2940526</xdr:colOff>
      <xdr:row>60</xdr:row>
      <xdr:rowOff>109210</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309563</xdr:colOff>
      <xdr:row>60</xdr:row>
      <xdr:rowOff>35719</xdr:rowOff>
    </xdr:from>
    <xdr:to>
      <xdr:col>42</xdr:col>
      <xdr:colOff>428626</xdr:colOff>
      <xdr:row>67</xdr:row>
      <xdr:rowOff>47624</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5908001" y="12180094"/>
          <a:ext cx="8012906" cy="14287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59</xdr:row>
      <xdr:rowOff>166688</xdr:rowOff>
    </xdr:from>
    <xdr:to>
      <xdr:col>40</xdr:col>
      <xdr:colOff>428625</xdr:colOff>
      <xdr:row>66</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61</xdr:row>
      <xdr:rowOff>123825</xdr:rowOff>
    </xdr:from>
    <xdr:to>
      <xdr:col>1</xdr:col>
      <xdr:colOff>2092959</xdr:colOff>
      <xdr:row>63</xdr:row>
      <xdr:rowOff>35550</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60</xdr:row>
      <xdr:rowOff>0</xdr:rowOff>
    </xdr:from>
    <xdr:to>
      <xdr:col>42</xdr:col>
      <xdr:colOff>285750</xdr:colOff>
      <xdr:row>67</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2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7"/>
  <sheetViews>
    <sheetView tabSelected="1" zoomScaleNormal="100" workbookViewId="0"/>
  </sheetViews>
  <sheetFormatPr defaultRowHeight="12.6" x14ac:dyDescent="0.25"/>
  <cols>
    <col min="1" max="1" width="9.44140625" customWidth="1"/>
    <col min="2" max="2" width="30.5546875" customWidth="1"/>
    <col min="3" max="3" width="104.5546875" customWidth="1"/>
  </cols>
  <sheetData>
    <row r="1" spans="2:5" x14ac:dyDescent="0.25">
      <c r="B1" t="s">
        <v>230</v>
      </c>
    </row>
    <row r="2" spans="2:5" ht="15.6" x14ac:dyDescent="0.3">
      <c r="B2" s="5" t="s">
        <v>386</v>
      </c>
      <c r="C2" s="6"/>
    </row>
    <row r="3" spans="2:5" ht="15.6" x14ac:dyDescent="0.3">
      <c r="B3" s="7" t="s">
        <v>387</v>
      </c>
      <c r="C3" s="6"/>
    </row>
    <row r="4" spans="2:5" ht="14.4" x14ac:dyDescent="0.3">
      <c r="B4" s="6"/>
      <c r="C4" s="6"/>
    </row>
    <row r="5" spans="2:5" ht="19.5" customHeight="1" x14ac:dyDescent="0.25">
      <c r="B5" s="8" t="s">
        <v>155</v>
      </c>
      <c r="C5" s="9" t="s">
        <v>159</v>
      </c>
    </row>
    <row r="6" spans="2:5" ht="20.25" customHeight="1" x14ac:dyDescent="0.25">
      <c r="B6" s="10" t="s">
        <v>156</v>
      </c>
      <c r="C6" s="11" t="s">
        <v>160</v>
      </c>
    </row>
    <row r="7" spans="2:5" ht="20.25" customHeight="1" x14ac:dyDescent="0.3">
      <c r="B7" s="12"/>
      <c r="C7" s="15"/>
    </row>
    <row r="8" spans="2:5" ht="20.25" customHeight="1" x14ac:dyDescent="0.3">
      <c r="B8" s="14" t="s">
        <v>197</v>
      </c>
      <c r="C8" s="15" t="s">
        <v>388</v>
      </c>
    </row>
    <row r="9" spans="2:5" ht="20.25" customHeight="1" x14ac:dyDescent="0.3">
      <c r="B9" s="16" t="s">
        <v>198</v>
      </c>
      <c r="C9" s="17" t="s">
        <v>389</v>
      </c>
    </row>
    <row r="10" spans="2:5" ht="20.25" customHeight="1" x14ac:dyDescent="0.3">
      <c r="B10" s="16"/>
      <c r="C10" s="17"/>
    </row>
    <row r="11" spans="2:5" ht="14.4" x14ac:dyDescent="0.3">
      <c r="B11" s="18" t="s">
        <v>360</v>
      </c>
      <c r="C11" s="181" t="s">
        <v>390</v>
      </c>
    </row>
    <row r="12" spans="2:5" ht="14.4" x14ac:dyDescent="0.3">
      <c r="B12" s="16" t="s">
        <v>361</v>
      </c>
      <c r="C12" s="181" t="s">
        <v>391</v>
      </c>
    </row>
    <row r="13" spans="2:5" ht="20.25" customHeight="1" x14ac:dyDescent="0.3">
      <c r="B13" s="16"/>
      <c r="C13" s="17"/>
    </row>
    <row r="14" spans="2:5" ht="15.6" x14ac:dyDescent="0.3">
      <c r="B14" s="14" t="s">
        <v>183</v>
      </c>
      <c r="C14" s="15" t="s">
        <v>157</v>
      </c>
    </row>
    <row r="15" spans="2:5" ht="15.6" x14ac:dyDescent="0.3">
      <c r="B15" s="16" t="s">
        <v>184</v>
      </c>
      <c r="C15" s="17" t="s">
        <v>158</v>
      </c>
      <c r="E15" s="1"/>
    </row>
    <row r="16" spans="2:5" ht="15.6" x14ac:dyDescent="0.3">
      <c r="B16" s="16"/>
      <c r="C16" s="17"/>
      <c r="E16" s="1"/>
    </row>
    <row r="17" spans="2:6" ht="15.6" x14ac:dyDescent="0.3">
      <c r="B17" s="14" t="s">
        <v>199</v>
      </c>
      <c r="C17" s="15" t="s">
        <v>346</v>
      </c>
      <c r="E17" s="1"/>
      <c r="F17" s="1"/>
    </row>
    <row r="18" spans="2:6" ht="15.6" x14ac:dyDescent="0.3">
      <c r="B18" s="16" t="s">
        <v>200</v>
      </c>
      <c r="C18" s="17" t="s">
        <v>345</v>
      </c>
      <c r="E18" s="1"/>
      <c r="F18" s="1"/>
    </row>
    <row r="19" spans="2:6" ht="14.4" x14ac:dyDescent="0.3">
      <c r="B19" s="12"/>
      <c r="C19" s="13"/>
      <c r="E19" s="1"/>
      <c r="F19" s="1"/>
    </row>
    <row r="20" spans="2:6" ht="14.4" x14ac:dyDescent="0.3">
      <c r="B20" s="14" t="s">
        <v>375</v>
      </c>
      <c r="C20" s="181" t="s">
        <v>392</v>
      </c>
      <c r="E20" s="1"/>
      <c r="F20" s="1"/>
    </row>
    <row r="21" spans="2:6" ht="14.4" x14ac:dyDescent="0.3">
      <c r="B21" s="16" t="s">
        <v>376</v>
      </c>
      <c r="C21" s="181" t="s">
        <v>393</v>
      </c>
    </row>
    <row r="22" spans="2:6" ht="14.4" x14ac:dyDescent="0.3">
      <c r="B22" s="18"/>
      <c r="C22" s="13"/>
    </row>
    <row r="23" spans="2:6" ht="13.2" x14ac:dyDescent="0.25">
      <c r="B23" s="19" t="s">
        <v>377</v>
      </c>
      <c r="C23" s="181" t="s">
        <v>394</v>
      </c>
    </row>
    <row r="24" spans="2:6" ht="14.4" x14ac:dyDescent="0.3">
      <c r="B24" s="16" t="s">
        <v>378</v>
      </c>
      <c r="C24" s="181" t="s">
        <v>395</v>
      </c>
    </row>
    <row r="25" spans="2:6" ht="15.6" x14ac:dyDescent="0.3">
      <c r="B25" s="16"/>
      <c r="C25" s="17"/>
    </row>
    <row r="26" spans="2:6" ht="13.2" x14ac:dyDescent="0.25">
      <c r="B26" s="19" t="s">
        <v>379</v>
      </c>
      <c r="C26" s="181" t="s">
        <v>396</v>
      </c>
    </row>
    <row r="27" spans="2:6" ht="14.4" x14ac:dyDescent="0.3">
      <c r="B27" s="16" t="s">
        <v>380</v>
      </c>
      <c r="C27" s="181" t="s">
        <v>397</v>
      </c>
    </row>
    <row r="28" spans="2:6" ht="13.2" x14ac:dyDescent="0.25">
      <c r="B28" s="20"/>
      <c r="C28" s="21"/>
    </row>
    <row r="29" spans="2:6" ht="14.4" x14ac:dyDescent="0.3">
      <c r="B29" s="18" t="s">
        <v>381</v>
      </c>
      <c r="C29" s="181" t="s">
        <v>398</v>
      </c>
    </row>
    <row r="30" spans="2:6" ht="14.4" x14ac:dyDescent="0.3">
      <c r="B30" s="16" t="s">
        <v>382</v>
      </c>
      <c r="C30" s="181" t="s">
        <v>399</v>
      </c>
    </row>
    <row r="31" spans="2:6" ht="13.2" x14ac:dyDescent="0.25">
      <c r="B31" s="22"/>
      <c r="C31" s="23"/>
    </row>
    <row r="35" spans="3:3" x14ac:dyDescent="0.25">
      <c r="C35" s="119"/>
    </row>
    <row r="57" spans="3:3" x14ac:dyDescent="0.25">
      <c r="C57" s="24"/>
    </row>
  </sheetData>
  <hyperlinks>
    <hyperlink ref="C9" location="'1 Utsläpp'!A1" display="Emissions of Greenhouse gases (GHG), 2008Q1-2021Q1" xr:uid="{00000000-0004-0000-0000-000003000000}"/>
    <hyperlink ref="C20" location="'4 Utsläpp per FV (kvartal)'!A1" display="Utsläpp per förädlingsvärde 2008K1-2025K2" xr:uid="{00000000-0004-0000-0000-000004000000}"/>
    <hyperlink ref="C21" location="'4 Utsläpp per FV (kvartal)'!A1" display="Greenhouse gas emissions by value added, 2008Q1-2025Q2" xr:uid="{00000000-0004-0000-0000-000005000000}"/>
    <hyperlink ref="C26" location="'6 FV (kvartal)'!A1" display="Förädlingsvärde efter näringsgren SNI 2007, 2008K1-2025K2" xr:uid="{00000000-0004-0000-0000-000006000000}"/>
    <hyperlink ref="C27" location="'6 FV (kvartal)'!A1" display="Value added by industry SNI 2007 (NACE) 2008Q1-2025Q2" xr:uid="{00000000-0004-0000-0000-000007000000}"/>
    <hyperlink ref="C29" location="'7 Sysselsatta (kvartal)'!A1" display="Sysselsättning efter näringsgren SNI 2007, 2008K1-2025K2" xr:uid="{00000000-0004-0000-0000-000008000000}"/>
    <hyperlink ref="C30" location="'7 Sysselsatta (kvartal)'!A1" display="Employment by industry SNI 2007 (NACE), 2008Q1-2025Q2" xr:uid="{00000000-0004-0000-0000-000009000000}"/>
    <hyperlink ref="C24" location="'5 Utsläpp per syss. (kvartal)'!A1" display="Greenhouse gas emissions by Employees, 2008Q1-2025Q2" xr:uid="{00000000-0004-0000-0000-00000A000000}"/>
    <hyperlink ref="C23" location="'5 Utsläpp per syss. (kvartal)'!A1" display="Utsläpp per sysselsatta 2008K1-2025K2" xr:uid="{00000000-0004-0000-0000-00000B000000}"/>
    <hyperlink ref="C17" location="'3 Prel. årssiffor'!A1" display="Preliminära årsdata: Utsläpp av växthusgaser, intensiteter, förädlingsvärde samt sysselsättning 2008-2017" xr:uid="{00000000-0004-0000-0000-00000C000000}"/>
    <hyperlink ref="C18" location="'3 Prel. årssiffor'!A1" display="Preliminary yearly data: Emissions of GHG, intensities, value addded and employment 2008-2020" xr:uid="{00000000-0004-0000-0000-00000D000000}"/>
    <hyperlink ref="C15" location="'2 Diagram'!A1" display="Figures and environmental economic profiles" xr:uid="{00000000-0004-0000-0000-000001000000}"/>
    <hyperlink ref="C14" location="'2 Diagram'!A1" display="Diagram och miljöekonomiska profiler" xr:uid="{00000000-0004-0000-0000-000000000000}"/>
    <hyperlink ref="C11" location="'1b Mobila utsläpp'!A1" display="Utsläpp av växthusgaser för mobila, 2008K1-2024K4" xr:uid="{B395F106-0F23-421F-AC99-8D08328A9AFA}"/>
    <hyperlink ref="C12" location="'1b Mobila utsläpp'!A1" display="Greenhouse gas emissions, transportation sector, 2008Q1-2024Q4"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2.6" x14ac:dyDescent="0.25"/>
  <cols>
    <col min="1" max="1" width="133.77734375" bestFit="1" customWidth="1"/>
    <col min="2" max="2" width="18.77734375" bestFit="1" customWidth="1"/>
    <col min="3" max="4" width="14" bestFit="1" customWidth="1"/>
    <col min="5" max="6" width="12.77734375" bestFit="1" customWidth="1"/>
    <col min="7" max="7" width="14" bestFit="1" customWidth="1"/>
    <col min="8" max="8" width="12.77734375" bestFit="1" customWidth="1"/>
    <col min="9" max="11" width="14" bestFit="1" customWidth="1"/>
    <col min="12" max="12" width="12.77734375" bestFit="1" customWidth="1"/>
    <col min="13" max="23" width="14" bestFit="1" customWidth="1"/>
    <col min="24" max="24" width="12.77734375" bestFit="1" customWidth="1"/>
    <col min="25" max="41" width="14" bestFit="1" customWidth="1"/>
    <col min="42" max="42" width="12.77734375" bestFit="1" customWidth="1"/>
    <col min="43" max="44" width="14" bestFit="1" customWidth="1"/>
    <col min="45" max="45" width="12.77734375" bestFit="1" customWidth="1"/>
    <col min="46" max="49" width="14" bestFit="1" customWidth="1"/>
    <col min="50" max="50" width="12.77734375" bestFit="1" customWidth="1"/>
    <col min="51" max="54" width="14" bestFit="1" customWidth="1"/>
    <col min="55" max="55" width="12.77734375" bestFit="1" customWidth="1"/>
    <col min="56" max="62" width="14" bestFit="1" customWidth="1"/>
    <col min="63" max="63" width="6.21875" bestFit="1" customWidth="1"/>
    <col min="64" max="64" width="14" bestFit="1" customWidth="1"/>
  </cols>
  <sheetData>
    <row r="3" spans="1:63" x14ac:dyDescent="0.25">
      <c r="A3" s="123" t="s">
        <v>329</v>
      </c>
      <c r="B3" s="123" t="s">
        <v>326</v>
      </c>
    </row>
    <row r="4" spans="1:63" x14ac:dyDescent="0.25">
      <c r="A4" s="123" t="s">
        <v>328</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146</v>
      </c>
      <c r="AG4" t="s">
        <v>147</v>
      </c>
      <c r="AH4" t="s">
        <v>161</v>
      </c>
      <c r="AI4" t="s">
        <v>163</v>
      </c>
      <c r="AJ4" t="s">
        <v>164</v>
      </c>
      <c r="AK4" t="s">
        <v>166</v>
      </c>
      <c r="AL4" t="s">
        <v>167</v>
      </c>
      <c r="AM4" t="s">
        <v>171</v>
      </c>
      <c r="AN4" t="s">
        <v>174</v>
      </c>
      <c r="AO4" t="s">
        <v>176</v>
      </c>
      <c r="AP4" t="s">
        <v>195</v>
      </c>
      <c r="AQ4" t="s">
        <v>206</v>
      </c>
      <c r="AR4" t="s">
        <v>207</v>
      </c>
      <c r="AS4" t="s">
        <v>212</v>
      </c>
      <c r="AT4" t="s">
        <v>213</v>
      </c>
      <c r="AU4" t="s">
        <v>214</v>
      </c>
      <c r="AV4" t="s">
        <v>215</v>
      </c>
      <c r="AW4" t="s">
        <v>217</v>
      </c>
      <c r="AX4" t="s">
        <v>219</v>
      </c>
      <c r="AY4" t="s">
        <v>221</v>
      </c>
      <c r="AZ4" t="s">
        <v>222</v>
      </c>
      <c r="BA4" t="s">
        <v>224</v>
      </c>
      <c r="BB4" t="s">
        <v>225</v>
      </c>
      <c r="BC4" t="s">
        <v>226</v>
      </c>
      <c r="BD4" t="s">
        <v>229</v>
      </c>
      <c r="BE4" t="s">
        <v>231</v>
      </c>
      <c r="BF4" t="s">
        <v>232</v>
      </c>
      <c r="BG4" t="s">
        <v>233</v>
      </c>
      <c r="BH4" t="s">
        <v>235</v>
      </c>
      <c r="BI4" t="s">
        <v>244</v>
      </c>
      <c r="BJ4" t="s">
        <v>247</v>
      </c>
      <c r="BK4" t="s">
        <v>327</v>
      </c>
    </row>
    <row r="5" spans="1:63" x14ac:dyDescent="0.25">
      <c r="A5" s="124" t="s">
        <v>35</v>
      </c>
      <c r="B5" s="128">
        <v>2317.1827441463902</v>
      </c>
      <c r="C5" s="128">
        <v>2342.6139887965201</v>
      </c>
      <c r="D5" s="128">
        <v>2328.79293172497</v>
      </c>
      <c r="E5" s="128">
        <v>2361.1224264880798</v>
      </c>
      <c r="F5" s="128">
        <v>2240.96973602564</v>
      </c>
      <c r="G5" s="128">
        <v>2255.89675123086</v>
      </c>
      <c r="H5" s="128">
        <v>2255.7088290820402</v>
      </c>
      <c r="I5" s="128">
        <v>2266.5053777919802</v>
      </c>
      <c r="J5" s="128">
        <v>2298.35385866462</v>
      </c>
      <c r="K5" s="128">
        <v>2287.8043461812699</v>
      </c>
      <c r="L5" s="128">
        <v>2302.1960000337399</v>
      </c>
      <c r="M5" s="128">
        <v>2359.9897967208899</v>
      </c>
      <c r="N5" s="128">
        <v>2292.12992631011</v>
      </c>
      <c r="O5" s="128">
        <v>2320.6969997116398</v>
      </c>
      <c r="P5" s="128">
        <v>2307.4866027473799</v>
      </c>
      <c r="Q5" s="128">
        <v>2309.23920089383</v>
      </c>
      <c r="R5" s="128">
        <v>2269.8718156944601</v>
      </c>
      <c r="S5" s="128">
        <v>2246.4660219092102</v>
      </c>
      <c r="T5" s="128">
        <v>2266.66402604517</v>
      </c>
      <c r="U5" s="128">
        <v>2277.6664482542101</v>
      </c>
      <c r="V5" s="128">
        <v>2248.79181254473</v>
      </c>
      <c r="W5" s="128">
        <v>2253.95385417738</v>
      </c>
      <c r="X5" s="128">
        <v>2260.7053266927101</v>
      </c>
      <c r="Y5" s="128">
        <v>2255.0098877401902</v>
      </c>
      <c r="Z5" s="128">
        <v>2227.3277118324199</v>
      </c>
      <c r="AA5" s="128">
        <v>2243.61914579831</v>
      </c>
      <c r="AB5" s="128">
        <v>2262.4081471097902</v>
      </c>
      <c r="AC5" s="128">
        <v>2269.89721294626</v>
      </c>
      <c r="AD5" s="128">
        <v>2229.8441735004299</v>
      </c>
      <c r="AE5" s="128">
        <v>2252.6357310605699</v>
      </c>
      <c r="AF5" s="128">
        <v>2242.1168502158398</v>
      </c>
      <c r="AG5" s="128">
        <v>2259.36297953242</v>
      </c>
      <c r="AH5" s="128">
        <v>2175.3284780300901</v>
      </c>
      <c r="AI5" s="128">
        <v>2205.3709328609798</v>
      </c>
      <c r="AJ5" s="128">
        <v>2208.72644121964</v>
      </c>
      <c r="AK5" s="128">
        <v>2237.4701945493698</v>
      </c>
      <c r="AL5" s="128">
        <v>2187.52163383367</v>
      </c>
      <c r="AM5" s="128">
        <v>2214.96629254557</v>
      </c>
      <c r="AN5" s="128">
        <v>2239.3839370877099</v>
      </c>
      <c r="AO5" s="128">
        <v>2237.6960247893899</v>
      </c>
      <c r="AP5" s="128">
        <v>2087.7191112056898</v>
      </c>
      <c r="AQ5" s="128">
        <v>2130.0667875763802</v>
      </c>
      <c r="AR5" s="128">
        <v>2150.50684609159</v>
      </c>
      <c r="AS5" s="128">
        <v>2133.6210543321299</v>
      </c>
      <c r="AT5" s="128">
        <v>2105.3779057187699</v>
      </c>
      <c r="AU5" s="128">
        <v>2147.2425110805102</v>
      </c>
      <c r="AV5" s="128">
        <v>2170.0295997039302</v>
      </c>
      <c r="AW5" s="128">
        <v>2154.0708768323502</v>
      </c>
      <c r="AX5" s="128">
        <v>2131.47780618961</v>
      </c>
      <c r="AY5" s="128">
        <v>2120.24191307816</v>
      </c>
      <c r="AZ5" s="128">
        <v>2164.3788573239599</v>
      </c>
      <c r="BA5" s="128">
        <v>2166.93777073811</v>
      </c>
      <c r="BB5" s="128">
        <v>2078.8696032283501</v>
      </c>
      <c r="BC5" s="128">
        <v>2126.0087033630898</v>
      </c>
      <c r="BD5" s="128">
        <v>2132.91568014634</v>
      </c>
      <c r="BE5" s="128">
        <v>2117.0369963521898</v>
      </c>
      <c r="BF5" s="128">
        <v>2059.6585378683799</v>
      </c>
      <c r="BG5" s="128">
        <v>2052.9989713519599</v>
      </c>
      <c r="BH5" s="128">
        <v>2067.22429344393</v>
      </c>
      <c r="BI5" s="128">
        <v>2078.63025817177</v>
      </c>
      <c r="BJ5" s="128">
        <v>2055.8066089712902</v>
      </c>
      <c r="BK5" s="128"/>
    </row>
    <row r="6" spans="1:63" x14ac:dyDescent="0.25">
      <c r="A6" s="124" t="s">
        <v>1</v>
      </c>
      <c r="B6" s="128">
        <v>186.69951978846501</v>
      </c>
      <c r="C6" s="128">
        <v>201.06334616286799</v>
      </c>
      <c r="D6" s="128">
        <v>196.373266449384</v>
      </c>
      <c r="E6" s="128">
        <v>195.372190128716</v>
      </c>
      <c r="F6" s="128">
        <v>145.81955178739901</v>
      </c>
      <c r="G6" s="128">
        <v>140.426515395037</v>
      </c>
      <c r="H6" s="128">
        <v>143.701444591929</v>
      </c>
      <c r="I6" s="128">
        <v>213.342939450822</v>
      </c>
      <c r="J6" s="128">
        <v>228.54448065860001</v>
      </c>
      <c r="K6" s="128">
        <v>211.226781225325</v>
      </c>
      <c r="L6" s="128">
        <v>205.67964265147</v>
      </c>
      <c r="M6" s="128">
        <v>234.97223475500499</v>
      </c>
      <c r="N6" s="128">
        <v>244.95006595256001</v>
      </c>
      <c r="O6" s="128">
        <v>205.52809566985599</v>
      </c>
      <c r="P6" s="128">
        <v>214.96739369305101</v>
      </c>
      <c r="Q6" s="128">
        <v>222.8919681715</v>
      </c>
      <c r="R6" s="128">
        <v>254.25205795260899</v>
      </c>
      <c r="S6" s="128">
        <v>207.49721739391401</v>
      </c>
      <c r="T6" s="128">
        <v>214.55551672236399</v>
      </c>
      <c r="U6" s="128">
        <v>239.532795913</v>
      </c>
      <c r="V6" s="128">
        <v>229.79405027879099</v>
      </c>
      <c r="W6" s="128">
        <v>217.40940401568801</v>
      </c>
      <c r="X6" s="128">
        <v>231.27106562461401</v>
      </c>
      <c r="Y6" s="128">
        <v>222.033498301094</v>
      </c>
      <c r="Z6" s="128">
        <v>245.88318246627199</v>
      </c>
      <c r="AA6" s="128">
        <v>220.10289309390799</v>
      </c>
      <c r="AB6" s="128">
        <v>226.550011271139</v>
      </c>
      <c r="AC6" s="128">
        <v>250.51183359030099</v>
      </c>
      <c r="AD6" s="128">
        <v>237.58988421195801</v>
      </c>
      <c r="AE6" s="128">
        <v>225.11007051717701</v>
      </c>
      <c r="AF6" s="128">
        <v>217.884176090484</v>
      </c>
      <c r="AG6" s="128">
        <v>240.806911774821</v>
      </c>
      <c r="AH6" s="128">
        <v>240.76890336965701</v>
      </c>
      <c r="AI6" s="128">
        <v>219.403632743804</v>
      </c>
      <c r="AJ6" s="128">
        <v>228.47338347449499</v>
      </c>
      <c r="AK6" s="128">
        <v>230.210032013849</v>
      </c>
      <c r="AL6" s="128">
        <v>242.83603306114301</v>
      </c>
      <c r="AM6" s="128">
        <v>233.77430151694401</v>
      </c>
      <c r="AN6" s="128">
        <v>228.21840395756001</v>
      </c>
      <c r="AO6" s="128">
        <v>226.926456239864</v>
      </c>
      <c r="AP6" s="128">
        <v>245.57587596387401</v>
      </c>
      <c r="AQ6" s="128">
        <v>210.97786237178599</v>
      </c>
      <c r="AR6" s="128">
        <v>216.72079214683299</v>
      </c>
      <c r="AS6" s="128">
        <v>212.17347964867301</v>
      </c>
      <c r="AT6" s="128">
        <v>218.11214244278199</v>
      </c>
      <c r="AU6" s="128">
        <v>218.71887158976301</v>
      </c>
      <c r="AV6" s="128">
        <v>227.88311719319901</v>
      </c>
      <c r="AW6" s="128">
        <v>233.81371088066999</v>
      </c>
      <c r="AX6" s="128">
        <v>239.19101282484601</v>
      </c>
      <c r="AY6" s="128">
        <v>218.33836613441301</v>
      </c>
      <c r="AZ6" s="128">
        <v>220.03575120903199</v>
      </c>
      <c r="BA6" s="128">
        <v>229.85293123687401</v>
      </c>
      <c r="BB6" s="128">
        <v>221.21031512265699</v>
      </c>
      <c r="BC6" s="128">
        <v>216.31572010880799</v>
      </c>
      <c r="BD6" s="128">
        <v>228.56962544382699</v>
      </c>
      <c r="BE6" s="128">
        <v>216.48497605465101</v>
      </c>
      <c r="BF6" s="128">
        <v>233.562893545733</v>
      </c>
      <c r="BG6" s="128">
        <v>208.609601569272</v>
      </c>
      <c r="BH6" s="128">
        <v>207.39077225434301</v>
      </c>
      <c r="BI6" s="128">
        <v>214.789251563693</v>
      </c>
      <c r="BJ6" s="128">
        <v>258.45313609172899</v>
      </c>
      <c r="BK6" s="128"/>
    </row>
    <row r="7" spans="1:63" x14ac:dyDescent="0.25">
      <c r="A7" s="124" t="s">
        <v>2</v>
      </c>
      <c r="B7" s="128">
        <v>205.596214167488</v>
      </c>
      <c r="C7" s="128">
        <v>183.29640010573601</v>
      </c>
      <c r="D7" s="128">
        <v>185.418361449287</v>
      </c>
      <c r="E7" s="128">
        <v>292.50824298543398</v>
      </c>
      <c r="F7" s="128">
        <v>224.68779209185499</v>
      </c>
      <c r="G7" s="128">
        <v>183.599780450232</v>
      </c>
      <c r="H7" s="128">
        <v>195.62508319859199</v>
      </c>
      <c r="I7" s="128">
        <v>282.548595023475</v>
      </c>
      <c r="J7" s="128">
        <v>223.108976624625</v>
      </c>
      <c r="K7" s="128">
        <v>177.22076687113901</v>
      </c>
      <c r="L7" s="128">
        <v>181.57511475904201</v>
      </c>
      <c r="M7" s="128">
        <v>279.05904569488598</v>
      </c>
      <c r="N7" s="128">
        <v>214.31021228951499</v>
      </c>
      <c r="O7" s="128">
        <v>190.20837939295001</v>
      </c>
      <c r="P7" s="128">
        <v>187.986885208308</v>
      </c>
      <c r="Q7" s="128">
        <v>260.83852496849403</v>
      </c>
      <c r="R7" s="128">
        <v>206.43810633458401</v>
      </c>
      <c r="S7" s="128">
        <v>177.21980544508099</v>
      </c>
      <c r="T7" s="128">
        <v>176.077487422384</v>
      </c>
      <c r="U7" s="128">
        <v>266.12992991753401</v>
      </c>
      <c r="V7" s="128">
        <v>197.183157334453</v>
      </c>
      <c r="W7" s="128">
        <v>162.45383368566499</v>
      </c>
      <c r="X7" s="128">
        <v>174.202122880676</v>
      </c>
      <c r="Y7" s="128">
        <v>249.03167281820001</v>
      </c>
      <c r="Z7" s="128">
        <v>191.11483729862599</v>
      </c>
      <c r="AA7" s="128">
        <v>161.43923698388301</v>
      </c>
      <c r="AB7" s="128">
        <v>164.74192652772101</v>
      </c>
      <c r="AC7" s="128">
        <v>239.661671784476</v>
      </c>
      <c r="AD7" s="128">
        <v>189.16067423178399</v>
      </c>
      <c r="AE7" s="128">
        <v>151.98196992975801</v>
      </c>
      <c r="AF7" s="128">
        <v>147.15900354354699</v>
      </c>
      <c r="AG7" s="128">
        <v>205.84745658239501</v>
      </c>
      <c r="AH7" s="128">
        <v>186.94127551201299</v>
      </c>
      <c r="AI7" s="128">
        <v>148.36255085833099</v>
      </c>
      <c r="AJ7" s="128">
        <v>161.00356289092201</v>
      </c>
      <c r="AK7" s="128">
        <v>219.28124212111999</v>
      </c>
      <c r="AL7" s="128">
        <v>167.59463076937101</v>
      </c>
      <c r="AM7" s="128">
        <v>144.46096331001601</v>
      </c>
      <c r="AN7" s="128">
        <v>150.813472079935</v>
      </c>
      <c r="AO7" s="128">
        <v>219.69616954055601</v>
      </c>
      <c r="AP7" s="128">
        <v>163.63969259000501</v>
      </c>
      <c r="AQ7" s="128">
        <v>136.77390765359499</v>
      </c>
      <c r="AR7" s="128">
        <v>131.75090991839099</v>
      </c>
      <c r="AS7" s="128">
        <v>217.752136203867</v>
      </c>
      <c r="AT7" s="128">
        <v>157.41610508724801</v>
      </c>
      <c r="AU7" s="128">
        <v>140.70631240456601</v>
      </c>
      <c r="AV7" s="128">
        <v>136.05637796295699</v>
      </c>
      <c r="AW7" s="128">
        <v>196.42991513156699</v>
      </c>
      <c r="AX7" s="128">
        <v>165.501914237313</v>
      </c>
      <c r="AY7" s="128">
        <v>123.776759512007</v>
      </c>
      <c r="AZ7" s="128">
        <v>131.096035415552</v>
      </c>
      <c r="BA7" s="128">
        <v>200.06088976501499</v>
      </c>
      <c r="BB7" s="128">
        <v>146.857400341888</v>
      </c>
      <c r="BC7" s="128">
        <v>112.71185598512</v>
      </c>
      <c r="BD7" s="128">
        <v>116.519897235649</v>
      </c>
      <c r="BE7" s="128">
        <v>182.608018984132</v>
      </c>
      <c r="BF7" s="128">
        <v>138.56778586623</v>
      </c>
      <c r="BG7" s="128">
        <v>103.673529607277</v>
      </c>
      <c r="BH7" s="128">
        <v>109.46989110595</v>
      </c>
      <c r="BI7" s="128">
        <v>164.06315228303001</v>
      </c>
      <c r="BJ7" s="128">
        <v>121.557529853624</v>
      </c>
      <c r="BK7" s="128"/>
    </row>
    <row r="8" spans="1:63" x14ac:dyDescent="0.25">
      <c r="A8" s="124" t="s">
        <v>3</v>
      </c>
      <c r="B8" s="128">
        <v>14.766243416823301</v>
      </c>
      <c r="C8" s="128">
        <v>13.9425345724873</v>
      </c>
      <c r="D8" s="128">
        <v>11.417299267960599</v>
      </c>
      <c r="E8" s="128">
        <v>14.2108198131496</v>
      </c>
      <c r="F8" s="128">
        <v>14.883481898894001</v>
      </c>
      <c r="G8" s="128">
        <v>12.3710095949123</v>
      </c>
      <c r="H8" s="128">
        <v>9.4634238403006705</v>
      </c>
      <c r="I8" s="128">
        <v>12.668688319393301</v>
      </c>
      <c r="J8" s="128">
        <v>14.369363084568599</v>
      </c>
      <c r="K8" s="128">
        <v>12.2150804478159</v>
      </c>
      <c r="L8" s="128">
        <v>9.7763585931382195</v>
      </c>
      <c r="M8" s="128">
        <v>13.8169196356573</v>
      </c>
      <c r="N8" s="128">
        <v>13.4763379974233</v>
      </c>
      <c r="O8" s="128">
        <v>11.170316599089301</v>
      </c>
      <c r="P8" s="128">
        <v>9.3779162478908997</v>
      </c>
      <c r="Q8" s="128">
        <v>11.294245017141</v>
      </c>
      <c r="R8" s="128">
        <v>12.0255294783303</v>
      </c>
      <c r="S8" s="128">
        <v>10.4726416154326</v>
      </c>
      <c r="T8" s="128">
        <v>8.72311769643097</v>
      </c>
      <c r="U8" s="128">
        <v>10.7989596318171</v>
      </c>
      <c r="V8" s="128">
        <v>12.125726065756901</v>
      </c>
      <c r="W8" s="128">
        <v>9.3230978151072801</v>
      </c>
      <c r="X8" s="128">
        <v>7.6128585123730996</v>
      </c>
      <c r="Y8" s="128">
        <v>9.8857325390871296</v>
      </c>
      <c r="Z8" s="128">
        <v>10.205013702487101</v>
      </c>
      <c r="AA8" s="128">
        <v>8.3390162575801607</v>
      </c>
      <c r="AB8" s="128">
        <v>7.6706521287779204</v>
      </c>
      <c r="AC8" s="128">
        <v>8.1561813665968703</v>
      </c>
      <c r="AD8" s="128">
        <v>8.1528324768766005</v>
      </c>
      <c r="AE8" s="128">
        <v>7.51987318798371</v>
      </c>
      <c r="AF8" s="128">
        <v>6.7097979188102697</v>
      </c>
      <c r="AG8" s="128">
        <v>7.7992224985427603</v>
      </c>
      <c r="AH8" s="128">
        <v>8.5798374413044201</v>
      </c>
      <c r="AI8" s="128">
        <v>6.7382822146436299</v>
      </c>
      <c r="AJ8" s="128">
        <v>6.1085485323443001</v>
      </c>
      <c r="AK8" s="128">
        <v>7.5091323326992496</v>
      </c>
      <c r="AL8" s="128">
        <v>7.4971247916660797</v>
      </c>
      <c r="AM8" s="128">
        <v>6.2185859375201398</v>
      </c>
      <c r="AN8" s="128">
        <v>6.0966677184139204</v>
      </c>
      <c r="AO8" s="128">
        <v>6.7655398135559697</v>
      </c>
      <c r="AP8" s="128">
        <v>5.8693762626106203</v>
      </c>
      <c r="AQ8" s="128">
        <v>5.1462937981378198</v>
      </c>
      <c r="AR8" s="128">
        <v>4.7616515282327798</v>
      </c>
      <c r="AS8" s="128">
        <v>5.5609381995565696</v>
      </c>
      <c r="AT8" s="128">
        <v>5.6824741051989403</v>
      </c>
      <c r="AU8" s="128">
        <v>5.0151664449916398</v>
      </c>
      <c r="AV8" s="128">
        <v>4.7996062891949496</v>
      </c>
      <c r="AW8" s="128">
        <v>5.3539530334547099</v>
      </c>
      <c r="AX8" s="128">
        <v>5.1807385686280396</v>
      </c>
      <c r="AY8" s="128">
        <v>4.1654190476292898</v>
      </c>
      <c r="AZ8" s="128">
        <v>4.4051025742220302</v>
      </c>
      <c r="BA8" s="128">
        <v>4.9048360831892204</v>
      </c>
      <c r="BB8" s="128">
        <v>4.9951360048231397</v>
      </c>
      <c r="BC8" s="128">
        <v>4.3832141615492999</v>
      </c>
      <c r="BD8" s="128">
        <v>4.0434535689656901</v>
      </c>
      <c r="BE8" s="128">
        <v>4.7993030604103604</v>
      </c>
      <c r="BF8" s="128">
        <v>4.83440982644185</v>
      </c>
      <c r="BG8" s="128">
        <v>4.32231851129254</v>
      </c>
      <c r="BH8" s="128">
        <v>3.9666938464195001</v>
      </c>
      <c r="BI8" s="128">
        <v>5.1928284965378202</v>
      </c>
      <c r="BJ8" s="128">
        <v>6.0694281357786704</v>
      </c>
      <c r="BK8" s="128"/>
    </row>
    <row r="9" spans="1:63" x14ac:dyDescent="0.25">
      <c r="A9" s="124" t="s">
        <v>36</v>
      </c>
      <c r="B9" s="128">
        <v>563.58705557722305</v>
      </c>
      <c r="C9" s="128">
        <v>468.56312849637999</v>
      </c>
      <c r="D9" s="128">
        <v>522.97089350945703</v>
      </c>
      <c r="E9" s="128">
        <v>622.82745031870002</v>
      </c>
      <c r="F9" s="128">
        <v>594.67376609328699</v>
      </c>
      <c r="G9" s="128">
        <v>400.85786222852897</v>
      </c>
      <c r="H9" s="128">
        <v>377.99511950637998</v>
      </c>
      <c r="I9" s="128">
        <v>482.258219049817</v>
      </c>
      <c r="J9" s="128">
        <v>625.71393490533103</v>
      </c>
      <c r="K9" s="128">
        <v>399.10518857072799</v>
      </c>
      <c r="L9" s="128">
        <v>362.69416883204701</v>
      </c>
      <c r="M9" s="128">
        <v>551.66168742609898</v>
      </c>
      <c r="N9" s="128">
        <v>597.86194988374496</v>
      </c>
      <c r="O9" s="128">
        <v>405.39631922748401</v>
      </c>
      <c r="P9" s="128">
        <v>361.64157204268201</v>
      </c>
      <c r="Q9" s="128">
        <v>433.88645620754301</v>
      </c>
      <c r="R9" s="128">
        <v>483.71353662394398</v>
      </c>
      <c r="S9" s="128">
        <v>406.75095586013202</v>
      </c>
      <c r="T9" s="128">
        <v>349.54999409522901</v>
      </c>
      <c r="U9" s="128">
        <v>433.01060264830602</v>
      </c>
      <c r="V9" s="128">
        <v>435.496624021645</v>
      </c>
      <c r="W9" s="128">
        <v>343.24971835926198</v>
      </c>
      <c r="X9" s="128">
        <v>307.27146888922101</v>
      </c>
      <c r="Y9" s="128">
        <v>321.08449293312498</v>
      </c>
      <c r="Z9" s="128">
        <v>326.16186865517</v>
      </c>
      <c r="AA9" s="128">
        <v>307.246381795057</v>
      </c>
      <c r="AB9" s="128">
        <v>284.39627411638702</v>
      </c>
      <c r="AC9" s="128">
        <v>326.33871495146298</v>
      </c>
      <c r="AD9" s="128">
        <v>319.65165034542298</v>
      </c>
      <c r="AE9" s="128">
        <v>284.455025563601</v>
      </c>
      <c r="AF9" s="128">
        <v>264.81870787365398</v>
      </c>
      <c r="AG9" s="128">
        <v>307.934269040949</v>
      </c>
      <c r="AH9" s="128">
        <v>376.97227433583703</v>
      </c>
      <c r="AI9" s="128">
        <v>313.77217613444901</v>
      </c>
      <c r="AJ9" s="128">
        <v>307.31151835352199</v>
      </c>
      <c r="AK9" s="128">
        <v>373.95623474171799</v>
      </c>
      <c r="AL9" s="128">
        <v>359.10807536230999</v>
      </c>
      <c r="AM9" s="128">
        <v>325.903424159037</v>
      </c>
      <c r="AN9" s="128">
        <v>307.98700919215503</v>
      </c>
      <c r="AO9" s="128">
        <v>382.15512065758003</v>
      </c>
      <c r="AP9" s="128">
        <v>414.09974534179798</v>
      </c>
      <c r="AQ9" s="128">
        <v>342.293276541333</v>
      </c>
      <c r="AR9" s="128">
        <v>330.11785448974899</v>
      </c>
      <c r="AS9" s="128">
        <v>355.82131548432397</v>
      </c>
      <c r="AT9" s="128">
        <v>365.22208764221199</v>
      </c>
      <c r="AU9" s="128">
        <v>320.33973046966997</v>
      </c>
      <c r="AV9" s="128">
        <v>331.98163067724698</v>
      </c>
      <c r="AW9" s="128">
        <v>364.93062131024499</v>
      </c>
      <c r="AX9" s="128">
        <v>344.48901105029898</v>
      </c>
      <c r="AY9" s="128">
        <v>302.59819370838301</v>
      </c>
      <c r="AZ9" s="128">
        <v>312.52027956944499</v>
      </c>
      <c r="BA9" s="128">
        <v>346.21662197634203</v>
      </c>
      <c r="BB9" s="128">
        <v>361.02283293484402</v>
      </c>
      <c r="BC9" s="128">
        <v>320.28392501664598</v>
      </c>
      <c r="BD9" s="128">
        <v>329.72924221764299</v>
      </c>
      <c r="BE9" s="128">
        <v>350.41823053262198</v>
      </c>
      <c r="BF9" s="128">
        <v>316.066227157546</v>
      </c>
      <c r="BG9" s="128">
        <v>292.91300066847998</v>
      </c>
      <c r="BH9" s="128">
        <v>295.00909824996899</v>
      </c>
      <c r="BI9" s="128">
        <v>413.06345868310399</v>
      </c>
      <c r="BJ9" s="128">
        <v>323.31544131616499</v>
      </c>
      <c r="BK9" s="128"/>
    </row>
    <row r="10" spans="1:63" x14ac:dyDescent="0.25">
      <c r="A10" s="124" t="s">
        <v>37</v>
      </c>
      <c r="B10" s="128">
        <v>1113.65096504041</v>
      </c>
      <c r="C10" s="128">
        <v>1124.1045695038799</v>
      </c>
      <c r="D10" s="128">
        <v>1108.43651670593</v>
      </c>
      <c r="E10" s="128">
        <v>1346.4447485852399</v>
      </c>
      <c r="F10" s="128">
        <v>1180.21287784062</v>
      </c>
      <c r="G10" s="128">
        <v>1166.98726034367</v>
      </c>
      <c r="H10" s="128">
        <v>1000.33082998246</v>
      </c>
      <c r="I10" s="128">
        <v>1162.91406304</v>
      </c>
      <c r="J10" s="128">
        <v>1291.99852104857</v>
      </c>
      <c r="K10" s="128">
        <v>1144.2605442003801</v>
      </c>
      <c r="L10" s="128">
        <v>1080.3285107019201</v>
      </c>
      <c r="M10" s="128">
        <v>1206.2852106121099</v>
      </c>
      <c r="N10" s="128">
        <v>1162.5880524706199</v>
      </c>
      <c r="O10" s="128">
        <v>1047.8051567645</v>
      </c>
      <c r="P10" s="128">
        <v>1041.8606963349</v>
      </c>
      <c r="Q10" s="128">
        <v>1044.7137293655201</v>
      </c>
      <c r="R10" s="128">
        <v>1154.7033799477099</v>
      </c>
      <c r="S10" s="128">
        <v>1104.10567560308</v>
      </c>
      <c r="T10" s="128">
        <v>1113.5094701314699</v>
      </c>
      <c r="U10" s="128">
        <v>1129.8370164323101</v>
      </c>
      <c r="V10" s="128">
        <v>1133.65651770106</v>
      </c>
      <c r="W10" s="128">
        <v>961.96324311314697</v>
      </c>
      <c r="X10" s="128">
        <v>1027.8162385322801</v>
      </c>
      <c r="Y10" s="128">
        <v>969.26365495295795</v>
      </c>
      <c r="Z10" s="128">
        <v>1098.8480771531099</v>
      </c>
      <c r="AA10" s="128">
        <v>1028.85477104234</v>
      </c>
      <c r="AB10" s="128">
        <v>1032.4400489598199</v>
      </c>
      <c r="AC10" s="128">
        <v>1038.9265217816301</v>
      </c>
      <c r="AD10" s="128">
        <v>1137.88351603093</v>
      </c>
      <c r="AE10" s="128">
        <v>983.21758835050605</v>
      </c>
      <c r="AF10" s="128">
        <v>993.15265017447496</v>
      </c>
      <c r="AG10" s="128">
        <v>1145.08627379123</v>
      </c>
      <c r="AH10" s="128">
        <v>1020.36501417258</v>
      </c>
      <c r="AI10" s="128">
        <v>1035.9419035653</v>
      </c>
      <c r="AJ10" s="128">
        <v>1007.86490654663</v>
      </c>
      <c r="AK10" s="128">
        <v>1101.2493796988799</v>
      </c>
      <c r="AL10" s="128">
        <v>1085.1886544412901</v>
      </c>
      <c r="AM10" s="128">
        <v>1017.85441075839</v>
      </c>
      <c r="AN10" s="128">
        <v>1008.11883898033</v>
      </c>
      <c r="AO10" s="128">
        <v>1130.5063558146201</v>
      </c>
      <c r="AP10" s="128">
        <v>1120.5853779802001</v>
      </c>
      <c r="AQ10" s="128">
        <v>1109.85241761916</v>
      </c>
      <c r="AR10" s="128">
        <v>1032.8324355137299</v>
      </c>
      <c r="AS10" s="128">
        <v>1111.74289505261</v>
      </c>
      <c r="AT10" s="128">
        <v>969.39618424153696</v>
      </c>
      <c r="AU10" s="128">
        <v>982.95154425261103</v>
      </c>
      <c r="AV10" s="128">
        <v>864.75094488608397</v>
      </c>
      <c r="AW10" s="128">
        <v>916.89693951016397</v>
      </c>
      <c r="AX10" s="128">
        <v>773.75126274393494</v>
      </c>
      <c r="AY10" s="128">
        <v>795.59369042916501</v>
      </c>
      <c r="AZ10" s="128">
        <v>875.93273631639897</v>
      </c>
      <c r="BA10" s="128">
        <v>868.40969391769204</v>
      </c>
      <c r="BB10" s="128">
        <v>994.63595285975396</v>
      </c>
      <c r="BC10" s="128">
        <v>1052.72316005629</v>
      </c>
      <c r="BD10" s="128">
        <v>1043.19180168911</v>
      </c>
      <c r="BE10" s="128">
        <v>1049.9863489525801</v>
      </c>
      <c r="BF10" s="128">
        <v>940.24718622260798</v>
      </c>
      <c r="BG10" s="128">
        <v>945.253319015226</v>
      </c>
      <c r="BH10" s="128">
        <v>940.90646943511695</v>
      </c>
      <c r="BI10" s="128">
        <v>940.70105981795996</v>
      </c>
      <c r="BJ10" s="128">
        <v>953.62327333149199</v>
      </c>
      <c r="BK10" s="128"/>
    </row>
    <row r="11" spans="1:63" x14ac:dyDescent="0.25">
      <c r="A11" s="124" t="s">
        <v>38</v>
      </c>
      <c r="B11" s="128">
        <v>868.38128011506103</v>
      </c>
      <c r="C11" s="128">
        <v>919.46364353108095</v>
      </c>
      <c r="D11" s="128">
        <v>880.06195253016801</v>
      </c>
      <c r="E11" s="128">
        <v>924.68319392036096</v>
      </c>
      <c r="F11" s="128">
        <v>775.84676193407404</v>
      </c>
      <c r="G11" s="128">
        <v>791.25557165032205</v>
      </c>
      <c r="H11" s="128">
        <v>715.32148452402498</v>
      </c>
      <c r="I11" s="128">
        <v>777.71274677629594</v>
      </c>
      <c r="J11" s="128">
        <v>856.286077754894</v>
      </c>
      <c r="K11" s="128">
        <v>876.02671167238498</v>
      </c>
      <c r="L11" s="128">
        <v>855.36113402768603</v>
      </c>
      <c r="M11" s="128">
        <v>886.60640989078604</v>
      </c>
      <c r="N11" s="128">
        <v>880.95900684769697</v>
      </c>
      <c r="O11" s="128">
        <v>845.81232236563903</v>
      </c>
      <c r="P11" s="128">
        <v>876.315121269928</v>
      </c>
      <c r="Q11" s="128">
        <v>931.92151220631001</v>
      </c>
      <c r="R11" s="128">
        <v>886.89169663618998</v>
      </c>
      <c r="S11" s="128">
        <v>856.19150499309706</v>
      </c>
      <c r="T11" s="128">
        <v>893.83645329391902</v>
      </c>
      <c r="U11" s="128">
        <v>924.75845804475898</v>
      </c>
      <c r="V11" s="128">
        <v>785.44874852799796</v>
      </c>
      <c r="W11" s="128">
        <v>829.09478680556401</v>
      </c>
      <c r="X11" s="128">
        <v>801.92724974709597</v>
      </c>
      <c r="Y11" s="128">
        <v>832.53900399346003</v>
      </c>
      <c r="Z11" s="128">
        <v>768.86038384240101</v>
      </c>
      <c r="AA11" s="128">
        <v>815.88991263666196</v>
      </c>
      <c r="AB11" s="128">
        <v>766.87159191684202</v>
      </c>
      <c r="AC11" s="128">
        <v>837.09718745379405</v>
      </c>
      <c r="AD11" s="128">
        <v>799.71288452076499</v>
      </c>
      <c r="AE11" s="128">
        <v>864.88126586851104</v>
      </c>
      <c r="AF11" s="128">
        <v>825.07827780729497</v>
      </c>
      <c r="AG11" s="128">
        <v>853.28323960530395</v>
      </c>
      <c r="AH11" s="128">
        <v>817.03187986523199</v>
      </c>
      <c r="AI11" s="128">
        <v>861.96956761336298</v>
      </c>
      <c r="AJ11" s="128">
        <v>840.45184559818802</v>
      </c>
      <c r="AK11" s="128">
        <v>902.25035545088701</v>
      </c>
      <c r="AL11" s="128">
        <v>817.20555915877401</v>
      </c>
      <c r="AM11" s="128">
        <v>863.64769571393197</v>
      </c>
      <c r="AN11" s="128">
        <v>843.26533691255804</v>
      </c>
      <c r="AO11" s="128">
        <v>857.08939309237201</v>
      </c>
      <c r="AP11" s="128">
        <v>842.61216965613403</v>
      </c>
      <c r="AQ11" s="128">
        <v>879.05708832658297</v>
      </c>
      <c r="AR11" s="128">
        <v>842.63944054281296</v>
      </c>
      <c r="AS11" s="128">
        <v>891.32865882280805</v>
      </c>
      <c r="AT11" s="128">
        <v>745.77227086171104</v>
      </c>
      <c r="AU11" s="128">
        <v>765.25941160600996</v>
      </c>
      <c r="AV11" s="128">
        <v>732.053677359527</v>
      </c>
      <c r="AW11" s="128">
        <v>762.30156935508296</v>
      </c>
      <c r="AX11" s="128">
        <v>674.00369394832296</v>
      </c>
      <c r="AY11" s="128">
        <v>750.008196601029</v>
      </c>
      <c r="AZ11" s="128">
        <v>689.20115283333098</v>
      </c>
      <c r="BA11" s="128">
        <v>725.06110769168299</v>
      </c>
      <c r="BB11" s="128">
        <v>680.71991541779596</v>
      </c>
      <c r="BC11" s="128">
        <v>748.06031460449799</v>
      </c>
      <c r="BD11" s="128">
        <v>663.56686108130998</v>
      </c>
      <c r="BE11" s="128">
        <v>720.14048990084302</v>
      </c>
      <c r="BF11" s="128">
        <v>644.02947844171899</v>
      </c>
      <c r="BG11" s="128">
        <v>719.55848790191999</v>
      </c>
      <c r="BH11" s="128">
        <v>653.30805585562496</v>
      </c>
      <c r="BI11" s="128">
        <v>682.13589771923603</v>
      </c>
      <c r="BJ11" s="128">
        <v>617.64463227540205</v>
      </c>
      <c r="BK11" s="128"/>
    </row>
    <row r="12" spans="1:63" x14ac:dyDescent="0.25">
      <c r="A12" s="124" t="s">
        <v>39</v>
      </c>
      <c r="B12" s="128">
        <v>1614.8039072142301</v>
      </c>
      <c r="C12" s="128">
        <v>1587.97904946366</v>
      </c>
      <c r="D12" s="128">
        <v>1521.4495135469101</v>
      </c>
      <c r="E12" s="128">
        <v>1498.5270758941999</v>
      </c>
      <c r="F12" s="128">
        <v>952.245350465309</v>
      </c>
      <c r="G12" s="128">
        <v>854.93451715857395</v>
      </c>
      <c r="H12" s="128">
        <v>749.29866332745803</v>
      </c>
      <c r="I12" s="128">
        <v>1072.59762493638</v>
      </c>
      <c r="J12" s="128">
        <v>1542.44927720549</v>
      </c>
      <c r="K12" s="128">
        <v>1582.66229260501</v>
      </c>
      <c r="L12" s="128">
        <v>1350.2582174714801</v>
      </c>
      <c r="M12" s="128">
        <v>1449.579409723</v>
      </c>
      <c r="N12" s="128">
        <v>1449.52480620388</v>
      </c>
      <c r="O12" s="128">
        <v>1485.18595231575</v>
      </c>
      <c r="P12" s="128">
        <v>1264.1015558101101</v>
      </c>
      <c r="Q12" s="128">
        <v>1322.69171729955</v>
      </c>
      <c r="R12" s="128">
        <v>1238.3947685790199</v>
      </c>
      <c r="S12" s="128">
        <v>1236.4732767078699</v>
      </c>
      <c r="T12" s="128">
        <v>1064.43054189079</v>
      </c>
      <c r="U12" s="128">
        <v>1173.7762963493001</v>
      </c>
      <c r="V12" s="128">
        <v>1192.5296597564</v>
      </c>
      <c r="W12" s="128">
        <v>1221.61206410368</v>
      </c>
      <c r="X12" s="128">
        <v>1140.1678755733501</v>
      </c>
      <c r="Y12" s="128">
        <v>1221.6333019548699</v>
      </c>
      <c r="Z12" s="128">
        <v>1242.2531627855601</v>
      </c>
      <c r="AA12" s="128">
        <v>1234.4358108931201</v>
      </c>
      <c r="AB12" s="128">
        <v>1120.97686969036</v>
      </c>
      <c r="AC12" s="128">
        <v>1247.7964750224801</v>
      </c>
      <c r="AD12" s="128">
        <v>1325.76786462783</v>
      </c>
      <c r="AE12" s="128">
        <v>1342.72910184998</v>
      </c>
      <c r="AF12" s="128">
        <v>1192.09780822927</v>
      </c>
      <c r="AG12" s="128">
        <v>1196.2876309344799</v>
      </c>
      <c r="AH12" s="128">
        <v>1275.6671633559799</v>
      </c>
      <c r="AI12" s="128">
        <v>1289.3421767482901</v>
      </c>
      <c r="AJ12" s="128">
        <v>1223.9507173862301</v>
      </c>
      <c r="AK12" s="128">
        <v>1255.6661167873899</v>
      </c>
      <c r="AL12" s="128">
        <v>1232.31495305875</v>
      </c>
      <c r="AM12" s="128">
        <v>1225.1670699072799</v>
      </c>
      <c r="AN12" s="128">
        <v>1166.57456153002</v>
      </c>
      <c r="AO12" s="128">
        <v>1237.8964722875601</v>
      </c>
      <c r="AP12" s="128">
        <v>1178.9177076097601</v>
      </c>
      <c r="AQ12" s="128">
        <v>1218.9868792361799</v>
      </c>
      <c r="AR12" s="128">
        <v>1094.55969539546</v>
      </c>
      <c r="AS12" s="128">
        <v>1150.84790314157</v>
      </c>
      <c r="AT12" s="128">
        <v>1558.8682317054399</v>
      </c>
      <c r="AU12" s="128">
        <v>1531.49576507501</v>
      </c>
      <c r="AV12" s="128">
        <v>1470.9132863013599</v>
      </c>
      <c r="AW12" s="128">
        <v>1305.7854249147299</v>
      </c>
      <c r="AX12" s="128">
        <v>1192.4466998345599</v>
      </c>
      <c r="AY12" s="128">
        <v>1162.0506647791501</v>
      </c>
      <c r="AZ12" s="128">
        <v>997.98951153366102</v>
      </c>
      <c r="BA12" s="128">
        <v>1219.8199267693701</v>
      </c>
      <c r="BB12" s="128">
        <v>1249.05614485618</v>
      </c>
      <c r="BC12" s="128">
        <v>1259.62890029089</v>
      </c>
      <c r="BD12" s="128">
        <v>1142.4987650000901</v>
      </c>
      <c r="BE12" s="128">
        <v>1285.3063581518099</v>
      </c>
      <c r="BF12" s="128">
        <v>1304.5145862486299</v>
      </c>
      <c r="BG12" s="128">
        <v>1292.05339138668</v>
      </c>
      <c r="BH12" s="128">
        <v>1245.64637043824</v>
      </c>
      <c r="BI12" s="128">
        <v>1273.87330622893</v>
      </c>
      <c r="BJ12" s="128">
        <v>1316.65264920248</v>
      </c>
      <c r="BK12" s="128"/>
    </row>
    <row r="13" spans="1:63" x14ac:dyDescent="0.25">
      <c r="A13" s="124" t="s">
        <v>4</v>
      </c>
      <c r="B13" s="128">
        <v>6.6067297027583196</v>
      </c>
      <c r="C13" s="128">
        <v>6.6045980939760502</v>
      </c>
      <c r="D13" s="128">
        <v>6.6803237921971101</v>
      </c>
      <c r="E13" s="128">
        <v>7.6804038253136504</v>
      </c>
      <c r="F13" s="128">
        <v>5.4137887032882297</v>
      </c>
      <c r="G13" s="128">
        <v>5.6147926843165896</v>
      </c>
      <c r="H13" s="128">
        <v>5.5832730345088102</v>
      </c>
      <c r="I13" s="128">
        <v>5.5615446364839798</v>
      </c>
      <c r="J13" s="128">
        <v>5.1565574885698497</v>
      </c>
      <c r="K13" s="128">
        <v>5.2263246172156403</v>
      </c>
      <c r="L13" s="128">
        <v>5.3345310781285198</v>
      </c>
      <c r="M13" s="128">
        <v>5.6163813826343301</v>
      </c>
      <c r="N13" s="128">
        <v>4.7780687911646202</v>
      </c>
      <c r="O13" s="128">
        <v>4.9454053250705696</v>
      </c>
      <c r="P13" s="128">
        <v>4.9644339501787202</v>
      </c>
      <c r="Q13" s="128">
        <v>4.9318163035226998</v>
      </c>
      <c r="R13" s="128">
        <v>4.7313575037652704</v>
      </c>
      <c r="S13" s="128">
        <v>4.7396624699818704</v>
      </c>
      <c r="T13" s="128">
        <v>4.8187436762040496</v>
      </c>
      <c r="U13" s="128">
        <v>4.9018988875780902</v>
      </c>
      <c r="V13" s="128">
        <v>4.20869401036994</v>
      </c>
      <c r="W13" s="128">
        <v>4.37459123373855</v>
      </c>
      <c r="X13" s="128">
        <v>4.4057998894451202</v>
      </c>
      <c r="Y13" s="128">
        <v>4.3396679750690899</v>
      </c>
      <c r="Z13" s="128">
        <v>3.4879819772396501</v>
      </c>
      <c r="AA13" s="128">
        <v>3.6651463448130199</v>
      </c>
      <c r="AB13" s="128">
        <v>3.7107036711917099</v>
      </c>
      <c r="AC13" s="128">
        <v>3.70652497506941</v>
      </c>
      <c r="AD13" s="128">
        <v>2.9290602389589599</v>
      </c>
      <c r="AE13" s="128">
        <v>3.10605718388438</v>
      </c>
      <c r="AF13" s="128">
        <v>3.09880917708319</v>
      </c>
      <c r="AG13" s="128">
        <v>3.1169086941662298</v>
      </c>
      <c r="AH13" s="128">
        <v>2.8581463633520801</v>
      </c>
      <c r="AI13" s="128">
        <v>3.0569664043619298</v>
      </c>
      <c r="AJ13" s="128">
        <v>3.1363262574509201</v>
      </c>
      <c r="AK13" s="128">
        <v>3.1604819293061399</v>
      </c>
      <c r="AL13" s="128">
        <v>2.5731189680279001</v>
      </c>
      <c r="AM13" s="128">
        <v>2.7174674510208798</v>
      </c>
      <c r="AN13" s="128">
        <v>2.7572022839772701</v>
      </c>
      <c r="AO13" s="128">
        <v>2.7272486295282201</v>
      </c>
      <c r="AP13" s="128">
        <v>2.4625373528553101</v>
      </c>
      <c r="AQ13" s="128">
        <v>2.68411459518259</v>
      </c>
      <c r="AR13" s="128">
        <v>2.7380730057240901</v>
      </c>
      <c r="AS13" s="128">
        <v>2.64851690728793</v>
      </c>
      <c r="AT13" s="128">
        <v>2.30948912587652</v>
      </c>
      <c r="AU13" s="128">
        <v>2.55942916922106</v>
      </c>
      <c r="AV13" s="128">
        <v>2.6143828464842001</v>
      </c>
      <c r="AW13" s="128">
        <v>2.5037011482975799</v>
      </c>
      <c r="AX13" s="128">
        <v>2.3568640946960602</v>
      </c>
      <c r="AY13" s="128">
        <v>2.3440904616601399</v>
      </c>
      <c r="AZ13" s="128">
        <v>2.52105517274655</v>
      </c>
      <c r="BA13" s="128">
        <v>2.5166888827085399</v>
      </c>
      <c r="BB13" s="128">
        <v>2.1961824546085902</v>
      </c>
      <c r="BC13" s="128">
        <v>2.50223621624755</v>
      </c>
      <c r="BD13" s="128">
        <v>2.5064614818638802</v>
      </c>
      <c r="BE13" s="128">
        <v>2.3796800002534502</v>
      </c>
      <c r="BF13" s="128">
        <v>2.07802377777019</v>
      </c>
      <c r="BG13" s="128">
        <v>2.08611996611929</v>
      </c>
      <c r="BH13" s="128">
        <v>2.1323297434637598</v>
      </c>
      <c r="BI13" s="128">
        <v>2.1496976393746201</v>
      </c>
      <c r="BJ13" s="128">
        <v>2.5104667834463901</v>
      </c>
      <c r="BK13" s="128"/>
    </row>
    <row r="14" spans="1:63" x14ac:dyDescent="0.25">
      <c r="A14" s="124" t="s">
        <v>5</v>
      </c>
      <c r="B14" s="128">
        <v>13.6616619311259</v>
      </c>
      <c r="C14" s="128">
        <v>10.6252729590257</v>
      </c>
      <c r="D14" s="128">
        <v>11.0933704823754</v>
      </c>
      <c r="E14" s="128">
        <v>13.211112726862901</v>
      </c>
      <c r="F14" s="128">
        <v>16.237117452170001</v>
      </c>
      <c r="G14" s="128">
        <v>13.6172928146412</v>
      </c>
      <c r="H14" s="128">
        <v>13.609121476517901</v>
      </c>
      <c r="I14" s="128">
        <v>16.9491390868533</v>
      </c>
      <c r="J14" s="128">
        <v>23.353696229952899</v>
      </c>
      <c r="K14" s="128">
        <v>10.2718364215285</v>
      </c>
      <c r="L14" s="128">
        <v>11.398316053163001</v>
      </c>
      <c r="M14" s="128">
        <v>19.1356742211373</v>
      </c>
      <c r="N14" s="128">
        <v>16.756775140424399</v>
      </c>
      <c r="O14" s="128">
        <v>8.1793171653832193</v>
      </c>
      <c r="P14" s="128">
        <v>7.55367806872896</v>
      </c>
      <c r="Q14" s="128">
        <v>8.5638292469076607</v>
      </c>
      <c r="R14" s="128">
        <v>9.5606528974086498</v>
      </c>
      <c r="S14" s="128">
        <v>8.1430021068275291</v>
      </c>
      <c r="T14" s="128">
        <v>7.4149929582277796</v>
      </c>
      <c r="U14" s="128">
        <v>9.5379938023337196</v>
      </c>
      <c r="V14" s="128">
        <v>10.016090041494399</v>
      </c>
      <c r="W14" s="128">
        <v>8.1682102941199304</v>
      </c>
      <c r="X14" s="128">
        <v>7.5309814237562396</v>
      </c>
      <c r="Y14" s="128">
        <v>8.2925471361562693</v>
      </c>
      <c r="Z14" s="128">
        <v>7.8499665428218499</v>
      </c>
      <c r="AA14" s="128">
        <v>6.9579623296739301</v>
      </c>
      <c r="AB14" s="128">
        <v>6.7068412566253199</v>
      </c>
      <c r="AC14" s="128">
        <v>8.5347890552107497</v>
      </c>
      <c r="AD14" s="128">
        <v>8.8707491649138994</v>
      </c>
      <c r="AE14" s="128">
        <v>7.9888837593341497</v>
      </c>
      <c r="AF14" s="128">
        <v>7.9311946774488602</v>
      </c>
      <c r="AG14" s="128">
        <v>8.1780737706684601</v>
      </c>
      <c r="AH14" s="128">
        <v>10.287390919962499</v>
      </c>
      <c r="AI14" s="128">
        <v>8.2717057561588607</v>
      </c>
      <c r="AJ14" s="128">
        <v>7.7352032642246202</v>
      </c>
      <c r="AK14" s="128">
        <v>8.8823288606278901</v>
      </c>
      <c r="AL14" s="128">
        <v>6.8642893741117197</v>
      </c>
      <c r="AM14" s="128">
        <v>7.2114952474363703</v>
      </c>
      <c r="AN14" s="128">
        <v>7.3596177076077902</v>
      </c>
      <c r="AO14" s="128">
        <v>7.0926419489535002</v>
      </c>
      <c r="AP14" s="128">
        <v>6.5677240252356199</v>
      </c>
      <c r="AQ14" s="128">
        <v>6.5351201496842002</v>
      </c>
      <c r="AR14" s="128">
        <v>6.79189891820414</v>
      </c>
      <c r="AS14" s="128">
        <v>6.68507226053124</v>
      </c>
      <c r="AT14" s="128">
        <v>6.4077458362069599</v>
      </c>
      <c r="AU14" s="128">
        <v>6.1123321335979801</v>
      </c>
      <c r="AV14" s="128">
        <v>6.1772844006502199</v>
      </c>
      <c r="AW14" s="128">
        <v>6.4096465278126402</v>
      </c>
      <c r="AX14" s="128">
        <v>4.8396215060641001</v>
      </c>
      <c r="AY14" s="128">
        <v>4.73311819107027</v>
      </c>
      <c r="AZ14" s="128">
        <v>4.7749106292254897</v>
      </c>
      <c r="BA14" s="128">
        <v>5.0010660994471303</v>
      </c>
      <c r="BB14" s="128">
        <v>5.0268750529765702</v>
      </c>
      <c r="BC14" s="128">
        <v>5.3724237950756697</v>
      </c>
      <c r="BD14" s="128">
        <v>5.1739345026957597</v>
      </c>
      <c r="BE14" s="128">
        <v>5.3242378959371699</v>
      </c>
      <c r="BF14" s="128">
        <v>4.8535105219191896</v>
      </c>
      <c r="BG14" s="128">
        <v>4.5939855571016901</v>
      </c>
      <c r="BH14" s="128">
        <v>4.5846462391318603</v>
      </c>
      <c r="BI14" s="128">
        <v>5.0257268306063496</v>
      </c>
      <c r="BJ14" s="128">
        <v>5.2567026493393296</v>
      </c>
      <c r="BK14" s="128"/>
    </row>
    <row r="15" spans="1:63" x14ac:dyDescent="0.25">
      <c r="A15" s="124" t="s">
        <v>6</v>
      </c>
      <c r="B15" s="128">
        <v>56.550169188658401</v>
      </c>
      <c r="C15" s="128">
        <v>46.3990358485608</v>
      </c>
      <c r="D15" s="128">
        <v>42.012974822499203</v>
      </c>
      <c r="E15" s="128">
        <v>51.702348418398103</v>
      </c>
      <c r="F15" s="128">
        <v>42.850689339566799</v>
      </c>
      <c r="G15" s="128">
        <v>38.041170422104102</v>
      </c>
      <c r="H15" s="128">
        <v>33.003253882554603</v>
      </c>
      <c r="I15" s="128">
        <v>38.5141482623469</v>
      </c>
      <c r="J15" s="128">
        <v>44.604038728550798</v>
      </c>
      <c r="K15" s="128">
        <v>38.200550167339102</v>
      </c>
      <c r="L15" s="128">
        <v>36.381801788202203</v>
      </c>
      <c r="M15" s="128">
        <v>45.4259325586968</v>
      </c>
      <c r="N15" s="128">
        <v>38.184726616164603</v>
      </c>
      <c r="O15" s="128">
        <v>34.566036635879101</v>
      </c>
      <c r="P15" s="128">
        <v>31.636170467546499</v>
      </c>
      <c r="Q15" s="128">
        <v>36.513542502530903</v>
      </c>
      <c r="R15" s="128">
        <v>38.243306156283403</v>
      </c>
      <c r="S15" s="128">
        <v>33.070139647006201</v>
      </c>
      <c r="T15" s="128">
        <v>30.8897515679399</v>
      </c>
      <c r="U15" s="128">
        <v>35.895397951080497</v>
      </c>
      <c r="V15" s="128">
        <v>35.786987343815397</v>
      </c>
      <c r="W15" s="128">
        <v>32.732998563886603</v>
      </c>
      <c r="X15" s="128">
        <v>30.817162357621701</v>
      </c>
      <c r="Y15" s="128">
        <v>33.316734564175398</v>
      </c>
      <c r="Z15" s="128">
        <v>37.8883490977097</v>
      </c>
      <c r="AA15" s="128">
        <v>35.274486561059099</v>
      </c>
      <c r="AB15" s="128">
        <v>32.245768461437798</v>
      </c>
      <c r="AC15" s="128">
        <v>35.494195862467897</v>
      </c>
      <c r="AD15" s="128">
        <v>40.039802689488901</v>
      </c>
      <c r="AE15" s="128">
        <v>38.364028991325299</v>
      </c>
      <c r="AF15" s="128">
        <v>32.400756573860797</v>
      </c>
      <c r="AG15" s="128">
        <v>36.4532539158944</v>
      </c>
      <c r="AH15" s="128">
        <v>36.6314172210664</v>
      </c>
      <c r="AI15" s="128">
        <v>36.029564372613798</v>
      </c>
      <c r="AJ15" s="128">
        <v>34.946853989279397</v>
      </c>
      <c r="AK15" s="128">
        <v>39.183089691365801</v>
      </c>
      <c r="AL15" s="128">
        <v>35.352024664550598</v>
      </c>
      <c r="AM15" s="128">
        <v>34.609061275285299</v>
      </c>
      <c r="AN15" s="128">
        <v>34.907094784354001</v>
      </c>
      <c r="AO15" s="128">
        <v>36.680199512945997</v>
      </c>
      <c r="AP15" s="128">
        <v>34.110652496963702</v>
      </c>
      <c r="AQ15" s="128">
        <v>34.487267365381101</v>
      </c>
      <c r="AR15" s="128">
        <v>30.090601853098701</v>
      </c>
      <c r="AS15" s="128">
        <v>33.950657959549503</v>
      </c>
      <c r="AT15" s="128">
        <v>35.335785524916098</v>
      </c>
      <c r="AU15" s="128">
        <v>30.1856437270228</v>
      </c>
      <c r="AV15" s="128">
        <v>27.530182251186499</v>
      </c>
      <c r="AW15" s="128">
        <v>28.100138060944101</v>
      </c>
      <c r="AX15" s="128">
        <v>30.4317845077519</v>
      </c>
      <c r="AY15" s="128">
        <v>23.016139767965399</v>
      </c>
      <c r="AZ15" s="128">
        <v>24.5491584759652</v>
      </c>
      <c r="BA15" s="128">
        <v>24.5835032403462</v>
      </c>
      <c r="BB15" s="128">
        <v>27.866514822947099</v>
      </c>
      <c r="BC15" s="128">
        <v>29.948603358746201</v>
      </c>
      <c r="BD15" s="128">
        <v>28.0962728358625</v>
      </c>
      <c r="BE15" s="128">
        <v>27.805646289759501</v>
      </c>
      <c r="BF15" s="128">
        <v>24.799484497084698</v>
      </c>
      <c r="BG15" s="128">
        <v>25.6711121548358</v>
      </c>
      <c r="BH15" s="128">
        <v>23.149579152717902</v>
      </c>
      <c r="BI15" s="128">
        <v>25.456177653427201</v>
      </c>
      <c r="BJ15" s="128">
        <v>25.7945548336148</v>
      </c>
      <c r="BK15" s="128"/>
    </row>
    <row r="16" spans="1:63" x14ac:dyDescent="0.25">
      <c r="A16" s="124" t="s">
        <v>7</v>
      </c>
      <c r="B16" s="128">
        <v>79.483091578286306</v>
      </c>
      <c r="C16" s="128">
        <v>70.316404095669498</v>
      </c>
      <c r="D16" s="128">
        <v>51.661829302904202</v>
      </c>
      <c r="E16" s="128">
        <v>58.139509687324797</v>
      </c>
      <c r="F16" s="128">
        <v>59.581222706372998</v>
      </c>
      <c r="G16" s="128">
        <v>52.0611118718098</v>
      </c>
      <c r="H16" s="128">
        <v>38.3089231722631</v>
      </c>
      <c r="I16" s="128">
        <v>56.364401590273701</v>
      </c>
      <c r="J16" s="128">
        <v>59.040060570802702</v>
      </c>
      <c r="K16" s="128">
        <v>59.008236111937101</v>
      </c>
      <c r="L16" s="128">
        <v>50.7815685690734</v>
      </c>
      <c r="M16" s="128">
        <v>69.935117905658601</v>
      </c>
      <c r="N16" s="128">
        <v>69.160611240326801</v>
      </c>
      <c r="O16" s="128">
        <v>50.856487117995599</v>
      </c>
      <c r="P16" s="128">
        <v>44.041099089248199</v>
      </c>
      <c r="Q16" s="128">
        <v>53.998875702646203</v>
      </c>
      <c r="R16" s="128">
        <v>60.339393934927898</v>
      </c>
      <c r="S16" s="128">
        <v>52.355691899422602</v>
      </c>
      <c r="T16" s="128">
        <v>46.011164841745703</v>
      </c>
      <c r="U16" s="128">
        <v>56.460150551613602</v>
      </c>
      <c r="V16" s="128">
        <v>58.555055249896</v>
      </c>
      <c r="W16" s="128">
        <v>58.318422621563499</v>
      </c>
      <c r="X16" s="128">
        <v>50.311594963409</v>
      </c>
      <c r="Y16" s="128">
        <v>55.5925153876818</v>
      </c>
      <c r="Z16" s="128">
        <v>45.429479221514903</v>
      </c>
      <c r="AA16" s="128">
        <v>45.142406901313898</v>
      </c>
      <c r="AB16" s="128">
        <v>39.090684019699701</v>
      </c>
      <c r="AC16" s="128">
        <v>51.045028345317398</v>
      </c>
      <c r="AD16" s="128">
        <v>49.201004918911401</v>
      </c>
      <c r="AE16" s="128">
        <v>48.396962202335303</v>
      </c>
      <c r="AF16" s="128">
        <v>39.5823042149161</v>
      </c>
      <c r="AG16" s="128">
        <v>46.8664984081935</v>
      </c>
      <c r="AH16" s="128">
        <v>39.381830911921298</v>
      </c>
      <c r="AI16" s="128">
        <v>42.212198110974199</v>
      </c>
      <c r="AJ16" s="128">
        <v>34.441065854386402</v>
      </c>
      <c r="AK16" s="128">
        <v>38.851526043263597</v>
      </c>
      <c r="AL16" s="128">
        <v>47.829032301823702</v>
      </c>
      <c r="AM16" s="128">
        <v>47.714141218778202</v>
      </c>
      <c r="AN16" s="128">
        <v>38.039648430145299</v>
      </c>
      <c r="AO16" s="128">
        <v>48.490582456081199</v>
      </c>
      <c r="AP16" s="128">
        <v>49.177059020499698</v>
      </c>
      <c r="AQ16" s="128">
        <v>45.763097072524197</v>
      </c>
      <c r="AR16" s="128">
        <v>41.904396871218999</v>
      </c>
      <c r="AS16" s="128">
        <v>49.825775281573598</v>
      </c>
      <c r="AT16" s="128">
        <v>47.723616800407797</v>
      </c>
      <c r="AU16" s="128">
        <v>45.738692035288103</v>
      </c>
      <c r="AV16" s="128">
        <v>40.517449767807101</v>
      </c>
      <c r="AW16" s="128">
        <v>39.5093196394998</v>
      </c>
      <c r="AX16" s="128">
        <v>44.446581615772899</v>
      </c>
      <c r="AY16" s="128">
        <v>27.2313515652951</v>
      </c>
      <c r="AZ16" s="128">
        <v>28.371741782047099</v>
      </c>
      <c r="BA16" s="128">
        <v>37.154399382028899</v>
      </c>
      <c r="BB16" s="128">
        <v>39.840321171324803</v>
      </c>
      <c r="BC16" s="128">
        <v>38.6664476900471</v>
      </c>
      <c r="BD16" s="128">
        <v>29.705938601927599</v>
      </c>
      <c r="BE16" s="128">
        <v>38.019511861739403</v>
      </c>
      <c r="BF16" s="128">
        <v>33.586959124040497</v>
      </c>
      <c r="BG16" s="128">
        <v>31.8999145955963</v>
      </c>
      <c r="BH16" s="128">
        <v>28.666443889138201</v>
      </c>
      <c r="BI16" s="128">
        <v>33.179050912220397</v>
      </c>
      <c r="BJ16" s="128">
        <v>25.694664335166198</v>
      </c>
      <c r="BK16" s="128"/>
    </row>
    <row r="17" spans="1:63" x14ac:dyDescent="0.25">
      <c r="A17" s="124" t="s">
        <v>8</v>
      </c>
      <c r="B17" s="128">
        <v>14.774249525597501</v>
      </c>
      <c r="C17" s="128">
        <v>5.9001869319658704</v>
      </c>
      <c r="D17" s="128">
        <v>5.3070291696428296</v>
      </c>
      <c r="E17" s="128">
        <v>6.7775024604289102</v>
      </c>
      <c r="F17" s="128">
        <v>6.7859714641488402</v>
      </c>
      <c r="G17" s="128">
        <v>7.4166438017632297</v>
      </c>
      <c r="H17" s="128">
        <v>5.4750194249209301</v>
      </c>
      <c r="I17" s="128">
        <v>6.7291259031080699</v>
      </c>
      <c r="J17" s="128">
        <v>7.8363993866507702</v>
      </c>
      <c r="K17" s="128">
        <v>5.8964590552443603</v>
      </c>
      <c r="L17" s="128">
        <v>6.27187143376955</v>
      </c>
      <c r="M17" s="128">
        <v>7.8680921689004304</v>
      </c>
      <c r="N17" s="128">
        <v>6.8643871635148104</v>
      </c>
      <c r="O17" s="128">
        <v>5.8814807586049698</v>
      </c>
      <c r="P17" s="128">
        <v>5.91437479108298</v>
      </c>
      <c r="Q17" s="128">
        <v>6.4608830762190399</v>
      </c>
      <c r="R17" s="128">
        <v>4.7267004400621397</v>
      </c>
      <c r="S17" s="128">
        <v>4.4916623934916799</v>
      </c>
      <c r="T17" s="128">
        <v>4.6682502691932601</v>
      </c>
      <c r="U17" s="128">
        <v>4.9073519122316496</v>
      </c>
      <c r="V17" s="128">
        <v>4.64926401196686</v>
      </c>
      <c r="W17" s="128">
        <v>4.5581144342162796</v>
      </c>
      <c r="X17" s="128">
        <v>4.6134960332703097</v>
      </c>
      <c r="Y17" s="128">
        <v>4.6739781866783101</v>
      </c>
      <c r="Z17" s="128">
        <v>4.2934556302456501</v>
      </c>
      <c r="AA17" s="128">
        <v>4.2118773663084799</v>
      </c>
      <c r="AB17" s="128">
        <v>4.3516538896278201</v>
      </c>
      <c r="AC17" s="128">
        <v>4.4101449380904603</v>
      </c>
      <c r="AD17" s="128">
        <v>4.1896089990060101</v>
      </c>
      <c r="AE17" s="128">
        <v>4.3216351867386003</v>
      </c>
      <c r="AF17" s="128">
        <v>4.3600249056946501</v>
      </c>
      <c r="AG17" s="128">
        <v>4.4770924319739098</v>
      </c>
      <c r="AH17" s="128">
        <v>5.8288341441055804</v>
      </c>
      <c r="AI17" s="128">
        <v>4.4819630788727096</v>
      </c>
      <c r="AJ17" s="128">
        <v>4.4568003812071098</v>
      </c>
      <c r="AK17" s="128">
        <v>4.8356676720767098</v>
      </c>
      <c r="AL17" s="128">
        <v>4.7175091519516998</v>
      </c>
      <c r="AM17" s="128">
        <v>4.0833862372043104</v>
      </c>
      <c r="AN17" s="128">
        <v>4.0231054214762603</v>
      </c>
      <c r="AO17" s="128">
        <v>4.1196818462020097</v>
      </c>
      <c r="AP17" s="128">
        <v>3.8635410689715299</v>
      </c>
      <c r="AQ17" s="128">
        <v>3.9919412831355499</v>
      </c>
      <c r="AR17" s="128">
        <v>4.1369606303199697</v>
      </c>
      <c r="AS17" s="128">
        <v>4.1103458105658204</v>
      </c>
      <c r="AT17" s="128">
        <v>4.0678570923070696</v>
      </c>
      <c r="AU17" s="128">
        <v>4.0851846674447403</v>
      </c>
      <c r="AV17" s="128">
        <v>4.2889675983029001</v>
      </c>
      <c r="AW17" s="128">
        <v>4.2379074080044203</v>
      </c>
      <c r="AX17" s="128">
        <v>5.0736468779636201</v>
      </c>
      <c r="AY17" s="128">
        <v>4.6567093548287</v>
      </c>
      <c r="AZ17" s="128">
        <v>5.3024891557307203</v>
      </c>
      <c r="BA17" s="128">
        <v>5.4237009511965502</v>
      </c>
      <c r="BB17" s="128">
        <v>3.1844714285281901</v>
      </c>
      <c r="BC17" s="128">
        <v>3.5294116676001699</v>
      </c>
      <c r="BD17" s="128">
        <v>3.61838672126289</v>
      </c>
      <c r="BE17" s="128">
        <v>3.4494684875822998</v>
      </c>
      <c r="BF17" s="128">
        <v>3.0401606901526801</v>
      </c>
      <c r="BG17" s="128">
        <v>3.0206769037695902</v>
      </c>
      <c r="BH17" s="128">
        <v>3.1497037488501598</v>
      </c>
      <c r="BI17" s="128">
        <v>3.1686265303175798</v>
      </c>
      <c r="BJ17" s="128">
        <v>2.8569211166851298</v>
      </c>
      <c r="BK17" s="128"/>
    </row>
    <row r="18" spans="1:63" x14ac:dyDescent="0.25">
      <c r="A18" s="124" t="s">
        <v>40</v>
      </c>
      <c r="B18" s="128">
        <v>36.913540543414399</v>
      </c>
      <c r="C18" s="128">
        <v>37.080223121061003</v>
      </c>
      <c r="D18" s="128">
        <v>36.372576768270903</v>
      </c>
      <c r="E18" s="128">
        <v>40.590961185792402</v>
      </c>
      <c r="F18" s="128">
        <v>34.279049460757001</v>
      </c>
      <c r="G18" s="128">
        <v>33.9814494131491</v>
      </c>
      <c r="H18" s="128">
        <v>33.064626832566702</v>
      </c>
      <c r="I18" s="128">
        <v>34.583066652249499</v>
      </c>
      <c r="J18" s="128">
        <v>38.123973427502001</v>
      </c>
      <c r="K18" s="128">
        <v>35.182766406876397</v>
      </c>
      <c r="L18" s="128">
        <v>34.782114547416199</v>
      </c>
      <c r="M18" s="128">
        <v>40.717742327808402</v>
      </c>
      <c r="N18" s="128">
        <v>38.282597102360398</v>
      </c>
      <c r="O18" s="128">
        <v>35.0612414969086</v>
      </c>
      <c r="P18" s="128">
        <v>35.449065211907502</v>
      </c>
      <c r="Q18" s="128">
        <v>36.131699947583797</v>
      </c>
      <c r="R18" s="128">
        <v>36.277644582825999</v>
      </c>
      <c r="S18" s="128">
        <v>35.113579963030801</v>
      </c>
      <c r="T18" s="128">
        <v>35.047504494006397</v>
      </c>
      <c r="U18" s="128">
        <v>37.065847379618504</v>
      </c>
      <c r="V18" s="128">
        <v>36.906996647256001</v>
      </c>
      <c r="W18" s="128">
        <v>35.660454203684097</v>
      </c>
      <c r="X18" s="128">
        <v>35.610622403875901</v>
      </c>
      <c r="Y18" s="128">
        <v>35.614548559727197</v>
      </c>
      <c r="Z18" s="128">
        <v>33.448431665400101</v>
      </c>
      <c r="AA18" s="128">
        <v>32.305656744158703</v>
      </c>
      <c r="AB18" s="128">
        <v>32.743025966215399</v>
      </c>
      <c r="AC18" s="128">
        <v>33.566270250977503</v>
      </c>
      <c r="AD18" s="128">
        <v>30.226770720546099</v>
      </c>
      <c r="AE18" s="128">
        <v>30.848126423767098</v>
      </c>
      <c r="AF18" s="128">
        <v>30.384207673844202</v>
      </c>
      <c r="AG18" s="128">
        <v>31.382927589306899</v>
      </c>
      <c r="AH18" s="128">
        <v>29.441229821842001</v>
      </c>
      <c r="AI18" s="128">
        <v>30.2860006324788</v>
      </c>
      <c r="AJ18" s="128">
        <v>30.480618479683201</v>
      </c>
      <c r="AK18" s="128">
        <v>31.333689437237801</v>
      </c>
      <c r="AL18" s="128">
        <v>28.3115764128401</v>
      </c>
      <c r="AM18" s="128">
        <v>29.0966984514336</v>
      </c>
      <c r="AN18" s="128">
        <v>29.327841723215698</v>
      </c>
      <c r="AO18" s="128">
        <v>29.3514433349733</v>
      </c>
      <c r="AP18" s="128">
        <v>26.5177099317415</v>
      </c>
      <c r="AQ18" s="128">
        <v>27.609037781643998</v>
      </c>
      <c r="AR18" s="128">
        <v>27.981381480665402</v>
      </c>
      <c r="AS18" s="128">
        <v>28.036311471811398</v>
      </c>
      <c r="AT18" s="128">
        <v>26.269861305936601</v>
      </c>
      <c r="AU18" s="128">
        <v>27.9281621356496</v>
      </c>
      <c r="AV18" s="128">
        <v>28.4998068424606</v>
      </c>
      <c r="AW18" s="128">
        <v>27.790807106624801</v>
      </c>
      <c r="AX18" s="128">
        <v>26.555786571740601</v>
      </c>
      <c r="AY18" s="128">
        <v>25.815733274234798</v>
      </c>
      <c r="AZ18" s="128">
        <v>27.156893674070901</v>
      </c>
      <c r="BA18" s="128">
        <v>28.293850015705502</v>
      </c>
      <c r="BB18" s="128">
        <v>26.930154125674299</v>
      </c>
      <c r="BC18" s="128">
        <v>29.071278816041701</v>
      </c>
      <c r="BD18" s="128">
        <v>29.3123620023912</v>
      </c>
      <c r="BE18" s="128">
        <v>28.465075717741001</v>
      </c>
      <c r="BF18" s="128">
        <v>24.4304178271945</v>
      </c>
      <c r="BG18" s="128">
        <v>24.255722547066899</v>
      </c>
      <c r="BH18" s="128">
        <v>24.8173474354533</v>
      </c>
      <c r="BI18" s="128">
        <v>25.400815965639399</v>
      </c>
      <c r="BJ18" s="128">
        <v>27.435496094311301</v>
      </c>
      <c r="BK18" s="128"/>
    </row>
    <row r="19" spans="1:63" x14ac:dyDescent="0.25">
      <c r="A19" s="124" t="s">
        <v>41</v>
      </c>
      <c r="B19" s="128">
        <v>3306.3566012983702</v>
      </c>
      <c r="C19" s="128">
        <v>2158.90196797618</v>
      </c>
      <c r="D19" s="128">
        <v>1834.6500355568701</v>
      </c>
      <c r="E19" s="128">
        <v>3173.4602304118298</v>
      </c>
      <c r="F19" s="128">
        <v>3624.62713720693</v>
      </c>
      <c r="G19" s="128">
        <v>2092.7324100668302</v>
      </c>
      <c r="H19" s="128">
        <v>1535.20655129803</v>
      </c>
      <c r="I19" s="128">
        <v>3474.6910974877901</v>
      </c>
      <c r="J19" s="128">
        <v>4966.8258754325798</v>
      </c>
      <c r="K19" s="128">
        <v>2516.2020864341298</v>
      </c>
      <c r="L19" s="128">
        <v>1584.21657083222</v>
      </c>
      <c r="M19" s="128">
        <v>4124.65191155496</v>
      </c>
      <c r="N19" s="128">
        <v>4313.8838172928199</v>
      </c>
      <c r="O19" s="128">
        <v>2189.67090138404</v>
      </c>
      <c r="P19" s="128">
        <v>1528.5420975936199</v>
      </c>
      <c r="Q19" s="128">
        <v>2782.6542875344198</v>
      </c>
      <c r="R19" s="128">
        <v>3697.34979533662</v>
      </c>
      <c r="S19" s="128">
        <v>2003.86420882794</v>
      </c>
      <c r="T19" s="128">
        <v>1448.7785538625401</v>
      </c>
      <c r="U19" s="128">
        <v>2939.3014652553702</v>
      </c>
      <c r="V19" s="128">
        <v>3755.3255512471501</v>
      </c>
      <c r="W19" s="128">
        <v>1962.5008564546699</v>
      </c>
      <c r="X19" s="128">
        <v>1495.0511929741499</v>
      </c>
      <c r="Y19" s="128">
        <v>2477.12537466206</v>
      </c>
      <c r="Z19" s="128">
        <v>2884.0062523536299</v>
      </c>
      <c r="AA19" s="128">
        <v>1895.9285521863701</v>
      </c>
      <c r="AB19" s="128">
        <v>1378.92337456424</v>
      </c>
      <c r="AC19" s="128">
        <v>2519.43160030937</v>
      </c>
      <c r="AD19" s="128">
        <v>2944.4654153359702</v>
      </c>
      <c r="AE19" s="128">
        <v>1676.209538542</v>
      </c>
      <c r="AF19" s="128">
        <v>1203.0624784097599</v>
      </c>
      <c r="AG19" s="128">
        <v>2387.6628291904099</v>
      </c>
      <c r="AH19" s="128">
        <v>3113.40473372727</v>
      </c>
      <c r="AI19" s="128">
        <v>1768.57592904485</v>
      </c>
      <c r="AJ19" s="128">
        <v>1337.5900067530799</v>
      </c>
      <c r="AK19" s="128">
        <v>2440.6475319477699</v>
      </c>
      <c r="AL19" s="128">
        <v>2628.5318185761398</v>
      </c>
      <c r="AM19" s="128">
        <v>1757.42753187834</v>
      </c>
      <c r="AN19" s="128">
        <v>1500.4067287385301</v>
      </c>
      <c r="AO19" s="128">
        <v>2323.82371154568</v>
      </c>
      <c r="AP19" s="128">
        <v>2908.63224845679</v>
      </c>
      <c r="AQ19" s="128">
        <v>1641.49158322516</v>
      </c>
      <c r="AR19" s="128">
        <v>1389.8733118589901</v>
      </c>
      <c r="AS19" s="128">
        <v>2419.7134212325</v>
      </c>
      <c r="AT19" s="128">
        <v>2646.8835860931299</v>
      </c>
      <c r="AU19" s="128">
        <v>1327.61845639222</v>
      </c>
      <c r="AV19" s="128">
        <v>1238.2142462777099</v>
      </c>
      <c r="AW19" s="128">
        <v>1911.90945199309</v>
      </c>
      <c r="AX19" s="128">
        <v>1959.7589381675</v>
      </c>
      <c r="AY19" s="128">
        <v>1483.1541977475599</v>
      </c>
      <c r="AZ19" s="128">
        <v>1301.08213857685</v>
      </c>
      <c r="BA19" s="128">
        <v>1857.2234376696899</v>
      </c>
      <c r="BB19" s="128">
        <v>2176.2227870126198</v>
      </c>
      <c r="BC19" s="128">
        <v>1628.11168087533</v>
      </c>
      <c r="BD19" s="128">
        <v>1334.7078459786001</v>
      </c>
      <c r="BE19" s="128">
        <v>2135.88333599622</v>
      </c>
      <c r="BF19" s="128">
        <v>1974.8615088878601</v>
      </c>
      <c r="BG19" s="128">
        <v>1616.29407188408</v>
      </c>
      <c r="BH19" s="128">
        <v>1274.2045819862799</v>
      </c>
      <c r="BI19" s="128">
        <v>2021.63877627427</v>
      </c>
      <c r="BJ19" s="128">
        <v>1877.4469328268899</v>
      </c>
      <c r="BK19" s="128"/>
    </row>
    <row r="20" spans="1:63" x14ac:dyDescent="0.25">
      <c r="A20" s="124" t="s">
        <v>9</v>
      </c>
      <c r="B20" s="128">
        <v>460.63892907031402</v>
      </c>
      <c r="C20" s="128">
        <v>492.59454791938202</v>
      </c>
      <c r="D20" s="128">
        <v>481.526993313839</v>
      </c>
      <c r="E20" s="128">
        <v>501.24654686779797</v>
      </c>
      <c r="F20" s="128">
        <v>461.13620341769899</v>
      </c>
      <c r="G20" s="128">
        <v>477.70534077488298</v>
      </c>
      <c r="H20" s="128">
        <v>475.63974729414298</v>
      </c>
      <c r="I20" s="128">
        <v>489.35787411311298</v>
      </c>
      <c r="J20" s="128">
        <v>485.74142847169099</v>
      </c>
      <c r="K20" s="128">
        <v>485.05103628066303</v>
      </c>
      <c r="L20" s="128">
        <v>492.66090616725398</v>
      </c>
      <c r="M20" s="128">
        <v>538.37448587533697</v>
      </c>
      <c r="N20" s="128">
        <v>493.318649842659</v>
      </c>
      <c r="O20" s="128">
        <v>511.23086918960001</v>
      </c>
      <c r="P20" s="128">
        <v>505.75385830178601</v>
      </c>
      <c r="Q20" s="128">
        <v>511.845753367236</v>
      </c>
      <c r="R20" s="128">
        <v>492.65832544124402</v>
      </c>
      <c r="S20" s="128">
        <v>481.24666938596698</v>
      </c>
      <c r="T20" s="128">
        <v>489.32625805615299</v>
      </c>
      <c r="U20" s="128">
        <v>504.200265957574</v>
      </c>
      <c r="V20" s="128">
        <v>475.93493325030602</v>
      </c>
      <c r="W20" s="128">
        <v>488.39449003186598</v>
      </c>
      <c r="X20" s="128">
        <v>491.69955670795503</v>
      </c>
      <c r="Y20" s="128">
        <v>490.60697624902002</v>
      </c>
      <c r="Z20" s="128">
        <v>458.74347836026698</v>
      </c>
      <c r="AA20" s="128">
        <v>466.487540012458</v>
      </c>
      <c r="AB20" s="128">
        <v>476.71398194228402</v>
      </c>
      <c r="AC20" s="128">
        <v>483.96013773292202</v>
      </c>
      <c r="AD20" s="128">
        <v>467.53744257406498</v>
      </c>
      <c r="AE20" s="128">
        <v>488.94838871706298</v>
      </c>
      <c r="AF20" s="128">
        <v>484.409347354766</v>
      </c>
      <c r="AG20" s="128">
        <v>502.42955396877397</v>
      </c>
      <c r="AH20" s="128">
        <v>458.75084395894299</v>
      </c>
      <c r="AI20" s="128">
        <v>486.16584009336901</v>
      </c>
      <c r="AJ20" s="128">
        <v>495.346902654281</v>
      </c>
      <c r="AK20" s="128">
        <v>514.91959584873803</v>
      </c>
      <c r="AL20" s="128">
        <v>438.97304463967902</v>
      </c>
      <c r="AM20" s="128">
        <v>478.02292350173502</v>
      </c>
      <c r="AN20" s="128">
        <v>479.09928699159099</v>
      </c>
      <c r="AO20" s="128">
        <v>468.97857933152</v>
      </c>
      <c r="AP20" s="128">
        <v>423.30322148119501</v>
      </c>
      <c r="AQ20" s="128">
        <v>475.32869306508297</v>
      </c>
      <c r="AR20" s="128">
        <v>479.30051646459202</v>
      </c>
      <c r="AS20" s="128">
        <v>459.053785918465</v>
      </c>
      <c r="AT20" s="128">
        <v>441.42410696344001</v>
      </c>
      <c r="AU20" s="128">
        <v>495.98183068847698</v>
      </c>
      <c r="AV20" s="128">
        <v>499.90907147832002</v>
      </c>
      <c r="AW20" s="128">
        <v>478.828324331403</v>
      </c>
      <c r="AX20" s="128">
        <v>457.19528935204801</v>
      </c>
      <c r="AY20" s="128">
        <v>456.35499051473897</v>
      </c>
      <c r="AZ20" s="128">
        <v>484.59702503811002</v>
      </c>
      <c r="BA20" s="128">
        <v>490.02040425026001</v>
      </c>
      <c r="BB20" s="128">
        <v>453.15562521304099</v>
      </c>
      <c r="BC20" s="128">
        <v>518.45009404041105</v>
      </c>
      <c r="BD20" s="128">
        <v>510.99951270143799</v>
      </c>
      <c r="BE20" s="128">
        <v>489.06780170379</v>
      </c>
      <c r="BF20" s="128">
        <v>426.70784974669101</v>
      </c>
      <c r="BG20" s="128">
        <v>426.92962211563298</v>
      </c>
      <c r="BH20" s="128">
        <v>431.31908874878002</v>
      </c>
      <c r="BI20" s="128">
        <v>438.57875760766598</v>
      </c>
      <c r="BJ20" s="128">
        <v>419.63642023004797</v>
      </c>
      <c r="BK20" s="128"/>
    </row>
    <row r="21" spans="1:63" x14ac:dyDescent="0.25">
      <c r="A21" s="124" t="s">
        <v>10</v>
      </c>
      <c r="B21" s="128">
        <v>509.57821944905697</v>
      </c>
      <c r="C21" s="128">
        <v>545.86342203815695</v>
      </c>
      <c r="D21" s="128">
        <v>533.12074575910697</v>
      </c>
      <c r="E21" s="128">
        <v>524.43739258682797</v>
      </c>
      <c r="F21" s="128">
        <v>453.58063146435097</v>
      </c>
      <c r="G21" s="128">
        <v>488.98661011494897</v>
      </c>
      <c r="H21" s="128">
        <v>491.10033152993799</v>
      </c>
      <c r="I21" s="128">
        <v>488.046856339925</v>
      </c>
      <c r="J21" s="128">
        <v>478.92723695067002</v>
      </c>
      <c r="K21" s="128">
        <v>500.84802126367902</v>
      </c>
      <c r="L21" s="128">
        <v>504.38202947211403</v>
      </c>
      <c r="M21" s="128">
        <v>515.82196562790205</v>
      </c>
      <c r="N21" s="128">
        <v>504.177649581791</v>
      </c>
      <c r="O21" s="128">
        <v>527.26888691015301</v>
      </c>
      <c r="P21" s="128">
        <v>520.79284477794602</v>
      </c>
      <c r="Q21" s="128">
        <v>510.99177046110498</v>
      </c>
      <c r="R21" s="128">
        <v>459.44698120956201</v>
      </c>
      <c r="S21" s="128">
        <v>468.26914914849402</v>
      </c>
      <c r="T21" s="128">
        <v>466.89661893452802</v>
      </c>
      <c r="U21" s="128">
        <v>473.552098986033</v>
      </c>
      <c r="V21" s="128">
        <v>451.96810857417699</v>
      </c>
      <c r="W21" s="128">
        <v>471.73000902832803</v>
      </c>
      <c r="X21" s="128">
        <v>469.65563879285401</v>
      </c>
      <c r="Y21" s="128">
        <v>460.007678564473</v>
      </c>
      <c r="Z21" s="128">
        <v>416.67951209636999</v>
      </c>
      <c r="AA21" s="128">
        <v>438.66402030551399</v>
      </c>
      <c r="AB21" s="128">
        <v>436.61042039581002</v>
      </c>
      <c r="AC21" s="128">
        <v>434.031474135586</v>
      </c>
      <c r="AD21" s="128">
        <v>418.30930105706102</v>
      </c>
      <c r="AE21" s="128">
        <v>436.52636143368102</v>
      </c>
      <c r="AF21" s="128">
        <v>435.320805452375</v>
      </c>
      <c r="AG21" s="128">
        <v>434.68779083535799</v>
      </c>
      <c r="AH21" s="128">
        <v>403.82556401091398</v>
      </c>
      <c r="AI21" s="128">
        <v>426.23740205973797</v>
      </c>
      <c r="AJ21" s="128">
        <v>432.44137535884403</v>
      </c>
      <c r="AK21" s="128">
        <v>434.29005175900102</v>
      </c>
      <c r="AL21" s="128">
        <v>396.33412373262303</v>
      </c>
      <c r="AM21" s="128">
        <v>419.213792822389</v>
      </c>
      <c r="AN21" s="128">
        <v>420.38871393952098</v>
      </c>
      <c r="AO21" s="128">
        <v>410.83373247281202</v>
      </c>
      <c r="AP21" s="128">
        <v>389.556567140916</v>
      </c>
      <c r="AQ21" s="128">
        <v>419.44077146108901</v>
      </c>
      <c r="AR21" s="128">
        <v>424.72330400922601</v>
      </c>
      <c r="AS21" s="128">
        <v>408.87234263298001</v>
      </c>
      <c r="AT21" s="128">
        <v>397.24594478449802</v>
      </c>
      <c r="AU21" s="128">
        <v>428.16056363460598</v>
      </c>
      <c r="AV21" s="128">
        <v>433.66628264529697</v>
      </c>
      <c r="AW21" s="128">
        <v>416.83096347403199</v>
      </c>
      <c r="AX21" s="128">
        <v>372.786979837557</v>
      </c>
      <c r="AY21" s="128">
        <v>367.41557921459599</v>
      </c>
      <c r="AZ21" s="128">
        <v>388.98817588189701</v>
      </c>
      <c r="BA21" s="128">
        <v>381.66372489772499</v>
      </c>
      <c r="BB21" s="128">
        <v>346.05253849909002</v>
      </c>
      <c r="BC21" s="128">
        <v>379.14435162685498</v>
      </c>
      <c r="BD21" s="128">
        <v>382.75075017097498</v>
      </c>
      <c r="BE21" s="128">
        <v>363.90864447432801</v>
      </c>
      <c r="BF21" s="128">
        <v>314.63214342642999</v>
      </c>
      <c r="BG21" s="128">
        <v>322.26560761260902</v>
      </c>
      <c r="BH21" s="128">
        <v>327.68965832429001</v>
      </c>
      <c r="BI21" s="128">
        <v>323.69098329909099</v>
      </c>
      <c r="BJ21" s="128">
        <v>314.23849812199398</v>
      </c>
      <c r="BK21" s="128"/>
    </row>
    <row r="22" spans="1:63" x14ac:dyDescent="0.25">
      <c r="A22" s="124" t="s">
        <v>42</v>
      </c>
      <c r="B22" s="128">
        <v>2610.0872215147101</v>
      </c>
      <c r="C22" s="128">
        <v>2801.4706908646499</v>
      </c>
      <c r="D22" s="128">
        <v>2728.9863478777102</v>
      </c>
      <c r="E22" s="128">
        <v>2802.39366891705</v>
      </c>
      <c r="F22" s="128">
        <v>2328.2201655332001</v>
      </c>
      <c r="G22" s="128">
        <v>2497.67003651296</v>
      </c>
      <c r="H22" s="128">
        <v>2451.1326042344199</v>
      </c>
      <c r="I22" s="128">
        <v>2477.1150787903698</v>
      </c>
      <c r="J22" s="128">
        <v>2434.4176634698902</v>
      </c>
      <c r="K22" s="128">
        <v>2429.1778093958801</v>
      </c>
      <c r="L22" s="128">
        <v>2461.8779893463702</v>
      </c>
      <c r="M22" s="128">
        <v>2520.7802163431602</v>
      </c>
      <c r="N22" s="128">
        <v>2145.4043254999001</v>
      </c>
      <c r="O22" s="128">
        <v>2226.9900003418102</v>
      </c>
      <c r="P22" s="128">
        <v>2169.9688330172098</v>
      </c>
      <c r="Q22" s="128">
        <v>2053.4629479862801</v>
      </c>
      <c r="R22" s="128">
        <v>1774.35168131914</v>
      </c>
      <c r="S22" s="128">
        <v>1867.33838495952</v>
      </c>
      <c r="T22" s="128">
        <v>1887.5963802103399</v>
      </c>
      <c r="U22" s="128">
        <v>1944.28963736008</v>
      </c>
      <c r="V22" s="128">
        <v>1885.95316039674</v>
      </c>
      <c r="W22" s="128">
        <v>2049.3940834207801</v>
      </c>
      <c r="X22" s="128">
        <v>1876.72673358157</v>
      </c>
      <c r="Y22" s="128">
        <v>1856.8158910669299</v>
      </c>
      <c r="Z22" s="128">
        <v>1743.20211172575</v>
      </c>
      <c r="AA22" s="128">
        <v>1942.8614425649801</v>
      </c>
      <c r="AB22" s="128">
        <v>2150.4284485257499</v>
      </c>
      <c r="AC22" s="128">
        <v>1881.81410334626</v>
      </c>
      <c r="AD22" s="128">
        <v>2082.1440514966898</v>
      </c>
      <c r="AE22" s="128">
        <v>2024.72298010597</v>
      </c>
      <c r="AF22" s="128">
        <v>2122.1834842245298</v>
      </c>
      <c r="AG22" s="128">
        <v>2004.72951762306</v>
      </c>
      <c r="AH22" s="128">
        <v>2150.3902083021899</v>
      </c>
      <c r="AI22" s="128">
        <v>2135.6527025486598</v>
      </c>
      <c r="AJ22" s="128">
        <v>2362.1759480266701</v>
      </c>
      <c r="AK22" s="128">
        <v>2325.7363925837599</v>
      </c>
      <c r="AL22" s="128">
        <v>2033.7386766463901</v>
      </c>
      <c r="AM22" s="128">
        <v>2089.9014535956899</v>
      </c>
      <c r="AN22" s="128">
        <v>2153.5089485656499</v>
      </c>
      <c r="AO22" s="128">
        <v>2108.0802299807501</v>
      </c>
      <c r="AP22" s="128">
        <v>1898.04475682471</v>
      </c>
      <c r="AQ22" s="128">
        <v>2131.4367827134702</v>
      </c>
      <c r="AR22" s="128">
        <v>2194.4877260061899</v>
      </c>
      <c r="AS22" s="128">
        <v>2052.3316940647101</v>
      </c>
      <c r="AT22" s="128">
        <v>1874.89703602899</v>
      </c>
      <c r="AU22" s="128">
        <v>2101.9802166561499</v>
      </c>
      <c r="AV22" s="128">
        <v>2174.85760773015</v>
      </c>
      <c r="AW22" s="128">
        <v>1997.5932687981499</v>
      </c>
      <c r="AX22" s="128">
        <v>1789.55025137194</v>
      </c>
      <c r="AY22" s="128">
        <v>1295.8904688912601</v>
      </c>
      <c r="AZ22" s="128">
        <v>1465.1316420082401</v>
      </c>
      <c r="BA22" s="128">
        <v>1410.15694005251</v>
      </c>
      <c r="BB22" s="128">
        <v>1427.8232100985199</v>
      </c>
      <c r="BC22" s="128">
        <v>1592.1350287928001</v>
      </c>
      <c r="BD22" s="128">
        <v>1594.1669945557901</v>
      </c>
      <c r="BE22" s="128">
        <v>1669.56876037794</v>
      </c>
      <c r="BF22" s="128">
        <v>1664.85502760386</v>
      </c>
      <c r="BG22" s="128">
        <v>1880.3486447950199</v>
      </c>
      <c r="BH22" s="128">
        <v>1700.8952790339899</v>
      </c>
      <c r="BI22" s="128">
        <v>1769.6191315005001</v>
      </c>
      <c r="BJ22" s="128">
        <v>1752.3770915730199</v>
      </c>
      <c r="BK22" s="128"/>
    </row>
    <row r="23" spans="1:63" x14ac:dyDescent="0.25">
      <c r="A23" s="124" t="s">
        <v>11</v>
      </c>
      <c r="B23" s="128">
        <v>21.210614738841699</v>
      </c>
      <c r="C23" s="128">
        <v>22.2007425087372</v>
      </c>
      <c r="D23" s="128">
        <v>21.6926242474205</v>
      </c>
      <c r="E23" s="128">
        <v>21.147133015666899</v>
      </c>
      <c r="F23" s="128">
        <v>20.372971572427801</v>
      </c>
      <c r="G23" s="128">
        <v>21.873068869103701</v>
      </c>
      <c r="H23" s="128">
        <v>22.0408174011678</v>
      </c>
      <c r="I23" s="128">
        <v>22.0445518217109</v>
      </c>
      <c r="J23" s="128">
        <v>22.489296391989001</v>
      </c>
      <c r="K23" s="128">
        <v>22.506344385843999</v>
      </c>
      <c r="L23" s="128">
        <v>22.621163226918</v>
      </c>
      <c r="M23" s="128">
        <v>23.663485088217701</v>
      </c>
      <c r="N23" s="128">
        <v>21.1541004715755</v>
      </c>
      <c r="O23" s="128">
        <v>22.032873888294901</v>
      </c>
      <c r="P23" s="128">
        <v>21.751753486734199</v>
      </c>
      <c r="Q23" s="128">
        <v>20.963488192175099</v>
      </c>
      <c r="R23" s="128">
        <v>19.6885067865834</v>
      </c>
      <c r="S23" s="128">
        <v>20.254427603642998</v>
      </c>
      <c r="T23" s="128">
        <v>20.404309819723501</v>
      </c>
      <c r="U23" s="128">
        <v>20.319637034597498</v>
      </c>
      <c r="V23" s="128">
        <v>19.486974437546401</v>
      </c>
      <c r="W23" s="128">
        <v>20.558707974771501</v>
      </c>
      <c r="X23" s="128">
        <v>20.620174802079401</v>
      </c>
      <c r="Y23" s="128">
        <v>19.730043278600501</v>
      </c>
      <c r="Z23" s="128">
        <v>18.612777011350499</v>
      </c>
      <c r="AA23" s="128">
        <v>19.885239058876799</v>
      </c>
      <c r="AB23" s="128">
        <v>19.9701513250975</v>
      </c>
      <c r="AC23" s="128">
        <v>19.378541684995799</v>
      </c>
      <c r="AD23" s="128">
        <v>18.9121405242179</v>
      </c>
      <c r="AE23" s="128">
        <v>20.205798486654398</v>
      </c>
      <c r="AF23" s="128">
        <v>20.460222056854299</v>
      </c>
      <c r="AG23" s="128">
        <v>19.9761669320023</v>
      </c>
      <c r="AH23" s="128">
        <v>18.1678205354856</v>
      </c>
      <c r="AI23" s="128">
        <v>19.522618311679299</v>
      </c>
      <c r="AJ23" s="128">
        <v>20.025059153003301</v>
      </c>
      <c r="AK23" s="128">
        <v>19.639062510725001</v>
      </c>
      <c r="AL23" s="128">
        <v>17.9774891719231</v>
      </c>
      <c r="AM23" s="128">
        <v>19.437680607197901</v>
      </c>
      <c r="AN23" s="128">
        <v>19.6870077701609</v>
      </c>
      <c r="AO23" s="128">
        <v>18.862496121951398</v>
      </c>
      <c r="AP23" s="128">
        <v>17.102598155759502</v>
      </c>
      <c r="AQ23" s="128">
        <v>18.797938084707098</v>
      </c>
      <c r="AR23" s="128">
        <v>19.282558984301399</v>
      </c>
      <c r="AS23" s="128">
        <v>18.232306024927102</v>
      </c>
      <c r="AT23" s="128">
        <v>16.758794856293399</v>
      </c>
      <c r="AU23" s="128">
        <v>18.401713774094102</v>
      </c>
      <c r="AV23" s="128">
        <v>18.8357425561017</v>
      </c>
      <c r="AW23" s="128">
        <v>17.8410608137266</v>
      </c>
      <c r="AX23" s="128">
        <v>16.2010594644177</v>
      </c>
      <c r="AY23" s="128">
        <v>15.9601680931271</v>
      </c>
      <c r="AZ23" s="128">
        <v>17.286686303789601</v>
      </c>
      <c r="BA23" s="128">
        <v>16.671686489545099</v>
      </c>
      <c r="BB23" s="128">
        <v>15.366240930069001</v>
      </c>
      <c r="BC23" s="128">
        <v>17.253095122050599</v>
      </c>
      <c r="BD23" s="128">
        <v>17.662076014031101</v>
      </c>
      <c r="BE23" s="128">
        <v>16.439197487425599</v>
      </c>
      <c r="BF23" s="128">
        <v>15.0750646015442</v>
      </c>
      <c r="BG23" s="128">
        <v>15.1907558763494</v>
      </c>
      <c r="BH23" s="128">
        <v>15.575111721879599</v>
      </c>
      <c r="BI23" s="128">
        <v>15.456261885872401</v>
      </c>
      <c r="BJ23" s="128">
        <v>15.1069080430337</v>
      </c>
      <c r="BK23" s="128"/>
    </row>
    <row r="24" spans="1:63" x14ac:dyDescent="0.25">
      <c r="A24" s="124" t="s">
        <v>43</v>
      </c>
      <c r="B24" s="128">
        <v>10.4261021234718</v>
      </c>
      <c r="C24" s="128">
        <v>11.1173635905698</v>
      </c>
      <c r="D24" s="128">
        <v>11.0438786202737</v>
      </c>
      <c r="E24" s="128">
        <v>10.6004804085452</v>
      </c>
      <c r="F24" s="128">
        <v>9.7852641236341107</v>
      </c>
      <c r="G24" s="128">
        <v>10.5551208210741</v>
      </c>
      <c r="H24" s="128">
        <v>10.7312298234678</v>
      </c>
      <c r="I24" s="128">
        <v>10.415018462235601</v>
      </c>
      <c r="J24" s="128">
        <v>10.266314561604201</v>
      </c>
      <c r="K24" s="128">
        <v>10.4762055161123</v>
      </c>
      <c r="L24" s="128">
        <v>10.713770663610999</v>
      </c>
      <c r="M24" s="128">
        <v>10.8819615976603</v>
      </c>
      <c r="N24" s="128">
        <v>9.7132851632213093</v>
      </c>
      <c r="O24" s="128">
        <v>10.301817708859399</v>
      </c>
      <c r="P24" s="128">
        <v>10.296295846010601</v>
      </c>
      <c r="Q24" s="128">
        <v>9.7751146677537299</v>
      </c>
      <c r="R24" s="128">
        <v>8.8183025321152506</v>
      </c>
      <c r="S24" s="128">
        <v>9.1463545539946605</v>
      </c>
      <c r="T24" s="128">
        <v>9.2979637538439306</v>
      </c>
      <c r="U24" s="128">
        <v>9.1103210043025804</v>
      </c>
      <c r="V24" s="128">
        <v>8.0807990859224592</v>
      </c>
      <c r="W24" s="128">
        <v>8.6510930348625408</v>
      </c>
      <c r="X24" s="128">
        <v>8.7572974447201606</v>
      </c>
      <c r="Y24" s="128">
        <v>8.2586329617559802</v>
      </c>
      <c r="Z24" s="128">
        <v>7.5845463325485003</v>
      </c>
      <c r="AA24" s="128">
        <v>8.1562200048496294</v>
      </c>
      <c r="AB24" s="128">
        <v>8.2694485968236702</v>
      </c>
      <c r="AC24" s="128">
        <v>7.9445837113503304</v>
      </c>
      <c r="AD24" s="128">
        <v>7.0726013364234399</v>
      </c>
      <c r="AE24" s="128">
        <v>7.6089887577113897</v>
      </c>
      <c r="AF24" s="128">
        <v>7.72481444634907</v>
      </c>
      <c r="AG24" s="128">
        <v>7.4739492371199896</v>
      </c>
      <c r="AH24" s="128">
        <v>6.3797330457640502</v>
      </c>
      <c r="AI24" s="128">
        <v>6.8880743150286703</v>
      </c>
      <c r="AJ24" s="128">
        <v>7.0684144466336898</v>
      </c>
      <c r="AK24" s="128">
        <v>6.8695351754671803</v>
      </c>
      <c r="AL24" s="128">
        <v>6.0424999481725203</v>
      </c>
      <c r="AM24" s="128">
        <v>6.55987598922722</v>
      </c>
      <c r="AN24" s="128">
        <v>6.6654395294982098</v>
      </c>
      <c r="AO24" s="128">
        <v>6.3212004914188498</v>
      </c>
      <c r="AP24" s="128">
        <v>5.7205033590807899</v>
      </c>
      <c r="AQ24" s="128">
        <v>6.2941442159124099</v>
      </c>
      <c r="AR24" s="128">
        <v>6.5013087217591901</v>
      </c>
      <c r="AS24" s="128">
        <v>6.0848788886794001</v>
      </c>
      <c r="AT24" s="128">
        <v>5.3849752321160302</v>
      </c>
      <c r="AU24" s="128">
        <v>5.9430695585970499</v>
      </c>
      <c r="AV24" s="128">
        <v>6.1341666467002103</v>
      </c>
      <c r="AW24" s="128">
        <v>5.72926808735658</v>
      </c>
      <c r="AX24" s="128">
        <v>5.2756282049752699</v>
      </c>
      <c r="AY24" s="128">
        <v>5.24388257064565</v>
      </c>
      <c r="AZ24" s="128">
        <v>5.75311626291038</v>
      </c>
      <c r="BA24" s="128">
        <v>5.3687522195869901</v>
      </c>
      <c r="BB24" s="128">
        <v>4.8375242985093401</v>
      </c>
      <c r="BC24" s="128">
        <v>5.4722361351997302</v>
      </c>
      <c r="BD24" s="128">
        <v>5.7119092313523403</v>
      </c>
      <c r="BE24" s="128">
        <v>5.2014011141978402</v>
      </c>
      <c r="BF24" s="128">
        <v>4.6259489038136303</v>
      </c>
      <c r="BG24" s="128">
        <v>4.8247514700723197</v>
      </c>
      <c r="BH24" s="128">
        <v>4.9933280406313303</v>
      </c>
      <c r="BI24" s="128">
        <v>4.8163867626147496</v>
      </c>
      <c r="BJ24" s="128">
        <v>4.6769023270783698</v>
      </c>
      <c r="BK24" s="128"/>
    </row>
    <row r="25" spans="1:63" x14ac:dyDescent="0.25">
      <c r="A25" s="124" t="s">
        <v>12</v>
      </c>
      <c r="B25" s="128">
        <v>10.1545041636573</v>
      </c>
      <c r="C25" s="128">
        <v>10.1004076828038</v>
      </c>
      <c r="D25" s="128">
        <v>9.4527253349774103</v>
      </c>
      <c r="E25" s="128">
        <v>9.5681661737522496</v>
      </c>
      <c r="F25" s="128">
        <v>7.9401034854619299</v>
      </c>
      <c r="G25" s="128">
        <v>8.2137772462534198</v>
      </c>
      <c r="H25" s="128">
        <v>8.0547841586979505</v>
      </c>
      <c r="I25" s="128">
        <v>8.9686528318252705</v>
      </c>
      <c r="J25" s="128">
        <v>8.3224966419715507</v>
      </c>
      <c r="K25" s="128">
        <v>7.7127483415059901</v>
      </c>
      <c r="L25" s="128">
        <v>7.27451965228102</v>
      </c>
      <c r="M25" s="128">
        <v>8.5514092666340904</v>
      </c>
      <c r="N25" s="128">
        <v>8.9442123168886702</v>
      </c>
      <c r="O25" s="128">
        <v>8.1553869728546093</v>
      </c>
      <c r="P25" s="128">
        <v>7.4624335445709997</v>
      </c>
      <c r="Q25" s="128">
        <v>7.9280689759286096</v>
      </c>
      <c r="R25" s="128">
        <v>6.7397182438816197</v>
      </c>
      <c r="S25" s="128">
        <v>6.1861453564326201</v>
      </c>
      <c r="T25" s="128">
        <v>5.8659835941334402</v>
      </c>
      <c r="U25" s="128">
        <v>6.9554527335835603</v>
      </c>
      <c r="V25" s="128">
        <v>6.71238597571468</v>
      </c>
      <c r="W25" s="128">
        <v>6.0954600834293098</v>
      </c>
      <c r="X25" s="128">
        <v>5.7120494783794502</v>
      </c>
      <c r="Y25" s="128">
        <v>6.1948137655952502</v>
      </c>
      <c r="Z25" s="128">
        <v>6.2913566604196696</v>
      </c>
      <c r="AA25" s="128">
        <v>5.8846401176193801</v>
      </c>
      <c r="AB25" s="128">
        <v>5.5915462539567899</v>
      </c>
      <c r="AC25" s="128">
        <v>5.9868462689345998</v>
      </c>
      <c r="AD25" s="128">
        <v>5.6722215594373697</v>
      </c>
      <c r="AE25" s="128">
        <v>5.2961157341695904</v>
      </c>
      <c r="AF25" s="128">
        <v>4.8940715334914602</v>
      </c>
      <c r="AG25" s="128">
        <v>5.4163389293039499</v>
      </c>
      <c r="AH25" s="128">
        <v>5.2198935064340803</v>
      </c>
      <c r="AI25" s="128">
        <v>4.8493935731609596</v>
      </c>
      <c r="AJ25" s="128">
        <v>4.7278882018706003</v>
      </c>
      <c r="AK25" s="128">
        <v>5.6729165620730804</v>
      </c>
      <c r="AL25" s="128">
        <v>4.86310556775428</v>
      </c>
      <c r="AM25" s="128">
        <v>4.5478883550525104</v>
      </c>
      <c r="AN25" s="128">
        <v>4.4329284260892496</v>
      </c>
      <c r="AO25" s="128">
        <v>4.7289759480144697</v>
      </c>
      <c r="AP25" s="128">
        <v>4.7948644966027203</v>
      </c>
      <c r="AQ25" s="128">
        <v>4.5455430998403603</v>
      </c>
      <c r="AR25" s="128">
        <v>4.4499697919949002</v>
      </c>
      <c r="AS25" s="128">
        <v>4.6831396916644303</v>
      </c>
      <c r="AT25" s="128">
        <v>4.7034006944704601</v>
      </c>
      <c r="AU25" s="128">
        <v>4.38809818585825</v>
      </c>
      <c r="AV25" s="128">
        <v>4.2852666696690802</v>
      </c>
      <c r="AW25" s="128">
        <v>4.5516103500589402</v>
      </c>
      <c r="AX25" s="128">
        <v>4.6618732686593001</v>
      </c>
      <c r="AY25" s="128">
        <v>4.0368392798446697</v>
      </c>
      <c r="AZ25" s="128">
        <v>4.1272391704458302</v>
      </c>
      <c r="BA25" s="128">
        <v>4.4737010268392297</v>
      </c>
      <c r="BB25" s="128">
        <v>4.5143963616836604</v>
      </c>
      <c r="BC25" s="128">
        <v>4.32713374224398</v>
      </c>
      <c r="BD25" s="128">
        <v>4.2280416395533402</v>
      </c>
      <c r="BE25" s="128">
        <v>4.3897436541954002</v>
      </c>
      <c r="BF25" s="128">
        <v>3.9457499255453699</v>
      </c>
      <c r="BG25" s="128">
        <v>3.5454513464661201</v>
      </c>
      <c r="BH25" s="128">
        <v>3.5077681468224502</v>
      </c>
      <c r="BI25" s="128">
        <v>3.7708612596122002</v>
      </c>
      <c r="BJ25" s="128">
        <v>3.9271366526079601</v>
      </c>
      <c r="BK25" s="128"/>
    </row>
    <row r="26" spans="1:63" x14ac:dyDescent="0.25">
      <c r="A26" s="124" t="s">
        <v>13</v>
      </c>
      <c r="B26" s="128">
        <v>21.7147495152389</v>
      </c>
      <c r="C26" s="128">
        <v>24.3726041825328</v>
      </c>
      <c r="D26" s="128">
        <v>24.500898888038201</v>
      </c>
      <c r="E26" s="128">
        <v>22.805819501580299</v>
      </c>
      <c r="F26" s="128">
        <v>21.8056784342977</v>
      </c>
      <c r="G26" s="128">
        <v>24.700795702275499</v>
      </c>
      <c r="H26" s="128">
        <v>25.242817032164702</v>
      </c>
      <c r="I26" s="128">
        <v>23.1640298679736</v>
      </c>
      <c r="J26" s="128">
        <v>19.9203145116626</v>
      </c>
      <c r="K26" s="128">
        <v>22.024780215265899</v>
      </c>
      <c r="L26" s="128">
        <v>22.7806896347515</v>
      </c>
      <c r="M26" s="128">
        <v>21.596759140467402</v>
      </c>
      <c r="N26" s="128">
        <v>21.339471817644501</v>
      </c>
      <c r="O26" s="128">
        <v>23.805548523555199</v>
      </c>
      <c r="P26" s="128">
        <v>24.013600440204399</v>
      </c>
      <c r="Q26" s="128">
        <v>22.286850272474599</v>
      </c>
      <c r="R26" s="128">
        <v>19.7805294861795</v>
      </c>
      <c r="S26" s="128">
        <v>21.0686670226339</v>
      </c>
      <c r="T26" s="128">
        <v>21.376205092240401</v>
      </c>
      <c r="U26" s="128">
        <v>20.378960188340699</v>
      </c>
      <c r="V26" s="128">
        <v>18.430842831686402</v>
      </c>
      <c r="W26" s="128">
        <v>20.3834137919361</v>
      </c>
      <c r="X26" s="128">
        <v>20.716493464967002</v>
      </c>
      <c r="Y26" s="128">
        <v>19.287761382696299</v>
      </c>
      <c r="Z26" s="128">
        <v>17.0032434977301</v>
      </c>
      <c r="AA26" s="128">
        <v>18.970569035857899</v>
      </c>
      <c r="AB26" s="128">
        <v>19.187108854513902</v>
      </c>
      <c r="AC26" s="128">
        <v>18.316031066457199</v>
      </c>
      <c r="AD26" s="128">
        <v>16.889839070252901</v>
      </c>
      <c r="AE26" s="128">
        <v>18.4642768271138</v>
      </c>
      <c r="AF26" s="128">
        <v>18.682542769722499</v>
      </c>
      <c r="AG26" s="128">
        <v>18.0067742118379</v>
      </c>
      <c r="AH26" s="128">
        <v>15.5899417154533</v>
      </c>
      <c r="AI26" s="128">
        <v>17.364183054117799</v>
      </c>
      <c r="AJ26" s="128">
        <v>17.829331199918698</v>
      </c>
      <c r="AK26" s="128">
        <v>17.046617671420901</v>
      </c>
      <c r="AL26" s="128">
        <v>15.394154635443</v>
      </c>
      <c r="AM26" s="128">
        <v>17.1988820649164</v>
      </c>
      <c r="AN26" s="128">
        <v>17.409110975555699</v>
      </c>
      <c r="AO26" s="128">
        <v>16.372614191341899</v>
      </c>
      <c r="AP26" s="128">
        <v>14.7889704119181</v>
      </c>
      <c r="AQ26" s="128">
        <v>16.8757377890466</v>
      </c>
      <c r="AR26" s="128">
        <v>17.371580221568699</v>
      </c>
      <c r="AS26" s="128">
        <v>16.023092049305198</v>
      </c>
      <c r="AT26" s="128">
        <v>14.0026007321857</v>
      </c>
      <c r="AU26" s="128">
        <v>15.9984776536376</v>
      </c>
      <c r="AV26" s="128">
        <v>16.501019852453702</v>
      </c>
      <c r="AW26" s="128">
        <v>15.171974629770601</v>
      </c>
      <c r="AX26" s="128">
        <v>12.9297925702404</v>
      </c>
      <c r="AY26" s="128">
        <v>13.2299145198725</v>
      </c>
      <c r="AZ26" s="128">
        <v>14.5737850984875</v>
      </c>
      <c r="BA26" s="128">
        <v>13.363468165514499</v>
      </c>
      <c r="BB26" s="128">
        <v>10.9554371351271</v>
      </c>
      <c r="BC26" s="128">
        <v>12.8904751888372</v>
      </c>
      <c r="BD26" s="128">
        <v>13.510268172508701</v>
      </c>
      <c r="BE26" s="128">
        <v>12.0144065133249</v>
      </c>
      <c r="BF26" s="128">
        <v>10.569709595315</v>
      </c>
      <c r="BG26" s="128">
        <v>11.400834937870099</v>
      </c>
      <c r="BH26" s="128">
        <v>11.8282959539763</v>
      </c>
      <c r="BI26" s="128">
        <v>11.1865518455139</v>
      </c>
      <c r="BJ26" s="128">
        <v>10.7068647820225</v>
      </c>
      <c r="BK26" s="128"/>
    </row>
    <row r="27" spans="1:63" x14ac:dyDescent="0.25">
      <c r="A27" s="124" t="s">
        <v>44</v>
      </c>
      <c r="B27" s="128">
        <v>18.1069021624355</v>
      </c>
      <c r="C27" s="128">
        <v>20.074067590159899</v>
      </c>
      <c r="D27" s="128">
        <v>19.986819623543401</v>
      </c>
      <c r="E27" s="128">
        <v>19.139794186273999</v>
      </c>
      <c r="F27" s="128">
        <v>18.7444683431615</v>
      </c>
      <c r="G27" s="128">
        <v>20.710195968097</v>
      </c>
      <c r="H27" s="128">
        <v>21.042120214910199</v>
      </c>
      <c r="I27" s="128">
        <v>20.0238286261194</v>
      </c>
      <c r="J27" s="128">
        <v>22.2048131348533</v>
      </c>
      <c r="K27" s="128">
        <v>23.898489853073201</v>
      </c>
      <c r="L27" s="128">
        <v>24.572158245474899</v>
      </c>
      <c r="M27" s="128">
        <v>24.272495268970701</v>
      </c>
      <c r="N27" s="128">
        <v>20.107935346196999</v>
      </c>
      <c r="O27" s="128">
        <v>21.887464446011499</v>
      </c>
      <c r="P27" s="128">
        <v>22.019438108776299</v>
      </c>
      <c r="Q27" s="128">
        <v>21.139285061194801</v>
      </c>
      <c r="R27" s="128">
        <v>22.013134398145102</v>
      </c>
      <c r="S27" s="128">
        <v>22.910161359559901</v>
      </c>
      <c r="T27" s="128">
        <v>23.057610280244599</v>
      </c>
      <c r="U27" s="128">
        <v>22.839002596941899</v>
      </c>
      <c r="V27" s="128">
        <v>20.401200267004601</v>
      </c>
      <c r="W27" s="128">
        <v>22.128867414138899</v>
      </c>
      <c r="X27" s="128">
        <v>22.275507666884302</v>
      </c>
      <c r="Y27" s="128">
        <v>21.4026147164892</v>
      </c>
      <c r="Z27" s="128">
        <v>19.229202146480599</v>
      </c>
      <c r="AA27" s="128">
        <v>20.951338850114499</v>
      </c>
      <c r="AB27" s="128">
        <v>21.049865636529699</v>
      </c>
      <c r="AC27" s="128">
        <v>20.8174673445397</v>
      </c>
      <c r="AD27" s="128">
        <v>20.3847722136809</v>
      </c>
      <c r="AE27" s="128">
        <v>21.779644686068899</v>
      </c>
      <c r="AF27" s="128">
        <v>21.7137970855227</v>
      </c>
      <c r="AG27" s="128">
        <v>21.651066838024001</v>
      </c>
      <c r="AH27" s="128">
        <v>19.469184710215</v>
      </c>
      <c r="AI27" s="128">
        <v>21.402941573947501</v>
      </c>
      <c r="AJ27" s="128">
        <v>21.889076629956499</v>
      </c>
      <c r="AK27" s="128">
        <v>21.5868498117832</v>
      </c>
      <c r="AL27" s="128">
        <v>20.277954094419201</v>
      </c>
      <c r="AM27" s="128">
        <v>22.320936483705498</v>
      </c>
      <c r="AN27" s="128">
        <v>22.433924279984499</v>
      </c>
      <c r="AO27" s="128">
        <v>21.5718880520025</v>
      </c>
      <c r="AP27" s="128">
        <v>18.445567236970099</v>
      </c>
      <c r="AQ27" s="128">
        <v>20.852683496426099</v>
      </c>
      <c r="AR27" s="128">
        <v>21.202040840576199</v>
      </c>
      <c r="AS27" s="128">
        <v>19.9621654998463</v>
      </c>
      <c r="AT27" s="128">
        <v>18.084571242194201</v>
      </c>
      <c r="AU27" s="128">
        <v>20.501450433578</v>
      </c>
      <c r="AV27" s="128">
        <v>20.903179157279801</v>
      </c>
      <c r="AW27" s="128">
        <v>19.5817646662607</v>
      </c>
      <c r="AX27" s="128">
        <v>17.947249629350502</v>
      </c>
      <c r="AY27" s="128">
        <v>18.2328279755864</v>
      </c>
      <c r="AZ27" s="128">
        <v>19.8877832113054</v>
      </c>
      <c r="BA27" s="128">
        <v>18.7182331198015</v>
      </c>
      <c r="BB27" s="128">
        <v>22.474406039600101</v>
      </c>
      <c r="BC27" s="128">
        <v>26.373321115171201</v>
      </c>
      <c r="BD27" s="128">
        <v>27.363694480187899</v>
      </c>
      <c r="BE27" s="128">
        <v>24.603938570549101</v>
      </c>
      <c r="BF27" s="128">
        <v>21.6154149112777</v>
      </c>
      <c r="BG27" s="128">
        <v>23.058316961461699</v>
      </c>
      <c r="BH27" s="128">
        <v>23.819587505545499</v>
      </c>
      <c r="BI27" s="128">
        <v>22.776684999613401</v>
      </c>
      <c r="BJ27" s="128">
        <v>21.788156358141698</v>
      </c>
      <c r="BK27" s="128"/>
    </row>
    <row r="28" spans="1:63" x14ac:dyDescent="0.25">
      <c r="A28" s="124" t="s">
        <v>14</v>
      </c>
      <c r="B28" s="128">
        <v>74.377709056399297</v>
      </c>
      <c r="C28" s="128">
        <v>68.001432298659907</v>
      </c>
      <c r="D28" s="128">
        <v>64.115239942168998</v>
      </c>
      <c r="E28" s="128">
        <v>69.5493092666905</v>
      </c>
      <c r="F28" s="128">
        <v>69.982439686873605</v>
      </c>
      <c r="G28" s="128">
        <v>62.108578022396898</v>
      </c>
      <c r="H28" s="128">
        <v>61.116312313704199</v>
      </c>
      <c r="I28" s="128">
        <v>75.618952239410305</v>
      </c>
      <c r="J28" s="128">
        <v>86.014490619274795</v>
      </c>
      <c r="K28" s="128">
        <v>68.382280618159101</v>
      </c>
      <c r="L28" s="128">
        <v>66.033566095847505</v>
      </c>
      <c r="M28" s="128">
        <v>86.156523852032194</v>
      </c>
      <c r="N28" s="128">
        <v>70.219520863404995</v>
      </c>
      <c r="O28" s="128">
        <v>61.503698680162401</v>
      </c>
      <c r="P28" s="128">
        <v>58.411264232636199</v>
      </c>
      <c r="Q28" s="128">
        <v>62.421201057938497</v>
      </c>
      <c r="R28" s="128">
        <v>58.354586899753599</v>
      </c>
      <c r="S28" s="128">
        <v>52.492611978779102</v>
      </c>
      <c r="T28" s="128">
        <v>51.591399994158103</v>
      </c>
      <c r="U28" s="128">
        <v>60.642247475074299</v>
      </c>
      <c r="V28" s="128">
        <v>55.107344900647803</v>
      </c>
      <c r="W28" s="128">
        <v>49.076122021472699</v>
      </c>
      <c r="X28" s="128">
        <v>46.849752318483603</v>
      </c>
      <c r="Y28" s="128">
        <v>50.344554902052998</v>
      </c>
      <c r="Z28" s="128">
        <v>56.563490072415902</v>
      </c>
      <c r="AA28" s="128">
        <v>50.729904061711601</v>
      </c>
      <c r="AB28" s="128">
        <v>49.756132694563597</v>
      </c>
      <c r="AC28" s="128">
        <v>52.576231648316501</v>
      </c>
      <c r="AD28" s="128">
        <v>50.688311889582998</v>
      </c>
      <c r="AE28" s="128">
        <v>48.9129060926644</v>
      </c>
      <c r="AF28" s="128">
        <v>49.937298817114701</v>
      </c>
      <c r="AG28" s="128">
        <v>52.222167203428697</v>
      </c>
      <c r="AH28" s="128">
        <v>50.799876939466003</v>
      </c>
      <c r="AI28" s="128">
        <v>46.904129415869697</v>
      </c>
      <c r="AJ28" s="128">
        <v>47.592678848155103</v>
      </c>
      <c r="AK28" s="128">
        <v>52.9618147461672</v>
      </c>
      <c r="AL28" s="128">
        <v>47.701229575506197</v>
      </c>
      <c r="AM28" s="128">
        <v>44.710746345125997</v>
      </c>
      <c r="AN28" s="128">
        <v>45.5515328259551</v>
      </c>
      <c r="AO28" s="128">
        <v>47.519195992564399</v>
      </c>
      <c r="AP28" s="128">
        <v>46.175351452469997</v>
      </c>
      <c r="AQ28" s="128">
        <v>43.6080050370336</v>
      </c>
      <c r="AR28" s="128">
        <v>44.756302871612803</v>
      </c>
      <c r="AS28" s="128">
        <v>46.315319592415399</v>
      </c>
      <c r="AT28" s="128">
        <v>45.904115427164299</v>
      </c>
      <c r="AU28" s="128">
        <v>43.768558051766398</v>
      </c>
      <c r="AV28" s="128">
        <v>44.697178521045302</v>
      </c>
      <c r="AW28" s="128">
        <v>46.033648457345897</v>
      </c>
      <c r="AX28" s="128">
        <v>44.386203873421202</v>
      </c>
      <c r="AY28" s="128">
        <v>38.644440380492</v>
      </c>
      <c r="AZ28" s="128">
        <v>40.548670537721897</v>
      </c>
      <c r="BA28" s="128">
        <v>43.109724882408599</v>
      </c>
      <c r="BB28" s="128">
        <v>42.466346566443299</v>
      </c>
      <c r="BC28" s="128">
        <v>40.744703449964298</v>
      </c>
      <c r="BD28" s="128">
        <v>40.888304937296297</v>
      </c>
      <c r="BE28" s="128">
        <v>42.059248317290098</v>
      </c>
      <c r="BF28" s="128">
        <v>39.712385218090503</v>
      </c>
      <c r="BG28" s="128">
        <v>35.184676399462397</v>
      </c>
      <c r="BH28" s="128">
        <v>35.5260625687146</v>
      </c>
      <c r="BI28" s="128">
        <v>38.288020331108399</v>
      </c>
      <c r="BJ28" s="128">
        <v>39.606480650227802</v>
      </c>
      <c r="BK28" s="128"/>
    </row>
    <row r="29" spans="1:63" x14ac:dyDescent="0.25">
      <c r="A29" s="124" t="s">
        <v>45</v>
      </c>
      <c r="B29" s="128">
        <v>110.241370429418</v>
      </c>
      <c r="C29" s="128">
        <v>119.777231209845</v>
      </c>
      <c r="D29" s="128">
        <v>117.969493484604</v>
      </c>
      <c r="E29" s="128">
        <v>113.030983574207</v>
      </c>
      <c r="F29" s="128">
        <v>103.968384974957</v>
      </c>
      <c r="G29" s="128">
        <v>114.963829295812</v>
      </c>
      <c r="H29" s="128">
        <v>116.35999972610399</v>
      </c>
      <c r="I29" s="128">
        <v>112.09886783339201</v>
      </c>
      <c r="J29" s="128">
        <v>105.064449125365</v>
      </c>
      <c r="K29" s="128">
        <v>111.057119662057</v>
      </c>
      <c r="L29" s="128">
        <v>112.536958905798</v>
      </c>
      <c r="M29" s="128">
        <v>113.018574929621</v>
      </c>
      <c r="N29" s="128">
        <v>107.532092609031</v>
      </c>
      <c r="O29" s="128">
        <v>114.503989363736</v>
      </c>
      <c r="P29" s="128">
        <v>113.41753099626401</v>
      </c>
      <c r="Q29" s="128">
        <v>109.010975146936</v>
      </c>
      <c r="R29" s="128">
        <v>99.6051584838808</v>
      </c>
      <c r="S29" s="128">
        <v>103.01152630615999</v>
      </c>
      <c r="T29" s="128">
        <v>103.25423050716699</v>
      </c>
      <c r="U29" s="128">
        <v>102.869630882065</v>
      </c>
      <c r="V29" s="128">
        <v>95.473885154219502</v>
      </c>
      <c r="W29" s="128">
        <v>101.64880443264801</v>
      </c>
      <c r="X29" s="128">
        <v>101.77640152266299</v>
      </c>
      <c r="Y29" s="128">
        <v>97.873929057889598</v>
      </c>
      <c r="Z29" s="128">
        <v>90.515804772401793</v>
      </c>
      <c r="AA29" s="128">
        <v>97.441996792909606</v>
      </c>
      <c r="AB29" s="128">
        <v>97.406245853925299</v>
      </c>
      <c r="AC29" s="128">
        <v>95.635671441314102</v>
      </c>
      <c r="AD29" s="128">
        <v>90.1805260913833</v>
      </c>
      <c r="AE29" s="128">
        <v>95.537180481035605</v>
      </c>
      <c r="AF29" s="128">
        <v>94.974531268903604</v>
      </c>
      <c r="AG29" s="128">
        <v>94.433414130174398</v>
      </c>
      <c r="AH29" s="128">
        <v>82.426420512345899</v>
      </c>
      <c r="AI29" s="128">
        <v>89.001925137516807</v>
      </c>
      <c r="AJ29" s="128">
        <v>90.643563955329498</v>
      </c>
      <c r="AK29" s="128">
        <v>90.509143540244807</v>
      </c>
      <c r="AL29" s="128">
        <v>80.337300992714106</v>
      </c>
      <c r="AM29" s="128">
        <v>86.980810729275106</v>
      </c>
      <c r="AN29" s="128">
        <v>87.345335714221207</v>
      </c>
      <c r="AO29" s="128">
        <v>84.351898564523395</v>
      </c>
      <c r="AP29" s="128">
        <v>76.645803686120104</v>
      </c>
      <c r="AQ29" s="128">
        <v>84.801484876295703</v>
      </c>
      <c r="AR29" s="128">
        <v>86.252300295073894</v>
      </c>
      <c r="AS29" s="128">
        <v>81.711152778494693</v>
      </c>
      <c r="AT29" s="128">
        <v>77.178450190092306</v>
      </c>
      <c r="AU29" s="128">
        <v>85.356649780392999</v>
      </c>
      <c r="AV29" s="128">
        <v>86.866540258290101</v>
      </c>
      <c r="AW29" s="128">
        <v>82.227210437390298</v>
      </c>
      <c r="AX29" s="128">
        <v>74.287745675322697</v>
      </c>
      <c r="AY29" s="128">
        <v>73.702361846695993</v>
      </c>
      <c r="AZ29" s="128">
        <v>79.645732254935993</v>
      </c>
      <c r="BA29" s="128">
        <v>76.537017441788507</v>
      </c>
      <c r="BB29" s="128">
        <v>59.054185670827202</v>
      </c>
      <c r="BC29" s="128">
        <v>66.573464277449403</v>
      </c>
      <c r="BD29" s="128">
        <v>68.078943307853507</v>
      </c>
      <c r="BE29" s="128">
        <v>63.088970262383199</v>
      </c>
      <c r="BF29" s="128">
        <v>55.609817394229303</v>
      </c>
      <c r="BG29" s="128">
        <v>57.257207040509797</v>
      </c>
      <c r="BH29" s="128">
        <v>58.6146855462693</v>
      </c>
      <c r="BI29" s="128">
        <v>57.4340522288675</v>
      </c>
      <c r="BJ29" s="128">
        <v>55.8134545685745</v>
      </c>
      <c r="BK29" s="128"/>
    </row>
    <row r="30" spans="1:63" x14ac:dyDescent="0.25">
      <c r="A30" s="124" t="s">
        <v>15</v>
      </c>
      <c r="B30" s="128">
        <v>21.2498454180393</v>
      </c>
      <c r="C30" s="128">
        <v>23.708641234386299</v>
      </c>
      <c r="D30" s="128">
        <v>23.8369652723107</v>
      </c>
      <c r="E30" s="128">
        <v>22.317391599782098</v>
      </c>
      <c r="F30" s="128">
        <v>21.051957345270601</v>
      </c>
      <c r="G30" s="128">
        <v>23.665268056941599</v>
      </c>
      <c r="H30" s="128">
        <v>24.189427663721698</v>
      </c>
      <c r="I30" s="128">
        <v>22.320431051651699</v>
      </c>
      <c r="J30" s="128">
        <v>20.5225586059058</v>
      </c>
      <c r="K30" s="128">
        <v>22.396499039122801</v>
      </c>
      <c r="L30" s="128">
        <v>23.2029329667523</v>
      </c>
      <c r="M30" s="128">
        <v>22.1651174934503</v>
      </c>
      <c r="N30" s="128">
        <v>20.864871771451899</v>
      </c>
      <c r="O30" s="128">
        <v>23.243917133531301</v>
      </c>
      <c r="P30" s="128">
        <v>23.4871801122531</v>
      </c>
      <c r="Q30" s="128">
        <v>21.697268198719101</v>
      </c>
      <c r="R30" s="128">
        <v>19.645413064964199</v>
      </c>
      <c r="S30" s="128">
        <v>21.011027035452699</v>
      </c>
      <c r="T30" s="128">
        <v>21.420823198191499</v>
      </c>
      <c r="U30" s="128">
        <v>20.218056084889898</v>
      </c>
      <c r="V30" s="128">
        <v>18.215813153832801</v>
      </c>
      <c r="W30" s="128">
        <v>20.2486018856649</v>
      </c>
      <c r="X30" s="128">
        <v>20.682589131529301</v>
      </c>
      <c r="Y30" s="128">
        <v>19.0127723025244</v>
      </c>
      <c r="Z30" s="128">
        <v>17.503501727706201</v>
      </c>
      <c r="AA30" s="128">
        <v>19.607539875402601</v>
      </c>
      <c r="AB30" s="128">
        <v>19.939529398196001</v>
      </c>
      <c r="AC30" s="128">
        <v>18.756995598565901</v>
      </c>
      <c r="AD30" s="128">
        <v>17.682616516741199</v>
      </c>
      <c r="AE30" s="128">
        <v>19.470317521439799</v>
      </c>
      <c r="AF30" s="128">
        <v>19.807551772438401</v>
      </c>
      <c r="AG30" s="128">
        <v>18.845914014903901</v>
      </c>
      <c r="AH30" s="128">
        <v>16.430643656803198</v>
      </c>
      <c r="AI30" s="128">
        <v>18.3239097811059</v>
      </c>
      <c r="AJ30" s="128">
        <v>18.825282722705499</v>
      </c>
      <c r="AK30" s="128">
        <v>17.836413733862202</v>
      </c>
      <c r="AL30" s="128">
        <v>15.9420872425758</v>
      </c>
      <c r="AM30" s="128">
        <v>17.844158779385701</v>
      </c>
      <c r="AN30" s="128">
        <v>18.107125585794002</v>
      </c>
      <c r="AO30" s="128">
        <v>16.909466421921898</v>
      </c>
      <c r="AP30" s="128">
        <v>15.307198720477301</v>
      </c>
      <c r="AQ30" s="128">
        <v>17.422867660283401</v>
      </c>
      <c r="AR30" s="128">
        <v>17.9625151352834</v>
      </c>
      <c r="AS30" s="128">
        <v>16.547400142465499</v>
      </c>
      <c r="AT30" s="128">
        <v>14.814245780234</v>
      </c>
      <c r="AU30" s="128">
        <v>16.8777275073457</v>
      </c>
      <c r="AV30" s="128">
        <v>17.391595085015901</v>
      </c>
      <c r="AW30" s="128">
        <v>16.0248972418112</v>
      </c>
      <c r="AX30" s="128">
        <v>14.1569094714129</v>
      </c>
      <c r="AY30" s="128">
        <v>14.415316901919599</v>
      </c>
      <c r="AZ30" s="128">
        <v>15.8030417409517</v>
      </c>
      <c r="BA30" s="128">
        <v>14.663455473111</v>
      </c>
      <c r="BB30" s="128">
        <v>12.806936628909099</v>
      </c>
      <c r="BC30" s="128">
        <v>14.9535207861824</v>
      </c>
      <c r="BD30" s="128">
        <v>15.4770924868604</v>
      </c>
      <c r="BE30" s="128">
        <v>13.9723424538938</v>
      </c>
      <c r="BF30" s="128">
        <v>12.195194456572599</v>
      </c>
      <c r="BG30" s="128">
        <v>12.9858220068493</v>
      </c>
      <c r="BH30" s="128">
        <v>13.3996012538621</v>
      </c>
      <c r="BI30" s="128">
        <v>12.8346767376889</v>
      </c>
      <c r="BJ30" s="128">
        <v>12.285074624163</v>
      </c>
      <c r="BK30" s="128"/>
    </row>
    <row r="31" spans="1:63" x14ac:dyDescent="0.25">
      <c r="A31" s="124" t="s">
        <v>46</v>
      </c>
      <c r="B31" s="128">
        <v>103.603284149674</v>
      </c>
      <c r="C31" s="128">
        <v>114.46424875356</v>
      </c>
      <c r="D31" s="128">
        <v>112.378940347694</v>
      </c>
      <c r="E31" s="128">
        <v>109.95442990096601</v>
      </c>
      <c r="F31" s="128">
        <v>106.582190217033</v>
      </c>
      <c r="G31" s="128">
        <v>117.083110859534</v>
      </c>
      <c r="H31" s="128">
        <v>118.12401971201299</v>
      </c>
      <c r="I31" s="128">
        <v>115.090916640863</v>
      </c>
      <c r="J31" s="128">
        <v>118.569805057484</v>
      </c>
      <c r="K31" s="128">
        <v>127.56971283186201</v>
      </c>
      <c r="L31" s="128">
        <v>129.91895691649401</v>
      </c>
      <c r="M31" s="128">
        <v>131.35175497081801</v>
      </c>
      <c r="N31" s="128">
        <v>124.30898315771699</v>
      </c>
      <c r="O31" s="128">
        <v>134.874233806506</v>
      </c>
      <c r="P31" s="128">
        <v>135.18493682044499</v>
      </c>
      <c r="Q31" s="128">
        <v>131.46016559663801</v>
      </c>
      <c r="R31" s="128">
        <v>120.632672094884</v>
      </c>
      <c r="S31" s="128">
        <v>125.37585529507</v>
      </c>
      <c r="T31" s="128">
        <v>125.754538894118</v>
      </c>
      <c r="U31" s="128">
        <v>125.278024475601</v>
      </c>
      <c r="V31" s="128">
        <v>125.727023994685</v>
      </c>
      <c r="W31" s="128">
        <v>136.27652670867101</v>
      </c>
      <c r="X31" s="128">
        <v>136.813727002425</v>
      </c>
      <c r="Y31" s="128">
        <v>132.14884042079899</v>
      </c>
      <c r="Z31" s="128">
        <v>109.288052588561</v>
      </c>
      <c r="AA31" s="128">
        <v>119.558245688604</v>
      </c>
      <c r="AB31" s="128">
        <v>119.88433136301499</v>
      </c>
      <c r="AC31" s="128">
        <v>118.617319979378</v>
      </c>
      <c r="AD31" s="128">
        <v>114.482269211966</v>
      </c>
      <c r="AE31" s="128">
        <v>122.400032970276</v>
      </c>
      <c r="AF31" s="128">
        <v>121.84666461588399</v>
      </c>
      <c r="AG31" s="128">
        <v>121.510720012569</v>
      </c>
      <c r="AH31" s="128">
        <v>107.958758786161</v>
      </c>
      <c r="AI31" s="128">
        <v>118.810762736347</v>
      </c>
      <c r="AJ31" s="128">
        <v>121.352858448435</v>
      </c>
      <c r="AK31" s="128">
        <v>119.70620588634</v>
      </c>
      <c r="AL31" s="128">
        <v>107.889778712853</v>
      </c>
      <c r="AM31" s="128">
        <v>118.405919142324</v>
      </c>
      <c r="AN31" s="128">
        <v>118.623914274711</v>
      </c>
      <c r="AO31" s="128">
        <v>114.768677329805</v>
      </c>
      <c r="AP31" s="128">
        <v>108.72407994241399</v>
      </c>
      <c r="AQ31" s="128">
        <v>122.904044328943</v>
      </c>
      <c r="AR31" s="128">
        <v>124.485723717325</v>
      </c>
      <c r="AS31" s="128">
        <v>117.67442822842</v>
      </c>
      <c r="AT31" s="128">
        <v>111.791622300409</v>
      </c>
      <c r="AU31" s="128">
        <v>126.410008016953</v>
      </c>
      <c r="AV31" s="128">
        <v>128.05350869490101</v>
      </c>
      <c r="AW31" s="128">
        <v>121.00810689585499</v>
      </c>
      <c r="AX31" s="128">
        <v>109.65760880129299</v>
      </c>
      <c r="AY31" s="128">
        <v>110.43169572115799</v>
      </c>
      <c r="AZ31" s="128">
        <v>118.534766347836</v>
      </c>
      <c r="BA31" s="128">
        <v>115.847558764879</v>
      </c>
      <c r="BB31" s="128">
        <v>105.870114714273</v>
      </c>
      <c r="BC31" s="128">
        <v>122.63551256997501</v>
      </c>
      <c r="BD31" s="128">
        <v>123.55506726102099</v>
      </c>
      <c r="BE31" s="128">
        <v>114.83583476371901</v>
      </c>
      <c r="BF31" s="128">
        <v>100.371475259391</v>
      </c>
      <c r="BG31" s="128">
        <v>103.65069638531899</v>
      </c>
      <c r="BH31" s="128">
        <v>105.582283766473</v>
      </c>
      <c r="BI31" s="128">
        <v>104.247053879094</v>
      </c>
      <c r="BJ31" s="128">
        <v>99.849396978969096</v>
      </c>
      <c r="BK31" s="128"/>
    </row>
    <row r="32" spans="1:63" x14ac:dyDescent="0.25">
      <c r="A32" s="124" t="s">
        <v>16</v>
      </c>
      <c r="B32" s="128">
        <v>17.048838692002001</v>
      </c>
      <c r="C32" s="128">
        <v>18.346740042087099</v>
      </c>
      <c r="D32" s="128">
        <v>18.079695641718398</v>
      </c>
      <c r="E32" s="128">
        <v>17.4159369229437</v>
      </c>
      <c r="F32" s="128">
        <v>16.873516193211799</v>
      </c>
      <c r="G32" s="128">
        <v>18.516447032269099</v>
      </c>
      <c r="H32" s="128">
        <v>18.757753725388898</v>
      </c>
      <c r="I32" s="128">
        <v>18.132363759082001</v>
      </c>
      <c r="J32" s="128">
        <v>17.840399187299901</v>
      </c>
      <c r="K32" s="128">
        <v>18.633728621296001</v>
      </c>
      <c r="L32" s="128">
        <v>18.9478113464817</v>
      </c>
      <c r="M32" s="128">
        <v>19.1000926939595</v>
      </c>
      <c r="N32" s="128">
        <v>17.3158959880518</v>
      </c>
      <c r="O32" s="128">
        <v>18.676230467339899</v>
      </c>
      <c r="P32" s="128">
        <v>18.661466726972499</v>
      </c>
      <c r="Q32" s="128">
        <v>17.6573160873521</v>
      </c>
      <c r="R32" s="128">
        <v>16.554942611226799</v>
      </c>
      <c r="S32" s="128">
        <v>17.383562488470002</v>
      </c>
      <c r="T32" s="128">
        <v>17.5957678620527</v>
      </c>
      <c r="U32" s="128">
        <v>17.071318023649098</v>
      </c>
      <c r="V32" s="128">
        <v>16.152596829329401</v>
      </c>
      <c r="W32" s="128">
        <v>17.553977858157001</v>
      </c>
      <c r="X32" s="128">
        <v>17.7709531402969</v>
      </c>
      <c r="Y32" s="128">
        <v>16.667335055683399</v>
      </c>
      <c r="Z32" s="128">
        <v>15.686391604111501</v>
      </c>
      <c r="AA32" s="128">
        <v>17.180077254882399</v>
      </c>
      <c r="AB32" s="128">
        <v>17.3319013741784</v>
      </c>
      <c r="AC32" s="128">
        <v>16.596618654152699</v>
      </c>
      <c r="AD32" s="128">
        <v>15.992284474887899</v>
      </c>
      <c r="AE32" s="128">
        <v>17.2826574461936</v>
      </c>
      <c r="AF32" s="128">
        <v>17.401507417548601</v>
      </c>
      <c r="AG32" s="128">
        <v>16.8464627957628</v>
      </c>
      <c r="AH32" s="128">
        <v>14.7946021176581</v>
      </c>
      <c r="AI32" s="128">
        <v>16.210968321278902</v>
      </c>
      <c r="AJ32" s="128">
        <v>16.580400159189999</v>
      </c>
      <c r="AK32" s="128">
        <v>16.072944586286301</v>
      </c>
      <c r="AL32" s="128">
        <v>14.448720497352101</v>
      </c>
      <c r="AM32" s="128">
        <v>15.9234932160724</v>
      </c>
      <c r="AN32" s="128">
        <v>16.1108227697801</v>
      </c>
      <c r="AO32" s="128">
        <v>15.2009508167967</v>
      </c>
      <c r="AP32" s="128">
        <v>14.1753709556519</v>
      </c>
      <c r="AQ32" s="128">
        <v>15.8781300410346</v>
      </c>
      <c r="AR32" s="128">
        <v>16.316273430613901</v>
      </c>
      <c r="AS32" s="128">
        <v>15.1782877311596</v>
      </c>
      <c r="AT32" s="128">
        <v>14.2117317374501</v>
      </c>
      <c r="AU32" s="128">
        <v>15.9146510174919</v>
      </c>
      <c r="AV32" s="128">
        <v>16.345856944654901</v>
      </c>
      <c r="AW32" s="128">
        <v>15.215511088940801</v>
      </c>
      <c r="AX32" s="128">
        <v>13.8151503051182</v>
      </c>
      <c r="AY32" s="128">
        <v>13.882260072270199</v>
      </c>
      <c r="AZ32" s="128">
        <v>15.173700777295201</v>
      </c>
      <c r="BA32" s="128">
        <v>14.1713390827338</v>
      </c>
      <c r="BB32" s="128">
        <v>12.856067616829</v>
      </c>
      <c r="BC32" s="128">
        <v>14.7690339402284</v>
      </c>
      <c r="BD32" s="128">
        <v>15.281717084717201</v>
      </c>
      <c r="BE32" s="128">
        <v>13.890171727731801</v>
      </c>
      <c r="BF32" s="128">
        <v>12.1851279676556</v>
      </c>
      <c r="BG32" s="128">
        <v>12.8415393083142</v>
      </c>
      <c r="BH32" s="128">
        <v>13.232885081885</v>
      </c>
      <c r="BI32" s="128">
        <v>12.736818449796701</v>
      </c>
      <c r="BJ32" s="128">
        <v>12.286131015797499</v>
      </c>
      <c r="BK32" s="128"/>
    </row>
    <row r="33" spans="1:63" x14ac:dyDescent="0.25">
      <c r="A33" s="124" t="s">
        <v>17</v>
      </c>
      <c r="B33" s="128">
        <v>39.817625833491498</v>
      </c>
      <c r="C33" s="128">
        <v>41.463623734584303</v>
      </c>
      <c r="D33" s="128">
        <v>41.5953628346222</v>
      </c>
      <c r="E33" s="128">
        <v>40.5326715787333</v>
      </c>
      <c r="F33" s="128">
        <v>36.828770004112499</v>
      </c>
      <c r="G33" s="128">
        <v>38.549813414622101</v>
      </c>
      <c r="H33" s="128">
        <v>38.910514597617897</v>
      </c>
      <c r="I33" s="128">
        <v>37.610242081693897</v>
      </c>
      <c r="J33" s="128">
        <v>39.726693529041803</v>
      </c>
      <c r="K33" s="128">
        <v>40.9695005224456</v>
      </c>
      <c r="L33" s="128">
        <v>41.533129885407398</v>
      </c>
      <c r="M33" s="128">
        <v>40.759293231819001</v>
      </c>
      <c r="N33" s="128">
        <v>34.283225143823501</v>
      </c>
      <c r="O33" s="128">
        <v>35.872073478211199</v>
      </c>
      <c r="P33" s="128">
        <v>36.054971554143798</v>
      </c>
      <c r="Q33" s="128">
        <v>34.840719691013803</v>
      </c>
      <c r="R33" s="128">
        <v>33.700387426429202</v>
      </c>
      <c r="S33" s="128">
        <v>34.679881400681197</v>
      </c>
      <c r="T33" s="128">
        <v>34.9743458421014</v>
      </c>
      <c r="U33" s="128">
        <v>34.076744710386201</v>
      </c>
      <c r="V33" s="128">
        <v>29.271810784747</v>
      </c>
      <c r="W33" s="128">
        <v>30.7065258108405</v>
      </c>
      <c r="X33" s="128">
        <v>31.026120566659301</v>
      </c>
      <c r="Y33" s="128">
        <v>29.835612854183999</v>
      </c>
      <c r="Z33" s="128">
        <v>30.399252050238399</v>
      </c>
      <c r="AA33" s="128">
        <v>31.875465448252999</v>
      </c>
      <c r="AB33" s="128">
        <v>32.114518637715697</v>
      </c>
      <c r="AC33" s="128">
        <v>31.263659290796799</v>
      </c>
      <c r="AD33" s="128">
        <v>31.025854573597101</v>
      </c>
      <c r="AE33" s="128">
        <v>32.270825025002601</v>
      </c>
      <c r="AF33" s="128">
        <v>32.557960728320303</v>
      </c>
      <c r="AG33" s="128">
        <v>31.846060126506899</v>
      </c>
      <c r="AH33" s="128">
        <v>27.860056584358201</v>
      </c>
      <c r="AI33" s="128">
        <v>29.199472999687298</v>
      </c>
      <c r="AJ33" s="128">
        <v>29.5669516114415</v>
      </c>
      <c r="AK33" s="128">
        <v>28.776480450324499</v>
      </c>
      <c r="AL33" s="128">
        <v>36.577332675690897</v>
      </c>
      <c r="AM33" s="128">
        <v>37.937673685317797</v>
      </c>
      <c r="AN33" s="128">
        <v>38.147576887382201</v>
      </c>
      <c r="AO33" s="128">
        <v>37.260605727534802</v>
      </c>
      <c r="AP33" s="128">
        <v>29.596044919065399</v>
      </c>
      <c r="AQ33" s="128">
        <v>31.059861496091401</v>
      </c>
      <c r="AR33" s="128">
        <v>31.475739105916698</v>
      </c>
      <c r="AS33" s="128">
        <v>30.446745563201599</v>
      </c>
      <c r="AT33" s="128">
        <v>28.1084073103405</v>
      </c>
      <c r="AU33" s="128">
        <v>29.5250152195296</v>
      </c>
      <c r="AV33" s="128">
        <v>29.9254652972872</v>
      </c>
      <c r="AW33" s="128">
        <v>28.928227540980199</v>
      </c>
      <c r="AX33" s="128">
        <v>27.017902974475099</v>
      </c>
      <c r="AY33" s="128">
        <v>27.2759920540312</v>
      </c>
      <c r="AZ33" s="128">
        <v>28.267970125102199</v>
      </c>
      <c r="BA33" s="128">
        <v>27.3245974584698</v>
      </c>
      <c r="BB33" s="128">
        <v>25.3026829228154</v>
      </c>
      <c r="BC33" s="128">
        <v>26.783096130166999</v>
      </c>
      <c r="BD33" s="128">
        <v>27.2426996868716</v>
      </c>
      <c r="BE33" s="128">
        <v>26.1163411774127</v>
      </c>
      <c r="BF33" s="128">
        <v>25.036528541857798</v>
      </c>
      <c r="BG33" s="128">
        <v>25.666211261106799</v>
      </c>
      <c r="BH33" s="128">
        <v>25.989409039054799</v>
      </c>
      <c r="BI33" s="128">
        <v>25.509639485444598</v>
      </c>
      <c r="BJ33" s="128">
        <v>25.133660711318601</v>
      </c>
      <c r="BK33" s="128"/>
    </row>
    <row r="34" spans="1:63" x14ac:dyDescent="0.25">
      <c r="A34" s="124" t="s">
        <v>18</v>
      </c>
      <c r="B34" s="128">
        <v>6.7850302901950998</v>
      </c>
      <c r="C34" s="128">
        <v>7.3966417764222303</v>
      </c>
      <c r="D34" s="128">
        <v>7.3724299644003501</v>
      </c>
      <c r="E34" s="128">
        <v>7.1955214189474104</v>
      </c>
      <c r="F34" s="128">
        <v>7.0459782511496796</v>
      </c>
      <c r="G34" s="128">
        <v>7.6211086441776299</v>
      </c>
      <c r="H34" s="128">
        <v>7.7511502998707797</v>
      </c>
      <c r="I34" s="128">
        <v>7.4740905554920802</v>
      </c>
      <c r="J34" s="128">
        <v>7.5854775953679798</v>
      </c>
      <c r="K34" s="128">
        <v>7.9008481105392203</v>
      </c>
      <c r="L34" s="128">
        <v>8.1679748769748599</v>
      </c>
      <c r="M34" s="128">
        <v>8.2252367105813793</v>
      </c>
      <c r="N34" s="128">
        <v>7.8679353084634398</v>
      </c>
      <c r="O34" s="128">
        <v>8.5702653966196607</v>
      </c>
      <c r="P34" s="128">
        <v>8.6705401253526109</v>
      </c>
      <c r="Q34" s="128">
        <v>8.1996239795002399</v>
      </c>
      <c r="R34" s="128">
        <v>7.6769129611672797</v>
      </c>
      <c r="S34" s="128">
        <v>8.0917647343811208</v>
      </c>
      <c r="T34" s="128">
        <v>8.2623186035519893</v>
      </c>
      <c r="U34" s="128">
        <v>7.9453725305770799</v>
      </c>
      <c r="V34" s="128">
        <v>7.5438552889218702</v>
      </c>
      <c r="W34" s="128">
        <v>8.2986715572460703</v>
      </c>
      <c r="X34" s="128">
        <v>8.4621085283076596</v>
      </c>
      <c r="Y34" s="128">
        <v>7.8760852139743998</v>
      </c>
      <c r="Z34" s="128">
        <v>7.4122024313886801</v>
      </c>
      <c r="AA34" s="128">
        <v>8.1928397818662599</v>
      </c>
      <c r="AB34" s="128">
        <v>8.3467562965939806</v>
      </c>
      <c r="AC34" s="128">
        <v>7.9428413684484198</v>
      </c>
      <c r="AD34" s="128">
        <v>7.9080713912232703</v>
      </c>
      <c r="AE34" s="128">
        <v>8.6593208811431399</v>
      </c>
      <c r="AF34" s="128">
        <v>8.8215315492823301</v>
      </c>
      <c r="AG34" s="128">
        <v>8.4640029044312595</v>
      </c>
      <c r="AH34" s="128">
        <v>7.9823587850755997</v>
      </c>
      <c r="AI34" s="128">
        <v>8.8633462606521594</v>
      </c>
      <c r="AJ34" s="128">
        <v>9.1249299756817308</v>
      </c>
      <c r="AK34" s="128">
        <v>8.6732236458001903</v>
      </c>
      <c r="AL34" s="128">
        <v>7.6247773176568598</v>
      </c>
      <c r="AM34" s="128">
        <v>8.4853752661782096</v>
      </c>
      <c r="AN34" s="128">
        <v>8.6133232539437898</v>
      </c>
      <c r="AO34" s="128">
        <v>8.0995321662382693</v>
      </c>
      <c r="AP34" s="128">
        <v>7.19642748689611</v>
      </c>
      <c r="AQ34" s="128">
        <v>8.1659755854374492</v>
      </c>
      <c r="AR34" s="128">
        <v>8.4296526965611793</v>
      </c>
      <c r="AS34" s="128">
        <v>7.7882075747154804</v>
      </c>
      <c r="AT34" s="128">
        <v>6.6670264166174604</v>
      </c>
      <c r="AU34" s="128">
        <v>7.60007168600852</v>
      </c>
      <c r="AV34" s="128">
        <v>7.85069573683207</v>
      </c>
      <c r="AW34" s="128">
        <v>7.2273373559665801</v>
      </c>
      <c r="AX34" s="128">
        <v>6.5141256172084701</v>
      </c>
      <c r="AY34" s="128">
        <v>6.6405759766534098</v>
      </c>
      <c r="AZ34" s="128">
        <v>7.3087283358869897</v>
      </c>
      <c r="BA34" s="128">
        <v>6.7522678065038102</v>
      </c>
      <c r="BB34" s="128">
        <v>6.0259615942607896</v>
      </c>
      <c r="BC34" s="128">
        <v>7.0563740863932498</v>
      </c>
      <c r="BD34" s="128">
        <v>7.35820262689976</v>
      </c>
      <c r="BE34" s="128">
        <v>6.6004622322303996</v>
      </c>
      <c r="BF34" s="128">
        <v>5.7093805816904002</v>
      </c>
      <c r="BG34" s="128">
        <v>6.1358923881064502</v>
      </c>
      <c r="BH34" s="128">
        <v>6.3524834740590004</v>
      </c>
      <c r="BI34" s="128">
        <v>6.0384863300607803</v>
      </c>
      <c r="BJ34" s="128">
        <v>5.7663796932515501</v>
      </c>
      <c r="BK34" s="128"/>
    </row>
    <row r="35" spans="1:63" x14ac:dyDescent="0.25">
      <c r="A35" s="124" t="s">
        <v>19</v>
      </c>
      <c r="B35" s="128">
        <v>34.944346983090497</v>
      </c>
      <c r="C35" s="128">
        <v>38.487360963611899</v>
      </c>
      <c r="D35" s="128">
        <v>37.872501923075902</v>
      </c>
      <c r="E35" s="128">
        <v>36.908357278921699</v>
      </c>
      <c r="F35" s="128">
        <v>34.679892056869498</v>
      </c>
      <c r="G35" s="128">
        <v>38.121058513392697</v>
      </c>
      <c r="H35" s="128">
        <v>38.555744021775403</v>
      </c>
      <c r="I35" s="128">
        <v>37.2941740882424</v>
      </c>
      <c r="J35" s="128">
        <v>35.578234475250603</v>
      </c>
      <c r="K35" s="128">
        <v>37.944946301877401</v>
      </c>
      <c r="L35" s="128">
        <v>38.7286178742918</v>
      </c>
      <c r="M35" s="128">
        <v>38.988253944631097</v>
      </c>
      <c r="N35" s="128">
        <v>37.213369822105399</v>
      </c>
      <c r="O35" s="128">
        <v>40.590519723997602</v>
      </c>
      <c r="P35" s="128">
        <v>40.754637503029002</v>
      </c>
      <c r="Q35" s="128">
        <v>38.894362189749998</v>
      </c>
      <c r="R35" s="128">
        <v>36.337714645121999</v>
      </c>
      <c r="S35" s="128">
        <v>38.209113002882297</v>
      </c>
      <c r="T35" s="128">
        <v>38.614962438055102</v>
      </c>
      <c r="U35" s="128">
        <v>37.586725972842302</v>
      </c>
      <c r="V35" s="128">
        <v>34.747226345294997</v>
      </c>
      <c r="W35" s="128">
        <v>38.124187292048099</v>
      </c>
      <c r="X35" s="128">
        <v>38.611903348807303</v>
      </c>
      <c r="Y35" s="128">
        <v>36.365366497052797</v>
      </c>
      <c r="Z35" s="128">
        <v>33.513005965170301</v>
      </c>
      <c r="AA35" s="128">
        <v>37.2250886773774</v>
      </c>
      <c r="AB35" s="128">
        <v>37.602995679252999</v>
      </c>
      <c r="AC35" s="128">
        <v>36.203281443712399</v>
      </c>
      <c r="AD35" s="128">
        <v>33.948612117608199</v>
      </c>
      <c r="AE35" s="128">
        <v>36.944290737505199</v>
      </c>
      <c r="AF35" s="128">
        <v>37.226985550510598</v>
      </c>
      <c r="AG35" s="128">
        <v>36.163120502146299</v>
      </c>
      <c r="AH35" s="128">
        <v>31.345461198577599</v>
      </c>
      <c r="AI35" s="128">
        <v>34.8648037380093</v>
      </c>
      <c r="AJ35" s="128">
        <v>35.763007024787903</v>
      </c>
      <c r="AK35" s="128">
        <v>34.437866315892698</v>
      </c>
      <c r="AL35" s="128">
        <v>31.5242630182425</v>
      </c>
      <c r="AM35" s="128">
        <v>35.0591563444166</v>
      </c>
      <c r="AN35" s="128">
        <v>35.378473115475302</v>
      </c>
      <c r="AO35" s="128">
        <v>33.546985095010101</v>
      </c>
      <c r="AP35" s="128">
        <v>29.3132915698787</v>
      </c>
      <c r="AQ35" s="128">
        <v>33.324475799294099</v>
      </c>
      <c r="AR35" s="128">
        <v>34.055742648332398</v>
      </c>
      <c r="AS35" s="128">
        <v>31.749969295846299</v>
      </c>
      <c r="AT35" s="128">
        <v>29.686689768980798</v>
      </c>
      <c r="AU35" s="128">
        <v>33.774678878590201</v>
      </c>
      <c r="AV35" s="128">
        <v>34.486253573491403</v>
      </c>
      <c r="AW35" s="128">
        <v>32.179558304176297</v>
      </c>
      <c r="AX35" s="128">
        <v>29.107247502766501</v>
      </c>
      <c r="AY35" s="128">
        <v>29.4651296394963</v>
      </c>
      <c r="AZ35" s="128">
        <v>31.906456927857398</v>
      </c>
      <c r="BA35" s="128">
        <v>30.575521955710201</v>
      </c>
      <c r="BB35" s="128">
        <v>27.3914833216371</v>
      </c>
      <c r="BC35" s="128">
        <v>31.851146543761001</v>
      </c>
      <c r="BD35" s="128">
        <v>32.2832867227321</v>
      </c>
      <c r="BE35" s="128">
        <v>29.7851491427678</v>
      </c>
      <c r="BF35" s="128">
        <v>26.261485921383802</v>
      </c>
      <c r="BG35" s="128">
        <v>27.2053367857716</v>
      </c>
      <c r="BH35" s="128">
        <v>27.7801113695627</v>
      </c>
      <c r="BI35" s="128">
        <v>27.2999423370896</v>
      </c>
      <c r="BJ35" s="128">
        <v>26.194897812841202</v>
      </c>
      <c r="BK35" s="128"/>
    </row>
    <row r="36" spans="1:63" x14ac:dyDescent="0.25">
      <c r="A36" s="124" t="s">
        <v>20</v>
      </c>
      <c r="B36" s="128">
        <v>33.944208443335299</v>
      </c>
      <c r="C36" s="128">
        <v>34.920498338906597</v>
      </c>
      <c r="D36" s="128">
        <v>33.798860485367399</v>
      </c>
      <c r="E36" s="128">
        <v>32.673988045914498</v>
      </c>
      <c r="F36" s="128">
        <v>30.453885692459099</v>
      </c>
      <c r="G36" s="128">
        <v>32.994404329402101</v>
      </c>
      <c r="H36" s="128">
        <v>33.192338768063898</v>
      </c>
      <c r="I36" s="128">
        <v>33.208879077560397</v>
      </c>
      <c r="J36" s="128">
        <v>34.706205560371302</v>
      </c>
      <c r="K36" s="128">
        <v>34.706174700957597</v>
      </c>
      <c r="L36" s="128">
        <v>34.4588647769394</v>
      </c>
      <c r="M36" s="128">
        <v>35.9419289862442</v>
      </c>
      <c r="N36" s="128">
        <v>37.202281261768</v>
      </c>
      <c r="O36" s="128">
        <v>37.177140087946</v>
      </c>
      <c r="P36" s="128">
        <v>35.701720268528099</v>
      </c>
      <c r="Q36" s="128">
        <v>34.861649077562198</v>
      </c>
      <c r="R36" s="128">
        <v>31.518281813288699</v>
      </c>
      <c r="S36" s="128">
        <v>31.491635258752201</v>
      </c>
      <c r="T36" s="128">
        <v>31.22789901834</v>
      </c>
      <c r="U36" s="128">
        <v>32.345814568100202</v>
      </c>
      <c r="V36" s="128">
        <v>30.920895638189901</v>
      </c>
      <c r="W36" s="128">
        <v>30.832957007400601</v>
      </c>
      <c r="X36" s="128">
        <v>30.2999437662953</v>
      </c>
      <c r="Y36" s="128">
        <v>29.8103213889652</v>
      </c>
      <c r="Z36" s="128">
        <v>30.4332867878428</v>
      </c>
      <c r="AA36" s="128">
        <v>31.117410959634402</v>
      </c>
      <c r="AB36" s="128">
        <v>30.7522617870133</v>
      </c>
      <c r="AC36" s="128">
        <v>30.193992877433399</v>
      </c>
      <c r="AD36" s="128">
        <v>29.219898917453499</v>
      </c>
      <c r="AE36" s="128">
        <v>29.962511608672099</v>
      </c>
      <c r="AF36" s="128">
        <v>29.5574878873527</v>
      </c>
      <c r="AG36" s="128">
        <v>29.467912876271502</v>
      </c>
      <c r="AH36" s="128">
        <v>28.030007028955499</v>
      </c>
      <c r="AI36" s="128">
        <v>28.582591870724599</v>
      </c>
      <c r="AJ36" s="128">
        <v>28.765847515419999</v>
      </c>
      <c r="AK36" s="128">
        <v>29.9041086659835</v>
      </c>
      <c r="AL36" s="128">
        <v>26.580969560651099</v>
      </c>
      <c r="AM36" s="128">
        <v>27.438045567663501</v>
      </c>
      <c r="AN36" s="128">
        <v>27.5690848758953</v>
      </c>
      <c r="AO36" s="128">
        <v>26.8954666534759</v>
      </c>
      <c r="AP36" s="128">
        <v>25.641995247274</v>
      </c>
      <c r="AQ36" s="128">
        <v>26.586385902336399</v>
      </c>
      <c r="AR36" s="128">
        <v>27.062055404398698</v>
      </c>
      <c r="AS36" s="128">
        <v>26.246762384266901</v>
      </c>
      <c r="AT36" s="128">
        <v>25.467991848996402</v>
      </c>
      <c r="AU36" s="128">
        <v>26.211642670396099</v>
      </c>
      <c r="AV36" s="128">
        <v>26.597949086048398</v>
      </c>
      <c r="AW36" s="128">
        <v>25.949042970485198</v>
      </c>
      <c r="AX36" s="128">
        <v>24.928232947783901</v>
      </c>
      <c r="AY36" s="128">
        <v>23.433556105312899</v>
      </c>
      <c r="AZ36" s="128">
        <v>25.061295888217501</v>
      </c>
      <c r="BA36" s="128">
        <v>24.560093933413601</v>
      </c>
      <c r="BB36" s="128">
        <v>23.220453840434999</v>
      </c>
      <c r="BC36" s="128">
        <v>24.368336964385598</v>
      </c>
      <c r="BD36" s="128">
        <v>24.7933603168552</v>
      </c>
      <c r="BE36" s="128">
        <v>23.815349658065202</v>
      </c>
      <c r="BF36" s="128">
        <v>21.4033800303521</v>
      </c>
      <c r="BG36" s="128">
        <v>21.009367559107101</v>
      </c>
      <c r="BH36" s="128">
        <v>21.346041958998999</v>
      </c>
      <c r="BI36" s="128">
        <v>21.460836163031701</v>
      </c>
      <c r="BJ36" s="128">
        <v>21.522758933303901</v>
      </c>
      <c r="BK36" s="128"/>
    </row>
    <row r="37" spans="1:63" x14ac:dyDescent="0.25">
      <c r="A37" s="124" t="s">
        <v>50</v>
      </c>
      <c r="B37" s="128">
        <v>5.1484688458991403</v>
      </c>
      <c r="C37" s="128">
        <v>5.7535743271634798</v>
      </c>
      <c r="D37" s="128">
        <v>5.6948038456741603</v>
      </c>
      <c r="E37" s="128">
        <v>5.4883190874060901</v>
      </c>
      <c r="F37" s="128">
        <v>4.9988248565248403</v>
      </c>
      <c r="G37" s="128">
        <v>5.5632042074499299</v>
      </c>
      <c r="H37" s="128">
        <v>5.6387782041117598</v>
      </c>
      <c r="I37" s="128">
        <v>5.3690847923634202</v>
      </c>
      <c r="J37" s="128">
        <v>5.2544918753873704</v>
      </c>
      <c r="K37" s="128">
        <v>5.7356870585372404</v>
      </c>
      <c r="L37" s="128">
        <v>5.8719582154943604</v>
      </c>
      <c r="M37" s="128">
        <v>5.8248688170836704</v>
      </c>
      <c r="N37" s="128">
        <v>5.1330469970433699</v>
      </c>
      <c r="O37" s="128">
        <v>5.6411730408107799</v>
      </c>
      <c r="P37" s="128">
        <v>5.6736004549593</v>
      </c>
      <c r="Q37" s="128">
        <v>5.4428295819302202</v>
      </c>
      <c r="R37" s="128">
        <v>5.2515630557748496</v>
      </c>
      <c r="S37" s="128">
        <v>5.5109311660502502</v>
      </c>
      <c r="T37" s="128">
        <v>5.5461221284399302</v>
      </c>
      <c r="U37" s="128">
        <v>5.4382655871076704</v>
      </c>
      <c r="V37" s="128">
        <v>4.9376031362435402</v>
      </c>
      <c r="W37" s="128">
        <v>5.4108862681136802</v>
      </c>
      <c r="X37" s="128">
        <v>5.4608848261801697</v>
      </c>
      <c r="Y37" s="128">
        <v>5.1948219482477596</v>
      </c>
      <c r="Z37" s="128">
        <v>4.82500927199193</v>
      </c>
      <c r="AA37" s="128">
        <v>5.3394955909803903</v>
      </c>
      <c r="AB37" s="128">
        <v>5.3730780255111403</v>
      </c>
      <c r="AC37" s="128">
        <v>5.2471073942516204</v>
      </c>
      <c r="AD37" s="128">
        <v>4.9322066062634597</v>
      </c>
      <c r="AE37" s="128">
        <v>5.3242141392739102</v>
      </c>
      <c r="AF37" s="128">
        <v>5.3301190960521598</v>
      </c>
      <c r="AG37" s="128">
        <v>5.25695283990148</v>
      </c>
      <c r="AH37" s="128">
        <v>4.4019839691625604</v>
      </c>
      <c r="AI37" s="128">
        <v>4.8798404469809098</v>
      </c>
      <c r="AJ37" s="128">
        <v>4.99299031405649</v>
      </c>
      <c r="AK37" s="128">
        <v>4.8692057987683697</v>
      </c>
      <c r="AL37" s="128">
        <v>4.2778731007575201</v>
      </c>
      <c r="AM37" s="128">
        <v>4.7283544429150099</v>
      </c>
      <c r="AN37" s="128">
        <v>4.7464608231129697</v>
      </c>
      <c r="AO37" s="128">
        <v>4.5616891315375598</v>
      </c>
      <c r="AP37" s="128">
        <v>4.0302476042072204</v>
      </c>
      <c r="AQ37" s="128">
        <v>4.5819665264316498</v>
      </c>
      <c r="AR37" s="128">
        <v>4.6496641589953702</v>
      </c>
      <c r="AS37" s="128">
        <v>4.3754944799514499</v>
      </c>
      <c r="AT37" s="128">
        <v>4.0986667860232799</v>
      </c>
      <c r="AU37" s="128">
        <v>4.6592211988120402</v>
      </c>
      <c r="AV37" s="128">
        <v>4.7251371716697896</v>
      </c>
      <c r="AW37" s="128">
        <v>4.4503943285335099</v>
      </c>
      <c r="AX37" s="128">
        <v>3.85017768258027</v>
      </c>
      <c r="AY37" s="128">
        <v>3.8849965362360401</v>
      </c>
      <c r="AZ37" s="128">
        <v>4.17211573181548</v>
      </c>
      <c r="BA37" s="128">
        <v>4.0690738060352798</v>
      </c>
      <c r="BB37" s="128">
        <v>3.4818194571777799</v>
      </c>
      <c r="BC37" s="128">
        <v>4.0493080347722099</v>
      </c>
      <c r="BD37" s="128">
        <v>4.0787629100062199</v>
      </c>
      <c r="BE37" s="128">
        <v>3.7843417768071999</v>
      </c>
      <c r="BF37" s="128">
        <v>3.3060386466123299</v>
      </c>
      <c r="BG37" s="128">
        <v>3.4285722314204499</v>
      </c>
      <c r="BH37" s="128">
        <v>3.4910292691484401</v>
      </c>
      <c r="BI37" s="128">
        <v>3.4454985977208801</v>
      </c>
      <c r="BJ37" s="128">
        <v>3.2873460728149002</v>
      </c>
      <c r="BK37" s="128"/>
    </row>
    <row r="38" spans="1:63" x14ac:dyDescent="0.25">
      <c r="A38" s="124" t="s">
        <v>47</v>
      </c>
      <c r="B38" s="128">
        <v>33.707510950793797</v>
      </c>
      <c r="C38" s="128">
        <v>34.438964557205097</v>
      </c>
      <c r="D38" s="128">
        <v>34.285621150562498</v>
      </c>
      <c r="E38" s="128">
        <v>35.114325075393701</v>
      </c>
      <c r="F38" s="128">
        <v>28.622125725946798</v>
      </c>
      <c r="G38" s="128">
        <v>27.922630946405899</v>
      </c>
      <c r="H38" s="128">
        <v>28.5154419131518</v>
      </c>
      <c r="I38" s="128">
        <v>29.190085712401299</v>
      </c>
      <c r="J38" s="128">
        <v>29.775029828051501</v>
      </c>
      <c r="K38" s="128">
        <v>25.914066676756299</v>
      </c>
      <c r="L38" s="128">
        <v>26.5133743987857</v>
      </c>
      <c r="M38" s="128">
        <v>30.500069054125699</v>
      </c>
      <c r="N38" s="128">
        <v>27.369751480278001</v>
      </c>
      <c r="O38" s="128">
        <v>25.253910856474398</v>
      </c>
      <c r="P38" s="128">
        <v>25.885077133212999</v>
      </c>
      <c r="Q38" s="128">
        <v>26.139458371637399</v>
      </c>
      <c r="R38" s="128">
        <v>23.8970171354417</v>
      </c>
      <c r="S38" s="128">
        <v>23.714788025641401</v>
      </c>
      <c r="T38" s="128">
        <v>24.665973049205601</v>
      </c>
      <c r="U38" s="128">
        <v>24.830046766544498</v>
      </c>
      <c r="V38" s="128">
        <v>21.601440328820502</v>
      </c>
      <c r="W38" s="128">
        <v>22.3657436425006</v>
      </c>
      <c r="X38" s="128">
        <v>22.822444017144399</v>
      </c>
      <c r="Y38" s="128">
        <v>21.557797769575998</v>
      </c>
      <c r="Z38" s="128">
        <v>19.999180767146399</v>
      </c>
      <c r="AA38" s="128">
        <v>21.010879694011901</v>
      </c>
      <c r="AB38" s="128">
        <v>21.6607611869841</v>
      </c>
      <c r="AC38" s="128">
        <v>20.590666238537999</v>
      </c>
      <c r="AD38" s="128">
        <v>19.608540141410199</v>
      </c>
      <c r="AE38" s="128">
        <v>21.0587426393089</v>
      </c>
      <c r="AF38" s="128">
        <v>21.691484119091399</v>
      </c>
      <c r="AG38" s="128">
        <v>20.754243000542701</v>
      </c>
      <c r="AH38" s="128">
        <v>19.392634734017498</v>
      </c>
      <c r="AI38" s="128">
        <v>20.570726000172399</v>
      </c>
      <c r="AJ38" s="128">
        <v>21.1464205270062</v>
      </c>
      <c r="AK38" s="128">
        <v>20.476960967474199</v>
      </c>
      <c r="AL38" s="128">
        <v>19.191292575218998</v>
      </c>
      <c r="AM38" s="128">
        <v>20.509923499177301</v>
      </c>
      <c r="AN38" s="128">
        <v>20.9243949902989</v>
      </c>
      <c r="AO38" s="128">
        <v>19.914253163064</v>
      </c>
      <c r="AP38" s="128">
        <v>18.5954805336203</v>
      </c>
      <c r="AQ38" s="128">
        <v>20.114647440696501</v>
      </c>
      <c r="AR38" s="128">
        <v>20.861362061670601</v>
      </c>
      <c r="AS38" s="128">
        <v>19.646983505653299</v>
      </c>
      <c r="AT38" s="128">
        <v>19.819304668973601</v>
      </c>
      <c r="AU38" s="128">
        <v>20.922218007833798</v>
      </c>
      <c r="AV38" s="128">
        <v>21.450703321728898</v>
      </c>
      <c r="AW38" s="128">
        <v>20.5951488149068</v>
      </c>
      <c r="AX38" s="128">
        <v>20.3105997847582</v>
      </c>
      <c r="AY38" s="128">
        <v>19.483203784151499</v>
      </c>
      <c r="AZ38" s="128">
        <v>21.101579534723399</v>
      </c>
      <c r="BA38" s="128">
        <v>20.2751725018183</v>
      </c>
      <c r="BB38" s="128">
        <v>19.6271273871197</v>
      </c>
      <c r="BC38" s="128">
        <v>21.192668200092399</v>
      </c>
      <c r="BD38" s="128">
        <v>21.832833096916701</v>
      </c>
      <c r="BE38" s="128">
        <v>20.591652322865698</v>
      </c>
      <c r="BF38" s="128">
        <v>28.162083311827899</v>
      </c>
      <c r="BG38" s="128">
        <v>24.286814625374401</v>
      </c>
      <c r="BH38" s="128">
        <v>24.346299949135101</v>
      </c>
      <c r="BI38" s="128">
        <v>26.734714671684099</v>
      </c>
      <c r="BJ38" s="128">
        <v>28.310172271260399</v>
      </c>
      <c r="BK38" s="128"/>
    </row>
    <row r="39" spans="1:63" x14ac:dyDescent="0.25">
      <c r="A39" s="124" t="s">
        <v>48</v>
      </c>
      <c r="B39" s="128">
        <v>94.672836671619805</v>
      </c>
      <c r="C39" s="128">
        <v>84.109353124982903</v>
      </c>
      <c r="D39" s="128">
        <v>82.998078962521404</v>
      </c>
      <c r="E39" s="128">
        <v>97.239032226509494</v>
      </c>
      <c r="F39" s="128">
        <v>96.027610215107302</v>
      </c>
      <c r="G39" s="128">
        <v>79.926328520801107</v>
      </c>
      <c r="H39" s="128">
        <v>81.239234299453301</v>
      </c>
      <c r="I39" s="128">
        <v>95.645854105941496</v>
      </c>
      <c r="J39" s="128">
        <v>106.459874417341</v>
      </c>
      <c r="K39" s="128">
        <v>79.168543875836903</v>
      </c>
      <c r="L39" s="128">
        <v>79.483626960847104</v>
      </c>
      <c r="M39" s="128">
        <v>107.864626514992</v>
      </c>
      <c r="N39" s="128">
        <v>90.866783628327397</v>
      </c>
      <c r="O39" s="128">
        <v>73.781285444618803</v>
      </c>
      <c r="P39" s="128">
        <v>76.164157950269995</v>
      </c>
      <c r="Q39" s="128">
        <v>84.135807816421305</v>
      </c>
      <c r="R39" s="128">
        <v>88.048240564409696</v>
      </c>
      <c r="S39" s="128">
        <v>76.653103000614294</v>
      </c>
      <c r="T39" s="128">
        <v>81.445853032203601</v>
      </c>
      <c r="U39" s="128">
        <v>93.700611852330894</v>
      </c>
      <c r="V39" s="128">
        <v>78.002395050608698</v>
      </c>
      <c r="W39" s="128">
        <v>69.256641600029099</v>
      </c>
      <c r="X39" s="128">
        <v>69.3207295181615</v>
      </c>
      <c r="Y39" s="128">
        <v>72.401553644645105</v>
      </c>
      <c r="Z39" s="128">
        <v>71.586012437626096</v>
      </c>
      <c r="AA39" s="128">
        <v>63.0656906887844</v>
      </c>
      <c r="AB39" s="128">
        <v>66.532237342881601</v>
      </c>
      <c r="AC39" s="128">
        <v>68.538534728623503</v>
      </c>
      <c r="AD39" s="128">
        <v>65.847606543992697</v>
      </c>
      <c r="AE39" s="128">
        <v>64.193812296953894</v>
      </c>
      <c r="AF39" s="128">
        <v>65.685292990292297</v>
      </c>
      <c r="AG39" s="128">
        <v>68.091919873931502</v>
      </c>
      <c r="AH39" s="128">
        <v>66.108547619157306</v>
      </c>
      <c r="AI39" s="128">
        <v>61.507264265560401</v>
      </c>
      <c r="AJ39" s="128">
        <v>62.3761758274402</v>
      </c>
      <c r="AK39" s="128">
        <v>67.647685330636406</v>
      </c>
      <c r="AL39" s="128">
        <v>62.944286118442903</v>
      </c>
      <c r="AM39" s="128">
        <v>58.921532950169102</v>
      </c>
      <c r="AN39" s="128">
        <v>59.797998234637298</v>
      </c>
      <c r="AO39" s="128">
        <v>62.062661607533101</v>
      </c>
      <c r="AP39" s="128">
        <v>59.790191659324599</v>
      </c>
      <c r="AQ39" s="128">
        <v>56.705400566492202</v>
      </c>
      <c r="AR39" s="128">
        <v>58.470519928593397</v>
      </c>
      <c r="AS39" s="128">
        <v>59.986984683284902</v>
      </c>
      <c r="AT39" s="128">
        <v>69.353610371199693</v>
      </c>
      <c r="AU39" s="128">
        <v>61.410725560729702</v>
      </c>
      <c r="AV39" s="128">
        <v>61.118533669487398</v>
      </c>
      <c r="AW39" s="128">
        <v>66.3190053792908</v>
      </c>
      <c r="AX39" s="128">
        <v>68.277902631594102</v>
      </c>
      <c r="AY39" s="128">
        <v>55.7405710626388</v>
      </c>
      <c r="AZ39" s="128">
        <v>57.626702187951501</v>
      </c>
      <c r="BA39" s="128">
        <v>63.470748822706497</v>
      </c>
      <c r="BB39" s="128">
        <v>65.139701426819997</v>
      </c>
      <c r="BC39" s="128">
        <v>57.788623467280999</v>
      </c>
      <c r="BD39" s="128">
        <v>57.536361083072102</v>
      </c>
      <c r="BE39" s="128">
        <v>62.218826814780797</v>
      </c>
      <c r="BF39" s="128">
        <v>54.181452350243802</v>
      </c>
      <c r="BG39" s="128">
        <v>46.976214209203</v>
      </c>
      <c r="BH39" s="128">
        <v>46.9461892520685</v>
      </c>
      <c r="BI39" s="128">
        <v>51.672833327219699</v>
      </c>
      <c r="BJ39" s="128">
        <v>54.2993862998974</v>
      </c>
      <c r="BK39" s="128"/>
    </row>
    <row r="40" spans="1:63" x14ac:dyDescent="0.25">
      <c r="A40" s="124" t="s">
        <v>298</v>
      </c>
      <c r="B40" s="128">
        <v>21.708890715839701</v>
      </c>
      <c r="C40" s="128">
        <v>22.444075293730101</v>
      </c>
      <c r="D40" s="128">
        <v>22.4961243612312</v>
      </c>
      <c r="E40" s="128">
        <v>22.889834670836098</v>
      </c>
      <c r="F40" s="128">
        <v>21.3874980377234</v>
      </c>
      <c r="G40" s="128">
        <v>21.853267959650001</v>
      </c>
      <c r="H40" s="128">
        <v>22.261619686390301</v>
      </c>
      <c r="I40" s="128">
        <v>22.155208285002299</v>
      </c>
      <c r="J40" s="128">
        <v>21.888956166397499</v>
      </c>
      <c r="K40" s="128">
        <v>21.203609207533901</v>
      </c>
      <c r="L40" s="128">
        <v>21.787754513561001</v>
      </c>
      <c r="M40" s="128">
        <v>23.059965151281201</v>
      </c>
      <c r="N40" s="128">
        <v>20.3524375260764</v>
      </c>
      <c r="O40" s="128">
        <v>20.461603769955001</v>
      </c>
      <c r="P40" s="128">
        <v>20.7899656377339</v>
      </c>
      <c r="Q40" s="128">
        <v>20.2543486857742</v>
      </c>
      <c r="R40" s="128">
        <v>20.678434092266802</v>
      </c>
      <c r="S40" s="128">
        <v>20.689587800769399</v>
      </c>
      <c r="T40" s="128">
        <v>21.321527271383101</v>
      </c>
      <c r="U40" s="128">
        <v>21.424190865789001</v>
      </c>
      <c r="V40" s="128">
        <v>19.019944250414401</v>
      </c>
      <c r="W40" s="128">
        <v>19.747454778626299</v>
      </c>
      <c r="X40" s="128">
        <v>20.066492569722101</v>
      </c>
      <c r="Y40" s="128">
        <v>19.064431103609301</v>
      </c>
      <c r="Z40" s="128">
        <v>17.6500369357592</v>
      </c>
      <c r="AA40" s="128">
        <v>18.506816873680201</v>
      </c>
      <c r="AB40" s="128">
        <v>19.040071845450299</v>
      </c>
      <c r="AC40" s="128">
        <v>18.222193353519501</v>
      </c>
      <c r="AD40" s="128">
        <v>17.4206997122098</v>
      </c>
      <c r="AE40" s="128">
        <v>18.6819262993141</v>
      </c>
      <c r="AF40" s="128">
        <v>19.172729805311601</v>
      </c>
      <c r="AG40" s="128">
        <v>18.459336192956702</v>
      </c>
      <c r="AH40" s="128">
        <v>17.351900996402598</v>
      </c>
      <c r="AI40" s="128">
        <v>18.320745267121598</v>
      </c>
      <c r="AJ40" s="128">
        <v>18.738585489592499</v>
      </c>
      <c r="AK40" s="128">
        <v>18.196591050722201</v>
      </c>
      <c r="AL40" s="128">
        <v>16.763650676551599</v>
      </c>
      <c r="AM40" s="128">
        <v>17.887913255418201</v>
      </c>
      <c r="AN40" s="128">
        <v>18.2000233334734</v>
      </c>
      <c r="AO40" s="128">
        <v>17.340824892832899</v>
      </c>
      <c r="AP40" s="128">
        <v>16.550657507728602</v>
      </c>
      <c r="AQ40" s="128">
        <v>17.898204635352201</v>
      </c>
      <c r="AR40" s="128">
        <v>18.5763462443416</v>
      </c>
      <c r="AS40" s="128">
        <v>17.493980908063399</v>
      </c>
      <c r="AT40" s="128">
        <v>17.633723370475199</v>
      </c>
      <c r="AU40" s="128">
        <v>18.698996855648399</v>
      </c>
      <c r="AV40" s="128">
        <v>19.223344384096201</v>
      </c>
      <c r="AW40" s="128">
        <v>18.368894998525601</v>
      </c>
      <c r="AX40" s="128">
        <v>17.775798062077701</v>
      </c>
      <c r="AY40" s="128">
        <v>17.036917775436699</v>
      </c>
      <c r="AZ40" s="128">
        <v>18.5262675920338</v>
      </c>
      <c r="BA40" s="128">
        <v>17.650793301525201</v>
      </c>
      <c r="BB40" s="128">
        <v>17.006638265903</v>
      </c>
      <c r="BC40" s="128">
        <v>18.412561100154399</v>
      </c>
      <c r="BD40" s="128">
        <v>19.042621512671801</v>
      </c>
      <c r="BE40" s="128">
        <v>17.885259364795001</v>
      </c>
      <c r="BF40" s="128">
        <v>15.4304754024147</v>
      </c>
      <c r="BG40" s="128">
        <v>15.833507092302201</v>
      </c>
      <c r="BH40" s="128">
        <v>16.26805658188</v>
      </c>
      <c r="BI40" s="128">
        <v>15.951833427725999</v>
      </c>
      <c r="BJ40" s="128">
        <v>15.594646693813401</v>
      </c>
      <c r="BK40" s="128"/>
    </row>
    <row r="41" spans="1:63" x14ac:dyDescent="0.25">
      <c r="A41" s="124" t="s">
        <v>49</v>
      </c>
      <c r="B41" s="128">
        <v>2717.5802950053999</v>
      </c>
      <c r="C41" s="128">
        <v>2929.35167947639</v>
      </c>
      <c r="D41" s="128">
        <v>2973.80835358281</v>
      </c>
      <c r="E41" s="128">
        <v>2818.5401822766098</v>
      </c>
      <c r="F41" s="128">
        <v>2689.91285089338</v>
      </c>
      <c r="G41" s="128">
        <v>2925.73757912469</v>
      </c>
      <c r="H41" s="128">
        <v>3002.8179662360799</v>
      </c>
      <c r="I41" s="128">
        <v>2777.3330304800502</v>
      </c>
      <c r="J41" s="128">
        <v>2661.5796334643501</v>
      </c>
      <c r="K41" s="128">
        <v>2811.1703593901002</v>
      </c>
      <c r="L41" s="128">
        <v>2927.66112937548</v>
      </c>
      <c r="M41" s="128">
        <v>2785.33890116867</v>
      </c>
      <c r="N41" s="128">
        <v>2496.7174439202299</v>
      </c>
      <c r="O41" s="128">
        <v>2701.8504442865101</v>
      </c>
      <c r="P41" s="128">
        <v>2740.1577209391698</v>
      </c>
      <c r="Q41" s="128">
        <v>2508.4753987568802</v>
      </c>
      <c r="R41" s="128">
        <v>2403.9449887742899</v>
      </c>
      <c r="S41" s="128">
        <v>2558.8816146112899</v>
      </c>
      <c r="T41" s="128">
        <v>2637.5077910587802</v>
      </c>
      <c r="U41" s="128">
        <v>2454.4405796866699</v>
      </c>
      <c r="V41" s="128">
        <v>2357.1427791612</v>
      </c>
      <c r="W41" s="128">
        <v>2566.5253104345502</v>
      </c>
      <c r="X41" s="128">
        <v>2641.8509411250602</v>
      </c>
      <c r="Y41" s="128">
        <v>2396.01538907331</v>
      </c>
      <c r="Z41" s="128">
        <v>2297.3207185104502</v>
      </c>
      <c r="AA41" s="128">
        <v>2546.4619558546801</v>
      </c>
      <c r="AB41" s="128">
        <v>2614.6467654113098</v>
      </c>
      <c r="AC41" s="128">
        <v>2405.4509120157099</v>
      </c>
      <c r="AD41" s="128">
        <v>2315.4796341839701</v>
      </c>
      <c r="AE41" s="128">
        <v>2568.2281320225302</v>
      </c>
      <c r="AF41" s="128">
        <v>2660.28235716786</v>
      </c>
      <c r="AG41" s="128">
        <v>2470.7005688324198</v>
      </c>
      <c r="AH41" s="128">
        <v>2270.3710239438301</v>
      </c>
      <c r="AI41" s="128">
        <v>2506.8109695324802</v>
      </c>
      <c r="AJ41" s="128">
        <v>2581.3198074213901</v>
      </c>
      <c r="AK41" s="128">
        <v>2395.8237049476602</v>
      </c>
      <c r="AL41" s="128">
        <v>2232.8530364121898</v>
      </c>
      <c r="AM41" s="128">
        <v>2485.54515355784</v>
      </c>
      <c r="AN41" s="128">
        <v>2539.7673314492799</v>
      </c>
      <c r="AO41" s="128">
        <v>2344.6006999383799</v>
      </c>
      <c r="AP41" s="128">
        <v>2115.91278531033</v>
      </c>
      <c r="AQ41" s="128">
        <v>2375.4169231195601</v>
      </c>
      <c r="AR41" s="128">
        <v>2477.2415771835999</v>
      </c>
      <c r="AS41" s="128">
        <v>2268.22099220883</v>
      </c>
      <c r="AT41" s="128">
        <v>2070.8927663347899</v>
      </c>
      <c r="AU41" s="128">
        <v>2331.3478292885002</v>
      </c>
      <c r="AV41" s="128">
        <v>2429.30652760675</v>
      </c>
      <c r="AW41" s="128">
        <v>2224.2169819993601</v>
      </c>
      <c r="AX41" s="128">
        <v>2017.7888083770499</v>
      </c>
      <c r="AY41" s="128">
        <v>2045.52005591528</v>
      </c>
      <c r="AZ41" s="128">
        <v>2267.5512429141299</v>
      </c>
      <c r="BA41" s="128">
        <v>2047.65926718271</v>
      </c>
      <c r="BB41" s="128">
        <v>1890.44806297832</v>
      </c>
      <c r="BC41" s="128">
        <v>2178.2172377596498</v>
      </c>
      <c r="BD41" s="128">
        <v>2296.1258807102399</v>
      </c>
      <c r="BE41" s="128">
        <v>2056.90810190416</v>
      </c>
      <c r="BF41" s="128">
        <v>1854.29186816318</v>
      </c>
      <c r="BG41" s="128">
        <v>1970.0924572435399</v>
      </c>
      <c r="BH41" s="128">
        <v>2043.2671373093301</v>
      </c>
      <c r="BI41" s="128">
        <v>1950.6436371146599</v>
      </c>
      <c r="BJ41" s="128">
        <v>1884.47987994306</v>
      </c>
      <c r="BK41" s="128"/>
    </row>
    <row r="42" spans="1:63" x14ac:dyDescent="0.25">
      <c r="A42" s="124" t="s">
        <v>327</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row>
    <row r="43" spans="1:63" x14ac:dyDescent="0.25">
      <c r="A43" s="124" t="s">
        <v>30</v>
      </c>
      <c r="B43" s="128">
        <v>17375.761477457225</v>
      </c>
      <c r="C43" s="128">
        <v>16647.312261167579</v>
      </c>
      <c r="D43" s="128">
        <v>16149.312380542493</v>
      </c>
      <c r="E43" s="128">
        <v>17947.44750143119</v>
      </c>
      <c r="F43" s="128">
        <v>16509.115704995165</v>
      </c>
      <c r="G43" s="128">
        <v>15114.835714063893</v>
      </c>
      <c r="H43" s="128">
        <v>14214.110400030906</v>
      </c>
      <c r="I43" s="128">
        <v>16831.618849563689</v>
      </c>
      <c r="J43" s="128">
        <v>18998.620954852529</v>
      </c>
      <c r="K43" s="128">
        <v>16274.958482857432</v>
      </c>
      <c r="L43" s="128">
        <v>15158.765804890429</v>
      </c>
      <c r="M43" s="128">
        <v>18407.559552305891</v>
      </c>
      <c r="N43" s="128">
        <v>17665.118610819976</v>
      </c>
      <c r="O43" s="128">
        <v>15494.637745448346</v>
      </c>
      <c r="P43" s="128">
        <v>14542.912490504776</v>
      </c>
      <c r="Q43" s="128">
        <v>15728.616691665917</v>
      </c>
      <c r="R43" s="128">
        <v>16126.863235138491</v>
      </c>
      <c r="S43" s="128">
        <v>14400.572008330755</v>
      </c>
      <c r="T43" s="128">
        <v>13791.980451606572</v>
      </c>
      <c r="U43" s="128">
        <v>15583.093618274143</v>
      </c>
      <c r="V43" s="128">
        <v>15921.307953619038</v>
      </c>
      <c r="W43" s="128">
        <v>14308.78218595945</v>
      </c>
      <c r="X43" s="128">
        <v>13687.293499818988</v>
      </c>
      <c r="Y43" s="128">
        <v>14515.909834922604</v>
      </c>
      <c r="Z43" s="128">
        <v>14617.100327978336</v>
      </c>
      <c r="AA43" s="128">
        <v>14032.587674127608</v>
      </c>
      <c r="AB43" s="128">
        <v>13642.036131977227</v>
      </c>
      <c r="AC43" s="128">
        <v>14672.65956395731</v>
      </c>
      <c r="AD43" s="128">
        <v>15179.025394217906</v>
      </c>
      <c r="AE43" s="128">
        <v>14034.245283527216</v>
      </c>
      <c r="AF43" s="128">
        <v>13509.519635195555</v>
      </c>
      <c r="AG43" s="128">
        <v>14741.979521642177</v>
      </c>
      <c r="AH43" s="128">
        <v>15162.535875849582</v>
      </c>
      <c r="AI43" s="128">
        <v>14094.750161442682</v>
      </c>
      <c r="AJ43" s="128">
        <v>13884.971294493096</v>
      </c>
      <c r="AK43" s="128">
        <v>15146.140374866696</v>
      </c>
      <c r="AL43" s="128">
        <v>14491.703680839229</v>
      </c>
      <c r="AM43" s="128">
        <v>13952.434215809384</v>
      </c>
      <c r="AN43" s="128">
        <v>13729.788225159999</v>
      </c>
      <c r="AO43" s="128">
        <v>14639.799665600891</v>
      </c>
      <c r="AP43" s="128">
        <v>14429.762504665741</v>
      </c>
      <c r="AQ43" s="128">
        <v>13747.757341536722</v>
      </c>
      <c r="AR43" s="128">
        <v>13445.321030167544</v>
      </c>
      <c r="AS43" s="128">
        <v>14352.444595656703</v>
      </c>
      <c r="AT43" s="128">
        <v>14202.975126429614</v>
      </c>
      <c r="AU43" s="128">
        <v>13469.790627508577</v>
      </c>
      <c r="AV43" s="128">
        <v>13389.442186445367</v>
      </c>
      <c r="AW43" s="128">
        <v>13624.916183816866</v>
      </c>
      <c r="AX43" s="128">
        <v>12747.927900145058</v>
      </c>
      <c r="AY43" s="128">
        <v>11703.646288483993</v>
      </c>
      <c r="AZ43" s="128">
        <v>11920.89153811388</v>
      </c>
      <c r="BA43" s="128">
        <v>12568.563967054994</v>
      </c>
      <c r="BB43" s="128">
        <v>12614.511567802383</v>
      </c>
      <c r="BC43" s="128">
        <v>12762.759199080003</v>
      </c>
      <c r="BD43" s="128">
        <v>12404.124909217386</v>
      </c>
      <c r="BE43" s="128">
        <v>13248.853624053125</v>
      </c>
      <c r="BF43" s="128">
        <v>12425.014772463286</v>
      </c>
      <c r="BG43" s="128">
        <v>12377.322523272544</v>
      </c>
      <c r="BH43" s="128">
        <v>11845.396670720986</v>
      </c>
      <c r="BI43" s="128">
        <v>12832.661747011798</v>
      </c>
      <c r="BJ43" s="128">
        <v>12447.006082174656</v>
      </c>
      <c r="BK43" s="12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2.6" x14ac:dyDescent="0.25"/>
  <sheetData>
    <row r="1" spans="1:23" x14ac:dyDescent="0.25">
      <c r="A1" t="s">
        <v>248</v>
      </c>
      <c r="B1" t="s">
        <v>249</v>
      </c>
      <c r="C1" t="s">
        <v>32</v>
      </c>
      <c r="D1" t="s">
        <v>250</v>
      </c>
      <c r="E1" t="s">
        <v>251</v>
      </c>
      <c r="F1" t="s">
        <v>252</v>
      </c>
      <c r="G1" t="s">
        <v>253</v>
      </c>
      <c r="H1" t="s">
        <v>254</v>
      </c>
      <c r="I1" t="s">
        <v>255</v>
      </c>
      <c r="J1" t="s">
        <v>256</v>
      </c>
      <c r="K1" t="s">
        <v>257</v>
      </c>
      <c r="L1" t="s">
        <v>258</v>
      </c>
      <c r="M1" t="s">
        <v>259</v>
      </c>
      <c r="N1" t="s">
        <v>260</v>
      </c>
      <c r="O1" t="s">
        <v>261</v>
      </c>
      <c r="P1" t="s">
        <v>262</v>
      </c>
      <c r="Q1" t="s">
        <v>263</v>
      </c>
      <c r="R1" t="s">
        <v>264</v>
      </c>
      <c r="S1" t="s">
        <v>265</v>
      </c>
      <c r="T1" t="s">
        <v>266</v>
      </c>
      <c r="U1" t="s">
        <v>267</v>
      </c>
      <c r="V1" t="s">
        <v>268</v>
      </c>
      <c r="W1" t="s">
        <v>269</v>
      </c>
    </row>
    <row r="2" spans="1:23" x14ac:dyDescent="0.25">
      <c r="A2" t="s">
        <v>270</v>
      </c>
      <c r="B2" t="s">
        <v>35</v>
      </c>
      <c r="C2" t="s">
        <v>22</v>
      </c>
      <c r="D2" t="s">
        <v>271</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25">
      <c r="A3" t="s">
        <v>270</v>
      </c>
      <c r="B3" t="s">
        <v>35</v>
      </c>
      <c r="C3" t="s">
        <v>22</v>
      </c>
      <c r="D3" t="s">
        <v>271</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25">
      <c r="A4" t="s">
        <v>270</v>
      </c>
      <c r="B4" t="s">
        <v>35</v>
      </c>
      <c r="C4" t="s">
        <v>22</v>
      </c>
      <c r="D4" t="s">
        <v>271</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25">
      <c r="A5" t="s">
        <v>270</v>
      </c>
      <c r="B5" t="s">
        <v>35</v>
      </c>
      <c r="C5" t="s">
        <v>22</v>
      </c>
      <c r="D5" t="s">
        <v>271</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25">
      <c r="A6" t="s">
        <v>270</v>
      </c>
      <c r="B6" t="s">
        <v>35</v>
      </c>
      <c r="C6" t="s">
        <v>22</v>
      </c>
      <c r="D6" t="s">
        <v>272</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25">
      <c r="A7" t="s">
        <v>270</v>
      </c>
      <c r="B7" t="s">
        <v>35</v>
      </c>
      <c r="C7" t="s">
        <v>22</v>
      </c>
      <c r="D7" t="s">
        <v>272</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25">
      <c r="A8" t="s">
        <v>270</v>
      </c>
      <c r="B8" t="s">
        <v>35</v>
      </c>
      <c r="C8" t="s">
        <v>22</v>
      </c>
      <c r="D8" t="s">
        <v>272</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25">
      <c r="A9" t="s">
        <v>270</v>
      </c>
      <c r="B9" t="s">
        <v>35</v>
      </c>
      <c r="C9" t="s">
        <v>22</v>
      </c>
      <c r="D9" t="s">
        <v>272</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25">
      <c r="A10" t="s">
        <v>270</v>
      </c>
      <c r="B10" t="s">
        <v>35</v>
      </c>
      <c r="C10" t="s">
        <v>22</v>
      </c>
      <c r="D10" t="s">
        <v>273</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25">
      <c r="A11" t="s">
        <v>270</v>
      </c>
      <c r="B11" t="s">
        <v>35</v>
      </c>
      <c r="C11" t="s">
        <v>22</v>
      </c>
      <c r="D11" t="s">
        <v>273</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25">
      <c r="A12" t="s">
        <v>270</v>
      </c>
      <c r="B12" t="s">
        <v>35</v>
      </c>
      <c r="C12" t="s">
        <v>22</v>
      </c>
      <c r="D12" t="s">
        <v>273</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25">
      <c r="A13" t="s">
        <v>270</v>
      </c>
      <c r="B13" t="s">
        <v>35</v>
      </c>
      <c r="C13" t="s">
        <v>22</v>
      </c>
      <c r="D13" t="s">
        <v>273</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25">
      <c r="A14" t="s">
        <v>270</v>
      </c>
      <c r="B14" t="s">
        <v>35</v>
      </c>
      <c r="C14" t="s">
        <v>22</v>
      </c>
      <c r="D14" t="s">
        <v>274</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25">
      <c r="A15" t="s">
        <v>270</v>
      </c>
      <c r="B15" t="s">
        <v>35</v>
      </c>
      <c r="C15" t="s">
        <v>22</v>
      </c>
      <c r="D15" t="s">
        <v>274</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25">
      <c r="A16" t="s">
        <v>270</v>
      </c>
      <c r="B16" t="s">
        <v>35</v>
      </c>
      <c r="C16" t="s">
        <v>22</v>
      </c>
      <c r="D16" t="s">
        <v>274</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25">
      <c r="A17" t="s">
        <v>270</v>
      </c>
      <c r="B17" t="s">
        <v>35</v>
      </c>
      <c r="C17" t="s">
        <v>22</v>
      </c>
      <c r="D17" t="s">
        <v>274</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25">
      <c r="A18" t="s">
        <v>270</v>
      </c>
      <c r="B18" t="s">
        <v>35</v>
      </c>
      <c r="C18" t="s">
        <v>22</v>
      </c>
      <c r="D18" t="s">
        <v>275</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25">
      <c r="A19" t="s">
        <v>270</v>
      </c>
      <c r="B19" t="s">
        <v>35</v>
      </c>
      <c r="C19" t="s">
        <v>22</v>
      </c>
      <c r="D19" t="s">
        <v>275</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25">
      <c r="A20" t="s">
        <v>270</v>
      </c>
      <c r="B20" t="s">
        <v>35</v>
      </c>
      <c r="C20" t="s">
        <v>22</v>
      </c>
      <c r="D20" t="s">
        <v>275</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25">
      <c r="A21" t="s">
        <v>270</v>
      </c>
      <c r="B21" t="s">
        <v>35</v>
      </c>
      <c r="C21" t="s">
        <v>22</v>
      </c>
      <c r="D21" t="s">
        <v>275</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25">
      <c r="A22" t="s">
        <v>270</v>
      </c>
      <c r="B22" t="s">
        <v>35</v>
      </c>
      <c r="C22" t="s">
        <v>22</v>
      </c>
      <c r="D22" t="s">
        <v>276</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25">
      <c r="A23" t="s">
        <v>270</v>
      </c>
      <c r="B23" t="s">
        <v>35</v>
      </c>
      <c r="C23" t="s">
        <v>22</v>
      </c>
      <c r="D23" t="s">
        <v>276</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25">
      <c r="A24" t="s">
        <v>270</v>
      </c>
      <c r="B24" t="s">
        <v>35</v>
      </c>
      <c r="C24" t="s">
        <v>22</v>
      </c>
      <c r="D24" t="s">
        <v>276</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25">
      <c r="A25" t="s">
        <v>270</v>
      </c>
      <c r="B25" t="s">
        <v>35</v>
      </c>
      <c r="C25" t="s">
        <v>22</v>
      </c>
      <c r="D25" t="s">
        <v>276</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25">
      <c r="A26" t="s">
        <v>270</v>
      </c>
      <c r="B26" t="s">
        <v>35</v>
      </c>
      <c r="C26" t="s">
        <v>22</v>
      </c>
      <c r="D26" t="s">
        <v>277</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25">
      <c r="A27" t="s">
        <v>270</v>
      </c>
      <c r="B27" t="s">
        <v>35</v>
      </c>
      <c r="C27" t="s">
        <v>22</v>
      </c>
      <c r="D27" t="s">
        <v>277</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25">
      <c r="A28" t="s">
        <v>270</v>
      </c>
      <c r="B28" t="s">
        <v>35</v>
      </c>
      <c r="C28" t="s">
        <v>22</v>
      </c>
      <c r="D28" t="s">
        <v>277</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25">
      <c r="A29" t="s">
        <v>270</v>
      </c>
      <c r="B29" t="s">
        <v>35</v>
      </c>
      <c r="C29" t="s">
        <v>22</v>
      </c>
      <c r="D29" t="s">
        <v>277</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25">
      <c r="A30" t="s">
        <v>270</v>
      </c>
      <c r="B30" t="s">
        <v>35</v>
      </c>
      <c r="C30" t="s">
        <v>22</v>
      </c>
      <c r="D30" t="s">
        <v>278</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25">
      <c r="A31" t="s">
        <v>270</v>
      </c>
      <c r="B31" t="s">
        <v>35</v>
      </c>
      <c r="C31" t="s">
        <v>22</v>
      </c>
      <c r="D31" t="s">
        <v>278</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25">
      <c r="A32" t="s">
        <v>270</v>
      </c>
      <c r="B32" t="s">
        <v>35</v>
      </c>
      <c r="C32" t="s">
        <v>22</v>
      </c>
      <c r="D32" t="s">
        <v>278</v>
      </c>
      <c r="E32" t="s">
        <v>146</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25">
      <c r="A33" t="s">
        <v>270</v>
      </c>
      <c r="B33" t="s">
        <v>35</v>
      </c>
      <c r="C33" t="s">
        <v>22</v>
      </c>
      <c r="D33" t="s">
        <v>278</v>
      </c>
      <c r="E33" t="s">
        <v>147</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25">
      <c r="A34" t="s">
        <v>270</v>
      </c>
      <c r="B34" t="s">
        <v>35</v>
      </c>
      <c r="C34" t="s">
        <v>22</v>
      </c>
      <c r="D34" t="s">
        <v>279</v>
      </c>
      <c r="E34" t="s">
        <v>161</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25">
      <c r="A35" t="s">
        <v>270</v>
      </c>
      <c r="B35" t="s">
        <v>35</v>
      </c>
      <c r="C35" t="s">
        <v>22</v>
      </c>
      <c r="D35" t="s">
        <v>279</v>
      </c>
      <c r="E35" t="s">
        <v>163</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25">
      <c r="A36" t="s">
        <v>270</v>
      </c>
      <c r="B36" t="s">
        <v>35</v>
      </c>
      <c r="C36" t="s">
        <v>22</v>
      </c>
      <c r="D36" t="s">
        <v>279</v>
      </c>
      <c r="E36" t="s">
        <v>164</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25">
      <c r="A37" t="s">
        <v>270</v>
      </c>
      <c r="B37" t="s">
        <v>35</v>
      </c>
      <c r="C37" t="s">
        <v>22</v>
      </c>
      <c r="D37" t="s">
        <v>279</v>
      </c>
      <c r="E37" t="s">
        <v>166</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25">
      <c r="A38" t="s">
        <v>270</v>
      </c>
      <c r="B38" t="s">
        <v>35</v>
      </c>
      <c r="C38" t="s">
        <v>22</v>
      </c>
      <c r="D38" t="s">
        <v>280</v>
      </c>
      <c r="E38" t="s">
        <v>167</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25">
      <c r="A39" t="s">
        <v>270</v>
      </c>
      <c r="B39" t="s">
        <v>35</v>
      </c>
      <c r="C39" t="s">
        <v>22</v>
      </c>
      <c r="D39" t="s">
        <v>280</v>
      </c>
      <c r="E39" t="s">
        <v>171</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25">
      <c r="A40" t="s">
        <v>270</v>
      </c>
      <c r="B40" t="s">
        <v>35</v>
      </c>
      <c r="C40" t="s">
        <v>22</v>
      </c>
      <c r="D40" t="s">
        <v>280</v>
      </c>
      <c r="E40" t="s">
        <v>174</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25">
      <c r="A41" t="s">
        <v>270</v>
      </c>
      <c r="B41" t="s">
        <v>35</v>
      </c>
      <c r="C41" t="s">
        <v>22</v>
      </c>
      <c r="D41" t="s">
        <v>280</v>
      </c>
      <c r="E41" t="s">
        <v>176</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25">
      <c r="A42" t="s">
        <v>270</v>
      </c>
      <c r="B42" t="s">
        <v>35</v>
      </c>
      <c r="C42" t="s">
        <v>22</v>
      </c>
      <c r="D42" t="s">
        <v>281</v>
      </c>
      <c r="E42" t="s">
        <v>195</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25">
      <c r="A43" t="s">
        <v>270</v>
      </c>
      <c r="B43" t="s">
        <v>35</v>
      </c>
      <c r="C43" t="s">
        <v>22</v>
      </c>
      <c r="D43" t="s">
        <v>281</v>
      </c>
      <c r="E43" t="s">
        <v>206</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25">
      <c r="A44" t="s">
        <v>270</v>
      </c>
      <c r="B44" t="s">
        <v>35</v>
      </c>
      <c r="C44" t="s">
        <v>22</v>
      </c>
      <c r="D44" t="s">
        <v>281</v>
      </c>
      <c r="E44" t="s">
        <v>207</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25">
      <c r="A45" t="s">
        <v>270</v>
      </c>
      <c r="B45" t="s">
        <v>35</v>
      </c>
      <c r="C45" t="s">
        <v>22</v>
      </c>
      <c r="D45" t="s">
        <v>281</v>
      </c>
      <c r="E45" t="s">
        <v>212</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25">
      <c r="A46" t="s">
        <v>270</v>
      </c>
      <c r="B46" t="s">
        <v>35</v>
      </c>
      <c r="C46" t="s">
        <v>22</v>
      </c>
      <c r="D46" t="s">
        <v>282</v>
      </c>
      <c r="E46" t="s">
        <v>213</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25">
      <c r="A47" t="s">
        <v>270</v>
      </c>
      <c r="B47" t="s">
        <v>35</v>
      </c>
      <c r="C47" t="s">
        <v>22</v>
      </c>
      <c r="D47" t="s">
        <v>282</v>
      </c>
      <c r="E47" t="s">
        <v>214</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25">
      <c r="A48" t="s">
        <v>270</v>
      </c>
      <c r="B48" t="s">
        <v>35</v>
      </c>
      <c r="C48" t="s">
        <v>22</v>
      </c>
      <c r="D48" t="s">
        <v>282</v>
      </c>
      <c r="E48" t="s">
        <v>215</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25">
      <c r="A49" t="s">
        <v>270</v>
      </c>
      <c r="B49" t="s">
        <v>35</v>
      </c>
      <c r="C49" t="s">
        <v>22</v>
      </c>
      <c r="D49" t="s">
        <v>282</v>
      </c>
      <c r="E49" t="s">
        <v>217</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25">
      <c r="A50" t="s">
        <v>270</v>
      </c>
      <c r="B50" t="s">
        <v>35</v>
      </c>
      <c r="C50" t="s">
        <v>22</v>
      </c>
      <c r="D50" t="s">
        <v>283</v>
      </c>
      <c r="E50" t="s">
        <v>219</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25">
      <c r="A51" t="s">
        <v>270</v>
      </c>
      <c r="B51" t="s">
        <v>35</v>
      </c>
      <c r="C51" t="s">
        <v>22</v>
      </c>
      <c r="D51" t="s">
        <v>283</v>
      </c>
      <c r="E51" t="s">
        <v>221</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25">
      <c r="A52" t="s">
        <v>270</v>
      </c>
      <c r="B52" t="s">
        <v>35</v>
      </c>
      <c r="C52" t="s">
        <v>22</v>
      </c>
      <c r="D52" t="s">
        <v>283</v>
      </c>
      <c r="E52" t="s">
        <v>222</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25">
      <c r="A53" t="s">
        <v>270</v>
      </c>
      <c r="B53" t="s">
        <v>35</v>
      </c>
      <c r="C53" t="s">
        <v>22</v>
      </c>
      <c r="D53" t="s">
        <v>283</v>
      </c>
      <c r="E53" t="s">
        <v>224</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25">
      <c r="A54" t="s">
        <v>270</v>
      </c>
      <c r="B54" t="s">
        <v>35</v>
      </c>
      <c r="C54" t="s">
        <v>22</v>
      </c>
      <c r="D54" t="s">
        <v>284</v>
      </c>
      <c r="E54" t="s">
        <v>225</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25">
      <c r="A55" t="s">
        <v>270</v>
      </c>
      <c r="B55" t="s">
        <v>35</v>
      </c>
      <c r="C55" t="s">
        <v>22</v>
      </c>
      <c r="D55" t="s">
        <v>284</v>
      </c>
      <c r="E55" t="s">
        <v>226</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25">
      <c r="A56" t="s">
        <v>270</v>
      </c>
      <c r="B56" t="s">
        <v>35</v>
      </c>
      <c r="C56" t="s">
        <v>22</v>
      </c>
      <c r="D56" t="s">
        <v>284</v>
      </c>
      <c r="E56" t="s">
        <v>229</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25">
      <c r="A57" t="s">
        <v>270</v>
      </c>
      <c r="B57" t="s">
        <v>35</v>
      </c>
      <c r="C57" t="s">
        <v>22</v>
      </c>
      <c r="D57" t="s">
        <v>284</v>
      </c>
      <c r="E57" t="s">
        <v>231</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25">
      <c r="A58" t="s">
        <v>270</v>
      </c>
      <c r="B58" t="s">
        <v>35</v>
      </c>
      <c r="C58" t="s">
        <v>22</v>
      </c>
      <c r="D58" t="s">
        <v>285</v>
      </c>
      <c r="E58" t="s">
        <v>232</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25">
      <c r="A59" t="s">
        <v>270</v>
      </c>
      <c r="B59" t="s">
        <v>35</v>
      </c>
      <c r="C59" t="s">
        <v>22</v>
      </c>
      <c r="D59" t="s">
        <v>285</v>
      </c>
      <c r="E59" t="s">
        <v>233</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25">
      <c r="A60" t="s">
        <v>270</v>
      </c>
      <c r="B60" t="s">
        <v>35</v>
      </c>
      <c r="C60" t="s">
        <v>22</v>
      </c>
      <c r="D60" t="s">
        <v>285</v>
      </c>
      <c r="E60" t="s">
        <v>235</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25">
      <c r="A61" t="s">
        <v>270</v>
      </c>
      <c r="B61" t="s">
        <v>35</v>
      </c>
      <c r="C61" t="s">
        <v>22</v>
      </c>
      <c r="D61" t="s">
        <v>285</v>
      </c>
      <c r="E61" t="s">
        <v>244</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25">
      <c r="A62" t="s">
        <v>270</v>
      </c>
      <c r="B62" t="s">
        <v>35</v>
      </c>
      <c r="C62" t="s">
        <v>22</v>
      </c>
      <c r="D62" t="s">
        <v>286</v>
      </c>
      <c r="E62" t="s">
        <v>247</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25">
      <c r="A63" t="s">
        <v>287</v>
      </c>
      <c r="B63" t="s">
        <v>1</v>
      </c>
      <c r="C63" t="s">
        <v>23</v>
      </c>
      <c r="D63" t="s">
        <v>271</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25">
      <c r="A64" t="s">
        <v>287</v>
      </c>
      <c r="B64" t="s">
        <v>1</v>
      </c>
      <c r="C64" t="s">
        <v>23</v>
      </c>
      <c r="D64" t="s">
        <v>271</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25">
      <c r="A65" t="s">
        <v>287</v>
      </c>
      <c r="B65" t="s">
        <v>1</v>
      </c>
      <c r="C65" t="s">
        <v>23</v>
      </c>
      <c r="D65" t="s">
        <v>271</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25">
      <c r="A66" t="s">
        <v>287</v>
      </c>
      <c r="B66" t="s">
        <v>1</v>
      </c>
      <c r="C66" t="s">
        <v>23</v>
      </c>
      <c r="D66" t="s">
        <v>271</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25">
      <c r="A67" t="s">
        <v>287</v>
      </c>
      <c r="B67" t="s">
        <v>1</v>
      </c>
      <c r="C67" t="s">
        <v>23</v>
      </c>
      <c r="D67" t="s">
        <v>272</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25">
      <c r="A68" t="s">
        <v>287</v>
      </c>
      <c r="B68" t="s">
        <v>1</v>
      </c>
      <c r="C68" t="s">
        <v>23</v>
      </c>
      <c r="D68" t="s">
        <v>272</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25">
      <c r="A69" t="s">
        <v>287</v>
      </c>
      <c r="B69" t="s">
        <v>1</v>
      </c>
      <c r="C69" t="s">
        <v>23</v>
      </c>
      <c r="D69" t="s">
        <v>272</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25">
      <c r="A70" t="s">
        <v>287</v>
      </c>
      <c r="B70" t="s">
        <v>1</v>
      </c>
      <c r="C70" t="s">
        <v>23</v>
      </c>
      <c r="D70" t="s">
        <v>272</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25">
      <c r="A71" t="s">
        <v>287</v>
      </c>
      <c r="B71" t="s">
        <v>1</v>
      </c>
      <c r="C71" t="s">
        <v>23</v>
      </c>
      <c r="D71" t="s">
        <v>273</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25">
      <c r="A72" t="s">
        <v>287</v>
      </c>
      <c r="B72" t="s">
        <v>1</v>
      </c>
      <c r="C72" t="s">
        <v>23</v>
      </c>
      <c r="D72" t="s">
        <v>273</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25">
      <c r="A73" t="s">
        <v>287</v>
      </c>
      <c r="B73" t="s">
        <v>1</v>
      </c>
      <c r="C73" t="s">
        <v>23</v>
      </c>
      <c r="D73" t="s">
        <v>273</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25">
      <c r="A74" t="s">
        <v>287</v>
      </c>
      <c r="B74" t="s">
        <v>1</v>
      </c>
      <c r="C74" t="s">
        <v>23</v>
      </c>
      <c r="D74" t="s">
        <v>273</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25">
      <c r="A75" t="s">
        <v>287</v>
      </c>
      <c r="B75" t="s">
        <v>1</v>
      </c>
      <c r="C75" t="s">
        <v>23</v>
      </c>
      <c r="D75" t="s">
        <v>274</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25">
      <c r="A76" t="s">
        <v>287</v>
      </c>
      <c r="B76" t="s">
        <v>1</v>
      </c>
      <c r="C76" t="s">
        <v>23</v>
      </c>
      <c r="D76" t="s">
        <v>274</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25">
      <c r="A77" t="s">
        <v>287</v>
      </c>
      <c r="B77" t="s">
        <v>1</v>
      </c>
      <c r="C77" t="s">
        <v>23</v>
      </c>
      <c r="D77" t="s">
        <v>274</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25">
      <c r="A78" t="s">
        <v>287</v>
      </c>
      <c r="B78" t="s">
        <v>1</v>
      </c>
      <c r="C78" t="s">
        <v>23</v>
      </c>
      <c r="D78" t="s">
        <v>274</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25">
      <c r="A79" t="s">
        <v>287</v>
      </c>
      <c r="B79" t="s">
        <v>1</v>
      </c>
      <c r="C79" t="s">
        <v>23</v>
      </c>
      <c r="D79" t="s">
        <v>275</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25">
      <c r="A80" t="s">
        <v>287</v>
      </c>
      <c r="B80" t="s">
        <v>1</v>
      </c>
      <c r="C80" t="s">
        <v>23</v>
      </c>
      <c r="D80" t="s">
        <v>275</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25">
      <c r="A81" t="s">
        <v>287</v>
      </c>
      <c r="B81" t="s">
        <v>1</v>
      </c>
      <c r="C81" t="s">
        <v>23</v>
      </c>
      <c r="D81" t="s">
        <v>275</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25">
      <c r="A82" t="s">
        <v>287</v>
      </c>
      <c r="B82" t="s">
        <v>1</v>
      </c>
      <c r="C82" t="s">
        <v>23</v>
      </c>
      <c r="D82" t="s">
        <v>275</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25">
      <c r="A83" t="s">
        <v>287</v>
      </c>
      <c r="B83" t="s">
        <v>1</v>
      </c>
      <c r="C83" t="s">
        <v>23</v>
      </c>
      <c r="D83" t="s">
        <v>276</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25">
      <c r="A84" t="s">
        <v>287</v>
      </c>
      <c r="B84" t="s">
        <v>1</v>
      </c>
      <c r="C84" t="s">
        <v>23</v>
      </c>
      <c r="D84" t="s">
        <v>276</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25">
      <c r="A85" t="s">
        <v>287</v>
      </c>
      <c r="B85" t="s">
        <v>1</v>
      </c>
      <c r="C85" t="s">
        <v>23</v>
      </c>
      <c r="D85" t="s">
        <v>276</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25">
      <c r="A86" t="s">
        <v>287</v>
      </c>
      <c r="B86" t="s">
        <v>1</v>
      </c>
      <c r="C86" t="s">
        <v>23</v>
      </c>
      <c r="D86" t="s">
        <v>276</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25">
      <c r="A87" t="s">
        <v>287</v>
      </c>
      <c r="B87" t="s">
        <v>1</v>
      </c>
      <c r="C87" t="s">
        <v>23</v>
      </c>
      <c r="D87" t="s">
        <v>277</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25">
      <c r="A88" t="s">
        <v>287</v>
      </c>
      <c r="B88" t="s">
        <v>1</v>
      </c>
      <c r="C88" t="s">
        <v>23</v>
      </c>
      <c r="D88" t="s">
        <v>277</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25">
      <c r="A89" t="s">
        <v>287</v>
      </c>
      <c r="B89" t="s">
        <v>1</v>
      </c>
      <c r="C89" t="s">
        <v>23</v>
      </c>
      <c r="D89" t="s">
        <v>277</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25">
      <c r="A90" t="s">
        <v>287</v>
      </c>
      <c r="B90" t="s">
        <v>1</v>
      </c>
      <c r="C90" t="s">
        <v>23</v>
      </c>
      <c r="D90" t="s">
        <v>277</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25">
      <c r="A91" t="s">
        <v>287</v>
      </c>
      <c r="B91" t="s">
        <v>1</v>
      </c>
      <c r="C91" t="s">
        <v>23</v>
      </c>
      <c r="D91" t="s">
        <v>278</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25">
      <c r="A92" t="s">
        <v>287</v>
      </c>
      <c r="B92" t="s">
        <v>1</v>
      </c>
      <c r="C92" t="s">
        <v>23</v>
      </c>
      <c r="D92" t="s">
        <v>278</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25">
      <c r="A93" t="s">
        <v>287</v>
      </c>
      <c r="B93" t="s">
        <v>1</v>
      </c>
      <c r="C93" t="s">
        <v>23</v>
      </c>
      <c r="D93" t="s">
        <v>278</v>
      </c>
      <c r="E93" t="s">
        <v>146</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25">
      <c r="A94" t="s">
        <v>287</v>
      </c>
      <c r="B94" t="s">
        <v>1</v>
      </c>
      <c r="C94" t="s">
        <v>23</v>
      </c>
      <c r="D94" t="s">
        <v>278</v>
      </c>
      <c r="E94" t="s">
        <v>147</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25">
      <c r="A95" t="s">
        <v>287</v>
      </c>
      <c r="B95" t="s">
        <v>1</v>
      </c>
      <c r="C95" t="s">
        <v>23</v>
      </c>
      <c r="D95" t="s">
        <v>279</v>
      </c>
      <c r="E95" t="s">
        <v>161</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25">
      <c r="A96" t="s">
        <v>287</v>
      </c>
      <c r="B96" t="s">
        <v>1</v>
      </c>
      <c r="C96" t="s">
        <v>23</v>
      </c>
      <c r="D96" t="s">
        <v>279</v>
      </c>
      <c r="E96" t="s">
        <v>163</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25">
      <c r="A97" t="s">
        <v>287</v>
      </c>
      <c r="B97" t="s">
        <v>1</v>
      </c>
      <c r="C97" t="s">
        <v>23</v>
      </c>
      <c r="D97" t="s">
        <v>279</v>
      </c>
      <c r="E97" t="s">
        <v>164</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25">
      <c r="A98" t="s">
        <v>287</v>
      </c>
      <c r="B98" t="s">
        <v>1</v>
      </c>
      <c r="C98" t="s">
        <v>23</v>
      </c>
      <c r="D98" t="s">
        <v>279</v>
      </c>
      <c r="E98" t="s">
        <v>166</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25">
      <c r="A99" t="s">
        <v>287</v>
      </c>
      <c r="B99" t="s">
        <v>1</v>
      </c>
      <c r="C99" t="s">
        <v>23</v>
      </c>
      <c r="D99" t="s">
        <v>280</v>
      </c>
      <c r="E99" t="s">
        <v>167</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25">
      <c r="A100" t="s">
        <v>287</v>
      </c>
      <c r="B100" t="s">
        <v>1</v>
      </c>
      <c r="C100" t="s">
        <v>23</v>
      </c>
      <c r="D100" t="s">
        <v>280</v>
      </c>
      <c r="E100" t="s">
        <v>171</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25">
      <c r="A101" t="s">
        <v>287</v>
      </c>
      <c r="B101" t="s">
        <v>1</v>
      </c>
      <c r="C101" t="s">
        <v>23</v>
      </c>
      <c r="D101" t="s">
        <v>280</v>
      </c>
      <c r="E101" t="s">
        <v>174</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25">
      <c r="A102" t="s">
        <v>287</v>
      </c>
      <c r="B102" t="s">
        <v>1</v>
      </c>
      <c r="C102" t="s">
        <v>23</v>
      </c>
      <c r="D102" t="s">
        <v>280</v>
      </c>
      <c r="E102" t="s">
        <v>176</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25">
      <c r="A103" t="s">
        <v>287</v>
      </c>
      <c r="B103" t="s">
        <v>1</v>
      </c>
      <c r="C103" t="s">
        <v>23</v>
      </c>
      <c r="D103" t="s">
        <v>281</v>
      </c>
      <c r="E103" t="s">
        <v>195</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25">
      <c r="A104" t="s">
        <v>287</v>
      </c>
      <c r="B104" t="s">
        <v>1</v>
      </c>
      <c r="C104" t="s">
        <v>23</v>
      </c>
      <c r="D104" t="s">
        <v>281</v>
      </c>
      <c r="E104" t="s">
        <v>206</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25">
      <c r="A105" t="s">
        <v>287</v>
      </c>
      <c r="B105" t="s">
        <v>1</v>
      </c>
      <c r="C105" t="s">
        <v>23</v>
      </c>
      <c r="D105" t="s">
        <v>281</v>
      </c>
      <c r="E105" t="s">
        <v>207</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25">
      <c r="A106" t="s">
        <v>287</v>
      </c>
      <c r="B106" t="s">
        <v>1</v>
      </c>
      <c r="C106" t="s">
        <v>23</v>
      </c>
      <c r="D106" t="s">
        <v>281</v>
      </c>
      <c r="E106" t="s">
        <v>212</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25">
      <c r="A107" t="s">
        <v>287</v>
      </c>
      <c r="B107" t="s">
        <v>1</v>
      </c>
      <c r="C107" t="s">
        <v>23</v>
      </c>
      <c r="D107" t="s">
        <v>282</v>
      </c>
      <c r="E107" t="s">
        <v>213</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25">
      <c r="A108" t="s">
        <v>287</v>
      </c>
      <c r="B108" t="s">
        <v>1</v>
      </c>
      <c r="C108" t="s">
        <v>23</v>
      </c>
      <c r="D108" t="s">
        <v>282</v>
      </c>
      <c r="E108" t="s">
        <v>214</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25">
      <c r="A109" t="s">
        <v>287</v>
      </c>
      <c r="B109" t="s">
        <v>1</v>
      </c>
      <c r="C109" t="s">
        <v>23</v>
      </c>
      <c r="D109" t="s">
        <v>282</v>
      </c>
      <c r="E109" t="s">
        <v>215</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25">
      <c r="A110" t="s">
        <v>287</v>
      </c>
      <c r="B110" t="s">
        <v>1</v>
      </c>
      <c r="C110" t="s">
        <v>23</v>
      </c>
      <c r="D110" t="s">
        <v>282</v>
      </c>
      <c r="E110" t="s">
        <v>217</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25">
      <c r="A111" t="s">
        <v>287</v>
      </c>
      <c r="B111" t="s">
        <v>1</v>
      </c>
      <c r="C111" t="s">
        <v>23</v>
      </c>
      <c r="D111" t="s">
        <v>283</v>
      </c>
      <c r="E111" t="s">
        <v>219</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25">
      <c r="A112" t="s">
        <v>287</v>
      </c>
      <c r="B112" t="s">
        <v>1</v>
      </c>
      <c r="C112" t="s">
        <v>23</v>
      </c>
      <c r="D112" t="s">
        <v>283</v>
      </c>
      <c r="E112" t="s">
        <v>221</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25">
      <c r="A113" t="s">
        <v>287</v>
      </c>
      <c r="B113" t="s">
        <v>1</v>
      </c>
      <c r="C113" t="s">
        <v>23</v>
      </c>
      <c r="D113" t="s">
        <v>283</v>
      </c>
      <c r="E113" t="s">
        <v>222</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25">
      <c r="A114" t="s">
        <v>287</v>
      </c>
      <c r="B114" t="s">
        <v>1</v>
      </c>
      <c r="C114" t="s">
        <v>23</v>
      </c>
      <c r="D114" t="s">
        <v>283</v>
      </c>
      <c r="E114" t="s">
        <v>224</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25">
      <c r="A115" t="s">
        <v>287</v>
      </c>
      <c r="B115" t="s">
        <v>1</v>
      </c>
      <c r="C115" t="s">
        <v>23</v>
      </c>
      <c r="D115" t="s">
        <v>284</v>
      </c>
      <c r="E115" t="s">
        <v>225</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25">
      <c r="A116" t="s">
        <v>287</v>
      </c>
      <c r="B116" t="s">
        <v>1</v>
      </c>
      <c r="C116" t="s">
        <v>23</v>
      </c>
      <c r="D116" t="s">
        <v>284</v>
      </c>
      <c r="E116" t="s">
        <v>226</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25">
      <c r="A117" t="s">
        <v>287</v>
      </c>
      <c r="B117" t="s">
        <v>1</v>
      </c>
      <c r="C117" t="s">
        <v>23</v>
      </c>
      <c r="D117" t="s">
        <v>284</v>
      </c>
      <c r="E117" t="s">
        <v>229</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25">
      <c r="A118" t="s">
        <v>287</v>
      </c>
      <c r="B118" t="s">
        <v>1</v>
      </c>
      <c r="C118" t="s">
        <v>23</v>
      </c>
      <c r="D118" t="s">
        <v>284</v>
      </c>
      <c r="E118" t="s">
        <v>231</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25">
      <c r="A119" t="s">
        <v>287</v>
      </c>
      <c r="B119" t="s">
        <v>1</v>
      </c>
      <c r="C119" t="s">
        <v>23</v>
      </c>
      <c r="D119" t="s">
        <v>285</v>
      </c>
      <c r="E119" t="s">
        <v>232</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25">
      <c r="A120" t="s">
        <v>287</v>
      </c>
      <c r="B120" t="s">
        <v>1</v>
      </c>
      <c r="C120" t="s">
        <v>23</v>
      </c>
      <c r="D120" t="s">
        <v>285</v>
      </c>
      <c r="E120" t="s">
        <v>233</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25">
      <c r="A121" t="s">
        <v>287</v>
      </c>
      <c r="B121" t="s">
        <v>1</v>
      </c>
      <c r="C121" t="s">
        <v>23</v>
      </c>
      <c r="D121" t="s">
        <v>285</v>
      </c>
      <c r="E121" t="s">
        <v>235</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25">
      <c r="A122" t="s">
        <v>287</v>
      </c>
      <c r="B122" t="s">
        <v>1</v>
      </c>
      <c r="C122" t="s">
        <v>23</v>
      </c>
      <c r="D122" t="s">
        <v>285</v>
      </c>
      <c r="E122" t="s">
        <v>244</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25">
      <c r="A123" t="s">
        <v>287</v>
      </c>
      <c r="B123" t="s">
        <v>1</v>
      </c>
      <c r="C123" t="s">
        <v>23</v>
      </c>
      <c r="D123" t="s">
        <v>286</v>
      </c>
      <c r="E123" t="s">
        <v>247</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25">
      <c r="A124" t="s">
        <v>288</v>
      </c>
      <c r="B124" t="s">
        <v>2</v>
      </c>
      <c r="C124" t="s">
        <v>0</v>
      </c>
      <c r="D124" t="s">
        <v>271</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25">
      <c r="A125" t="s">
        <v>288</v>
      </c>
      <c r="B125" t="s">
        <v>2</v>
      </c>
      <c r="C125" t="s">
        <v>0</v>
      </c>
      <c r="D125" t="s">
        <v>271</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25">
      <c r="A126" t="s">
        <v>288</v>
      </c>
      <c r="B126" t="s">
        <v>2</v>
      </c>
      <c r="C126" t="s">
        <v>0</v>
      </c>
      <c r="D126" t="s">
        <v>271</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25">
      <c r="A127" t="s">
        <v>288</v>
      </c>
      <c r="B127" t="s">
        <v>2</v>
      </c>
      <c r="C127" t="s">
        <v>0</v>
      </c>
      <c r="D127" t="s">
        <v>271</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25">
      <c r="A128" t="s">
        <v>288</v>
      </c>
      <c r="B128" t="s">
        <v>2</v>
      </c>
      <c r="C128" t="s">
        <v>0</v>
      </c>
      <c r="D128" t="s">
        <v>272</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25">
      <c r="A129" t="s">
        <v>288</v>
      </c>
      <c r="B129" t="s">
        <v>2</v>
      </c>
      <c r="C129" t="s">
        <v>0</v>
      </c>
      <c r="D129" t="s">
        <v>272</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25">
      <c r="A130" t="s">
        <v>288</v>
      </c>
      <c r="B130" t="s">
        <v>2</v>
      </c>
      <c r="C130" t="s">
        <v>0</v>
      </c>
      <c r="D130" t="s">
        <v>272</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25">
      <c r="A131" t="s">
        <v>288</v>
      </c>
      <c r="B131" t="s">
        <v>2</v>
      </c>
      <c r="C131" t="s">
        <v>0</v>
      </c>
      <c r="D131" t="s">
        <v>272</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25">
      <c r="A132" t="s">
        <v>288</v>
      </c>
      <c r="B132" t="s">
        <v>2</v>
      </c>
      <c r="C132" t="s">
        <v>0</v>
      </c>
      <c r="D132" t="s">
        <v>273</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25">
      <c r="A133" t="s">
        <v>288</v>
      </c>
      <c r="B133" t="s">
        <v>2</v>
      </c>
      <c r="C133" t="s">
        <v>0</v>
      </c>
      <c r="D133" t="s">
        <v>273</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25">
      <c r="A134" t="s">
        <v>288</v>
      </c>
      <c r="B134" t="s">
        <v>2</v>
      </c>
      <c r="C134" t="s">
        <v>0</v>
      </c>
      <c r="D134" t="s">
        <v>273</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25">
      <c r="A135" t="s">
        <v>288</v>
      </c>
      <c r="B135" t="s">
        <v>2</v>
      </c>
      <c r="C135" t="s">
        <v>0</v>
      </c>
      <c r="D135" t="s">
        <v>273</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25">
      <c r="A136" t="s">
        <v>288</v>
      </c>
      <c r="B136" t="s">
        <v>2</v>
      </c>
      <c r="C136" t="s">
        <v>0</v>
      </c>
      <c r="D136" t="s">
        <v>274</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25">
      <c r="A137" t="s">
        <v>288</v>
      </c>
      <c r="B137" t="s">
        <v>2</v>
      </c>
      <c r="C137" t="s">
        <v>0</v>
      </c>
      <c r="D137" t="s">
        <v>274</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25">
      <c r="A138" t="s">
        <v>288</v>
      </c>
      <c r="B138" t="s">
        <v>2</v>
      </c>
      <c r="C138" t="s">
        <v>0</v>
      </c>
      <c r="D138" t="s">
        <v>274</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25">
      <c r="A139" t="s">
        <v>288</v>
      </c>
      <c r="B139" t="s">
        <v>2</v>
      </c>
      <c r="C139" t="s">
        <v>0</v>
      </c>
      <c r="D139" t="s">
        <v>274</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25">
      <c r="A140" t="s">
        <v>288</v>
      </c>
      <c r="B140" t="s">
        <v>2</v>
      </c>
      <c r="C140" t="s">
        <v>0</v>
      </c>
      <c r="D140" t="s">
        <v>275</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25">
      <c r="A141" t="s">
        <v>288</v>
      </c>
      <c r="B141" t="s">
        <v>2</v>
      </c>
      <c r="C141" t="s">
        <v>0</v>
      </c>
      <c r="D141" t="s">
        <v>275</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25">
      <c r="A142" t="s">
        <v>288</v>
      </c>
      <c r="B142" t="s">
        <v>2</v>
      </c>
      <c r="C142" t="s">
        <v>0</v>
      </c>
      <c r="D142" t="s">
        <v>275</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25">
      <c r="A143" t="s">
        <v>288</v>
      </c>
      <c r="B143" t="s">
        <v>2</v>
      </c>
      <c r="C143" t="s">
        <v>0</v>
      </c>
      <c r="D143" t="s">
        <v>275</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25">
      <c r="A144" t="s">
        <v>288</v>
      </c>
      <c r="B144" t="s">
        <v>2</v>
      </c>
      <c r="C144" t="s">
        <v>0</v>
      </c>
      <c r="D144" t="s">
        <v>276</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25">
      <c r="A145" t="s">
        <v>288</v>
      </c>
      <c r="B145" t="s">
        <v>2</v>
      </c>
      <c r="C145" t="s">
        <v>0</v>
      </c>
      <c r="D145" t="s">
        <v>276</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25">
      <c r="A146" t="s">
        <v>288</v>
      </c>
      <c r="B146" t="s">
        <v>2</v>
      </c>
      <c r="C146" t="s">
        <v>0</v>
      </c>
      <c r="D146" t="s">
        <v>276</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25">
      <c r="A147" t="s">
        <v>288</v>
      </c>
      <c r="B147" t="s">
        <v>2</v>
      </c>
      <c r="C147" t="s">
        <v>0</v>
      </c>
      <c r="D147" t="s">
        <v>276</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25">
      <c r="A148" t="s">
        <v>288</v>
      </c>
      <c r="B148" t="s">
        <v>2</v>
      </c>
      <c r="C148" t="s">
        <v>0</v>
      </c>
      <c r="D148" t="s">
        <v>277</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25">
      <c r="A149" t="s">
        <v>288</v>
      </c>
      <c r="B149" t="s">
        <v>2</v>
      </c>
      <c r="C149" t="s">
        <v>0</v>
      </c>
      <c r="D149" t="s">
        <v>277</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25">
      <c r="A150" t="s">
        <v>288</v>
      </c>
      <c r="B150" t="s">
        <v>2</v>
      </c>
      <c r="C150" t="s">
        <v>0</v>
      </c>
      <c r="D150" t="s">
        <v>277</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25">
      <c r="A151" t="s">
        <v>288</v>
      </c>
      <c r="B151" t="s">
        <v>2</v>
      </c>
      <c r="C151" t="s">
        <v>0</v>
      </c>
      <c r="D151" t="s">
        <v>277</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25">
      <c r="A152" t="s">
        <v>288</v>
      </c>
      <c r="B152" t="s">
        <v>2</v>
      </c>
      <c r="C152" t="s">
        <v>0</v>
      </c>
      <c r="D152" t="s">
        <v>278</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25">
      <c r="A153" t="s">
        <v>288</v>
      </c>
      <c r="B153" t="s">
        <v>2</v>
      </c>
      <c r="C153" t="s">
        <v>0</v>
      </c>
      <c r="D153" t="s">
        <v>278</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25">
      <c r="A154" t="s">
        <v>288</v>
      </c>
      <c r="B154" t="s">
        <v>2</v>
      </c>
      <c r="C154" t="s">
        <v>0</v>
      </c>
      <c r="D154" t="s">
        <v>278</v>
      </c>
      <c r="E154" t="s">
        <v>146</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25">
      <c r="A155" t="s">
        <v>288</v>
      </c>
      <c r="B155" t="s">
        <v>2</v>
      </c>
      <c r="C155" t="s">
        <v>0</v>
      </c>
      <c r="D155" t="s">
        <v>278</v>
      </c>
      <c r="E155" t="s">
        <v>147</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25">
      <c r="A156" t="s">
        <v>288</v>
      </c>
      <c r="B156" t="s">
        <v>2</v>
      </c>
      <c r="C156" t="s">
        <v>0</v>
      </c>
      <c r="D156" t="s">
        <v>279</v>
      </c>
      <c r="E156" t="s">
        <v>161</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25">
      <c r="A157" t="s">
        <v>288</v>
      </c>
      <c r="B157" t="s">
        <v>2</v>
      </c>
      <c r="C157" t="s">
        <v>0</v>
      </c>
      <c r="D157" t="s">
        <v>279</v>
      </c>
      <c r="E157" t="s">
        <v>163</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25">
      <c r="A158" t="s">
        <v>288</v>
      </c>
      <c r="B158" t="s">
        <v>2</v>
      </c>
      <c r="C158" t="s">
        <v>0</v>
      </c>
      <c r="D158" t="s">
        <v>279</v>
      </c>
      <c r="E158" t="s">
        <v>164</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25">
      <c r="A159" t="s">
        <v>288</v>
      </c>
      <c r="B159" t="s">
        <v>2</v>
      </c>
      <c r="C159" t="s">
        <v>0</v>
      </c>
      <c r="D159" t="s">
        <v>279</v>
      </c>
      <c r="E159" t="s">
        <v>166</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25">
      <c r="A160" t="s">
        <v>288</v>
      </c>
      <c r="B160" t="s">
        <v>2</v>
      </c>
      <c r="C160" t="s">
        <v>0</v>
      </c>
      <c r="D160" t="s">
        <v>280</v>
      </c>
      <c r="E160" t="s">
        <v>167</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25">
      <c r="A161" t="s">
        <v>288</v>
      </c>
      <c r="B161" t="s">
        <v>2</v>
      </c>
      <c r="C161" t="s">
        <v>0</v>
      </c>
      <c r="D161" t="s">
        <v>280</v>
      </c>
      <c r="E161" t="s">
        <v>171</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25">
      <c r="A162" t="s">
        <v>288</v>
      </c>
      <c r="B162" t="s">
        <v>2</v>
      </c>
      <c r="C162" t="s">
        <v>0</v>
      </c>
      <c r="D162" t="s">
        <v>280</v>
      </c>
      <c r="E162" t="s">
        <v>174</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25">
      <c r="A163" t="s">
        <v>288</v>
      </c>
      <c r="B163" t="s">
        <v>2</v>
      </c>
      <c r="C163" t="s">
        <v>0</v>
      </c>
      <c r="D163" t="s">
        <v>280</v>
      </c>
      <c r="E163" t="s">
        <v>176</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25">
      <c r="A164" t="s">
        <v>288</v>
      </c>
      <c r="B164" t="s">
        <v>2</v>
      </c>
      <c r="C164" t="s">
        <v>0</v>
      </c>
      <c r="D164" t="s">
        <v>281</v>
      </c>
      <c r="E164" t="s">
        <v>195</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25">
      <c r="A165" t="s">
        <v>288</v>
      </c>
      <c r="B165" t="s">
        <v>2</v>
      </c>
      <c r="C165" t="s">
        <v>0</v>
      </c>
      <c r="D165" t="s">
        <v>281</v>
      </c>
      <c r="E165" t="s">
        <v>206</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25">
      <c r="A166" t="s">
        <v>288</v>
      </c>
      <c r="B166" t="s">
        <v>2</v>
      </c>
      <c r="C166" t="s">
        <v>0</v>
      </c>
      <c r="D166" t="s">
        <v>281</v>
      </c>
      <c r="E166" t="s">
        <v>207</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25">
      <c r="A167" t="s">
        <v>288</v>
      </c>
      <c r="B167" t="s">
        <v>2</v>
      </c>
      <c r="C167" t="s">
        <v>0</v>
      </c>
      <c r="D167" t="s">
        <v>281</v>
      </c>
      <c r="E167" t="s">
        <v>212</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25">
      <c r="A168" t="s">
        <v>288</v>
      </c>
      <c r="B168" t="s">
        <v>2</v>
      </c>
      <c r="C168" t="s">
        <v>0</v>
      </c>
      <c r="D168" t="s">
        <v>282</v>
      </c>
      <c r="E168" t="s">
        <v>213</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25">
      <c r="A169" t="s">
        <v>288</v>
      </c>
      <c r="B169" t="s">
        <v>2</v>
      </c>
      <c r="C169" t="s">
        <v>0</v>
      </c>
      <c r="D169" t="s">
        <v>282</v>
      </c>
      <c r="E169" t="s">
        <v>214</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25">
      <c r="A170" t="s">
        <v>288</v>
      </c>
      <c r="B170" t="s">
        <v>2</v>
      </c>
      <c r="C170" t="s">
        <v>0</v>
      </c>
      <c r="D170" t="s">
        <v>282</v>
      </c>
      <c r="E170" t="s">
        <v>215</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25">
      <c r="A171" t="s">
        <v>288</v>
      </c>
      <c r="B171" t="s">
        <v>2</v>
      </c>
      <c r="C171" t="s">
        <v>0</v>
      </c>
      <c r="D171" t="s">
        <v>282</v>
      </c>
      <c r="E171" t="s">
        <v>217</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25">
      <c r="A172" t="s">
        <v>288</v>
      </c>
      <c r="B172" t="s">
        <v>2</v>
      </c>
      <c r="C172" t="s">
        <v>0</v>
      </c>
      <c r="D172" t="s">
        <v>283</v>
      </c>
      <c r="E172" t="s">
        <v>219</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25">
      <c r="A173" t="s">
        <v>288</v>
      </c>
      <c r="B173" t="s">
        <v>2</v>
      </c>
      <c r="C173" t="s">
        <v>0</v>
      </c>
      <c r="D173" t="s">
        <v>283</v>
      </c>
      <c r="E173" t="s">
        <v>221</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25">
      <c r="A174" t="s">
        <v>288</v>
      </c>
      <c r="B174" t="s">
        <v>2</v>
      </c>
      <c r="C174" t="s">
        <v>0</v>
      </c>
      <c r="D174" t="s">
        <v>283</v>
      </c>
      <c r="E174" t="s">
        <v>222</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25">
      <c r="A175" t="s">
        <v>288</v>
      </c>
      <c r="B175" t="s">
        <v>2</v>
      </c>
      <c r="C175" t="s">
        <v>0</v>
      </c>
      <c r="D175" t="s">
        <v>283</v>
      </c>
      <c r="E175" t="s">
        <v>224</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25">
      <c r="A176" t="s">
        <v>288</v>
      </c>
      <c r="B176" t="s">
        <v>2</v>
      </c>
      <c r="C176" t="s">
        <v>0</v>
      </c>
      <c r="D176" t="s">
        <v>284</v>
      </c>
      <c r="E176" t="s">
        <v>225</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25">
      <c r="A177" t="s">
        <v>288</v>
      </c>
      <c r="B177" t="s">
        <v>2</v>
      </c>
      <c r="C177" t="s">
        <v>0</v>
      </c>
      <c r="D177" t="s">
        <v>284</v>
      </c>
      <c r="E177" t="s">
        <v>226</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25">
      <c r="A178" t="s">
        <v>288</v>
      </c>
      <c r="B178" t="s">
        <v>2</v>
      </c>
      <c r="C178" t="s">
        <v>0</v>
      </c>
      <c r="D178" t="s">
        <v>284</v>
      </c>
      <c r="E178" t="s">
        <v>229</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25">
      <c r="A179" t="s">
        <v>288</v>
      </c>
      <c r="B179" t="s">
        <v>2</v>
      </c>
      <c r="C179" t="s">
        <v>0</v>
      </c>
      <c r="D179" t="s">
        <v>284</v>
      </c>
      <c r="E179" t="s">
        <v>231</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25">
      <c r="A180" t="s">
        <v>288</v>
      </c>
      <c r="B180" t="s">
        <v>2</v>
      </c>
      <c r="C180" t="s">
        <v>0</v>
      </c>
      <c r="D180" t="s">
        <v>285</v>
      </c>
      <c r="E180" t="s">
        <v>232</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25">
      <c r="A181" t="s">
        <v>288</v>
      </c>
      <c r="B181" t="s">
        <v>2</v>
      </c>
      <c r="C181" t="s">
        <v>0</v>
      </c>
      <c r="D181" t="s">
        <v>285</v>
      </c>
      <c r="E181" t="s">
        <v>233</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25">
      <c r="A182" t="s">
        <v>288</v>
      </c>
      <c r="B182" t="s">
        <v>2</v>
      </c>
      <c r="C182" t="s">
        <v>0</v>
      </c>
      <c r="D182" t="s">
        <v>285</v>
      </c>
      <c r="E182" t="s">
        <v>235</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25">
      <c r="A183" t="s">
        <v>288</v>
      </c>
      <c r="B183" t="s">
        <v>2</v>
      </c>
      <c r="C183" t="s">
        <v>0</v>
      </c>
      <c r="D183" t="s">
        <v>285</v>
      </c>
      <c r="E183" t="s">
        <v>244</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25">
      <c r="A184" t="s">
        <v>288</v>
      </c>
      <c r="B184" t="s">
        <v>2</v>
      </c>
      <c r="C184" t="s">
        <v>0</v>
      </c>
      <c r="D184" t="s">
        <v>286</v>
      </c>
      <c r="E184" t="s">
        <v>247</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25">
      <c r="A185" t="s">
        <v>289</v>
      </c>
      <c r="B185" t="s">
        <v>3</v>
      </c>
      <c r="C185" t="s">
        <v>0</v>
      </c>
      <c r="D185" t="s">
        <v>271</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25">
      <c r="A186" t="s">
        <v>289</v>
      </c>
      <c r="B186" t="s">
        <v>3</v>
      </c>
      <c r="C186" t="s">
        <v>0</v>
      </c>
      <c r="D186" t="s">
        <v>271</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25">
      <c r="A187" t="s">
        <v>289</v>
      </c>
      <c r="B187" t="s">
        <v>3</v>
      </c>
      <c r="C187" t="s">
        <v>0</v>
      </c>
      <c r="D187" t="s">
        <v>271</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25">
      <c r="A188" t="s">
        <v>289</v>
      </c>
      <c r="B188" t="s">
        <v>3</v>
      </c>
      <c r="C188" t="s">
        <v>0</v>
      </c>
      <c r="D188" t="s">
        <v>271</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25">
      <c r="A189" t="s">
        <v>289</v>
      </c>
      <c r="B189" t="s">
        <v>3</v>
      </c>
      <c r="C189" t="s">
        <v>0</v>
      </c>
      <c r="D189" t="s">
        <v>272</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25">
      <c r="A190" t="s">
        <v>289</v>
      </c>
      <c r="B190" t="s">
        <v>3</v>
      </c>
      <c r="C190" t="s">
        <v>0</v>
      </c>
      <c r="D190" t="s">
        <v>272</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25">
      <c r="A191" t="s">
        <v>289</v>
      </c>
      <c r="B191" t="s">
        <v>3</v>
      </c>
      <c r="C191" t="s">
        <v>0</v>
      </c>
      <c r="D191" t="s">
        <v>272</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25">
      <c r="A192" t="s">
        <v>289</v>
      </c>
      <c r="B192" t="s">
        <v>3</v>
      </c>
      <c r="C192" t="s">
        <v>0</v>
      </c>
      <c r="D192" t="s">
        <v>272</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25">
      <c r="A193" t="s">
        <v>289</v>
      </c>
      <c r="B193" t="s">
        <v>3</v>
      </c>
      <c r="C193" t="s">
        <v>0</v>
      </c>
      <c r="D193" t="s">
        <v>273</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25">
      <c r="A194" t="s">
        <v>289</v>
      </c>
      <c r="B194" t="s">
        <v>3</v>
      </c>
      <c r="C194" t="s">
        <v>0</v>
      </c>
      <c r="D194" t="s">
        <v>273</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25">
      <c r="A195" t="s">
        <v>289</v>
      </c>
      <c r="B195" t="s">
        <v>3</v>
      </c>
      <c r="C195" t="s">
        <v>0</v>
      </c>
      <c r="D195" t="s">
        <v>273</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25">
      <c r="A196" t="s">
        <v>289</v>
      </c>
      <c r="B196" t="s">
        <v>3</v>
      </c>
      <c r="C196" t="s">
        <v>0</v>
      </c>
      <c r="D196" t="s">
        <v>273</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25">
      <c r="A197" t="s">
        <v>289</v>
      </c>
      <c r="B197" t="s">
        <v>3</v>
      </c>
      <c r="C197" t="s">
        <v>0</v>
      </c>
      <c r="D197" t="s">
        <v>274</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25">
      <c r="A198" t="s">
        <v>289</v>
      </c>
      <c r="B198" t="s">
        <v>3</v>
      </c>
      <c r="C198" t="s">
        <v>0</v>
      </c>
      <c r="D198" t="s">
        <v>274</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25">
      <c r="A199" t="s">
        <v>289</v>
      </c>
      <c r="B199" t="s">
        <v>3</v>
      </c>
      <c r="C199" t="s">
        <v>0</v>
      </c>
      <c r="D199" t="s">
        <v>274</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25">
      <c r="A200" t="s">
        <v>289</v>
      </c>
      <c r="B200" t="s">
        <v>3</v>
      </c>
      <c r="C200" t="s">
        <v>0</v>
      </c>
      <c r="D200" t="s">
        <v>274</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25">
      <c r="A201" t="s">
        <v>289</v>
      </c>
      <c r="B201" t="s">
        <v>3</v>
      </c>
      <c r="C201" t="s">
        <v>0</v>
      </c>
      <c r="D201" t="s">
        <v>275</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25">
      <c r="A202" t="s">
        <v>289</v>
      </c>
      <c r="B202" t="s">
        <v>3</v>
      </c>
      <c r="C202" t="s">
        <v>0</v>
      </c>
      <c r="D202" t="s">
        <v>275</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25">
      <c r="A203" t="s">
        <v>289</v>
      </c>
      <c r="B203" t="s">
        <v>3</v>
      </c>
      <c r="C203" t="s">
        <v>0</v>
      </c>
      <c r="D203" t="s">
        <v>275</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25">
      <c r="A204" t="s">
        <v>289</v>
      </c>
      <c r="B204" t="s">
        <v>3</v>
      </c>
      <c r="C204" t="s">
        <v>0</v>
      </c>
      <c r="D204" t="s">
        <v>275</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25">
      <c r="A205" t="s">
        <v>289</v>
      </c>
      <c r="B205" t="s">
        <v>3</v>
      </c>
      <c r="C205" t="s">
        <v>0</v>
      </c>
      <c r="D205" t="s">
        <v>276</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25">
      <c r="A206" t="s">
        <v>289</v>
      </c>
      <c r="B206" t="s">
        <v>3</v>
      </c>
      <c r="C206" t="s">
        <v>0</v>
      </c>
      <c r="D206" t="s">
        <v>276</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25">
      <c r="A207" t="s">
        <v>289</v>
      </c>
      <c r="B207" t="s">
        <v>3</v>
      </c>
      <c r="C207" t="s">
        <v>0</v>
      </c>
      <c r="D207" t="s">
        <v>276</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25">
      <c r="A208" t="s">
        <v>289</v>
      </c>
      <c r="B208" t="s">
        <v>3</v>
      </c>
      <c r="C208" t="s">
        <v>0</v>
      </c>
      <c r="D208" t="s">
        <v>276</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25">
      <c r="A209" t="s">
        <v>289</v>
      </c>
      <c r="B209" t="s">
        <v>3</v>
      </c>
      <c r="C209" t="s">
        <v>0</v>
      </c>
      <c r="D209" t="s">
        <v>277</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25">
      <c r="A210" t="s">
        <v>289</v>
      </c>
      <c r="B210" t="s">
        <v>3</v>
      </c>
      <c r="C210" t="s">
        <v>0</v>
      </c>
      <c r="D210" t="s">
        <v>277</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25">
      <c r="A211" t="s">
        <v>289</v>
      </c>
      <c r="B211" t="s">
        <v>3</v>
      </c>
      <c r="C211" t="s">
        <v>0</v>
      </c>
      <c r="D211" t="s">
        <v>277</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25">
      <c r="A212" t="s">
        <v>289</v>
      </c>
      <c r="B212" t="s">
        <v>3</v>
      </c>
      <c r="C212" t="s">
        <v>0</v>
      </c>
      <c r="D212" t="s">
        <v>277</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25">
      <c r="A213" t="s">
        <v>289</v>
      </c>
      <c r="B213" t="s">
        <v>3</v>
      </c>
      <c r="C213" t="s">
        <v>0</v>
      </c>
      <c r="D213" t="s">
        <v>278</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25">
      <c r="A214" t="s">
        <v>289</v>
      </c>
      <c r="B214" t="s">
        <v>3</v>
      </c>
      <c r="C214" t="s">
        <v>0</v>
      </c>
      <c r="D214" t="s">
        <v>278</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25">
      <c r="A215" t="s">
        <v>289</v>
      </c>
      <c r="B215" t="s">
        <v>3</v>
      </c>
      <c r="C215" t="s">
        <v>0</v>
      </c>
      <c r="D215" t="s">
        <v>278</v>
      </c>
      <c r="E215" t="s">
        <v>146</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25">
      <c r="A216" t="s">
        <v>289</v>
      </c>
      <c r="B216" t="s">
        <v>3</v>
      </c>
      <c r="C216" t="s">
        <v>0</v>
      </c>
      <c r="D216" t="s">
        <v>278</v>
      </c>
      <c r="E216" t="s">
        <v>147</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25">
      <c r="A217" t="s">
        <v>289</v>
      </c>
      <c r="B217" t="s">
        <v>3</v>
      </c>
      <c r="C217" t="s">
        <v>0</v>
      </c>
      <c r="D217" t="s">
        <v>279</v>
      </c>
      <c r="E217" t="s">
        <v>161</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25">
      <c r="A218" t="s">
        <v>289</v>
      </c>
      <c r="B218" t="s">
        <v>3</v>
      </c>
      <c r="C218" t="s">
        <v>0</v>
      </c>
      <c r="D218" t="s">
        <v>279</v>
      </c>
      <c r="E218" t="s">
        <v>163</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25">
      <c r="A219" t="s">
        <v>289</v>
      </c>
      <c r="B219" t="s">
        <v>3</v>
      </c>
      <c r="C219" t="s">
        <v>0</v>
      </c>
      <c r="D219" t="s">
        <v>279</v>
      </c>
      <c r="E219" t="s">
        <v>164</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25">
      <c r="A220" t="s">
        <v>289</v>
      </c>
      <c r="B220" t="s">
        <v>3</v>
      </c>
      <c r="C220" t="s">
        <v>0</v>
      </c>
      <c r="D220" t="s">
        <v>279</v>
      </c>
      <c r="E220" t="s">
        <v>166</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25">
      <c r="A221" t="s">
        <v>289</v>
      </c>
      <c r="B221" t="s">
        <v>3</v>
      </c>
      <c r="C221" t="s">
        <v>0</v>
      </c>
      <c r="D221" t="s">
        <v>280</v>
      </c>
      <c r="E221" t="s">
        <v>167</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25">
      <c r="A222" t="s">
        <v>289</v>
      </c>
      <c r="B222" t="s">
        <v>3</v>
      </c>
      <c r="C222" t="s">
        <v>0</v>
      </c>
      <c r="D222" t="s">
        <v>280</v>
      </c>
      <c r="E222" t="s">
        <v>171</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25">
      <c r="A223" t="s">
        <v>289</v>
      </c>
      <c r="B223" t="s">
        <v>3</v>
      </c>
      <c r="C223" t="s">
        <v>0</v>
      </c>
      <c r="D223" t="s">
        <v>280</v>
      </c>
      <c r="E223" t="s">
        <v>174</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25">
      <c r="A224" t="s">
        <v>289</v>
      </c>
      <c r="B224" t="s">
        <v>3</v>
      </c>
      <c r="C224" t="s">
        <v>0</v>
      </c>
      <c r="D224" t="s">
        <v>280</v>
      </c>
      <c r="E224" t="s">
        <v>176</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25">
      <c r="A225" t="s">
        <v>289</v>
      </c>
      <c r="B225" t="s">
        <v>3</v>
      </c>
      <c r="C225" t="s">
        <v>0</v>
      </c>
      <c r="D225" t="s">
        <v>281</v>
      </c>
      <c r="E225" t="s">
        <v>195</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25">
      <c r="A226" t="s">
        <v>289</v>
      </c>
      <c r="B226" t="s">
        <v>3</v>
      </c>
      <c r="C226" t="s">
        <v>0</v>
      </c>
      <c r="D226" t="s">
        <v>281</v>
      </c>
      <c r="E226" t="s">
        <v>206</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25">
      <c r="A227" t="s">
        <v>289</v>
      </c>
      <c r="B227" t="s">
        <v>3</v>
      </c>
      <c r="C227" t="s">
        <v>0</v>
      </c>
      <c r="D227" t="s">
        <v>281</v>
      </c>
      <c r="E227" t="s">
        <v>207</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25">
      <c r="A228" t="s">
        <v>289</v>
      </c>
      <c r="B228" t="s">
        <v>3</v>
      </c>
      <c r="C228" t="s">
        <v>0</v>
      </c>
      <c r="D228" t="s">
        <v>281</v>
      </c>
      <c r="E228" t="s">
        <v>212</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25">
      <c r="A229" t="s">
        <v>289</v>
      </c>
      <c r="B229" t="s">
        <v>3</v>
      </c>
      <c r="C229" t="s">
        <v>0</v>
      </c>
      <c r="D229" t="s">
        <v>282</v>
      </c>
      <c r="E229" t="s">
        <v>213</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25">
      <c r="A230" t="s">
        <v>289</v>
      </c>
      <c r="B230" t="s">
        <v>3</v>
      </c>
      <c r="C230" t="s">
        <v>0</v>
      </c>
      <c r="D230" t="s">
        <v>282</v>
      </c>
      <c r="E230" t="s">
        <v>214</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25">
      <c r="A231" t="s">
        <v>289</v>
      </c>
      <c r="B231" t="s">
        <v>3</v>
      </c>
      <c r="C231" t="s">
        <v>0</v>
      </c>
      <c r="D231" t="s">
        <v>282</v>
      </c>
      <c r="E231" t="s">
        <v>215</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25">
      <c r="A232" t="s">
        <v>289</v>
      </c>
      <c r="B232" t="s">
        <v>3</v>
      </c>
      <c r="C232" t="s">
        <v>0</v>
      </c>
      <c r="D232" t="s">
        <v>282</v>
      </c>
      <c r="E232" t="s">
        <v>217</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25">
      <c r="A233" t="s">
        <v>289</v>
      </c>
      <c r="B233" t="s">
        <v>3</v>
      </c>
      <c r="C233" t="s">
        <v>0</v>
      </c>
      <c r="D233" t="s">
        <v>283</v>
      </c>
      <c r="E233" t="s">
        <v>219</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25">
      <c r="A234" t="s">
        <v>289</v>
      </c>
      <c r="B234" t="s">
        <v>3</v>
      </c>
      <c r="C234" t="s">
        <v>0</v>
      </c>
      <c r="D234" t="s">
        <v>283</v>
      </c>
      <c r="E234" t="s">
        <v>221</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25">
      <c r="A235" t="s">
        <v>289</v>
      </c>
      <c r="B235" t="s">
        <v>3</v>
      </c>
      <c r="C235" t="s">
        <v>0</v>
      </c>
      <c r="D235" t="s">
        <v>283</v>
      </c>
      <c r="E235" t="s">
        <v>222</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25">
      <c r="A236" t="s">
        <v>289</v>
      </c>
      <c r="B236" t="s">
        <v>3</v>
      </c>
      <c r="C236" t="s">
        <v>0</v>
      </c>
      <c r="D236" t="s">
        <v>283</v>
      </c>
      <c r="E236" t="s">
        <v>224</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25">
      <c r="A237" t="s">
        <v>289</v>
      </c>
      <c r="B237" t="s">
        <v>3</v>
      </c>
      <c r="C237" t="s">
        <v>0</v>
      </c>
      <c r="D237" t="s">
        <v>284</v>
      </c>
      <c r="E237" t="s">
        <v>225</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25">
      <c r="A238" t="s">
        <v>289</v>
      </c>
      <c r="B238" t="s">
        <v>3</v>
      </c>
      <c r="C238" t="s">
        <v>0</v>
      </c>
      <c r="D238" t="s">
        <v>284</v>
      </c>
      <c r="E238" t="s">
        <v>226</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25">
      <c r="A239" t="s">
        <v>289</v>
      </c>
      <c r="B239" t="s">
        <v>3</v>
      </c>
      <c r="C239" t="s">
        <v>0</v>
      </c>
      <c r="D239" t="s">
        <v>284</v>
      </c>
      <c r="E239" t="s">
        <v>229</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25">
      <c r="A240" t="s">
        <v>289</v>
      </c>
      <c r="B240" t="s">
        <v>3</v>
      </c>
      <c r="C240" t="s">
        <v>0</v>
      </c>
      <c r="D240" t="s">
        <v>284</v>
      </c>
      <c r="E240" t="s">
        <v>231</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25">
      <c r="A241" t="s">
        <v>289</v>
      </c>
      <c r="B241" t="s">
        <v>3</v>
      </c>
      <c r="C241" t="s">
        <v>0</v>
      </c>
      <c r="D241" t="s">
        <v>285</v>
      </c>
      <c r="E241" t="s">
        <v>232</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25">
      <c r="A242" t="s">
        <v>289</v>
      </c>
      <c r="B242" t="s">
        <v>3</v>
      </c>
      <c r="C242" t="s">
        <v>0</v>
      </c>
      <c r="D242" t="s">
        <v>285</v>
      </c>
      <c r="E242" t="s">
        <v>233</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25">
      <c r="A243" t="s">
        <v>289</v>
      </c>
      <c r="B243" t="s">
        <v>3</v>
      </c>
      <c r="C243" t="s">
        <v>0</v>
      </c>
      <c r="D243" t="s">
        <v>285</v>
      </c>
      <c r="E243" t="s">
        <v>235</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25">
      <c r="A244" t="s">
        <v>289</v>
      </c>
      <c r="B244" t="s">
        <v>3</v>
      </c>
      <c r="C244" t="s">
        <v>0</v>
      </c>
      <c r="D244" t="s">
        <v>285</v>
      </c>
      <c r="E244" t="s">
        <v>244</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25">
      <c r="A245" t="s">
        <v>289</v>
      </c>
      <c r="B245" t="s">
        <v>3</v>
      </c>
      <c r="C245" t="s">
        <v>0</v>
      </c>
      <c r="D245" t="s">
        <v>286</v>
      </c>
      <c r="E245" t="s">
        <v>247</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25">
      <c r="A246" t="s">
        <v>290</v>
      </c>
      <c r="B246" t="s">
        <v>36</v>
      </c>
      <c r="C246" t="s">
        <v>0</v>
      </c>
      <c r="D246" t="s">
        <v>271</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25">
      <c r="A247" t="s">
        <v>290</v>
      </c>
      <c r="B247" t="s">
        <v>36</v>
      </c>
      <c r="C247" t="s">
        <v>0</v>
      </c>
      <c r="D247" t="s">
        <v>271</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25">
      <c r="A248" t="s">
        <v>290</v>
      </c>
      <c r="B248" t="s">
        <v>36</v>
      </c>
      <c r="C248" t="s">
        <v>0</v>
      </c>
      <c r="D248" t="s">
        <v>271</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25">
      <c r="A249" t="s">
        <v>290</v>
      </c>
      <c r="B249" t="s">
        <v>36</v>
      </c>
      <c r="C249" t="s">
        <v>0</v>
      </c>
      <c r="D249" t="s">
        <v>271</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25">
      <c r="A250" t="s">
        <v>290</v>
      </c>
      <c r="B250" t="s">
        <v>36</v>
      </c>
      <c r="C250" t="s">
        <v>0</v>
      </c>
      <c r="D250" t="s">
        <v>272</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25">
      <c r="A251" t="s">
        <v>290</v>
      </c>
      <c r="B251" t="s">
        <v>36</v>
      </c>
      <c r="C251" t="s">
        <v>0</v>
      </c>
      <c r="D251" t="s">
        <v>272</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25">
      <c r="A252" t="s">
        <v>290</v>
      </c>
      <c r="B252" t="s">
        <v>36</v>
      </c>
      <c r="C252" t="s">
        <v>0</v>
      </c>
      <c r="D252" t="s">
        <v>272</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25">
      <c r="A253" t="s">
        <v>290</v>
      </c>
      <c r="B253" t="s">
        <v>36</v>
      </c>
      <c r="C253" t="s">
        <v>0</v>
      </c>
      <c r="D253" t="s">
        <v>272</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25">
      <c r="A254" t="s">
        <v>290</v>
      </c>
      <c r="B254" t="s">
        <v>36</v>
      </c>
      <c r="C254" t="s">
        <v>0</v>
      </c>
      <c r="D254" t="s">
        <v>273</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25">
      <c r="A255" t="s">
        <v>290</v>
      </c>
      <c r="B255" t="s">
        <v>36</v>
      </c>
      <c r="C255" t="s">
        <v>0</v>
      </c>
      <c r="D255" t="s">
        <v>273</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25">
      <c r="A256" t="s">
        <v>290</v>
      </c>
      <c r="B256" t="s">
        <v>36</v>
      </c>
      <c r="C256" t="s">
        <v>0</v>
      </c>
      <c r="D256" t="s">
        <v>273</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25">
      <c r="A257" t="s">
        <v>290</v>
      </c>
      <c r="B257" t="s">
        <v>36</v>
      </c>
      <c r="C257" t="s">
        <v>0</v>
      </c>
      <c r="D257" t="s">
        <v>273</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25">
      <c r="A258" t="s">
        <v>290</v>
      </c>
      <c r="B258" t="s">
        <v>36</v>
      </c>
      <c r="C258" t="s">
        <v>0</v>
      </c>
      <c r="D258" t="s">
        <v>274</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25">
      <c r="A259" t="s">
        <v>290</v>
      </c>
      <c r="B259" t="s">
        <v>36</v>
      </c>
      <c r="C259" t="s">
        <v>0</v>
      </c>
      <c r="D259" t="s">
        <v>274</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25">
      <c r="A260" t="s">
        <v>290</v>
      </c>
      <c r="B260" t="s">
        <v>36</v>
      </c>
      <c r="C260" t="s">
        <v>0</v>
      </c>
      <c r="D260" t="s">
        <v>274</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25">
      <c r="A261" t="s">
        <v>290</v>
      </c>
      <c r="B261" t="s">
        <v>36</v>
      </c>
      <c r="C261" t="s">
        <v>0</v>
      </c>
      <c r="D261" t="s">
        <v>274</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25">
      <c r="A262" t="s">
        <v>290</v>
      </c>
      <c r="B262" t="s">
        <v>36</v>
      </c>
      <c r="C262" t="s">
        <v>0</v>
      </c>
      <c r="D262" t="s">
        <v>275</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25">
      <c r="A263" t="s">
        <v>290</v>
      </c>
      <c r="B263" t="s">
        <v>36</v>
      </c>
      <c r="C263" t="s">
        <v>0</v>
      </c>
      <c r="D263" t="s">
        <v>275</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25">
      <c r="A264" t="s">
        <v>290</v>
      </c>
      <c r="B264" t="s">
        <v>36</v>
      </c>
      <c r="C264" t="s">
        <v>0</v>
      </c>
      <c r="D264" t="s">
        <v>275</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25">
      <c r="A265" t="s">
        <v>290</v>
      </c>
      <c r="B265" t="s">
        <v>36</v>
      </c>
      <c r="C265" t="s">
        <v>0</v>
      </c>
      <c r="D265" t="s">
        <v>275</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25">
      <c r="A266" t="s">
        <v>290</v>
      </c>
      <c r="B266" t="s">
        <v>36</v>
      </c>
      <c r="C266" t="s">
        <v>0</v>
      </c>
      <c r="D266" t="s">
        <v>276</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25">
      <c r="A267" t="s">
        <v>290</v>
      </c>
      <c r="B267" t="s">
        <v>36</v>
      </c>
      <c r="C267" t="s">
        <v>0</v>
      </c>
      <c r="D267" t="s">
        <v>276</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25">
      <c r="A268" t="s">
        <v>290</v>
      </c>
      <c r="B268" t="s">
        <v>36</v>
      </c>
      <c r="C268" t="s">
        <v>0</v>
      </c>
      <c r="D268" t="s">
        <v>276</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25">
      <c r="A269" t="s">
        <v>290</v>
      </c>
      <c r="B269" t="s">
        <v>36</v>
      </c>
      <c r="C269" t="s">
        <v>0</v>
      </c>
      <c r="D269" t="s">
        <v>276</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25">
      <c r="A270" t="s">
        <v>290</v>
      </c>
      <c r="B270" t="s">
        <v>36</v>
      </c>
      <c r="C270" t="s">
        <v>0</v>
      </c>
      <c r="D270" t="s">
        <v>277</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25">
      <c r="A271" t="s">
        <v>290</v>
      </c>
      <c r="B271" t="s">
        <v>36</v>
      </c>
      <c r="C271" t="s">
        <v>0</v>
      </c>
      <c r="D271" t="s">
        <v>277</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25">
      <c r="A272" t="s">
        <v>290</v>
      </c>
      <c r="B272" t="s">
        <v>36</v>
      </c>
      <c r="C272" t="s">
        <v>0</v>
      </c>
      <c r="D272" t="s">
        <v>277</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25">
      <c r="A273" t="s">
        <v>290</v>
      </c>
      <c r="B273" t="s">
        <v>36</v>
      </c>
      <c r="C273" t="s">
        <v>0</v>
      </c>
      <c r="D273" t="s">
        <v>277</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25">
      <c r="A274" t="s">
        <v>290</v>
      </c>
      <c r="B274" t="s">
        <v>36</v>
      </c>
      <c r="C274" t="s">
        <v>0</v>
      </c>
      <c r="D274" t="s">
        <v>278</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25">
      <c r="A275" t="s">
        <v>290</v>
      </c>
      <c r="B275" t="s">
        <v>36</v>
      </c>
      <c r="C275" t="s">
        <v>0</v>
      </c>
      <c r="D275" t="s">
        <v>278</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25">
      <c r="A276" t="s">
        <v>290</v>
      </c>
      <c r="B276" t="s">
        <v>36</v>
      </c>
      <c r="C276" t="s">
        <v>0</v>
      </c>
      <c r="D276" t="s">
        <v>278</v>
      </c>
      <c r="E276" t="s">
        <v>146</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25">
      <c r="A277" t="s">
        <v>290</v>
      </c>
      <c r="B277" t="s">
        <v>36</v>
      </c>
      <c r="C277" t="s">
        <v>0</v>
      </c>
      <c r="D277" t="s">
        <v>278</v>
      </c>
      <c r="E277" t="s">
        <v>147</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25">
      <c r="A278" t="s">
        <v>290</v>
      </c>
      <c r="B278" t="s">
        <v>36</v>
      </c>
      <c r="C278" t="s">
        <v>0</v>
      </c>
      <c r="D278" t="s">
        <v>279</v>
      </c>
      <c r="E278" t="s">
        <v>161</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25">
      <c r="A279" t="s">
        <v>290</v>
      </c>
      <c r="B279" t="s">
        <v>36</v>
      </c>
      <c r="C279" t="s">
        <v>0</v>
      </c>
      <c r="D279" t="s">
        <v>279</v>
      </c>
      <c r="E279" t="s">
        <v>163</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25">
      <c r="A280" t="s">
        <v>290</v>
      </c>
      <c r="B280" t="s">
        <v>36</v>
      </c>
      <c r="C280" t="s">
        <v>0</v>
      </c>
      <c r="D280" t="s">
        <v>279</v>
      </c>
      <c r="E280" t="s">
        <v>164</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25">
      <c r="A281" t="s">
        <v>290</v>
      </c>
      <c r="B281" t="s">
        <v>36</v>
      </c>
      <c r="C281" t="s">
        <v>0</v>
      </c>
      <c r="D281" t="s">
        <v>279</v>
      </c>
      <c r="E281" t="s">
        <v>166</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25">
      <c r="A282" t="s">
        <v>290</v>
      </c>
      <c r="B282" t="s">
        <v>36</v>
      </c>
      <c r="C282" t="s">
        <v>0</v>
      </c>
      <c r="D282" t="s">
        <v>280</v>
      </c>
      <c r="E282" t="s">
        <v>167</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25">
      <c r="A283" t="s">
        <v>290</v>
      </c>
      <c r="B283" t="s">
        <v>36</v>
      </c>
      <c r="C283" t="s">
        <v>0</v>
      </c>
      <c r="D283" t="s">
        <v>280</v>
      </c>
      <c r="E283" t="s">
        <v>171</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25">
      <c r="A284" t="s">
        <v>290</v>
      </c>
      <c r="B284" t="s">
        <v>36</v>
      </c>
      <c r="C284" t="s">
        <v>0</v>
      </c>
      <c r="D284" t="s">
        <v>280</v>
      </c>
      <c r="E284" t="s">
        <v>174</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25">
      <c r="A285" t="s">
        <v>290</v>
      </c>
      <c r="B285" t="s">
        <v>36</v>
      </c>
      <c r="C285" t="s">
        <v>0</v>
      </c>
      <c r="D285" t="s">
        <v>280</v>
      </c>
      <c r="E285" t="s">
        <v>176</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25">
      <c r="A286" t="s">
        <v>290</v>
      </c>
      <c r="B286" t="s">
        <v>36</v>
      </c>
      <c r="C286" t="s">
        <v>0</v>
      </c>
      <c r="D286" t="s">
        <v>281</v>
      </c>
      <c r="E286" t="s">
        <v>195</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25">
      <c r="A287" t="s">
        <v>290</v>
      </c>
      <c r="B287" t="s">
        <v>36</v>
      </c>
      <c r="C287" t="s">
        <v>0</v>
      </c>
      <c r="D287" t="s">
        <v>281</v>
      </c>
      <c r="E287" t="s">
        <v>206</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25">
      <c r="A288" t="s">
        <v>290</v>
      </c>
      <c r="B288" t="s">
        <v>36</v>
      </c>
      <c r="C288" t="s">
        <v>0</v>
      </c>
      <c r="D288" t="s">
        <v>281</v>
      </c>
      <c r="E288" t="s">
        <v>207</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25">
      <c r="A289" t="s">
        <v>290</v>
      </c>
      <c r="B289" t="s">
        <v>36</v>
      </c>
      <c r="C289" t="s">
        <v>0</v>
      </c>
      <c r="D289" t="s">
        <v>281</v>
      </c>
      <c r="E289" t="s">
        <v>212</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25">
      <c r="A290" t="s">
        <v>290</v>
      </c>
      <c r="B290" t="s">
        <v>36</v>
      </c>
      <c r="C290" t="s">
        <v>0</v>
      </c>
      <c r="D290" t="s">
        <v>282</v>
      </c>
      <c r="E290" t="s">
        <v>213</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25">
      <c r="A291" t="s">
        <v>290</v>
      </c>
      <c r="B291" t="s">
        <v>36</v>
      </c>
      <c r="C291" t="s">
        <v>0</v>
      </c>
      <c r="D291" t="s">
        <v>282</v>
      </c>
      <c r="E291" t="s">
        <v>214</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25">
      <c r="A292" t="s">
        <v>290</v>
      </c>
      <c r="B292" t="s">
        <v>36</v>
      </c>
      <c r="C292" t="s">
        <v>0</v>
      </c>
      <c r="D292" t="s">
        <v>282</v>
      </c>
      <c r="E292" t="s">
        <v>215</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25">
      <c r="A293" t="s">
        <v>290</v>
      </c>
      <c r="B293" t="s">
        <v>36</v>
      </c>
      <c r="C293" t="s">
        <v>0</v>
      </c>
      <c r="D293" t="s">
        <v>282</v>
      </c>
      <c r="E293" t="s">
        <v>217</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25">
      <c r="A294" t="s">
        <v>290</v>
      </c>
      <c r="B294" t="s">
        <v>36</v>
      </c>
      <c r="C294" t="s">
        <v>0</v>
      </c>
      <c r="D294" t="s">
        <v>283</v>
      </c>
      <c r="E294" t="s">
        <v>219</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25">
      <c r="A295" t="s">
        <v>290</v>
      </c>
      <c r="B295" t="s">
        <v>36</v>
      </c>
      <c r="C295" t="s">
        <v>0</v>
      </c>
      <c r="D295" t="s">
        <v>283</v>
      </c>
      <c r="E295" t="s">
        <v>221</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25">
      <c r="A296" t="s">
        <v>290</v>
      </c>
      <c r="B296" t="s">
        <v>36</v>
      </c>
      <c r="C296" t="s">
        <v>0</v>
      </c>
      <c r="D296" t="s">
        <v>283</v>
      </c>
      <c r="E296" t="s">
        <v>222</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25">
      <c r="A297" t="s">
        <v>290</v>
      </c>
      <c r="B297" t="s">
        <v>36</v>
      </c>
      <c r="C297" t="s">
        <v>0</v>
      </c>
      <c r="D297" t="s">
        <v>283</v>
      </c>
      <c r="E297" t="s">
        <v>224</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25">
      <c r="A298" t="s">
        <v>290</v>
      </c>
      <c r="B298" t="s">
        <v>36</v>
      </c>
      <c r="C298" t="s">
        <v>0</v>
      </c>
      <c r="D298" t="s">
        <v>284</v>
      </c>
      <c r="E298" t="s">
        <v>225</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25">
      <c r="A299" t="s">
        <v>290</v>
      </c>
      <c r="B299" t="s">
        <v>36</v>
      </c>
      <c r="C299" t="s">
        <v>0</v>
      </c>
      <c r="D299" t="s">
        <v>284</v>
      </c>
      <c r="E299" t="s">
        <v>226</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25">
      <c r="A300" t="s">
        <v>290</v>
      </c>
      <c r="B300" t="s">
        <v>36</v>
      </c>
      <c r="C300" t="s">
        <v>0</v>
      </c>
      <c r="D300" t="s">
        <v>284</v>
      </c>
      <c r="E300" t="s">
        <v>229</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25">
      <c r="A301" t="s">
        <v>290</v>
      </c>
      <c r="B301" t="s">
        <v>36</v>
      </c>
      <c r="C301" t="s">
        <v>0</v>
      </c>
      <c r="D301" t="s">
        <v>284</v>
      </c>
      <c r="E301" t="s">
        <v>231</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25">
      <c r="A302" t="s">
        <v>290</v>
      </c>
      <c r="B302" t="s">
        <v>36</v>
      </c>
      <c r="C302" t="s">
        <v>0</v>
      </c>
      <c r="D302" t="s">
        <v>285</v>
      </c>
      <c r="E302" t="s">
        <v>232</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25">
      <c r="A303" t="s">
        <v>290</v>
      </c>
      <c r="B303" t="s">
        <v>36</v>
      </c>
      <c r="C303" t="s">
        <v>0</v>
      </c>
      <c r="D303" t="s">
        <v>285</v>
      </c>
      <c r="E303" t="s">
        <v>233</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25">
      <c r="A304" t="s">
        <v>290</v>
      </c>
      <c r="B304" t="s">
        <v>36</v>
      </c>
      <c r="C304" t="s">
        <v>0</v>
      </c>
      <c r="D304" t="s">
        <v>285</v>
      </c>
      <c r="E304" t="s">
        <v>235</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25">
      <c r="A305" t="s">
        <v>290</v>
      </c>
      <c r="B305" t="s">
        <v>36</v>
      </c>
      <c r="C305" t="s">
        <v>0</v>
      </c>
      <c r="D305" t="s">
        <v>285</v>
      </c>
      <c r="E305" t="s">
        <v>244</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25">
      <c r="A306" t="s">
        <v>290</v>
      </c>
      <c r="B306" t="s">
        <v>36</v>
      </c>
      <c r="C306" t="s">
        <v>0</v>
      </c>
      <c r="D306" t="s">
        <v>286</v>
      </c>
      <c r="E306" t="s">
        <v>247</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25">
      <c r="A307" t="s">
        <v>291</v>
      </c>
      <c r="B307" t="s">
        <v>37</v>
      </c>
      <c r="C307" t="s">
        <v>0</v>
      </c>
      <c r="D307" t="s">
        <v>271</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25">
      <c r="A308" t="s">
        <v>291</v>
      </c>
      <c r="B308" t="s">
        <v>37</v>
      </c>
      <c r="C308" t="s">
        <v>0</v>
      </c>
      <c r="D308" t="s">
        <v>271</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25">
      <c r="A309" t="s">
        <v>291</v>
      </c>
      <c r="B309" t="s">
        <v>37</v>
      </c>
      <c r="C309" t="s">
        <v>0</v>
      </c>
      <c r="D309" t="s">
        <v>271</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25">
      <c r="A310" t="s">
        <v>291</v>
      </c>
      <c r="B310" t="s">
        <v>37</v>
      </c>
      <c r="C310" t="s">
        <v>0</v>
      </c>
      <c r="D310" t="s">
        <v>271</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25">
      <c r="A311" t="s">
        <v>291</v>
      </c>
      <c r="B311" t="s">
        <v>37</v>
      </c>
      <c r="C311" t="s">
        <v>0</v>
      </c>
      <c r="D311" t="s">
        <v>272</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25">
      <c r="A312" t="s">
        <v>291</v>
      </c>
      <c r="B312" t="s">
        <v>37</v>
      </c>
      <c r="C312" t="s">
        <v>0</v>
      </c>
      <c r="D312" t="s">
        <v>272</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25">
      <c r="A313" t="s">
        <v>291</v>
      </c>
      <c r="B313" t="s">
        <v>37</v>
      </c>
      <c r="C313" t="s">
        <v>0</v>
      </c>
      <c r="D313" t="s">
        <v>272</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25">
      <c r="A314" t="s">
        <v>291</v>
      </c>
      <c r="B314" t="s">
        <v>37</v>
      </c>
      <c r="C314" t="s">
        <v>0</v>
      </c>
      <c r="D314" t="s">
        <v>272</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25">
      <c r="A315" t="s">
        <v>291</v>
      </c>
      <c r="B315" t="s">
        <v>37</v>
      </c>
      <c r="C315" t="s">
        <v>0</v>
      </c>
      <c r="D315" t="s">
        <v>273</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25">
      <c r="A316" t="s">
        <v>291</v>
      </c>
      <c r="B316" t="s">
        <v>37</v>
      </c>
      <c r="C316" t="s">
        <v>0</v>
      </c>
      <c r="D316" t="s">
        <v>273</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25">
      <c r="A317" t="s">
        <v>291</v>
      </c>
      <c r="B317" t="s">
        <v>37</v>
      </c>
      <c r="C317" t="s">
        <v>0</v>
      </c>
      <c r="D317" t="s">
        <v>273</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25">
      <c r="A318" t="s">
        <v>291</v>
      </c>
      <c r="B318" t="s">
        <v>37</v>
      </c>
      <c r="C318" t="s">
        <v>0</v>
      </c>
      <c r="D318" t="s">
        <v>273</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25">
      <c r="A319" t="s">
        <v>291</v>
      </c>
      <c r="B319" t="s">
        <v>37</v>
      </c>
      <c r="C319" t="s">
        <v>0</v>
      </c>
      <c r="D319" t="s">
        <v>274</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25">
      <c r="A320" t="s">
        <v>291</v>
      </c>
      <c r="B320" t="s">
        <v>37</v>
      </c>
      <c r="C320" t="s">
        <v>0</v>
      </c>
      <c r="D320" t="s">
        <v>274</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25">
      <c r="A321" t="s">
        <v>291</v>
      </c>
      <c r="B321" t="s">
        <v>37</v>
      </c>
      <c r="C321" t="s">
        <v>0</v>
      </c>
      <c r="D321" t="s">
        <v>274</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25">
      <c r="A322" t="s">
        <v>291</v>
      </c>
      <c r="B322" t="s">
        <v>37</v>
      </c>
      <c r="C322" t="s">
        <v>0</v>
      </c>
      <c r="D322" t="s">
        <v>274</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25">
      <c r="A323" t="s">
        <v>291</v>
      </c>
      <c r="B323" t="s">
        <v>37</v>
      </c>
      <c r="C323" t="s">
        <v>0</v>
      </c>
      <c r="D323" t="s">
        <v>275</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25">
      <c r="A324" t="s">
        <v>291</v>
      </c>
      <c r="B324" t="s">
        <v>37</v>
      </c>
      <c r="C324" t="s">
        <v>0</v>
      </c>
      <c r="D324" t="s">
        <v>275</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25">
      <c r="A325" t="s">
        <v>291</v>
      </c>
      <c r="B325" t="s">
        <v>37</v>
      </c>
      <c r="C325" t="s">
        <v>0</v>
      </c>
      <c r="D325" t="s">
        <v>275</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25">
      <c r="A326" t="s">
        <v>291</v>
      </c>
      <c r="B326" t="s">
        <v>37</v>
      </c>
      <c r="C326" t="s">
        <v>0</v>
      </c>
      <c r="D326" t="s">
        <v>275</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25">
      <c r="A327" t="s">
        <v>291</v>
      </c>
      <c r="B327" t="s">
        <v>37</v>
      </c>
      <c r="C327" t="s">
        <v>0</v>
      </c>
      <c r="D327" t="s">
        <v>276</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25">
      <c r="A328" t="s">
        <v>291</v>
      </c>
      <c r="B328" t="s">
        <v>37</v>
      </c>
      <c r="C328" t="s">
        <v>0</v>
      </c>
      <c r="D328" t="s">
        <v>276</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25">
      <c r="A329" t="s">
        <v>291</v>
      </c>
      <c r="B329" t="s">
        <v>37</v>
      </c>
      <c r="C329" t="s">
        <v>0</v>
      </c>
      <c r="D329" t="s">
        <v>276</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25">
      <c r="A330" t="s">
        <v>291</v>
      </c>
      <c r="B330" t="s">
        <v>37</v>
      </c>
      <c r="C330" t="s">
        <v>0</v>
      </c>
      <c r="D330" t="s">
        <v>276</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25">
      <c r="A331" t="s">
        <v>291</v>
      </c>
      <c r="B331" t="s">
        <v>37</v>
      </c>
      <c r="C331" t="s">
        <v>0</v>
      </c>
      <c r="D331" t="s">
        <v>277</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25">
      <c r="A332" t="s">
        <v>291</v>
      </c>
      <c r="B332" t="s">
        <v>37</v>
      </c>
      <c r="C332" t="s">
        <v>0</v>
      </c>
      <c r="D332" t="s">
        <v>277</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25">
      <c r="A333" t="s">
        <v>291</v>
      </c>
      <c r="B333" t="s">
        <v>37</v>
      </c>
      <c r="C333" t="s">
        <v>0</v>
      </c>
      <c r="D333" t="s">
        <v>277</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25">
      <c r="A334" t="s">
        <v>291</v>
      </c>
      <c r="B334" t="s">
        <v>37</v>
      </c>
      <c r="C334" t="s">
        <v>0</v>
      </c>
      <c r="D334" t="s">
        <v>277</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25">
      <c r="A335" t="s">
        <v>291</v>
      </c>
      <c r="B335" t="s">
        <v>37</v>
      </c>
      <c r="C335" t="s">
        <v>0</v>
      </c>
      <c r="D335" t="s">
        <v>278</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25">
      <c r="A336" t="s">
        <v>291</v>
      </c>
      <c r="B336" t="s">
        <v>37</v>
      </c>
      <c r="C336" t="s">
        <v>0</v>
      </c>
      <c r="D336" t="s">
        <v>278</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25">
      <c r="A337" t="s">
        <v>291</v>
      </c>
      <c r="B337" t="s">
        <v>37</v>
      </c>
      <c r="C337" t="s">
        <v>0</v>
      </c>
      <c r="D337" t="s">
        <v>278</v>
      </c>
      <c r="E337" t="s">
        <v>146</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25">
      <c r="A338" t="s">
        <v>291</v>
      </c>
      <c r="B338" t="s">
        <v>37</v>
      </c>
      <c r="C338" t="s">
        <v>0</v>
      </c>
      <c r="D338" t="s">
        <v>278</v>
      </c>
      <c r="E338" t="s">
        <v>147</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25">
      <c r="A339" t="s">
        <v>291</v>
      </c>
      <c r="B339" t="s">
        <v>37</v>
      </c>
      <c r="C339" t="s">
        <v>0</v>
      </c>
      <c r="D339" t="s">
        <v>279</v>
      </c>
      <c r="E339" t="s">
        <v>161</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25">
      <c r="A340" t="s">
        <v>291</v>
      </c>
      <c r="B340" t="s">
        <v>37</v>
      </c>
      <c r="C340" t="s">
        <v>0</v>
      </c>
      <c r="D340" t="s">
        <v>279</v>
      </c>
      <c r="E340" t="s">
        <v>163</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25">
      <c r="A341" t="s">
        <v>291</v>
      </c>
      <c r="B341" t="s">
        <v>37</v>
      </c>
      <c r="C341" t="s">
        <v>0</v>
      </c>
      <c r="D341" t="s">
        <v>279</v>
      </c>
      <c r="E341" t="s">
        <v>164</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25">
      <c r="A342" t="s">
        <v>291</v>
      </c>
      <c r="B342" t="s">
        <v>37</v>
      </c>
      <c r="C342" t="s">
        <v>0</v>
      </c>
      <c r="D342" t="s">
        <v>279</v>
      </c>
      <c r="E342" t="s">
        <v>166</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25">
      <c r="A343" t="s">
        <v>291</v>
      </c>
      <c r="B343" t="s">
        <v>37</v>
      </c>
      <c r="C343" t="s">
        <v>0</v>
      </c>
      <c r="D343" t="s">
        <v>280</v>
      </c>
      <c r="E343" t="s">
        <v>167</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25">
      <c r="A344" t="s">
        <v>291</v>
      </c>
      <c r="B344" t="s">
        <v>37</v>
      </c>
      <c r="C344" t="s">
        <v>0</v>
      </c>
      <c r="D344" t="s">
        <v>280</v>
      </c>
      <c r="E344" t="s">
        <v>171</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25">
      <c r="A345" t="s">
        <v>291</v>
      </c>
      <c r="B345" t="s">
        <v>37</v>
      </c>
      <c r="C345" t="s">
        <v>0</v>
      </c>
      <c r="D345" t="s">
        <v>280</v>
      </c>
      <c r="E345" t="s">
        <v>174</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25">
      <c r="A346" t="s">
        <v>291</v>
      </c>
      <c r="B346" t="s">
        <v>37</v>
      </c>
      <c r="C346" t="s">
        <v>0</v>
      </c>
      <c r="D346" t="s">
        <v>280</v>
      </c>
      <c r="E346" t="s">
        <v>176</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25">
      <c r="A347" t="s">
        <v>291</v>
      </c>
      <c r="B347" t="s">
        <v>37</v>
      </c>
      <c r="C347" t="s">
        <v>0</v>
      </c>
      <c r="D347" t="s">
        <v>281</v>
      </c>
      <c r="E347" t="s">
        <v>195</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25">
      <c r="A348" t="s">
        <v>291</v>
      </c>
      <c r="B348" t="s">
        <v>37</v>
      </c>
      <c r="C348" t="s">
        <v>0</v>
      </c>
      <c r="D348" t="s">
        <v>281</v>
      </c>
      <c r="E348" t="s">
        <v>206</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25">
      <c r="A349" t="s">
        <v>291</v>
      </c>
      <c r="B349" t="s">
        <v>37</v>
      </c>
      <c r="C349" t="s">
        <v>0</v>
      </c>
      <c r="D349" t="s">
        <v>281</v>
      </c>
      <c r="E349" t="s">
        <v>207</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25">
      <c r="A350" t="s">
        <v>291</v>
      </c>
      <c r="B350" t="s">
        <v>37</v>
      </c>
      <c r="C350" t="s">
        <v>0</v>
      </c>
      <c r="D350" t="s">
        <v>281</v>
      </c>
      <c r="E350" t="s">
        <v>212</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25">
      <c r="A351" t="s">
        <v>291</v>
      </c>
      <c r="B351" t="s">
        <v>37</v>
      </c>
      <c r="C351" t="s">
        <v>0</v>
      </c>
      <c r="D351" t="s">
        <v>282</v>
      </c>
      <c r="E351" t="s">
        <v>213</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25">
      <c r="A352" t="s">
        <v>291</v>
      </c>
      <c r="B352" t="s">
        <v>37</v>
      </c>
      <c r="C352" t="s">
        <v>0</v>
      </c>
      <c r="D352" t="s">
        <v>282</v>
      </c>
      <c r="E352" t="s">
        <v>214</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25">
      <c r="A353" t="s">
        <v>291</v>
      </c>
      <c r="B353" t="s">
        <v>37</v>
      </c>
      <c r="C353" t="s">
        <v>0</v>
      </c>
      <c r="D353" t="s">
        <v>282</v>
      </c>
      <c r="E353" t="s">
        <v>215</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25">
      <c r="A354" t="s">
        <v>291</v>
      </c>
      <c r="B354" t="s">
        <v>37</v>
      </c>
      <c r="C354" t="s">
        <v>0</v>
      </c>
      <c r="D354" t="s">
        <v>282</v>
      </c>
      <c r="E354" t="s">
        <v>217</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25">
      <c r="A355" t="s">
        <v>291</v>
      </c>
      <c r="B355" t="s">
        <v>37</v>
      </c>
      <c r="C355" t="s">
        <v>0</v>
      </c>
      <c r="D355" t="s">
        <v>283</v>
      </c>
      <c r="E355" t="s">
        <v>219</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25">
      <c r="A356" t="s">
        <v>291</v>
      </c>
      <c r="B356" t="s">
        <v>37</v>
      </c>
      <c r="C356" t="s">
        <v>0</v>
      </c>
      <c r="D356" t="s">
        <v>283</v>
      </c>
      <c r="E356" t="s">
        <v>221</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25">
      <c r="A357" t="s">
        <v>291</v>
      </c>
      <c r="B357" t="s">
        <v>37</v>
      </c>
      <c r="C357" t="s">
        <v>0</v>
      </c>
      <c r="D357" t="s">
        <v>283</v>
      </c>
      <c r="E357" t="s">
        <v>222</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25">
      <c r="A358" t="s">
        <v>291</v>
      </c>
      <c r="B358" t="s">
        <v>37</v>
      </c>
      <c r="C358" t="s">
        <v>0</v>
      </c>
      <c r="D358" t="s">
        <v>283</v>
      </c>
      <c r="E358" t="s">
        <v>224</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25">
      <c r="A359" t="s">
        <v>291</v>
      </c>
      <c r="B359" t="s">
        <v>37</v>
      </c>
      <c r="C359" t="s">
        <v>0</v>
      </c>
      <c r="D359" t="s">
        <v>284</v>
      </c>
      <c r="E359" t="s">
        <v>225</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25">
      <c r="A360" t="s">
        <v>291</v>
      </c>
      <c r="B360" t="s">
        <v>37</v>
      </c>
      <c r="C360" t="s">
        <v>0</v>
      </c>
      <c r="D360" t="s">
        <v>284</v>
      </c>
      <c r="E360" t="s">
        <v>226</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25">
      <c r="A361" t="s">
        <v>291</v>
      </c>
      <c r="B361" t="s">
        <v>37</v>
      </c>
      <c r="C361" t="s">
        <v>0</v>
      </c>
      <c r="D361" t="s">
        <v>284</v>
      </c>
      <c r="E361" t="s">
        <v>229</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25">
      <c r="A362" t="s">
        <v>291</v>
      </c>
      <c r="B362" t="s">
        <v>37</v>
      </c>
      <c r="C362" t="s">
        <v>0</v>
      </c>
      <c r="D362" t="s">
        <v>284</v>
      </c>
      <c r="E362" t="s">
        <v>231</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25">
      <c r="A363" t="s">
        <v>291</v>
      </c>
      <c r="B363" t="s">
        <v>37</v>
      </c>
      <c r="C363" t="s">
        <v>0</v>
      </c>
      <c r="D363" t="s">
        <v>285</v>
      </c>
      <c r="E363" t="s">
        <v>232</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25">
      <c r="A364" t="s">
        <v>291</v>
      </c>
      <c r="B364" t="s">
        <v>37</v>
      </c>
      <c r="C364" t="s">
        <v>0</v>
      </c>
      <c r="D364" t="s">
        <v>285</v>
      </c>
      <c r="E364" t="s">
        <v>233</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25">
      <c r="A365" t="s">
        <v>291</v>
      </c>
      <c r="B365" t="s">
        <v>37</v>
      </c>
      <c r="C365" t="s">
        <v>0</v>
      </c>
      <c r="D365" t="s">
        <v>285</v>
      </c>
      <c r="E365" t="s">
        <v>235</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25">
      <c r="A366" t="s">
        <v>291</v>
      </c>
      <c r="B366" t="s">
        <v>37</v>
      </c>
      <c r="C366" t="s">
        <v>0</v>
      </c>
      <c r="D366" t="s">
        <v>285</v>
      </c>
      <c r="E366" t="s">
        <v>244</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25">
      <c r="A367" t="s">
        <v>291</v>
      </c>
      <c r="B367" t="s">
        <v>37</v>
      </c>
      <c r="C367" t="s">
        <v>0</v>
      </c>
      <c r="D367" t="s">
        <v>286</v>
      </c>
      <c r="E367" t="s">
        <v>247</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25">
      <c r="A368" t="s">
        <v>292</v>
      </c>
      <c r="B368" t="s">
        <v>38</v>
      </c>
      <c r="C368" t="s">
        <v>0</v>
      </c>
      <c r="D368" t="s">
        <v>271</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25">
      <c r="A369" t="s">
        <v>292</v>
      </c>
      <c r="B369" t="s">
        <v>38</v>
      </c>
      <c r="C369" t="s">
        <v>0</v>
      </c>
      <c r="D369" t="s">
        <v>271</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25">
      <c r="A370" t="s">
        <v>292</v>
      </c>
      <c r="B370" t="s">
        <v>38</v>
      </c>
      <c r="C370" t="s">
        <v>0</v>
      </c>
      <c r="D370" t="s">
        <v>271</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25">
      <c r="A371" t="s">
        <v>292</v>
      </c>
      <c r="B371" t="s">
        <v>38</v>
      </c>
      <c r="C371" t="s">
        <v>0</v>
      </c>
      <c r="D371" t="s">
        <v>271</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25">
      <c r="A372" t="s">
        <v>292</v>
      </c>
      <c r="B372" t="s">
        <v>38</v>
      </c>
      <c r="C372" t="s">
        <v>0</v>
      </c>
      <c r="D372" t="s">
        <v>272</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25">
      <c r="A373" t="s">
        <v>292</v>
      </c>
      <c r="B373" t="s">
        <v>38</v>
      </c>
      <c r="C373" t="s">
        <v>0</v>
      </c>
      <c r="D373" t="s">
        <v>272</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25">
      <c r="A374" t="s">
        <v>292</v>
      </c>
      <c r="B374" t="s">
        <v>38</v>
      </c>
      <c r="C374" t="s">
        <v>0</v>
      </c>
      <c r="D374" t="s">
        <v>272</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25">
      <c r="A375" t="s">
        <v>292</v>
      </c>
      <c r="B375" t="s">
        <v>38</v>
      </c>
      <c r="C375" t="s">
        <v>0</v>
      </c>
      <c r="D375" t="s">
        <v>272</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25">
      <c r="A376" t="s">
        <v>292</v>
      </c>
      <c r="B376" t="s">
        <v>38</v>
      </c>
      <c r="C376" t="s">
        <v>0</v>
      </c>
      <c r="D376" t="s">
        <v>273</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25">
      <c r="A377" t="s">
        <v>292</v>
      </c>
      <c r="B377" t="s">
        <v>38</v>
      </c>
      <c r="C377" t="s">
        <v>0</v>
      </c>
      <c r="D377" t="s">
        <v>273</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25">
      <c r="A378" t="s">
        <v>292</v>
      </c>
      <c r="B378" t="s">
        <v>38</v>
      </c>
      <c r="C378" t="s">
        <v>0</v>
      </c>
      <c r="D378" t="s">
        <v>273</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25">
      <c r="A379" t="s">
        <v>292</v>
      </c>
      <c r="B379" t="s">
        <v>38</v>
      </c>
      <c r="C379" t="s">
        <v>0</v>
      </c>
      <c r="D379" t="s">
        <v>273</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25">
      <c r="A380" t="s">
        <v>292</v>
      </c>
      <c r="B380" t="s">
        <v>38</v>
      </c>
      <c r="C380" t="s">
        <v>0</v>
      </c>
      <c r="D380" t="s">
        <v>274</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25">
      <c r="A381" t="s">
        <v>292</v>
      </c>
      <c r="B381" t="s">
        <v>38</v>
      </c>
      <c r="C381" t="s">
        <v>0</v>
      </c>
      <c r="D381" t="s">
        <v>274</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25">
      <c r="A382" t="s">
        <v>292</v>
      </c>
      <c r="B382" t="s">
        <v>38</v>
      </c>
      <c r="C382" t="s">
        <v>0</v>
      </c>
      <c r="D382" t="s">
        <v>274</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25">
      <c r="A383" t="s">
        <v>292</v>
      </c>
      <c r="B383" t="s">
        <v>38</v>
      </c>
      <c r="C383" t="s">
        <v>0</v>
      </c>
      <c r="D383" t="s">
        <v>274</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25">
      <c r="A384" t="s">
        <v>292</v>
      </c>
      <c r="B384" t="s">
        <v>38</v>
      </c>
      <c r="C384" t="s">
        <v>0</v>
      </c>
      <c r="D384" t="s">
        <v>275</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25">
      <c r="A385" t="s">
        <v>292</v>
      </c>
      <c r="B385" t="s">
        <v>38</v>
      </c>
      <c r="C385" t="s">
        <v>0</v>
      </c>
      <c r="D385" t="s">
        <v>275</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25">
      <c r="A386" t="s">
        <v>292</v>
      </c>
      <c r="B386" t="s">
        <v>38</v>
      </c>
      <c r="C386" t="s">
        <v>0</v>
      </c>
      <c r="D386" t="s">
        <v>275</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25">
      <c r="A387" t="s">
        <v>292</v>
      </c>
      <c r="B387" t="s">
        <v>38</v>
      </c>
      <c r="C387" t="s">
        <v>0</v>
      </c>
      <c r="D387" t="s">
        <v>275</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25">
      <c r="A388" t="s">
        <v>292</v>
      </c>
      <c r="B388" t="s">
        <v>38</v>
      </c>
      <c r="C388" t="s">
        <v>0</v>
      </c>
      <c r="D388" t="s">
        <v>276</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25">
      <c r="A389" t="s">
        <v>292</v>
      </c>
      <c r="B389" t="s">
        <v>38</v>
      </c>
      <c r="C389" t="s">
        <v>0</v>
      </c>
      <c r="D389" t="s">
        <v>276</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25">
      <c r="A390" t="s">
        <v>292</v>
      </c>
      <c r="B390" t="s">
        <v>38</v>
      </c>
      <c r="C390" t="s">
        <v>0</v>
      </c>
      <c r="D390" t="s">
        <v>276</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25">
      <c r="A391" t="s">
        <v>292</v>
      </c>
      <c r="B391" t="s">
        <v>38</v>
      </c>
      <c r="C391" t="s">
        <v>0</v>
      </c>
      <c r="D391" t="s">
        <v>276</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25">
      <c r="A392" t="s">
        <v>292</v>
      </c>
      <c r="B392" t="s">
        <v>38</v>
      </c>
      <c r="C392" t="s">
        <v>0</v>
      </c>
      <c r="D392" t="s">
        <v>277</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25">
      <c r="A393" t="s">
        <v>292</v>
      </c>
      <c r="B393" t="s">
        <v>38</v>
      </c>
      <c r="C393" t="s">
        <v>0</v>
      </c>
      <c r="D393" t="s">
        <v>277</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25">
      <c r="A394" t="s">
        <v>292</v>
      </c>
      <c r="B394" t="s">
        <v>38</v>
      </c>
      <c r="C394" t="s">
        <v>0</v>
      </c>
      <c r="D394" t="s">
        <v>277</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25">
      <c r="A395" t="s">
        <v>292</v>
      </c>
      <c r="B395" t="s">
        <v>38</v>
      </c>
      <c r="C395" t="s">
        <v>0</v>
      </c>
      <c r="D395" t="s">
        <v>277</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25">
      <c r="A396" t="s">
        <v>292</v>
      </c>
      <c r="B396" t="s">
        <v>38</v>
      </c>
      <c r="C396" t="s">
        <v>0</v>
      </c>
      <c r="D396" t="s">
        <v>278</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25">
      <c r="A397" t="s">
        <v>292</v>
      </c>
      <c r="B397" t="s">
        <v>38</v>
      </c>
      <c r="C397" t="s">
        <v>0</v>
      </c>
      <c r="D397" t="s">
        <v>278</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25">
      <c r="A398" t="s">
        <v>292</v>
      </c>
      <c r="B398" t="s">
        <v>38</v>
      </c>
      <c r="C398" t="s">
        <v>0</v>
      </c>
      <c r="D398" t="s">
        <v>278</v>
      </c>
      <c r="E398" t="s">
        <v>146</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25">
      <c r="A399" t="s">
        <v>292</v>
      </c>
      <c r="B399" t="s">
        <v>38</v>
      </c>
      <c r="C399" t="s">
        <v>0</v>
      </c>
      <c r="D399" t="s">
        <v>278</v>
      </c>
      <c r="E399" t="s">
        <v>147</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25">
      <c r="A400" t="s">
        <v>292</v>
      </c>
      <c r="B400" t="s">
        <v>38</v>
      </c>
      <c r="C400" t="s">
        <v>0</v>
      </c>
      <c r="D400" t="s">
        <v>279</v>
      </c>
      <c r="E400" t="s">
        <v>161</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25">
      <c r="A401" t="s">
        <v>292</v>
      </c>
      <c r="B401" t="s">
        <v>38</v>
      </c>
      <c r="C401" t="s">
        <v>0</v>
      </c>
      <c r="D401" t="s">
        <v>279</v>
      </c>
      <c r="E401" t="s">
        <v>163</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25">
      <c r="A402" t="s">
        <v>292</v>
      </c>
      <c r="B402" t="s">
        <v>38</v>
      </c>
      <c r="C402" t="s">
        <v>0</v>
      </c>
      <c r="D402" t="s">
        <v>279</v>
      </c>
      <c r="E402" t="s">
        <v>164</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25">
      <c r="A403" t="s">
        <v>292</v>
      </c>
      <c r="B403" t="s">
        <v>38</v>
      </c>
      <c r="C403" t="s">
        <v>0</v>
      </c>
      <c r="D403" t="s">
        <v>279</v>
      </c>
      <c r="E403" t="s">
        <v>166</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25">
      <c r="A404" t="s">
        <v>292</v>
      </c>
      <c r="B404" t="s">
        <v>38</v>
      </c>
      <c r="C404" t="s">
        <v>0</v>
      </c>
      <c r="D404" t="s">
        <v>280</v>
      </c>
      <c r="E404" t="s">
        <v>167</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25">
      <c r="A405" t="s">
        <v>292</v>
      </c>
      <c r="B405" t="s">
        <v>38</v>
      </c>
      <c r="C405" t="s">
        <v>0</v>
      </c>
      <c r="D405" t="s">
        <v>280</v>
      </c>
      <c r="E405" t="s">
        <v>171</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25">
      <c r="A406" t="s">
        <v>292</v>
      </c>
      <c r="B406" t="s">
        <v>38</v>
      </c>
      <c r="C406" t="s">
        <v>0</v>
      </c>
      <c r="D406" t="s">
        <v>280</v>
      </c>
      <c r="E406" t="s">
        <v>174</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25">
      <c r="A407" t="s">
        <v>292</v>
      </c>
      <c r="B407" t="s">
        <v>38</v>
      </c>
      <c r="C407" t="s">
        <v>0</v>
      </c>
      <c r="D407" t="s">
        <v>280</v>
      </c>
      <c r="E407" t="s">
        <v>176</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25">
      <c r="A408" t="s">
        <v>292</v>
      </c>
      <c r="B408" t="s">
        <v>38</v>
      </c>
      <c r="C408" t="s">
        <v>0</v>
      </c>
      <c r="D408" t="s">
        <v>281</v>
      </c>
      <c r="E408" t="s">
        <v>195</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25">
      <c r="A409" t="s">
        <v>292</v>
      </c>
      <c r="B409" t="s">
        <v>38</v>
      </c>
      <c r="C409" t="s">
        <v>0</v>
      </c>
      <c r="D409" t="s">
        <v>281</v>
      </c>
      <c r="E409" t="s">
        <v>206</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25">
      <c r="A410" t="s">
        <v>292</v>
      </c>
      <c r="B410" t="s">
        <v>38</v>
      </c>
      <c r="C410" t="s">
        <v>0</v>
      </c>
      <c r="D410" t="s">
        <v>281</v>
      </c>
      <c r="E410" t="s">
        <v>207</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25">
      <c r="A411" t="s">
        <v>292</v>
      </c>
      <c r="B411" t="s">
        <v>38</v>
      </c>
      <c r="C411" t="s">
        <v>0</v>
      </c>
      <c r="D411" t="s">
        <v>281</v>
      </c>
      <c r="E411" t="s">
        <v>212</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25">
      <c r="A412" t="s">
        <v>292</v>
      </c>
      <c r="B412" t="s">
        <v>38</v>
      </c>
      <c r="C412" t="s">
        <v>0</v>
      </c>
      <c r="D412" t="s">
        <v>282</v>
      </c>
      <c r="E412" t="s">
        <v>213</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25">
      <c r="A413" t="s">
        <v>292</v>
      </c>
      <c r="B413" t="s">
        <v>38</v>
      </c>
      <c r="C413" t="s">
        <v>0</v>
      </c>
      <c r="D413" t="s">
        <v>282</v>
      </c>
      <c r="E413" t="s">
        <v>214</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25">
      <c r="A414" t="s">
        <v>292</v>
      </c>
      <c r="B414" t="s">
        <v>38</v>
      </c>
      <c r="C414" t="s">
        <v>0</v>
      </c>
      <c r="D414" t="s">
        <v>282</v>
      </c>
      <c r="E414" t="s">
        <v>215</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25">
      <c r="A415" t="s">
        <v>292</v>
      </c>
      <c r="B415" t="s">
        <v>38</v>
      </c>
      <c r="C415" t="s">
        <v>0</v>
      </c>
      <c r="D415" t="s">
        <v>282</v>
      </c>
      <c r="E415" t="s">
        <v>217</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25">
      <c r="A416" t="s">
        <v>292</v>
      </c>
      <c r="B416" t="s">
        <v>38</v>
      </c>
      <c r="C416" t="s">
        <v>0</v>
      </c>
      <c r="D416" t="s">
        <v>283</v>
      </c>
      <c r="E416" t="s">
        <v>219</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25">
      <c r="A417" t="s">
        <v>292</v>
      </c>
      <c r="B417" t="s">
        <v>38</v>
      </c>
      <c r="C417" t="s">
        <v>0</v>
      </c>
      <c r="D417" t="s">
        <v>283</v>
      </c>
      <c r="E417" t="s">
        <v>221</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25">
      <c r="A418" t="s">
        <v>292</v>
      </c>
      <c r="B418" t="s">
        <v>38</v>
      </c>
      <c r="C418" t="s">
        <v>0</v>
      </c>
      <c r="D418" t="s">
        <v>283</v>
      </c>
      <c r="E418" t="s">
        <v>222</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25">
      <c r="A419" t="s">
        <v>292</v>
      </c>
      <c r="B419" t="s">
        <v>38</v>
      </c>
      <c r="C419" t="s">
        <v>0</v>
      </c>
      <c r="D419" t="s">
        <v>283</v>
      </c>
      <c r="E419" t="s">
        <v>224</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25">
      <c r="A420" t="s">
        <v>292</v>
      </c>
      <c r="B420" t="s">
        <v>38</v>
      </c>
      <c r="C420" t="s">
        <v>0</v>
      </c>
      <c r="D420" t="s">
        <v>284</v>
      </c>
      <c r="E420" t="s">
        <v>225</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25">
      <c r="A421" t="s">
        <v>292</v>
      </c>
      <c r="B421" t="s">
        <v>38</v>
      </c>
      <c r="C421" t="s">
        <v>0</v>
      </c>
      <c r="D421" t="s">
        <v>284</v>
      </c>
      <c r="E421" t="s">
        <v>226</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25">
      <c r="A422" t="s">
        <v>292</v>
      </c>
      <c r="B422" t="s">
        <v>38</v>
      </c>
      <c r="C422" t="s">
        <v>0</v>
      </c>
      <c r="D422" t="s">
        <v>284</v>
      </c>
      <c r="E422" t="s">
        <v>229</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25">
      <c r="A423" t="s">
        <v>292</v>
      </c>
      <c r="B423" t="s">
        <v>38</v>
      </c>
      <c r="C423" t="s">
        <v>0</v>
      </c>
      <c r="D423" t="s">
        <v>284</v>
      </c>
      <c r="E423" t="s">
        <v>231</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25">
      <c r="A424" t="s">
        <v>292</v>
      </c>
      <c r="B424" t="s">
        <v>38</v>
      </c>
      <c r="C424" t="s">
        <v>0</v>
      </c>
      <c r="D424" t="s">
        <v>285</v>
      </c>
      <c r="E424" t="s">
        <v>232</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25">
      <c r="A425" t="s">
        <v>292</v>
      </c>
      <c r="B425" t="s">
        <v>38</v>
      </c>
      <c r="C425" t="s">
        <v>0</v>
      </c>
      <c r="D425" t="s">
        <v>285</v>
      </c>
      <c r="E425" t="s">
        <v>233</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25">
      <c r="A426" t="s">
        <v>292</v>
      </c>
      <c r="B426" t="s">
        <v>38</v>
      </c>
      <c r="C426" t="s">
        <v>0</v>
      </c>
      <c r="D426" t="s">
        <v>285</v>
      </c>
      <c r="E426" t="s">
        <v>235</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25">
      <c r="A427" t="s">
        <v>292</v>
      </c>
      <c r="B427" t="s">
        <v>38</v>
      </c>
      <c r="C427" t="s">
        <v>0</v>
      </c>
      <c r="D427" t="s">
        <v>285</v>
      </c>
      <c r="E427" t="s">
        <v>244</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25">
      <c r="A428" t="s">
        <v>292</v>
      </c>
      <c r="B428" t="s">
        <v>38</v>
      </c>
      <c r="C428" t="s">
        <v>0</v>
      </c>
      <c r="D428" t="s">
        <v>286</v>
      </c>
      <c r="E428" t="s">
        <v>247</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25">
      <c r="A429" t="s">
        <v>293</v>
      </c>
      <c r="B429" t="s">
        <v>39</v>
      </c>
      <c r="C429" t="s">
        <v>0</v>
      </c>
      <c r="D429" t="s">
        <v>271</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25">
      <c r="A430" t="s">
        <v>293</v>
      </c>
      <c r="B430" t="s">
        <v>39</v>
      </c>
      <c r="C430" t="s">
        <v>0</v>
      </c>
      <c r="D430" t="s">
        <v>271</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25">
      <c r="A431" t="s">
        <v>293</v>
      </c>
      <c r="B431" t="s">
        <v>39</v>
      </c>
      <c r="C431" t="s">
        <v>0</v>
      </c>
      <c r="D431" t="s">
        <v>271</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25">
      <c r="A432" t="s">
        <v>293</v>
      </c>
      <c r="B432" t="s">
        <v>39</v>
      </c>
      <c r="C432" t="s">
        <v>0</v>
      </c>
      <c r="D432" t="s">
        <v>271</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25">
      <c r="A433" t="s">
        <v>293</v>
      </c>
      <c r="B433" t="s">
        <v>39</v>
      </c>
      <c r="C433" t="s">
        <v>0</v>
      </c>
      <c r="D433" t="s">
        <v>272</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25">
      <c r="A434" t="s">
        <v>293</v>
      </c>
      <c r="B434" t="s">
        <v>39</v>
      </c>
      <c r="C434" t="s">
        <v>0</v>
      </c>
      <c r="D434" t="s">
        <v>272</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25">
      <c r="A435" t="s">
        <v>293</v>
      </c>
      <c r="B435" t="s">
        <v>39</v>
      </c>
      <c r="C435" t="s">
        <v>0</v>
      </c>
      <c r="D435" t="s">
        <v>272</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25">
      <c r="A436" t="s">
        <v>293</v>
      </c>
      <c r="B436" t="s">
        <v>39</v>
      </c>
      <c r="C436" t="s">
        <v>0</v>
      </c>
      <c r="D436" t="s">
        <v>272</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25">
      <c r="A437" t="s">
        <v>293</v>
      </c>
      <c r="B437" t="s">
        <v>39</v>
      </c>
      <c r="C437" t="s">
        <v>0</v>
      </c>
      <c r="D437" t="s">
        <v>273</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25">
      <c r="A438" t="s">
        <v>293</v>
      </c>
      <c r="B438" t="s">
        <v>39</v>
      </c>
      <c r="C438" t="s">
        <v>0</v>
      </c>
      <c r="D438" t="s">
        <v>273</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25">
      <c r="A439" t="s">
        <v>293</v>
      </c>
      <c r="B439" t="s">
        <v>39</v>
      </c>
      <c r="C439" t="s">
        <v>0</v>
      </c>
      <c r="D439" t="s">
        <v>273</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25">
      <c r="A440" t="s">
        <v>293</v>
      </c>
      <c r="B440" t="s">
        <v>39</v>
      </c>
      <c r="C440" t="s">
        <v>0</v>
      </c>
      <c r="D440" t="s">
        <v>273</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25">
      <c r="A441" t="s">
        <v>293</v>
      </c>
      <c r="B441" t="s">
        <v>39</v>
      </c>
      <c r="C441" t="s">
        <v>0</v>
      </c>
      <c r="D441" t="s">
        <v>274</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25">
      <c r="A442" t="s">
        <v>293</v>
      </c>
      <c r="B442" t="s">
        <v>39</v>
      </c>
      <c r="C442" t="s">
        <v>0</v>
      </c>
      <c r="D442" t="s">
        <v>274</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25">
      <c r="A443" t="s">
        <v>293</v>
      </c>
      <c r="B443" t="s">
        <v>39</v>
      </c>
      <c r="C443" t="s">
        <v>0</v>
      </c>
      <c r="D443" t="s">
        <v>274</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25">
      <c r="A444" t="s">
        <v>293</v>
      </c>
      <c r="B444" t="s">
        <v>39</v>
      </c>
      <c r="C444" t="s">
        <v>0</v>
      </c>
      <c r="D444" t="s">
        <v>274</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25">
      <c r="A445" t="s">
        <v>293</v>
      </c>
      <c r="B445" t="s">
        <v>39</v>
      </c>
      <c r="C445" t="s">
        <v>0</v>
      </c>
      <c r="D445" t="s">
        <v>275</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25">
      <c r="A446" t="s">
        <v>293</v>
      </c>
      <c r="B446" t="s">
        <v>39</v>
      </c>
      <c r="C446" t="s">
        <v>0</v>
      </c>
      <c r="D446" t="s">
        <v>275</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25">
      <c r="A447" t="s">
        <v>293</v>
      </c>
      <c r="B447" t="s">
        <v>39</v>
      </c>
      <c r="C447" t="s">
        <v>0</v>
      </c>
      <c r="D447" t="s">
        <v>275</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25">
      <c r="A448" t="s">
        <v>293</v>
      </c>
      <c r="B448" t="s">
        <v>39</v>
      </c>
      <c r="C448" t="s">
        <v>0</v>
      </c>
      <c r="D448" t="s">
        <v>275</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25">
      <c r="A449" t="s">
        <v>293</v>
      </c>
      <c r="B449" t="s">
        <v>39</v>
      </c>
      <c r="C449" t="s">
        <v>0</v>
      </c>
      <c r="D449" t="s">
        <v>276</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25">
      <c r="A450" t="s">
        <v>293</v>
      </c>
      <c r="B450" t="s">
        <v>39</v>
      </c>
      <c r="C450" t="s">
        <v>0</v>
      </c>
      <c r="D450" t="s">
        <v>276</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25">
      <c r="A451" t="s">
        <v>293</v>
      </c>
      <c r="B451" t="s">
        <v>39</v>
      </c>
      <c r="C451" t="s">
        <v>0</v>
      </c>
      <c r="D451" t="s">
        <v>276</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25">
      <c r="A452" t="s">
        <v>293</v>
      </c>
      <c r="B452" t="s">
        <v>39</v>
      </c>
      <c r="C452" t="s">
        <v>0</v>
      </c>
      <c r="D452" t="s">
        <v>276</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25">
      <c r="A453" t="s">
        <v>293</v>
      </c>
      <c r="B453" t="s">
        <v>39</v>
      </c>
      <c r="C453" t="s">
        <v>0</v>
      </c>
      <c r="D453" t="s">
        <v>277</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25">
      <c r="A454" t="s">
        <v>293</v>
      </c>
      <c r="B454" t="s">
        <v>39</v>
      </c>
      <c r="C454" t="s">
        <v>0</v>
      </c>
      <c r="D454" t="s">
        <v>277</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25">
      <c r="A455" t="s">
        <v>293</v>
      </c>
      <c r="B455" t="s">
        <v>39</v>
      </c>
      <c r="C455" t="s">
        <v>0</v>
      </c>
      <c r="D455" t="s">
        <v>277</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25">
      <c r="A456" t="s">
        <v>293</v>
      </c>
      <c r="B456" t="s">
        <v>39</v>
      </c>
      <c r="C456" t="s">
        <v>0</v>
      </c>
      <c r="D456" t="s">
        <v>277</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25">
      <c r="A457" t="s">
        <v>293</v>
      </c>
      <c r="B457" t="s">
        <v>39</v>
      </c>
      <c r="C457" t="s">
        <v>0</v>
      </c>
      <c r="D457" t="s">
        <v>278</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25">
      <c r="A458" t="s">
        <v>293</v>
      </c>
      <c r="B458" t="s">
        <v>39</v>
      </c>
      <c r="C458" t="s">
        <v>0</v>
      </c>
      <c r="D458" t="s">
        <v>278</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25">
      <c r="A459" t="s">
        <v>293</v>
      </c>
      <c r="B459" t="s">
        <v>39</v>
      </c>
      <c r="C459" t="s">
        <v>0</v>
      </c>
      <c r="D459" t="s">
        <v>278</v>
      </c>
      <c r="E459" t="s">
        <v>146</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25">
      <c r="A460" t="s">
        <v>293</v>
      </c>
      <c r="B460" t="s">
        <v>39</v>
      </c>
      <c r="C460" t="s">
        <v>0</v>
      </c>
      <c r="D460" t="s">
        <v>278</v>
      </c>
      <c r="E460" t="s">
        <v>147</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25">
      <c r="A461" t="s">
        <v>293</v>
      </c>
      <c r="B461" t="s">
        <v>39</v>
      </c>
      <c r="C461" t="s">
        <v>0</v>
      </c>
      <c r="D461" t="s">
        <v>279</v>
      </c>
      <c r="E461" t="s">
        <v>161</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25">
      <c r="A462" t="s">
        <v>293</v>
      </c>
      <c r="B462" t="s">
        <v>39</v>
      </c>
      <c r="C462" t="s">
        <v>0</v>
      </c>
      <c r="D462" t="s">
        <v>279</v>
      </c>
      <c r="E462" t="s">
        <v>163</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25">
      <c r="A463" t="s">
        <v>293</v>
      </c>
      <c r="B463" t="s">
        <v>39</v>
      </c>
      <c r="C463" t="s">
        <v>0</v>
      </c>
      <c r="D463" t="s">
        <v>279</v>
      </c>
      <c r="E463" t="s">
        <v>164</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25">
      <c r="A464" t="s">
        <v>293</v>
      </c>
      <c r="B464" t="s">
        <v>39</v>
      </c>
      <c r="C464" t="s">
        <v>0</v>
      </c>
      <c r="D464" t="s">
        <v>279</v>
      </c>
      <c r="E464" t="s">
        <v>166</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25">
      <c r="A465" t="s">
        <v>293</v>
      </c>
      <c r="B465" t="s">
        <v>39</v>
      </c>
      <c r="C465" t="s">
        <v>0</v>
      </c>
      <c r="D465" t="s">
        <v>280</v>
      </c>
      <c r="E465" t="s">
        <v>167</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25">
      <c r="A466" t="s">
        <v>293</v>
      </c>
      <c r="B466" t="s">
        <v>39</v>
      </c>
      <c r="C466" t="s">
        <v>0</v>
      </c>
      <c r="D466" t="s">
        <v>280</v>
      </c>
      <c r="E466" t="s">
        <v>171</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25">
      <c r="A467" t="s">
        <v>293</v>
      </c>
      <c r="B467" t="s">
        <v>39</v>
      </c>
      <c r="C467" t="s">
        <v>0</v>
      </c>
      <c r="D467" t="s">
        <v>280</v>
      </c>
      <c r="E467" t="s">
        <v>174</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25">
      <c r="A468" t="s">
        <v>293</v>
      </c>
      <c r="B468" t="s">
        <v>39</v>
      </c>
      <c r="C468" t="s">
        <v>0</v>
      </c>
      <c r="D468" t="s">
        <v>280</v>
      </c>
      <c r="E468" t="s">
        <v>176</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25">
      <c r="A469" t="s">
        <v>293</v>
      </c>
      <c r="B469" t="s">
        <v>39</v>
      </c>
      <c r="C469" t="s">
        <v>0</v>
      </c>
      <c r="D469" t="s">
        <v>281</v>
      </c>
      <c r="E469" t="s">
        <v>195</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25">
      <c r="A470" t="s">
        <v>293</v>
      </c>
      <c r="B470" t="s">
        <v>39</v>
      </c>
      <c r="C470" t="s">
        <v>0</v>
      </c>
      <c r="D470" t="s">
        <v>281</v>
      </c>
      <c r="E470" t="s">
        <v>206</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25">
      <c r="A471" t="s">
        <v>293</v>
      </c>
      <c r="B471" t="s">
        <v>39</v>
      </c>
      <c r="C471" t="s">
        <v>0</v>
      </c>
      <c r="D471" t="s">
        <v>281</v>
      </c>
      <c r="E471" t="s">
        <v>207</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25">
      <c r="A472" t="s">
        <v>293</v>
      </c>
      <c r="B472" t="s">
        <v>39</v>
      </c>
      <c r="C472" t="s">
        <v>0</v>
      </c>
      <c r="D472" t="s">
        <v>281</v>
      </c>
      <c r="E472" t="s">
        <v>212</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25">
      <c r="A473" t="s">
        <v>293</v>
      </c>
      <c r="B473" t="s">
        <v>39</v>
      </c>
      <c r="C473" t="s">
        <v>0</v>
      </c>
      <c r="D473" t="s">
        <v>282</v>
      </c>
      <c r="E473" t="s">
        <v>213</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25">
      <c r="A474" t="s">
        <v>293</v>
      </c>
      <c r="B474" t="s">
        <v>39</v>
      </c>
      <c r="C474" t="s">
        <v>0</v>
      </c>
      <c r="D474" t="s">
        <v>282</v>
      </c>
      <c r="E474" t="s">
        <v>214</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25">
      <c r="A475" t="s">
        <v>293</v>
      </c>
      <c r="B475" t="s">
        <v>39</v>
      </c>
      <c r="C475" t="s">
        <v>0</v>
      </c>
      <c r="D475" t="s">
        <v>282</v>
      </c>
      <c r="E475" t="s">
        <v>215</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25">
      <c r="A476" t="s">
        <v>293</v>
      </c>
      <c r="B476" t="s">
        <v>39</v>
      </c>
      <c r="C476" t="s">
        <v>0</v>
      </c>
      <c r="D476" t="s">
        <v>282</v>
      </c>
      <c r="E476" t="s">
        <v>217</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25">
      <c r="A477" t="s">
        <v>293</v>
      </c>
      <c r="B477" t="s">
        <v>39</v>
      </c>
      <c r="C477" t="s">
        <v>0</v>
      </c>
      <c r="D477" t="s">
        <v>283</v>
      </c>
      <c r="E477" t="s">
        <v>219</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25">
      <c r="A478" t="s">
        <v>293</v>
      </c>
      <c r="B478" t="s">
        <v>39</v>
      </c>
      <c r="C478" t="s">
        <v>0</v>
      </c>
      <c r="D478" t="s">
        <v>283</v>
      </c>
      <c r="E478" t="s">
        <v>221</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25">
      <c r="A479" t="s">
        <v>293</v>
      </c>
      <c r="B479" t="s">
        <v>39</v>
      </c>
      <c r="C479" t="s">
        <v>0</v>
      </c>
      <c r="D479" t="s">
        <v>283</v>
      </c>
      <c r="E479" t="s">
        <v>222</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25">
      <c r="A480" t="s">
        <v>293</v>
      </c>
      <c r="B480" t="s">
        <v>39</v>
      </c>
      <c r="C480" t="s">
        <v>0</v>
      </c>
      <c r="D480" t="s">
        <v>283</v>
      </c>
      <c r="E480" t="s">
        <v>224</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25">
      <c r="A481" t="s">
        <v>293</v>
      </c>
      <c r="B481" t="s">
        <v>39</v>
      </c>
      <c r="C481" t="s">
        <v>0</v>
      </c>
      <c r="D481" t="s">
        <v>284</v>
      </c>
      <c r="E481" t="s">
        <v>225</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25">
      <c r="A482" t="s">
        <v>293</v>
      </c>
      <c r="B482" t="s">
        <v>39</v>
      </c>
      <c r="C482" t="s">
        <v>0</v>
      </c>
      <c r="D482" t="s">
        <v>284</v>
      </c>
      <c r="E482" t="s">
        <v>226</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25">
      <c r="A483" t="s">
        <v>293</v>
      </c>
      <c r="B483" t="s">
        <v>39</v>
      </c>
      <c r="C483" t="s">
        <v>0</v>
      </c>
      <c r="D483" t="s">
        <v>284</v>
      </c>
      <c r="E483" t="s">
        <v>229</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25">
      <c r="A484" t="s">
        <v>293</v>
      </c>
      <c r="B484" t="s">
        <v>39</v>
      </c>
      <c r="C484" t="s">
        <v>0</v>
      </c>
      <c r="D484" t="s">
        <v>284</v>
      </c>
      <c r="E484" t="s">
        <v>231</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25">
      <c r="A485" t="s">
        <v>293</v>
      </c>
      <c r="B485" t="s">
        <v>39</v>
      </c>
      <c r="C485" t="s">
        <v>0</v>
      </c>
      <c r="D485" t="s">
        <v>285</v>
      </c>
      <c r="E485" t="s">
        <v>232</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25">
      <c r="A486" t="s">
        <v>293</v>
      </c>
      <c r="B486" t="s">
        <v>39</v>
      </c>
      <c r="C486" t="s">
        <v>0</v>
      </c>
      <c r="D486" t="s">
        <v>285</v>
      </c>
      <c r="E486" t="s">
        <v>233</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25">
      <c r="A487" t="s">
        <v>293</v>
      </c>
      <c r="B487" t="s">
        <v>39</v>
      </c>
      <c r="C487" t="s">
        <v>0</v>
      </c>
      <c r="D487" t="s">
        <v>285</v>
      </c>
      <c r="E487" t="s">
        <v>235</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25">
      <c r="A488" t="s">
        <v>293</v>
      </c>
      <c r="B488" t="s">
        <v>39</v>
      </c>
      <c r="C488" t="s">
        <v>0</v>
      </c>
      <c r="D488" t="s">
        <v>285</v>
      </c>
      <c r="E488" t="s">
        <v>244</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25">
      <c r="A489" t="s">
        <v>293</v>
      </c>
      <c r="B489" t="s">
        <v>39</v>
      </c>
      <c r="C489" t="s">
        <v>0</v>
      </c>
      <c r="D489" t="s">
        <v>286</v>
      </c>
      <c r="E489" t="s">
        <v>247</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25">
      <c r="A490" t="s">
        <v>294</v>
      </c>
      <c r="B490" t="s">
        <v>4</v>
      </c>
      <c r="C490" t="s">
        <v>0</v>
      </c>
      <c r="D490" t="s">
        <v>271</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25">
      <c r="A491" t="s">
        <v>294</v>
      </c>
      <c r="B491" t="s">
        <v>4</v>
      </c>
      <c r="C491" t="s">
        <v>0</v>
      </c>
      <c r="D491" t="s">
        <v>271</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25">
      <c r="A492" t="s">
        <v>294</v>
      </c>
      <c r="B492" t="s">
        <v>4</v>
      </c>
      <c r="C492" t="s">
        <v>0</v>
      </c>
      <c r="D492" t="s">
        <v>271</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25">
      <c r="A493" t="s">
        <v>294</v>
      </c>
      <c r="B493" t="s">
        <v>4</v>
      </c>
      <c r="C493" t="s">
        <v>0</v>
      </c>
      <c r="D493" t="s">
        <v>271</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25">
      <c r="A494" t="s">
        <v>294</v>
      </c>
      <c r="B494" t="s">
        <v>4</v>
      </c>
      <c r="C494" t="s">
        <v>0</v>
      </c>
      <c r="D494" t="s">
        <v>272</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25">
      <c r="A495" t="s">
        <v>294</v>
      </c>
      <c r="B495" t="s">
        <v>4</v>
      </c>
      <c r="C495" t="s">
        <v>0</v>
      </c>
      <c r="D495" t="s">
        <v>272</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25">
      <c r="A496" t="s">
        <v>294</v>
      </c>
      <c r="B496" t="s">
        <v>4</v>
      </c>
      <c r="C496" t="s">
        <v>0</v>
      </c>
      <c r="D496" t="s">
        <v>272</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25">
      <c r="A497" t="s">
        <v>294</v>
      </c>
      <c r="B497" t="s">
        <v>4</v>
      </c>
      <c r="C497" t="s">
        <v>0</v>
      </c>
      <c r="D497" t="s">
        <v>272</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25">
      <c r="A498" t="s">
        <v>294</v>
      </c>
      <c r="B498" t="s">
        <v>4</v>
      </c>
      <c r="C498" t="s">
        <v>0</v>
      </c>
      <c r="D498" t="s">
        <v>273</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25">
      <c r="A499" t="s">
        <v>294</v>
      </c>
      <c r="B499" t="s">
        <v>4</v>
      </c>
      <c r="C499" t="s">
        <v>0</v>
      </c>
      <c r="D499" t="s">
        <v>273</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25">
      <c r="A500" t="s">
        <v>294</v>
      </c>
      <c r="B500" t="s">
        <v>4</v>
      </c>
      <c r="C500" t="s">
        <v>0</v>
      </c>
      <c r="D500" t="s">
        <v>273</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25">
      <c r="A501" t="s">
        <v>294</v>
      </c>
      <c r="B501" t="s">
        <v>4</v>
      </c>
      <c r="C501" t="s">
        <v>0</v>
      </c>
      <c r="D501" t="s">
        <v>273</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25">
      <c r="A502" t="s">
        <v>294</v>
      </c>
      <c r="B502" t="s">
        <v>4</v>
      </c>
      <c r="C502" t="s">
        <v>0</v>
      </c>
      <c r="D502" t="s">
        <v>274</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25">
      <c r="A503" t="s">
        <v>294</v>
      </c>
      <c r="B503" t="s">
        <v>4</v>
      </c>
      <c r="C503" t="s">
        <v>0</v>
      </c>
      <c r="D503" t="s">
        <v>274</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25">
      <c r="A504" t="s">
        <v>294</v>
      </c>
      <c r="B504" t="s">
        <v>4</v>
      </c>
      <c r="C504" t="s">
        <v>0</v>
      </c>
      <c r="D504" t="s">
        <v>274</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25">
      <c r="A505" t="s">
        <v>294</v>
      </c>
      <c r="B505" t="s">
        <v>4</v>
      </c>
      <c r="C505" t="s">
        <v>0</v>
      </c>
      <c r="D505" t="s">
        <v>274</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25">
      <c r="A506" t="s">
        <v>294</v>
      </c>
      <c r="B506" t="s">
        <v>4</v>
      </c>
      <c r="C506" t="s">
        <v>0</v>
      </c>
      <c r="D506" t="s">
        <v>275</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25">
      <c r="A507" t="s">
        <v>294</v>
      </c>
      <c r="B507" t="s">
        <v>4</v>
      </c>
      <c r="C507" t="s">
        <v>0</v>
      </c>
      <c r="D507" t="s">
        <v>275</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25">
      <c r="A508" t="s">
        <v>294</v>
      </c>
      <c r="B508" t="s">
        <v>4</v>
      </c>
      <c r="C508" t="s">
        <v>0</v>
      </c>
      <c r="D508" t="s">
        <v>275</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25">
      <c r="A509" t="s">
        <v>294</v>
      </c>
      <c r="B509" t="s">
        <v>4</v>
      </c>
      <c r="C509" t="s">
        <v>0</v>
      </c>
      <c r="D509" t="s">
        <v>275</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25">
      <c r="A510" t="s">
        <v>294</v>
      </c>
      <c r="B510" t="s">
        <v>4</v>
      </c>
      <c r="C510" t="s">
        <v>0</v>
      </c>
      <c r="D510" t="s">
        <v>276</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25">
      <c r="A511" t="s">
        <v>294</v>
      </c>
      <c r="B511" t="s">
        <v>4</v>
      </c>
      <c r="C511" t="s">
        <v>0</v>
      </c>
      <c r="D511" t="s">
        <v>276</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25">
      <c r="A512" t="s">
        <v>294</v>
      </c>
      <c r="B512" t="s">
        <v>4</v>
      </c>
      <c r="C512" t="s">
        <v>0</v>
      </c>
      <c r="D512" t="s">
        <v>276</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25">
      <c r="A513" t="s">
        <v>294</v>
      </c>
      <c r="B513" t="s">
        <v>4</v>
      </c>
      <c r="C513" t="s">
        <v>0</v>
      </c>
      <c r="D513" t="s">
        <v>276</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25">
      <c r="A514" t="s">
        <v>294</v>
      </c>
      <c r="B514" t="s">
        <v>4</v>
      </c>
      <c r="C514" t="s">
        <v>0</v>
      </c>
      <c r="D514" t="s">
        <v>277</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25">
      <c r="A515" t="s">
        <v>294</v>
      </c>
      <c r="B515" t="s">
        <v>4</v>
      </c>
      <c r="C515" t="s">
        <v>0</v>
      </c>
      <c r="D515" t="s">
        <v>277</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25">
      <c r="A516" t="s">
        <v>294</v>
      </c>
      <c r="B516" t="s">
        <v>4</v>
      </c>
      <c r="C516" t="s">
        <v>0</v>
      </c>
      <c r="D516" t="s">
        <v>277</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25">
      <c r="A517" t="s">
        <v>294</v>
      </c>
      <c r="B517" t="s">
        <v>4</v>
      </c>
      <c r="C517" t="s">
        <v>0</v>
      </c>
      <c r="D517" t="s">
        <v>277</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25">
      <c r="A518" t="s">
        <v>294</v>
      </c>
      <c r="B518" t="s">
        <v>4</v>
      </c>
      <c r="C518" t="s">
        <v>0</v>
      </c>
      <c r="D518" t="s">
        <v>278</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25">
      <c r="A519" t="s">
        <v>294</v>
      </c>
      <c r="B519" t="s">
        <v>4</v>
      </c>
      <c r="C519" t="s">
        <v>0</v>
      </c>
      <c r="D519" t="s">
        <v>278</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25">
      <c r="A520" t="s">
        <v>294</v>
      </c>
      <c r="B520" t="s">
        <v>4</v>
      </c>
      <c r="C520" t="s">
        <v>0</v>
      </c>
      <c r="D520" t="s">
        <v>278</v>
      </c>
      <c r="E520" t="s">
        <v>146</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25">
      <c r="A521" t="s">
        <v>294</v>
      </c>
      <c r="B521" t="s">
        <v>4</v>
      </c>
      <c r="C521" t="s">
        <v>0</v>
      </c>
      <c r="D521" t="s">
        <v>278</v>
      </c>
      <c r="E521" t="s">
        <v>147</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25">
      <c r="A522" t="s">
        <v>294</v>
      </c>
      <c r="B522" t="s">
        <v>4</v>
      </c>
      <c r="C522" t="s">
        <v>0</v>
      </c>
      <c r="D522" t="s">
        <v>279</v>
      </c>
      <c r="E522" t="s">
        <v>161</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25">
      <c r="A523" t="s">
        <v>294</v>
      </c>
      <c r="B523" t="s">
        <v>4</v>
      </c>
      <c r="C523" t="s">
        <v>0</v>
      </c>
      <c r="D523" t="s">
        <v>279</v>
      </c>
      <c r="E523" t="s">
        <v>163</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25">
      <c r="A524" t="s">
        <v>294</v>
      </c>
      <c r="B524" t="s">
        <v>4</v>
      </c>
      <c r="C524" t="s">
        <v>0</v>
      </c>
      <c r="D524" t="s">
        <v>279</v>
      </c>
      <c r="E524" t="s">
        <v>164</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25">
      <c r="A525" t="s">
        <v>294</v>
      </c>
      <c r="B525" t="s">
        <v>4</v>
      </c>
      <c r="C525" t="s">
        <v>0</v>
      </c>
      <c r="D525" t="s">
        <v>279</v>
      </c>
      <c r="E525" t="s">
        <v>166</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25">
      <c r="A526" t="s">
        <v>294</v>
      </c>
      <c r="B526" t="s">
        <v>4</v>
      </c>
      <c r="C526" t="s">
        <v>0</v>
      </c>
      <c r="D526" t="s">
        <v>280</v>
      </c>
      <c r="E526" t="s">
        <v>167</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25">
      <c r="A527" t="s">
        <v>294</v>
      </c>
      <c r="B527" t="s">
        <v>4</v>
      </c>
      <c r="C527" t="s">
        <v>0</v>
      </c>
      <c r="D527" t="s">
        <v>280</v>
      </c>
      <c r="E527" t="s">
        <v>171</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25">
      <c r="A528" t="s">
        <v>294</v>
      </c>
      <c r="B528" t="s">
        <v>4</v>
      </c>
      <c r="C528" t="s">
        <v>0</v>
      </c>
      <c r="D528" t="s">
        <v>280</v>
      </c>
      <c r="E528" t="s">
        <v>174</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25">
      <c r="A529" t="s">
        <v>294</v>
      </c>
      <c r="B529" t="s">
        <v>4</v>
      </c>
      <c r="C529" t="s">
        <v>0</v>
      </c>
      <c r="D529" t="s">
        <v>280</v>
      </c>
      <c r="E529" t="s">
        <v>176</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25">
      <c r="A530" t="s">
        <v>294</v>
      </c>
      <c r="B530" t="s">
        <v>4</v>
      </c>
      <c r="C530" t="s">
        <v>0</v>
      </c>
      <c r="D530" t="s">
        <v>281</v>
      </c>
      <c r="E530" t="s">
        <v>195</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25">
      <c r="A531" t="s">
        <v>294</v>
      </c>
      <c r="B531" t="s">
        <v>4</v>
      </c>
      <c r="C531" t="s">
        <v>0</v>
      </c>
      <c r="D531" t="s">
        <v>281</v>
      </c>
      <c r="E531" t="s">
        <v>206</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25">
      <c r="A532" t="s">
        <v>294</v>
      </c>
      <c r="B532" t="s">
        <v>4</v>
      </c>
      <c r="C532" t="s">
        <v>0</v>
      </c>
      <c r="D532" t="s">
        <v>281</v>
      </c>
      <c r="E532" t="s">
        <v>207</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25">
      <c r="A533" t="s">
        <v>294</v>
      </c>
      <c r="B533" t="s">
        <v>4</v>
      </c>
      <c r="C533" t="s">
        <v>0</v>
      </c>
      <c r="D533" t="s">
        <v>281</v>
      </c>
      <c r="E533" t="s">
        <v>212</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25">
      <c r="A534" t="s">
        <v>294</v>
      </c>
      <c r="B534" t="s">
        <v>4</v>
      </c>
      <c r="C534" t="s">
        <v>0</v>
      </c>
      <c r="D534" t="s">
        <v>282</v>
      </c>
      <c r="E534" t="s">
        <v>213</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25">
      <c r="A535" t="s">
        <v>294</v>
      </c>
      <c r="B535" t="s">
        <v>4</v>
      </c>
      <c r="C535" t="s">
        <v>0</v>
      </c>
      <c r="D535" t="s">
        <v>282</v>
      </c>
      <c r="E535" t="s">
        <v>214</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25">
      <c r="A536" t="s">
        <v>294</v>
      </c>
      <c r="B536" t="s">
        <v>4</v>
      </c>
      <c r="C536" t="s">
        <v>0</v>
      </c>
      <c r="D536" t="s">
        <v>282</v>
      </c>
      <c r="E536" t="s">
        <v>215</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25">
      <c r="A537" t="s">
        <v>294</v>
      </c>
      <c r="B537" t="s">
        <v>4</v>
      </c>
      <c r="C537" t="s">
        <v>0</v>
      </c>
      <c r="D537" t="s">
        <v>282</v>
      </c>
      <c r="E537" t="s">
        <v>217</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25">
      <c r="A538" t="s">
        <v>294</v>
      </c>
      <c r="B538" t="s">
        <v>4</v>
      </c>
      <c r="C538" t="s">
        <v>0</v>
      </c>
      <c r="D538" t="s">
        <v>283</v>
      </c>
      <c r="E538" t="s">
        <v>219</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25">
      <c r="A539" t="s">
        <v>294</v>
      </c>
      <c r="B539" t="s">
        <v>4</v>
      </c>
      <c r="C539" t="s">
        <v>0</v>
      </c>
      <c r="D539" t="s">
        <v>283</v>
      </c>
      <c r="E539" t="s">
        <v>221</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25">
      <c r="A540" t="s">
        <v>294</v>
      </c>
      <c r="B540" t="s">
        <v>4</v>
      </c>
      <c r="C540" t="s">
        <v>0</v>
      </c>
      <c r="D540" t="s">
        <v>283</v>
      </c>
      <c r="E540" t="s">
        <v>222</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25">
      <c r="A541" t="s">
        <v>294</v>
      </c>
      <c r="B541" t="s">
        <v>4</v>
      </c>
      <c r="C541" t="s">
        <v>0</v>
      </c>
      <c r="D541" t="s">
        <v>283</v>
      </c>
      <c r="E541" t="s">
        <v>224</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25">
      <c r="A542" t="s">
        <v>294</v>
      </c>
      <c r="B542" t="s">
        <v>4</v>
      </c>
      <c r="C542" t="s">
        <v>0</v>
      </c>
      <c r="D542" t="s">
        <v>284</v>
      </c>
      <c r="E542" t="s">
        <v>225</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25">
      <c r="A543" t="s">
        <v>294</v>
      </c>
      <c r="B543" t="s">
        <v>4</v>
      </c>
      <c r="C543" t="s">
        <v>0</v>
      </c>
      <c r="D543" t="s">
        <v>284</v>
      </c>
      <c r="E543" t="s">
        <v>226</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25">
      <c r="A544" t="s">
        <v>294</v>
      </c>
      <c r="B544" t="s">
        <v>4</v>
      </c>
      <c r="C544" t="s">
        <v>0</v>
      </c>
      <c r="D544" t="s">
        <v>284</v>
      </c>
      <c r="E544" t="s">
        <v>229</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25">
      <c r="A545" t="s">
        <v>294</v>
      </c>
      <c r="B545" t="s">
        <v>4</v>
      </c>
      <c r="C545" t="s">
        <v>0</v>
      </c>
      <c r="D545" t="s">
        <v>284</v>
      </c>
      <c r="E545" t="s">
        <v>231</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25">
      <c r="A546" t="s">
        <v>294</v>
      </c>
      <c r="B546" t="s">
        <v>4</v>
      </c>
      <c r="C546" t="s">
        <v>0</v>
      </c>
      <c r="D546" t="s">
        <v>285</v>
      </c>
      <c r="E546" t="s">
        <v>232</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25">
      <c r="A547" t="s">
        <v>294</v>
      </c>
      <c r="B547" t="s">
        <v>4</v>
      </c>
      <c r="C547" t="s">
        <v>0</v>
      </c>
      <c r="D547" t="s">
        <v>285</v>
      </c>
      <c r="E547" t="s">
        <v>233</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25">
      <c r="A548" t="s">
        <v>294</v>
      </c>
      <c r="B548" t="s">
        <v>4</v>
      </c>
      <c r="C548" t="s">
        <v>0</v>
      </c>
      <c r="D548" t="s">
        <v>285</v>
      </c>
      <c r="E548" t="s">
        <v>235</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25">
      <c r="A549" t="s">
        <v>294</v>
      </c>
      <c r="B549" t="s">
        <v>4</v>
      </c>
      <c r="C549" t="s">
        <v>0</v>
      </c>
      <c r="D549" t="s">
        <v>285</v>
      </c>
      <c r="E549" t="s">
        <v>244</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25">
      <c r="A550" t="s">
        <v>294</v>
      </c>
      <c r="B550" t="s">
        <v>4</v>
      </c>
      <c r="C550" t="s">
        <v>0</v>
      </c>
      <c r="D550" t="s">
        <v>286</v>
      </c>
      <c r="E550" t="s">
        <v>247</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25">
      <c r="A551" t="s">
        <v>295</v>
      </c>
      <c r="B551" t="s">
        <v>5</v>
      </c>
      <c r="C551" t="s">
        <v>0</v>
      </c>
      <c r="D551" t="s">
        <v>271</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25">
      <c r="A552" t="s">
        <v>295</v>
      </c>
      <c r="B552" t="s">
        <v>5</v>
      </c>
      <c r="C552" t="s">
        <v>0</v>
      </c>
      <c r="D552" t="s">
        <v>271</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25">
      <c r="A553" t="s">
        <v>295</v>
      </c>
      <c r="B553" t="s">
        <v>5</v>
      </c>
      <c r="C553" t="s">
        <v>0</v>
      </c>
      <c r="D553" t="s">
        <v>271</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25">
      <c r="A554" t="s">
        <v>295</v>
      </c>
      <c r="B554" t="s">
        <v>5</v>
      </c>
      <c r="C554" t="s">
        <v>0</v>
      </c>
      <c r="D554" t="s">
        <v>271</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25">
      <c r="A555" t="s">
        <v>295</v>
      </c>
      <c r="B555" t="s">
        <v>5</v>
      </c>
      <c r="C555" t="s">
        <v>0</v>
      </c>
      <c r="D555" t="s">
        <v>272</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25">
      <c r="A556" t="s">
        <v>295</v>
      </c>
      <c r="B556" t="s">
        <v>5</v>
      </c>
      <c r="C556" t="s">
        <v>0</v>
      </c>
      <c r="D556" t="s">
        <v>272</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25">
      <c r="A557" t="s">
        <v>295</v>
      </c>
      <c r="B557" t="s">
        <v>5</v>
      </c>
      <c r="C557" t="s">
        <v>0</v>
      </c>
      <c r="D557" t="s">
        <v>272</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25">
      <c r="A558" t="s">
        <v>295</v>
      </c>
      <c r="B558" t="s">
        <v>5</v>
      </c>
      <c r="C558" t="s">
        <v>0</v>
      </c>
      <c r="D558" t="s">
        <v>272</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25">
      <c r="A559" t="s">
        <v>295</v>
      </c>
      <c r="B559" t="s">
        <v>5</v>
      </c>
      <c r="C559" t="s">
        <v>0</v>
      </c>
      <c r="D559" t="s">
        <v>273</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25">
      <c r="A560" t="s">
        <v>295</v>
      </c>
      <c r="B560" t="s">
        <v>5</v>
      </c>
      <c r="C560" t="s">
        <v>0</v>
      </c>
      <c r="D560" t="s">
        <v>273</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25">
      <c r="A561" t="s">
        <v>295</v>
      </c>
      <c r="B561" t="s">
        <v>5</v>
      </c>
      <c r="C561" t="s">
        <v>0</v>
      </c>
      <c r="D561" t="s">
        <v>273</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25">
      <c r="A562" t="s">
        <v>295</v>
      </c>
      <c r="B562" t="s">
        <v>5</v>
      </c>
      <c r="C562" t="s">
        <v>0</v>
      </c>
      <c r="D562" t="s">
        <v>273</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25">
      <c r="A563" t="s">
        <v>295</v>
      </c>
      <c r="B563" t="s">
        <v>5</v>
      </c>
      <c r="C563" t="s">
        <v>0</v>
      </c>
      <c r="D563" t="s">
        <v>274</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25">
      <c r="A564" t="s">
        <v>295</v>
      </c>
      <c r="B564" t="s">
        <v>5</v>
      </c>
      <c r="C564" t="s">
        <v>0</v>
      </c>
      <c r="D564" t="s">
        <v>274</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25">
      <c r="A565" t="s">
        <v>295</v>
      </c>
      <c r="B565" t="s">
        <v>5</v>
      </c>
      <c r="C565" t="s">
        <v>0</v>
      </c>
      <c r="D565" t="s">
        <v>274</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25">
      <c r="A566" t="s">
        <v>295</v>
      </c>
      <c r="B566" t="s">
        <v>5</v>
      </c>
      <c r="C566" t="s">
        <v>0</v>
      </c>
      <c r="D566" t="s">
        <v>274</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25">
      <c r="A567" t="s">
        <v>295</v>
      </c>
      <c r="B567" t="s">
        <v>5</v>
      </c>
      <c r="C567" t="s">
        <v>0</v>
      </c>
      <c r="D567" t="s">
        <v>275</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25">
      <c r="A568" t="s">
        <v>295</v>
      </c>
      <c r="B568" t="s">
        <v>5</v>
      </c>
      <c r="C568" t="s">
        <v>0</v>
      </c>
      <c r="D568" t="s">
        <v>275</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25">
      <c r="A569" t="s">
        <v>295</v>
      </c>
      <c r="B569" t="s">
        <v>5</v>
      </c>
      <c r="C569" t="s">
        <v>0</v>
      </c>
      <c r="D569" t="s">
        <v>275</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25">
      <c r="A570" t="s">
        <v>295</v>
      </c>
      <c r="B570" t="s">
        <v>5</v>
      </c>
      <c r="C570" t="s">
        <v>0</v>
      </c>
      <c r="D570" t="s">
        <v>275</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25">
      <c r="A571" t="s">
        <v>295</v>
      </c>
      <c r="B571" t="s">
        <v>5</v>
      </c>
      <c r="C571" t="s">
        <v>0</v>
      </c>
      <c r="D571" t="s">
        <v>276</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25">
      <c r="A572" t="s">
        <v>295</v>
      </c>
      <c r="B572" t="s">
        <v>5</v>
      </c>
      <c r="C572" t="s">
        <v>0</v>
      </c>
      <c r="D572" t="s">
        <v>276</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25">
      <c r="A573" t="s">
        <v>295</v>
      </c>
      <c r="B573" t="s">
        <v>5</v>
      </c>
      <c r="C573" t="s">
        <v>0</v>
      </c>
      <c r="D573" t="s">
        <v>276</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25">
      <c r="A574" t="s">
        <v>295</v>
      </c>
      <c r="B574" t="s">
        <v>5</v>
      </c>
      <c r="C574" t="s">
        <v>0</v>
      </c>
      <c r="D574" t="s">
        <v>276</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25">
      <c r="A575" t="s">
        <v>295</v>
      </c>
      <c r="B575" t="s">
        <v>5</v>
      </c>
      <c r="C575" t="s">
        <v>0</v>
      </c>
      <c r="D575" t="s">
        <v>277</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25">
      <c r="A576" t="s">
        <v>295</v>
      </c>
      <c r="B576" t="s">
        <v>5</v>
      </c>
      <c r="C576" t="s">
        <v>0</v>
      </c>
      <c r="D576" t="s">
        <v>277</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25">
      <c r="A577" t="s">
        <v>295</v>
      </c>
      <c r="B577" t="s">
        <v>5</v>
      </c>
      <c r="C577" t="s">
        <v>0</v>
      </c>
      <c r="D577" t="s">
        <v>277</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25">
      <c r="A578" t="s">
        <v>295</v>
      </c>
      <c r="B578" t="s">
        <v>5</v>
      </c>
      <c r="C578" t="s">
        <v>0</v>
      </c>
      <c r="D578" t="s">
        <v>277</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25">
      <c r="A579" t="s">
        <v>295</v>
      </c>
      <c r="B579" t="s">
        <v>5</v>
      </c>
      <c r="C579" t="s">
        <v>0</v>
      </c>
      <c r="D579" t="s">
        <v>278</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25">
      <c r="A580" t="s">
        <v>295</v>
      </c>
      <c r="B580" t="s">
        <v>5</v>
      </c>
      <c r="C580" t="s">
        <v>0</v>
      </c>
      <c r="D580" t="s">
        <v>278</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25">
      <c r="A581" t="s">
        <v>295</v>
      </c>
      <c r="B581" t="s">
        <v>5</v>
      </c>
      <c r="C581" t="s">
        <v>0</v>
      </c>
      <c r="D581" t="s">
        <v>278</v>
      </c>
      <c r="E581" t="s">
        <v>146</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25">
      <c r="A582" t="s">
        <v>295</v>
      </c>
      <c r="B582" t="s">
        <v>5</v>
      </c>
      <c r="C582" t="s">
        <v>0</v>
      </c>
      <c r="D582" t="s">
        <v>278</v>
      </c>
      <c r="E582" t="s">
        <v>147</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25">
      <c r="A583" t="s">
        <v>295</v>
      </c>
      <c r="B583" t="s">
        <v>5</v>
      </c>
      <c r="C583" t="s">
        <v>0</v>
      </c>
      <c r="D583" t="s">
        <v>279</v>
      </c>
      <c r="E583" t="s">
        <v>161</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25">
      <c r="A584" t="s">
        <v>295</v>
      </c>
      <c r="B584" t="s">
        <v>5</v>
      </c>
      <c r="C584" t="s">
        <v>0</v>
      </c>
      <c r="D584" t="s">
        <v>279</v>
      </c>
      <c r="E584" t="s">
        <v>163</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25">
      <c r="A585" t="s">
        <v>295</v>
      </c>
      <c r="B585" t="s">
        <v>5</v>
      </c>
      <c r="C585" t="s">
        <v>0</v>
      </c>
      <c r="D585" t="s">
        <v>279</v>
      </c>
      <c r="E585" t="s">
        <v>164</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25">
      <c r="A586" t="s">
        <v>295</v>
      </c>
      <c r="B586" t="s">
        <v>5</v>
      </c>
      <c r="C586" t="s">
        <v>0</v>
      </c>
      <c r="D586" t="s">
        <v>279</v>
      </c>
      <c r="E586" t="s">
        <v>166</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25">
      <c r="A587" t="s">
        <v>295</v>
      </c>
      <c r="B587" t="s">
        <v>5</v>
      </c>
      <c r="C587" t="s">
        <v>0</v>
      </c>
      <c r="D587" t="s">
        <v>280</v>
      </c>
      <c r="E587" t="s">
        <v>167</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25">
      <c r="A588" t="s">
        <v>295</v>
      </c>
      <c r="B588" t="s">
        <v>5</v>
      </c>
      <c r="C588" t="s">
        <v>0</v>
      </c>
      <c r="D588" t="s">
        <v>280</v>
      </c>
      <c r="E588" t="s">
        <v>171</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25">
      <c r="A589" t="s">
        <v>295</v>
      </c>
      <c r="B589" t="s">
        <v>5</v>
      </c>
      <c r="C589" t="s">
        <v>0</v>
      </c>
      <c r="D589" t="s">
        <v>280</v>
      </c>
      <c r="E589" t="s">
        <v>174</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25">
      <c r="A590" t="s">
        <v>295</v>
      </c>
      <c r="B590" t="s">
        <v>5</v>
      </c>
      <c r="C590" t="s">
        <v>0</v>
      </c>
      <c r="D590" t="s">
        <v>280</v>
      </c>
      <c r="E590" t="s">
        <v>176</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25">
      <c r="A591" t="s">
        <v>295</v>
      </c>
      <c r="B591" t="s">
        <v>5</v>
      </c>
      <c r="C591" t="s">
        <v>0</v>
      </c>
      <c r="D591" t="s">
        <v>281</v>
      </c>
      <c r="E591" t="s">
        <v>195</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25">
      <c r="A592" t="s">
        <v>295</v>
      </c>
      <c r="B592" t="s">
        <v>5</v>
      </c>
      <c r="C592" t="s">
        <v>0</v>
      </c>
      <c r="D592" t="s">
        <v>281</v>
      </c>
      <c r="E592" t="s">
        <v>206</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25">
      <c r="A593" t="s">
        <v>295</v>
      </c>
      <c r="B593" t="s">
        <v>5</v>
      </c>
      <c r="C593" t="s">
        <v>0</v>
      </c>
      <c r="D593" t="s">
        <v>281</v>
      </c>
      <c r="E593" t="s">
        <v>207</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25">
      <c r="A594" t="s">
        <v>295</v>
      </c>
      <c r="B594" t="s">
        <v>5</v>
      </c>
      <c r="C594" t="s">
        <v>0</v>
      </c>
      <c r="D594" t="s">
        <v>281</v>
      </c>
      <c r="E594" t="s">
        <v>212</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25">
      <c r="A595" t="s">
        <v>295</v>
      </c>
      <c r="B595" t="s">
        <v>5</v>
      </c>
      <c r="C595" t="s">
        <v>0</v>
      </c>
      <c r="D595" t="s">
        <v>282</v>
      </c>
      <c r="E595" t="s">
        <v>213</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25">
      <c r="A596" t="s">
        <v>295</v>
      </c>
      <c r="B596" t="s">
        <v>5</v>
      </c>
      <c r="C596" t="s">
        <v>0</v>
      </c>
      <c r="D596" t="s">
        <v>282</v>
      </c>
      <c r="E596" t="s">
        <v>214</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25">
      <c r="A597" t="s">
        <v>295</v>
      </c>
      <c r="B597" t="s">
        <v>5</v>
      </c>
      <c r="C597" t="s">
        <v>0</v>
      </c>
      <c r="D597" t="s">
        <v>282</v>
      </c>
      <c r="E597" t="s">
        <v>215</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25">
      <c r="A598" t="s">
        <v>295</v>
      </c>
      <c r="B598" t="s">
        <v>5</v>
      </c>
      <c r="C598" t="s">
        <v>0</v>
      </c>
      <c r="D598" t="s">
        <v>282</v>
      </c>
      <c r="E598" t="s">
        <v>217</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25">
      <c r="A599" t="s">
        <v>295</v>
      </c>
      <c r="B599" t="s">
        <v>5</v>
      </c>
      <c r="C599" t="s">
        <v>0</v>
      </c>
      <c r="D599" t="s">
        <v>283</v>
      </c>
      <c r="E599" t="s">
        <v>219</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25">
      <c r="A600" t="s">
        <v>295</v>
      </c>
      <c r="B600" t="s">
        <v>5</v>
      </c>
      <c r="C600" t="s">
        <v>0</v>
      </c>
      <c r="D600" t="s">
        <v>283</v>
      </c>
      <c r="E600" t="s">
        <v>221</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25">
      <c r="A601" t="s">
        <v>295</v>
      </c>
      <c r="B601" t="s">
        <v>5</v>
      </c>
      <c r="C601" t="s">
        <v>0</v>
      </c>
      <c r="D601" t="s">
        <v>283</v>
      </c>
      <c r="E601" t="s">
        <v>222</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25">
      <c r="A602" t="s">
        <v>295</v>
      </c>
      <c r="B602" t="s">
        <v>5</v>
      </c>
      <c r="C602" t="s">
        <v>0</v>
      </c>
      <c r="D602" t="s">
        <v>283</v>
      </c>
      <c r="E602" t="s">
        <v>224</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25">
      <c r="A603" t="s">
        <v>295</v>
      </c>
      <c r="B603" t="s">
        <v>5</v>
      </c>
      <c r="C603" t="s">
        <v>0</v>
      </c>
      <c r="D603" t="s">
        <v>284</v>
      </c>
      <c r="E603" t="s">
        <v>225</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25">
      <c r="A604" t="s">
        <v>295</v>
      </c>
      <c r="B604" t="s">
        <v>5</v>
      </c>
      <c r="C604" t="s">
        <v>0</v>
      </c>
      <c r="D604" t="s">
        <v>284</v>
      </c>
      <c r="E604" t="s">
        <v>226</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25">
      <c r="A605" t="s">
        <v>295</v>
      </c>
      <c r="B605" t="s">
        <v>5</v>
      </c>
      <c r="C605" t="s">
        <v>0</v>
      </c>
      <c r="D605" t="s">
        <v>284</v>
      </c>
      <c r="E605" t="s">
        <v>229</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25">
      <c r="A606" t="s">
        <v>295</v>
      </c>
      <c r="B606" t="s">
        <v>5</v>
      </c>
      <c r="C606" t="s">
        <v>0</v>
      </c>
      <c r="D606" t="s">
        <v>284</v>
      </c>
      <c r="E606" t="s">
        <v>231</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25">
      <c r="A607" t="s">
        <v>295</v>
      </c>
      <c r="B607" t="s">
        <v>5</v>
      </c>
      <c r="C607" t="s">
        <v>0</v>
      </c>
      <c r="D607" t="s">
        <v>285</v>
      </c>
      <c r="E607" t="s">
        <v>232</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25">
      <c r="A608" t="s">
        <v>295</v>
      </c>
      <c r="B608" t="s">
        <v>5</v>
      </c>
      <c r="C608" t="s">
        <v>0</v>
      </c>
      <c r="D608" t="s">
        <v>285</v>
      </c>
      <c r="E608" t="s">
        <v>233</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25">
      <c r="A609" t="s">
        <v>295</v>
      </c>
      <c r="B609" t="s">
        <v>5</v>
      </c>
      <c r="C609" t="s">
        <v>0</v>
      </c>
      <c r="D609" t="s">
        <v>285</v>
      </c>
      <c r="E609" t="s">
        <v>235</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25">
      <c r="A610" t="s">
        <v>295</v>
      </c>
      <c r="B610" t="s">
        <v>5</v>
      </c>
      <c r="C610" t="s">
        <v>0</v>
      </c>
      <c r="D610" t="s">
        <v>285</v>
      </c>
      <c r="E610" t="s">
        <v>244</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25">
      <c r="A611" t="s">
        <v>295</v>
      </c>
      <c r="B611" t="s">
        <v>5</v>
      </c>
      <c r="C611" t="s">
        <v>0</v>
      </c>
      <c r="D611" t="s">
        <v>286</v>
      </c>
      <c r="E611" t="s">
        <v>247</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25">
      <c r="A612" t="s">
        <v>296</v>
      </c>
      <c r="B612" t="s">
        <v>48</v>
      </c>
      <c r="C612" t="s">
        <v>26</v>
      </c>
      <c r="D612" t="s">
        <v>271</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25">
      <c r="A613" t="s">
        <v>296</v>
      </c>
      <c r="B613" t="s">
        <v>48</v>
      </c>
      <c r="C613" t="s">
        <v>26</v>
      </c>
      <c r="D613" t="s">
        <v>271</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25">
      <c r="A614" t="s">
        <v>296</v>
      </c>
      <c r="B614" t="s">
        <v>48</v>
      </c>
      <c r="C614" t="s">
        <v>26</v>
      </c>
      <c r="D614" t="s">
        <v>271</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25">
      <c r="A615" t="s">
        <v>296</v>
      </c>
      <c r="B615" t="s">
        <v>48</v>
      </c>
      <c r="C615" t="s">
        <v>26</v>
      </c>
      <c r="D615" t="s">
        <v>271</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25">
      <c r="A616" t="s">
        <v>296</v>
      </c>
      <c r="B616" t="s">
        <v>48</v>
      </c>
      <c r="C616" t="s">
        <v>26</v>
      </c>
      <c r="D616" t="s">
        <v>272</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25">
      <c r="A617" t="s">
        <v>296</v>
      </c>
      <c r="B617" t="s">
        <v>48</v>
      </c>
      <c r="C617" t="s">
        <v>26</v>
      </c>
      <c r="D617" t="s">
        <v>272</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25">
      <c r="A618" t="s">
        <v>296</v>
      </c>
      <c r="B618" t="s">
        <v>48</v>
      </c>
      <c r="C618" t="s">
        <v>26</v>
      </c>
      <c r="D618" t="s">
        <v>272</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25">
      <c r="A619" t="s">
        <v>296</v>
      </c>
      <c r="B619" t="s">
        <v>48</v>
      </c>
      <c r="C619" t="s">
        <v>26</v>
      </c>
      <c r="D619" t="s">
        <v>272</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25">
      <c r="A620" t="s">
        <v>296</v>
      </c>
      <c r="B620" t="s">
        <v>48</v>
      </c>
      <c r="C620" t="s">
        <v>26</v>
      </c>
      <c r="D620" t="s">
        <v>273</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25">
      <c r="A621" t="s">
        <v>296</v>
      </c>
      <c r="B621" t="s">
        <v>48</v>
      </c>
      <c r="C621" t="s">
        <v>26</v>
      </c>
      <c r="D621" t="s">
        <v>273</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25">
      <c r="A622" t="s">
        <v>296</v>
      </c>
      <c r="B622" t="s">
        <v>48</v>
      </c>
      <c r="C622" t="s">
        <v>26</v>
      </c>
      <c r="D622" t="s">
        <v>273</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25">
      <c r="A623" t="s">
        <v>296</v>
      </c>
      <c r="B623" t="s">
        <v>48</v>
      </c>
      <c r="C623" t="s">
        <v>26</v>
      </c>
      <c r="D623" t="s">
        <v>273</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25">
      <c r="A624" t="s">
        <v>296</v>
      </c>
      <c r="B624" t="s">
        <v>48</v>
      </c>
      <c r="C624" t="s">
        <v>26</v>
      </c>
      <c r="D624" t="s">
        <v>274</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25">
      <c r="A625" t="s">
        <v>296</v>
      </c>
      <c r="B625" t="s">
        <v>48</v>
      </c>
      <c r="C625" t="s">
        <v>26</v>
      </c>
      <c r="D625" t="s">
        <v>274</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25">
      <c r="A626" t="s">
        <v>296</v>
      </c>
      <c r="B626" t="s">
        <v>48</v>
      </c>
      <c r="C626" t="s">
        <v>26</v>
      </c>
      <c r="D626" t="s">
        <v>274</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25">
      <c r="A627" t="s">
        <v>296</v>
      </c>
      <c r="B627" t="s">
        <v>48</v>
      </c>
      <c r="C627" t="s">
        <v>26</v>
      </c>
      <c r="D627" t="s">
        <v>274</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25">
      <c r="A628" t="s">
        <v>296</v>
      </c>
      <c r="B628" t="s">
        <v>48</v>
      </c>
      <c r="C628" t="s">
        <v>26</v>
      </c>
      <c r="D628" t="s">
        <v>275</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25">
      <c r="A629" t="s">
        <v>296</v>
      </c>
      <c r="B629" t="s">
        <v>48</v>
      </c>
      <c r="C629" t="s">
        <v>26</v>
      </c>
      <c r="D629" t="s">
        <v>275</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25">
      <c r="A630" t="s">
        <v>296</v>
      </c>
      <c r="B630" t="s">
        <v>48</v>
      </c>
      <c r="C630" t="s">
        <v>26</v>
      </c>
      <c r="D630" t="s">
        <v>275</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25">
      <c r="A631" t="s">
        <v>296</v>
      </c>
      <c r="B631" t="s">
        <v>48</v>
      </c>
      <c r="C631" t="s">
        <v>26</v>
      </c>
      <c r="D631" t="s">
        <v>275</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25">
      <c r="A632" t="s">
        <v>296</v>
      </c>
      <c r="B632" t="s">
        <v>48</v>
      </c>
      <c r="C632" t="s">
        <v>26</v>
      </c>
      <c r="D632" t="s">
        <v>276</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25">
      <c r="A633" t="s">
        <v>296</v>
      </c>
      <c r="B633" t="s">
        <v>48</v>
      </c>
      <c r="C633" t="s">
        <v>26</v>
      </c>
      <c r="D633" t="s">
        <v>276</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25">
      <c r="A634" t="s">
        <v>296</v>
      </c>
      <c r="B634" t="s">
        <v>48</v>
      </c>
      <c r="C634" t="s">
        <v>26</v>
      </c>
      <c r="D634" t="s">
        <v>276</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25">
      <c r="A635" t="s">
        <v>296</v>
      </c>
      <c r="B635" t="s">
        <v>48</v>
      </c>
      <c r="C635" t="s">
        <v>26</v>
      </c>
      <c r="D635" t="s">
        <v>276</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25">
      <c r="A636" t="s">
        <v>296</v>
      </c>
      <c r="B636" t="s">
        <v>48</v>
      </c>
      <c r="C636" t="s">
        <v>26</v>
      </c>
      <c r="D636" t="s">
        <v>277</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25">
      <c r="A637" t="s">
        <v>296</v>
      </c>
      <c r="B637" t="s">
        <v>48</v>
      </c>
      <c r="C637" t="s">
        <v>26</v>
      </c>
      <c r="D637" t="s">
        <v>277</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25">
      <c r="A638" t="s">
        <v>296</v>
      </c>
      <c r="B638" t="s">
        <v>48</v>
      </c>
      <c r="C638" t="s">
        <v>26</v>
      </c>
      <c r="D638" t="s">
        <v>277</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25">
      <c r="A639" t="s">
        <v>296</v>
      </c>
      <c r="B639" t="s">
        <v>48</v>
      </c>
      <c r="C639" t="s">
        <v>26</v>
      </c>
      <c r="D639" t="s">
        <v>277</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25">
      <c r="A640" t="s">
        <v>296</v>
      </c>
      <c r="B640" t="s">
        <v>48</v>
      </c>
      <c r="C640" t="s">
        <v>26</v>
      </c>
      <c r="D640" t="s">
        <v>278</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25">
      <c r="A641" t="s">
        <v>296</v>
      </c>
      <c r="B641" t="s">
        <v>48</v>
      </c>
      <c r="C641" t="s">
        <v>26</v>
      </c>
      <c r="D641" t="s">
        <v>278</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25">
      <c r="A642" t="s">
        <v>296</v>
      </c>
      <c r="B642" t="s">
        <v>48</v>
      </c>
      <c r="C642" t="s">
        <v>26</v>
      </c>
      <c r="D642" t="s">
        <v>278</v>
      </c>
      <c r="E642" t="s">
        <v>146</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25">
      <c r="A643" t="s">
        <v>296</v>
      </c>
      <c r="B643" t="s">
        <v>48</v>
      </c>
      <c r="C643" t="s">
        <v>26</v>
      </c>
      <c r="D643" t="s">
        <v>278</v>
      </c>
      <c r="E643" t="s">
        <v>147</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25">
      <c r="A644" t="s">
        <v>296</v>
      </c>
      <c r="B644" t="s">
        <v>48</v>
      </c>
      <c r="C644" t="s">
        <v>26</v>
      </c>
      <c r="D644" t="s">
        <v>279</v>
      </c>
      <c r="E644" t="s">
        <v>161</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25">
      <c r="A645" t="s">
        <v>296</v>
      </c>
      <c r="B645" t="s">
        <v>48</v>
      </c>
      <c r="C645" t="s">
        <v>26</v>
      </c>
      <c r="D645" t="s">
        <v>279</v>
      </c>
      <c r="E645" t="s">
        <v>163</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25">
      <c r="A646" t="s">
        <v>296</v>
      </c>
      <c r="B646" t="s">
        <v>48</v>
      </c>
      <c r="C646" t="s">
        <v>26</v>
      </c>
      <c r="D646" t="s">
        <v>279</v>
      </c>
      <c r="E646" t="s">
        <v>164</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25">
      <c r="A647" t="s">
        <v>296</v>
      </c>
      <c r="B647" t="s">
        <v>48</v>
      </c>
      <c r="C647" t="s">
        <v>26</v>
      </c>
      <c r="D647" t="s">
        <v>279</v>
      </c>
      <c r="E647" t="s">
        <v>166</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25">
      <c r="A648" t="s">
        <v>296</v>
      </c>
      <c r="B648" t="s">
        <v>48</v>
      </c>
      <c r="C648" t="s">
        <v>26</v>
      </c>
      <c r="D648" t="s">
        <v>280</v>
      </c>
      <c r="E648" t="s">
        <v>167</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25">
      <c r="A649" t="s">
        <v>296</v>
      </c>
      <c r="B649" t="s">
        <v>48</v>
      </c>
      <c r="C649" t="s">
        <v>26</v>
      </c>
      <c r="D649" t="s">
        <v>280</v>
      </c>
      <c r="E649" t="s">
        <v>171</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25">
      <c r="A650" t="s">
        <v>296</v>
      </c>
      <c r="B650" t="s">
        <v>48</v>
      </c>
      <c r="C650" t="s">
        <v>26</v>
      </c>
      <c r="D650" t="s">
        <v>280</v>
      </c>
      <c r="E650" t="s">
        <v>174</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25">
      <c r="A651" t="s">
        <v>296</v>
      </c>
      <c r="B651" t="s">
        <v>48</v>
      </c>
      <c r="C651" t="s">
        <v>26</v>
      </c>
      <c r="D651" t="s">
        <v>280</v>
      </c>
      <c r="E651" t="s">
        <v>176</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25">
      <c r="A652" t="s">
        <v>296</v>
      </c>
      <c r="B652" t="s">
        <v>48</v>
      </c>
      <c r="C652" t="s">
        <v>26</v>
      </c>
      <c r="D652" t="s">
        <v>281</v>
      </c>
      <c r="E652" t="s">
        <v>195</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25">
      <c r="A653" t="s">
        <v>296</v>
      </c>
      <c r="B653" t="s">
        <v>48</v>
      </c>
      <c r="C653" t="s">
        <v>26</v>
      </c>
      <c r="D653" t="s">
        <v>281</v>
      </c>
      <c r="E653" t="s">
        <v>206</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25">
      <c r="A654" t="s">
        <v>296</v>
      </c>
      <c r="B654" t="s">
        <v>48</v>
      </c>
      <c r="C654" t="s">
        <v>26</v>
      </c>
      <c r="D654" t="s">
        <v>281</v>
      </c>
      <c r="E654" t="s">
        <v>207</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25">
      <c r="A655" t="s">
        <v>296</v>
      </c>
      <c r="B655" t="s">
        <v>48</v>
      </c>
      <c r="C655" t="s">
        <v>26</v>
      </c>
      <c r="D655" t="s">
        <v>281</v>
      </c>
      <c r="E655" t="s">
        <v>212</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25">
      <c r="A656" t="s">
        <v>296</v>
      </c>
      <c r="B656" t="s">
        <v>48</v>
      </c>
      <c r="C656" t="s">
        <v>26</v>
      </c>
      <c r="D656" t="s">
        <v>282</v>
      </c>
      <c r="E656" t="s">
        <v>213</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25">
      <c r="A657" t="s">
        <v>296</v>
      </c>
      <c r="B657" t="s">
        <v>48</v>
      </c>
      <c r="C657" t="s">
        <v>26</v>
      </c>
      <c r="D657" t="s">
        <v>282</v>
      </c>
      <c r="E657" t="s">
        <v>214</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25">
      <c r="A658" t="s">
        <v>296</v>
      </c>
      <c r="B658" t="s">
        <v>48</v>
      </c>
      <c r="C658" t="s">
        <v>26</v>
      </c>
      <c r="D658" t="s">
        <v>282</v>
      </c>
      <c r="E658" t="s">
        <v>215</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25">
      <c r="A659" t="s">
        <v>296</v>
      </c>
      <c r="B659" t="s">
        <v>48</v>
      </c>
      <c r="C659" t="s">
        <v>26</v>
      </c>
      <c r="D659" t="s">
        <v>282</v>
      </c>
      <c r="E659" t="s">
        <v>217</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25">
      <c r="A660" t="s">
        <v>296</v>
      </c>
      <c r="B660" t="s">
        <v>48</v>
      </c>
      <c r="C660" t="s">
        <v>26</v>
      </c>
      <c r="D660" t="s">
        <v>283</v>
      </c>
      <c r="E660" t="s">
        <v>219</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25">
      <c r="A661" t="s">
        <v>296</v>
      </c>
      <c r="B661" t="s">
        <v>48</v>
      </c>
      <c r="C661" t="s">
        <v>26</v>
      </c>
      <c r="D661" t="s">
        <v>283</v>
      </c>
      <c r="E661" t="s">
        <v>221</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25">
      <c r="A662" t="s">
        <v>296</v>
      </c>
      <c r="B662" t="s">
        <v>48</v>
      </c>
      <c r="C662" t="s">
        <v>26</v>
      </c>
      <c r="D662" t="s">
        <v>283</v>
      </c>
      <c r="E662" t="s">
        <v>222</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25">
      <c r="A663" t="s">
        <v>296</v>
      </c>
      <c r="B663" t="s">
        <v>48</v>
      </c>
      <c r="C663" t="s">
        <v>26</v>
      </c>
      <c r="D663" t="s">
        <v>283</v>
      </c>
      <c r="E663" t="s">
        <v>224</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25">
      <c r="A664" t="s">
        <v>296</v>
      </c>
      <c r="B664" t="s">
        <v>48</v>
      </c>
      <c r="C664" t="s">
        <v>26</v>
      </c>
      <c r="D664" t="s">
        <v>284</v>
      </c>
      <c r="E664" t="s">
        <v>225</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25">
      <c r="A665" t="s">
        <v>296</v>
      </c>
      <c r="B665" t="s">
        <v>48</v>
      </c>
      <c r="C665" t="s">
        <v>26</v>
      </c>
      <c r="D665" t="s">
        <v>284</v>
      </c>
      <c r="E665" t="s">
        <v>226</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25">
      <c r="A666" t="s">
        <v>296</v>
      </c>
      <c r="B666" t="s">
        <v>48</v>
      </c>
      <c r="C666" t="s">
        <v>26</v>
      </c>
      <c r="D666" t="s">
        <v>284</v>
      </c>
      <c r="E666" t="s">
        <v>229</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25">
      <c r="A667" t="s">
        <v>296</v>
      </c>
      <c r="B667" t="s">
        <v>48</v>
      </c>
      <c r="C667" t="s">
        <v>26</v>
      </c>
      <c r="D667" t="s">
        <v>284</v>
      </c>
      <c r="E667" t="s">
        <v>231</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25">
      <c r="A668" t="s">
        <v>296</v>
      </c>
      <c r="B668" t="s">
        <v>48</v>
      </c>
      <c r="C668" t="s">
        <v>26</v>
      </c>
      <c r="D668" t="s">
        <v>285</v>
      </c>
      <c r="E668" t="s">
        <v>232</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25">
      <c r="A669" t="s">
        <v>296</v>
      </c>
      <c r="B669" t="s">
        <v>48</v>
      </c>
      <c r="C669" t="s">
        <v>26</v>
      </c>
      <c r="D669" t="s">
        <v>285</v>
      </c>
      <c r="E669" t="s">
        <v>233</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25">
      <c r="A670" t="s">
        <v>296</v>
      </c>
      <c r="B670" t="s">
        <v>48</v>
      </c>
      <c r="C670" t="s">
        <v>26</v>
      </c>
      <c r="D670" t="s">
        <v>285</v>
      </c>
      <c r="E670" t="s">
        <v>235</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25">
      <c r="A671" t="s">
        <v>296</v>
      </c>
      <c r="B671" t="s">
        <v>48</v>
      </c>
      <c r="C671" t="s">
        <v>26</v>
      </c>
      <c r="D671" t="s">
        <v>285</v>
      </c>
      <c r="E671" t="s">
        <v>244</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25">
      <c r="A672" t="s">
        <v>296</v>
      </c>
      <c r="B672" t="s">
        <v>48</v>
      </c>
      <c r="C672" t="s">
        <v>26</v>
      </c>
      <c r="D672" t="s">
        <v>286</v>
      </c>
      <c r="E672" t="s">
        <v>247</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25">
      <c r="A673" t="s">
        <v>297</v>
      </c>
      <c r="B673" t="s">
        <v>298</v>
      </c>
      <c r="C673" t="s">
        <v>26</v>
      </c>
      <c r="D673" t="s">
        <v>271</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25">
      <c r="A674" t="s">
        <v>297</v>
      </c>
      <c r="B674" t="s">
        <v>298</v>
      </c>
      <c r="C674" t="s">
        <v>26</v>
      </c>
      <c r="D674" t="s">
        <v>271</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25">
      <c r="A675" t="s">
        <v>297</v>
      </c>
      <c r="B675" t="s">
        <v>298</v>
      </c>
      <c r="C675" t="s">
        <v>26</v>
      </c>
      <c r="D675" t="s">
        <v>271</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25">
      <c r="A676" t="s">
        <v>297</v>
      </c>
      <c r="B676" t="s">
        <v>298</v>
      </c>
      <c r="C676" t="s">
        <v>26</v>
      </c>
      <c r="D676" t="s">
        <v>271</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25">
      <c r="A677" t="s">
        <v>297</v>
      </c>
      <c r="B677" t="s">
        <v>298</v>
      </c>
      <c r="C677" t="s">
        <v>26</v>
      </c>
      <c r="D677" t="s">
        <v>272</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25">
      <c r="A678" t="s">
        <v>297</v>
      </c>
      <c r="B678" t="s">
        <v>298</v>
      </c>
      <c r="C678" t="s">
        <v>26</v>
      </c>
      <c r="D678" t="s">
        <v>272</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25">
      <c r="A679" t="s">
        <v>297</v>
      </c>
      <c r="B679" t="s">
        <v>298</v>
      </c>
      <c r="C679" t="s">
        <v>26</v>
      </c>
      <c r="D679" t="s">
        <v>272</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25">
      <c r="A680" t="s">
        <v>297</v>
      </c>
      <c r="B680" t="s">
        <v>298</v>
      </c>
      <c r="C680" t="s">
        <v>26</v>
      </c>
      <c r="D680" t="s">
        <v>272</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25">
      <c r="A681" t="s">
        <v>297</v>
      </c>
      <c r="B681" t="s">
        <v>298</v>
      </c>
      <c r="C681" t="s">
        <v>26</v>
      </c>
      <c r="D681" t="s">
        <v>273</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25">
      <c r="A682" t="s">
        <v>297</v>
      </c>
      <c r="B682" t="s">
        <v>298</v>
      </c>
      <c r="C682" t="s">
        <v>26</v>
      </c>
      <c r="D682" t="s">
        <v>273</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25">
      <c r="A683" t="s">
        <v>297</v>
      </c>
      <c r="B683" t="s">
        <v>298</v>
      </c>
      <c r="C683" t="s">
        <v>26</v>
      </c>
      <c r="D683" t="s">
        <v>273</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25">
      <c r="A684" t="s">
        <v>297</v>
      </c>
      <c r="B684" t="s">
        <v>298</v>
      </c>
      <c r="C684" t="s">
        <v>26</v>
      </c>
      <c r="D684" t="s">
        <v>273</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25">
      <c r="A685" t="s">
        <v>297</v>
      </c>
      <c r="B685" t="s">
        <v>298</v>
      </c>
      <c r="C685" t="s">
        <v>26</v>
      </c>
      <c r="D685" t="s">
        <v>274</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25">
      <c r="A686" t="s">
        <v>297</v>
      </c>
      <c r="B686" t="s">
        <v>298</v>
      </c>
      <c r="C686" t="s">
        <v>26</v>
      </c>
      <c r="D686" t="s">
        <v>274</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25">
      <c r="A687" t="s">
        <v>297</v>
      </c>
      <c r="B687" t="s">
        <v>298</v>
      </c>
      <c r="C687" t="s">
        <v>26</v>
      </c>
      <c r="D687" t="s">
        <v>274</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25">
      <c r="A688" t="s">
        <v>297</v>
      </c>
      <c r="B688" t="s">
        <v>298</v>
      </c>
      <c r="C688" t="s">
        <v>26</v>
      </c>
      <c r="D688" t="s">
        <v>274</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25">
      <c r="A689" t="s">
        <v>297</v>
      </c>
      <c r="B689" t="s">
        <v>298</v>
      </c>
      <c r="C689" t="s">
        <v>26</v>
      </c>
      <c r="D689" t="s">
        <v>275</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25">
      <c r="A690" t="s">
        <v>297</v>
      </c>
      <c r="B690" t="s">
        <v>298</v>
      </c>
      <c r="C690" t="s">
        <v>26</v>
      </c>
      <c r="D690" t="s">
        <v>275</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25">
      <c r="A691" t="s">
        <v>297</v>
      </c>
      <c r="B691" t="s">
        <v>298</v>
      </c>
      <c r="C691" t="s">
        <v>26</v>
      </c>
      <c r="D691" t="s">
        <v>275</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25">
      <c r="A692" t="s">
        <v>297</v>
      </c>
      <c r="B692" t="s">
        <v>298</v>
      </c>
      <c r="C692" t="s">
        <v>26</v>
      </c>
      <c r="D692" t="s">
        <v>275</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25">
      <c r="A693" t="s">
        <v>297</v>
      </c>
      <c r="B693" t="s">
        <v>298</v>
      </c>
      <c r="C693" t="s">
        <v>26</v>
      </c>
      <c r="D693" t="s">
        <v>276</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25">
      <c r="A694" t="s">
        <v>297</v>
      </c>
      <c r="B694" t="s">
        <v>298</v>
      </c>
      <c r="C694" t="s">
        <v>26</v>
      </c>
      <c r="D694" t="s">
        <v>276</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25">
      <c r="A695" t="s">
        <v>297</v>
      </c>
      <c r="B695" t="s">
        <v>298</v>
      </c>
      <c r="C695" t="s">
        <v>26</v>
      </c>
      <c r="D695" t="s">
        <v>276</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25">
      <c r="A696" t="s">
        <v>297</v>
      </c>
      <c r="B696" t="s">
        <v>298</v>
      </c>
      <c r="C696" t="s">
        <v>26</v>
      </c>
      <c r="D696" t="s">
        <v>276</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25">
      <c r="A697" t="s">
        <v>297</v>
      </c>
      <c r="B697" t="s">
        <v>298</v>
      </c>
      <c r="C697" t="s">
        <v>26</v>
      </c>
      <c r="D697" t="s">
        <v>277</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25">
      <c r="A698" t="s">
        <v>297</v>
      </c>
      <c r="B698" t="s">
        <v>298</v>
      </c>
      <c r="C698" t="s">
        <v>26</v>
      </c>
      <c r="D698" t="s">
        <v>277</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25">
      <c r="A699" t="s">
        <v>297</v>
      </c>
      <c r="B699" t="s">
        <v>298</v>
      </c>
      <c r="C699" t="s">
        <v>26</v>
      </c>
      <c r="D699" t="s">
        <v>277</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25">
      <c r="A700" t="s">
        <v>297</v>
      </c>
      <c r="B700" t="s">
        <v>298</v>
      </c>
      <c r="C700" t="s">
        <v>26</v>
      </c>
      <c r="D700" t="s">
        <v>277</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25">
      <c r="A701" t="s">
        <v>297</v>
      </c>
      <c r="B701" t="s">
        <v>298</v>
      </c>
      <c r="C701" t="s">
        <v>26</v>
      </c>
      <c r="D701" t="s">
        <v>278</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25">
      <c r="A702" t="s">
        <v>297</v>
      </c>
      <c r="B702" t="s">
        <v>298</v>
      </c>
      <c r="C702" t="s">
        <v>26</v>
      </c>
      <c r="D702" t="s">
        <v>278</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25">
      <c r="A703" t="s">
        <v>297</v>
      </c>
      <c r="B703" t="s">
        <v>298</v>
      </c>
      <c r="C703" t="s">
        <v>26</v>
      </c>
      <c r="D703" t="s">
        <v>278</v>
      </c>
      <c r="E703" t="s">
        <v>146</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25">
      <c r="A704" t="s">
        <v>297</v>
      </c>
      <c r="B704" t="s">
        <v>298</v>
      </c>
      <c r="C704" t="s">
        <v>26</v>
      </c>
      <c r="D704" t="s">
        <v>278</v>
      </c>
      <c r="E704" t="s">
        <v>147</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25">
      <c r="A705" t="s">
        <v>297</v>
      </c>
      <c r="B705" t="s">
        <v>298</v>
      </c>
      <c r="C705" t="s">
        <v>26</v>
      </c>
      <c r="D705" t="s">
        <v>279</v>
      </c>
      <c r="E705" t="s">
        <v>161</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25">
      <c r="A706" t="s">
        <v>297</v>
      </c>
      <c r="B706" t="s">
        <v>298</v>
      </c>
      <c r="C706" t="s">
        <v>26</v>
      </c>
      <c r="D706" t="s">
        <v>279</v>
      </c>
      <c r="E706" t="s">
        <v>163</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25">
      <c r="A707" t="s">
        <v>297</v>
      </c>
      <c r="B707" t="s">
        <v>298</v>
      </c>
      <c r="C707" t="s">
        <v>26</v>
      </c>
      <c r="D707" t="s">
        <v>279</v>
      </c>
      <c r="E707" t="s">
        <v>164</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25">
      <c r="A708" t="s">
        <v>297</v>
      </c>
      <c r="B708" t="s">
        <v>298</v>
      </c>
      <c r="C708" t="s">
        <v>26</v>
      </c>
      <c r="D708" t="s">
        <v>279</v>
      </c>
      <c r="E708" t="s">
        <v>166</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25">
      <c r="A709" t="s">
        <v>297</v>
      </c>
      <c r="B709" t="s">
        <v>298</v>
      </c>
      <c r="C709" t="s">
        <v>26</v>
      </c>
      <c r="D709" t="s">
        <v>280</v>
      </c>
      <c r="E709" t="s">
        <v>167</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25">
      <c r="A710" t="s">
        <v>297</v>
      </c>
      <c r="B710" t="s">
        <v>298</v>
      </c>
      <c r="C710" t="s">
        <v>26</v>
      </c>
      <c r="D710" t="s">
        <v>280</v>
      </c>
      <c r="E710" t="s">
        <v>171</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25">
      <c r="A711" t="s">
        <v>297</v>
      </c>
      <c r="B711" t="s">
        <v>298</v>
      </c>
      <c r="C711" t="s">
        <v>26</v>
      </c>
      <c r="D711" t="s">
        <v>280</v>
      </c>
      <c r="E711" t="s">
        <v>174</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25">
      <c r="A712" t="s">
        <v>297</v>
      </c>
      <c r="B712" t="s">
        <v>298</v>
      </c>
      <c r="C712" t="s">
        <v>26</v>
      </c>
      <c r="D712" t="s">
        <v>280</v>
      </c>
      <c r="E712" t="s">
        <v>176</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25">
      <c r="A713" t="s">
        <v>297</v>
      </c>
      <c r="B713" t="s">
        <v>298</v>
      </c>
      <c r="C713" t="s">
        <v>26</v>
      </c>
      <c r="D713" t="s">
        <v>281</v>
      </c>
      <c r="E713" t="s">
        <v>195</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25">
      <c r="A714" t="s">
        <v>297</v>
      </c>
      <c r="B714" t="s">
        <v>298</v>
      </c>
      <c r="C714" t="s">
        <v>26</v>
      </c>
      <c r="D714" t="s">
        <v>281</v>
      </c>
      <c r="E714" t="s">
        <v>206</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25">
      <c r="A715" t="s">
        <v>297</v>
      </c>
      <c r="B715" t="s">
        <v>298</v>
      </c>
      <c r="C715" t="s">
        <v>26</v>
      </c>
      <c r="D715" t="s">
        <v>281</v>
      </c>
      <c r="E715" t="s">
        <v>207</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25">
      <c r="A716" t="s">
        <v>297</v>
      </c>
      <c r="B716" t="s">
        <v>298</v>
      </c>
      <c r="C716" t="s">
        <v>26</v>
      </c>
      <c r="D716" t="s">
        <v>281</v>
      </c>
      <c r="E716" t="s">
        <v>212</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25">
      <c r="A717" t="s">
        <v>297</v>
      </c>
      <c r="B717" t="s">
        <v>298</v>
      </c>
      <c r="C717" t="s">
        <v>26</v>
      </c>
      <c r="D717" t="s">
        <v>282</v>
      </c>
      <c r="E717" t="s">
        <v>213</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25">
      <c r="A718" t="s">
        <v>297</v>
      </c>
      <c r="B718" t="s">
        <v>298</v>
      </c>
      <c r="C718" t="s">
        <v>26</v>
      </c>
      <c r="D718" t="s">
        <v>282</v>
      </c>
      <c r="E718" t="s">
        <v>214</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25">
      <c r="A719" t="s">
        <v>297</v>
      </c>
      <c r="B719" t="s">
        <v>298</v>
      </c>
      <c r="C719" t="s">
        <v>26</v>
      </c>
      <c r="D719" t="s">
        <v>282</v>
      </c>
      <c r="E719" t="s">
        <v>215</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25">
      <c r="A720" t="s">
        <v>297</v>
      </c>
      <c r="B720" t="s">
        <v>298</v>
      </c>
      <c r="C720" t="s">
        <v>26</v>
      </c>
      <c r="D720" t="s">
        <v>282</v>
      </c>
      <c r="E720" t="s">
        <v>217</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25">
      <c r="A721" t="s">
        <v>297</v>
      </c>
      <c r="B721" t="s">
        <v>298</v>
      </c>
      <c r="C721" t="s">
        <v>26</v>
      </c>
      <c r="D721" t="s">
        <v>283</v>
      </c>
      <c r="E721" t="s">
        <v>219</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25">
      <c r="A722" t="s">
        <v>297</v>
      </c>
      <c r="B722" t="s">
        <v>298</v>
      </c>
      <c r="C722" t="s">
        <v>26</v>
      </c>
      <c r="D722" t="s">
        <v>283</v>
      </c>
      <c r="E722" t="s">
        <v>221</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25">
      <c r="A723" t="s">
        <v>297</v>
      </c>
      <c r="B723" t="s">
        <v>298</v>
      </c>
      <c r="C723" t="s">
        <v>26</v>
      </c>
      <c r="D723" t="s">
        <v>283</v>
      </c>
      <c r="E723" t="s">
        <v>222</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25">
      <c r="A724" t="s">
        <v>297</v>
      </c>
      <c r="B724" t="s">
        <v>298</v>
      </c>
      <c r="C724" t="s">
        <v>26</v>
      </c>
      <c r="D724" t="s">
        <v>283</v>
      </c>
      <c r="E724" t="s">
        <v>224</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25">
      <c r="A725" t="s">
        <v>297</v>
      </c>
      <c r="B725" t="s">
        <v>298</v>
      </c>
      <c r="C725" t="s">
        <v>26</v>
      </c>
      <c r="D725" t="s">
        <v>284</v>
      </c>
      <c r="E725" t="s">
        <v>225</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25">
      <c r="A726" t="s">
        <v>297</v>
      </c>
      <c r="B726" t="s">
        <v>298</v>
      </c>
      <c r="C726" t="s">
        <v>26</v>
      </c>
      <c r="D726" t="s">
        <v>284</v>
      </c>
      <c r="E726" t="s">
        <v>226</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25">
      <c r="A727" t="s">
        <v>297</v>
      </c>
      <c r="B727" t="s">
        <v>298</v>
      </c>
      <c r="C727" t="s">
        <v>26</v>
      </c>
      <c r="D727" t="s">
        <v>284</v>
      </c>
      <c r="E727" t="s">
        <v>229</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25">
      <c r="A728" t="s">
        <v>297</v>
      </c>
      <c r="B728" t="s">
        <v>298</v>
      </c>
      <c r="C728" t="s">
        <v>26</v>
      </c>
      <c r="D728" t="s">
        <v>284</v>
      </c>
      <c r="E728" t="s">
        <v>231</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25">
      <c r="A729" t="s">
        <v>297</v>
      </c>
      <c r="B729" t="s">
        <v>298</v>
      </c>
      <c r="C729" t="s">
        <v>26</v>
      </c>
      <c r="D729" t="s">
        <v>285</v>
      </c>
      <c r="E729" t="s">
        <v>232</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25">
      <c r="A730" t="s">
        <v>297</v>
      </c>
      <c r="B730" t="s">
        <v>298</v>
      </c>
      <c r="C730" t="s">
        <v>26</v>
      </c>
      <c r="D730" t="s">
        <v>285</v>
      </c>
      <c r="E730" t="s">
        <v>233</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25">
      <c r="A731" t="s">
        <v>297</v>
      </c>
      <c r="B731" t="s">
        <v>298</v>
      </c>
      <c r="C731" t="s">
        <v>26</v>
      </c>
      <c r="D731" t="s">
        <v>285</v>
      </c>
      <c r="E731" t="s">
        <v>235</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25">
      <c r="A732" t="s">
        <v>297</v>
      </c>
      <c r="B732" t="s">
        <v>298</v>
      </c>
      <c r="C732" t="s">
        <v>26</v>
      </c>
      <c r="D732" t="s">
        <v>285</v>
      </c>
      <c r="E732" t="s">
        <v>244</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25">
      <c r="A733" t="s">
        <v>297</v>
      </c>
      <c r="B733" t="s">
        <v>298</v>
      </c>
      <c r="C733" t="s">
        <v>26</v>
      </c>
      <c r="D733" t="s">
        <v>286</v>
      </c>
      <c r="E733" t="s">
        <v>247</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25">
      <c r="A734" t="s">
        <v>299</v>
      </c>
      <c r="B734" t="s">
        <v>49</v>
      </c>
      <c r="C734" t="s">
        <v>300</v>
      </c>
      <c r="D734" t="s">
        <v>271</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25">
      <c r="A735" t="s">
        <v>299</v>
      </c>
      <c r="B735" t="s">
        <v>49</v>
      </c>
      <c r="C735" t="s">
        <v>300</v>
      </c>
      <c r="D735" t="s">
        <v>271</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25">
      <c r="A736" t="s">
        <v>299</v>
      </c>
      <c r="B736" t="s">
        <v>49</v>
      </c>
      <c r="C736" t="s">
        <v>300</v>
      </c>
      <c r="D736" t="s">
        <v>271</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25">
      <c r="A737" t="s">
        <v>299</v>
      </c>
      <c r="B737" t="s">
        <v>49</v>
      </c>
      <c r="C737" t="s">
        <v>300</v>
      </c>
      <c r="D737" t="s">
        <v>271</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25">
      <c r="A738" t="s">
        <v>299</v>
      </c>
      <c r="B738" t="s">
        <v>49</v>
      </c>
      <c r="C738" t="s">
        <v>300</v>
      </c>
      <c r="D738" t="s">
        <v>272</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25">
      <c r="A739" t="s">
        <v>299</v>
      </c>
      <c r="B739" t="s">
        <v>49</v>
      </c>
      <c r="C739" t="s">
        <v>300</v>
      </c>
      <c r="D739" t="s">
        <v>272</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25">
      <c r="A740" t="s">
        <v>299</v>
      </c>
      <c r="B740" t="s">
        <v>49</v>
      </c>
      <c r="C740" t="s">
        <v>300</v>
      </c>
      <c r="D740" t="s">
        <v>272</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25">
      <c r="A741" t="s">
        <v>299</v>
      </c>
      <c r="B741" t="s">
        <v>49</v>
      </c>
      <c r="C741" t="s">
        <v>300</v>
      </c>
      <c r="D741" t="s">
        <v>272</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25">
      <c r="A742" t="s">
        <v>299</v>
      </c>
      <c r="B742" t="s">
        <v>49</v>
      </c>
      <c r="C742" t="s">
        <v>300</v>
      </c>
      <c r="D742" t="s">
        <v>273</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25">
      <c r="A743" t="s">
        <v>299</v>
      </c>
      <c r="B743" t="s">
        <v>49</v>
      </c>
      <c r="C743" t="s">
        <v>300</v>
      </c>
      <c r="D743" t="s">
        <v>273</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25">
      <c r="A744" t="s">
        <v>299</v>
      </c>
      <c r="B744" t="s">
        <v>49</v>
      </c>
      <c r="C744" t="s">
        <v>300</v>
      </c>
      <c r="D744" t="s">
        <v>273</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25">
      <c r="A745" t="s">
        <v>299</v>
      </c>
      <c r="B745" t="s">
        <v>49</v>
      </c>
      <c r="C745" t="s">
        <v>300</v>
      </c>
      <c r="D745" t="s">
        <v>273</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25">
      <c r="A746" t="s">
        <v>299</v>
      </c>
      <c r="B746" t="s">
        <v>49</v>
      </c>
      <c r="C746" t="s">
        <v>300</v>
      </c>
      <c r="D746" t="s">
        <v>274</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25">
      <c r="A747" t="s">
        <v>299</v>
      </c>
      <c r="B747" t="s">
        <v>49</v>
      </c>
      <c r="C747" t="s">
        <v>300</v>
      </c>
      <c r="D747" t="s">
        <v>274</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25">
      <c r="A748" t="s">
        <v>299</v>
      </c>
      <c r="B748" t="s">
        <v>49</v>
      </c>
      <c r="C748" t="s">
        <v>300</v>
      </c>
      <c r="D748" t="s">
        <v>274</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25">
      <c r="A749" t="s">
        <v>299</v>
      </c>
      <c r="B749" t="s">
        <v>49</v>
      </c>
      <c r="C749" t="s">
        <v>300</v>
      </c>
      <c r="D749" t="s">
        <v>274</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25">
      <c r="A750" t="s">
        <v>299</v>
      </c>
      <c r="B750" t="s">
        <v>49</v>
      </c>
      <c r="C750" t="s">
        <v>300</v>
      </c>
      <c r="D750" t="s">
        <v>275</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25">
      <c r="A751" t="s">
        <v>299</v>
      </c>
      <c r="B751" t="s">
        <v>49</v>
      </c>
      <c r="C751" t="s">
        <v>300</v>
      </c>
      <c r="D751" t="s">
        <v>275</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25">
      <c r="A752" t="s">
        <v>299</v>
      </c>
      <c r="B752" t="s">
        <v>49</v>
      </c>
      <c r="C752" t="s">
        <v>300</v>
      </c>
      <c r="D752" t="s">
        <v>275</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25">
      <c r="A753" t="s">
        <v>299</v>
      </c>
      <c r="B753" t="s">
        <v>49</v>
      </c>
      <c r="C753" t="s">
        <v>300</v>
      </c>
      <c r="D753" t="s">
        <v>275</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25">
      <c r="A754" t="s">
        <v>299</v>
      </c>
      <c r="B754" t="s">
        <v>49</v>
      </c>
      <c r="C754" t="s">
        <v>300</v>
      </c>
      <c r="D754" t="s">
        <v>276</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25">
      <c r="A755" t="s">
        <v>299</v>
      </c>
      <c r="B755" t="s">
        <v>49</v>
      </c>
      <c r="C755" t="s">
        <v>300</v>
      </c>
      <c r="D755" t="s">
        <v>276</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25">
      <c r="A756" t="s">
        <v>299</v>
      </c>
      <c r="B756" t="s">
        <v>49</v>
      </c>
      <c r="C756" t="s">
        <v>300</v>
      </c>
      <c r="D756" t="s">
        <v>276</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25">
      <c r="A757" t="s">
        <v>299</v>
      </c>
      <c r="B757" t="s">
        <v>49</v>
      </c>
      <c r="C757" t="s">
        <v>300</v>
      </c>
      <c r="D757" t="s">
        <v>276</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25">
      <c r="A758" t="s">
        <v>299</v>
      </c>
      <c r="B758" t="s">
        <v>49</v>
      </c>
      <c r="C758" t="s">
        <v>300</v>
      </c>
      <c r="D758" t="s">
        <v>277</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25">
      <c r="A759" t="s">
        <v>299</v>
      </c>
      <c r="B759" t="s">
        <v>49</v>
      </c>
      <c r="C759" t="s">
        <v>300</v>
      </c>
      <c r="D759" t="s">
        <v>277</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25">
      <c r="A760" t="s">
        <v>299</v>
      </c>
      <c r="B760" t="s">
        <v>49</v>
      </c>
      <c r="C760" t="s">
        <v>300</v>
      </c>
      <c r="D760" t="s">
        <v>277</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25">
      <c r="A761" t="s">
        <v>299</v>
      </c>
      <c r="B761" t="s">
        <v>49</v>
      </c>
      <c r="C761" t="s">
        <v>300</v>
      </c>
      <c r="D761" t="s">
        <v>277</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25">
      <c r="A762" t="s">
        <v>299</v>
      </c>
      <c r="B762" t="s">
        <v>49</v>
      </c>
      <c r="C762" t="s">
        <v>300</v>
      </c>
      <c r="D762" t="s">
        <v>278</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25">
      <c r="A763" t="s">
        <v>299</v>
      </c>
      <c r="B763" t="s">
        <v>49</v>
      </c>
      <c r="C763" t="s">
        <v>300</v>
      </c>
      <c r="D763" t="s">
        <v>278</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25">
      <c r="A764" t="s">
        <v>299</v>
      </c>
      <c r="B764" t="s">
        <v>49</v>
      </c>
      <c r="C764" t="s">
        <v>300</v>
      </c>
      <c r="D764" t="s">
        <v>278</v>
      </c>
      <c r="E764" t="s">
        <v>146</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25">
      <c r="A765" t="s">
        <v>299</v>
      </c>
      <c r="B765" t="s">
        <v>49</v>
      </c>
      <c r="C765" t="s">
        <v>300</v>
      </c>
      <c r="D765" t="s">
        <v>278</v>
      </c>
      <c r="E765" t="s">
        <v>147</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25">
      <c r="A766" t="s">
        <v>299</v>
      </c>
      <c r="B766" t="s">
        <v>49</v>
      </c>
      <c r="C766" t="s">
        <v>300</v>
      </c>
      <c r="D766" t="s">
        <v>279</v>
      </c>
      <c r="E766" t="s">
        <v>161</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25">
      <c r="A767" t="s">
        <v>299</v>
      </c>
      <c r="B767" t="s">
        <v>49</v>
      </c>
      <c r="C767" t="s">
        <v>300</v>
      </c>
      <c r="D767" t="s">
        <v>279</v>
      </c>
      <c r="E767" t="s">
        <v>163</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25">
      <c r="A768" t="s">
        <v>299</v>
      </c>
      <c r="B768" t="s">
        <v>49</v>
      </c>
      <c r="C768" t="s">
        <v>300</v>
      </c>
      <c r="D768" t="s">
        <v>279</v>
      </c>
      <c r="E768" t="s">
        <v>164</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25">
      <c r="A769" t="s">
        <v>299</v>
      </c>
      <c r="B769" t="s">
        <v>49</v>
      </c>
      <c r="C769" t="s">
        <v>300</v>
      </c>
      <c r="D769" t="s">
        <v>279</v>
      </c>
      <c r="E769" t="s">
        <v>166</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25">
      <c r="A770" t="s">
        <v>299</v>
      </c>
      <c r="B770" t="s">
        <v>49</v>
      </c>
      <c r="C770" t="s">
        <v>300</v>
      </c>
      <c r="D770" t="s">
        <v>280</v>
      </c>
      <c r="E770" t="s">
        <v>167</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25">
      <c r="A771" t="s">
        <v>299</v>
      </c>
      <c r="B771" t="s">
        <v>49</v>
      </c>
      <c r="C771" t="s">
        <v>300</v>
      </c>
      <c r="D771" t="s">
        <v>280</v>
      </c>
      <c r="E771" t="s">
        <v>171</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25">
      <c r="A772" t="s">
        <v>299</v>
      </c>
      <c r="B772" t="s">
        <v>49</v>
      </c>
      <c r="C772" t="s">
        <v>300</v>
      </c>
      <c r="D772" t="s">
        <v>280</v>
      </c>
      <c r="E772" t="s">
        <v>174</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25">
      <c r="A773" t="s">
        <v>299</v>
      </c>
      <c r="B773" t="s">
        <v>49</v>
      </c>
      <c r="C773" t="s">
        <v>300</v>
      </c>
      <c r="D773" t="s">
        <v>280</v>
      </c>
      <c r="E773" t="s">
        <v>176</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25">
      <c r="A774" t="s">
        <v>299</v>
      </c>
      <c r="B774" t="s">
        <v>49</v>
      </c>
      <c r="C774" t="s">
        <v>300</v>
      </c>
      <c r="D774" t="s">
        <v>281</v>
      </c>
      <c r="E774" t="s">
        <v>195</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25">
      <c r="A775" t="s">
        <v>299</v>
      </c>
      <c r="B775" t="s">
        <v>49</v>
      </c>
      <c r="C775" t="s">
        <v>300</v>
      </c>
      <c r="D775" t="s">
        <v>281</v>
      </c>
      <c r="E775" t="s">
        <v>206</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25">
      <c r="A776" t="s">
        <v>299</v>
      </c>
      <c r="B776" t="s">
        <v>49</v>
      </c>
      <c r="C776" t="s">
        <v>300</v>
      </c>
      <c r="D776" t="s">
        <v>281</v>
      </c>
      <c r="E776" t="s">
        <v>207</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25">
      <c r="A777" t="s">
        <v>299</v>
      </c>
      <c r="B777" t="s">
        <v>49</v>
      </c>
      <c r="C777" t="s">
        <v>300</v>
      </c>
      <c r="D777" t="s">
        <v>281</v>
      </c>
      <c r="E777" t="s">
        <v>212</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25">
      <c r="A778" t="s">
        <v>299</v>
      </c>
      <c r="B778" t="s">
        <v>49</v>
      </c>
      <c r="C778" t="s">
        <v>300</v>
      </c>
      <c r="D778" t="s">
        <v>282</v>
      </c>
      <c r="E778" t="s">
        <v>213</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25">
      <c r="A779" t="s">
        <v>299</v>
      </c>
      <c r="B779" t="s">
        <v>49</v>
      </c>
      <c r="C779" t="s">
        <v>300</v>
      </c>
      <c r="D779" t="s">
        <v>282</v>
      </c>
      <c r="E779" t="s">
        <v>214</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25">
      <c r="A780" t="s">
        <v>299</v>
      </c>
      <c r="B780" t="s">
        <v>49</v>
      </c>
      <c r="C780" t="s">
        <v>300</v>
      </c>
      <c r="D780" t="s">
        <v>282</v>
      </c>
      <c r="E780" t="s">
        <v>215</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25">
      <c r="A781" t="s">
        <v>299</v>
      </c>
      <c r="B781" t="s">
        <v>49</v>
      </c>
      <c r="C781" t="s">
        <v>300</v>
      </c>
      <c r="D781" t="s">
        <v>282</v>
      </c>
      <c r="E781" t="s">
        <v>217</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25">
      <c r="A782" t="s">
        <v>299</v>
      </c>
      <c r="B782" t="s">
        <v>49</v>
      </c>
      <c r="C782" t="s">
        <v>300</v>
      </c>
      <c r="D782" t="s">
        <v>283</v>
      </c>
      <c r="E782" t="s">
        <v>219</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25">
      <c r="A783" t="s">
        <v>299</v>
      </c>
      <c r="B783" t="s">
        <v>49</v>
      </c>
      <c r="C783" t="s">
        <v>300</v>
      </c>
      <c r="D783" t="s">
        <v>283</v>
      </c>
      <c r="E783" t="s">
        <v>221</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25">
      <c r="A784" t="s">
        <v>299</v>
      </c>
      <c r="B784" t="s">
        <v>49</v>
      </c>
      <c r="C784" t="s">
        <v>300</v>
      </c>
      <c r="D784" t="s">
        <v>283</v>
      </c>
      <c r="E784" t="s">
        <v>222</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25">
      <c r="A785" t="s">
        <v>299</v>
      </c>
      <c r="B785" t="s">
        <v>49</v>
      </c>
      <c r="C785" t="s">
        <v>300</v>
      </c>
      <c r="D785" t="s">
        <v>283</v>
      </c>
      <c r="E785" t="s">
        <v>224</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25">
      <c r="A786" t="s">
        <v>299</v>
      </c>
      <c r="B786" t="s">
        <v>49</v>
      </c>
      <c r="C786" t="s">
        <v>300</v>
      </c>
      <c r="D786" t="s">
        <v>284</v>
      </c>
      <c r="E786" t="s">
        <v>225</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25">
      <c r="A787" t="s">
        <v>299</v>
      </c>
      <c r="B787" t="s">
        <v>49</v>
      </c>
      <c r="C787" t="s">
        <v>300</v>
      </c>
      <c r="D787" t="s">
        <v>284</v>
      </c>
      <c r="E787" t="s">
        <v>226</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25">
      <c r="A788" t="s">
        <v>299</v>
      </c>
      <c r="B788" t="s">
        <v>49</v>
      </c>
      <c r="C788" t="s">
        <v>300</v>
      </c>
      <c r="D788" t="s">
        <v>284</v>
      </c>
      <c r="E788" t="s">
        <v>229</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25">
      <c r="A789" t="s">
        <v>299</v>
      </c>
      <c r="B789" t="s">
        <v>49</v>
      </c>
      <c r="C789" t="s">
        <v>300</v>
      </c>
      <c r="D789" t="s">
        <v>284</v>
      </c>
      <c r="E789" t="s">
        <v>231</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25">
      <c r="A790" t="s">
        <v>299</v>
      </c>
      <c r="B790" t="s">
        <v>49</v>
      </c>
      <c r="C790" t="s">
        <v>300</v>
      </c>
      <c r="D790" t="s">
        <v>285</v>
      </c>
      <c r="E790" t="s">
        <v>232</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25">
      <c r="A791" t="s">
        <v>299</v>
      </c>
      <c r="B791" t="s">
        <v>49</v>
      </c>
      <c r="C791" t="s">
        <v>300</v>
      </c>
      <c r="D791" t="s">
        <v>285</v>
      </c>
      <c r="E791" t="s">
        <v>233</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25">
      <c r="A792" t="s">
        <v>299</v>
      </c>
      <c r="B792" t="s">
        <v>49</v>
      </c>
      <c r="C792" t="s">
        <v>300</v>
      </c>
      <c r="D792" t="s">
        <v>285</v>
      </c>
      <c r="E792" t="s">
        <v>235</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25">
      <c r="A793" t="s">
        <v>299</v>
      </c>
      <c r="B793" t="s">
        <v>49</v>
      </c>
      <c r="C793" t="s">
        <v>300</v>
      </c>
      <c r="D793" t="s">
        <v>285</v>
      </c>
      <c r="E793" t="s">
        <v>244</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25">
      <c r="A794" t="s">
        <v>299</v>
      </c>
      <c r="B794" t="s">
        <v>49</v>
      </c>
      <c r="C794" t="s">
        <v>300</v>
      </c>
      <c r="D794" t="s">
        <v>286</v>
      </c>
      <c r="E794" t="s">
        <v>247</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25">
      <c r="A795" t="s">
        <v>301</v>
      </c>
      <c r="B795" t="s">
        <v>50</v>
      </c>
      <c r="C795" t="s">
        <v>300</v>
      </c>
      <c r="D795" t="s">
        <v>271</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25">
      <c r="A796" t="s">
        <v>301</v>
      </c>
      <c r="B796" t="s">
        <v>50</v>
      </c>
      <c r="C796" t="s">
        <v>300</v>
      </c>
      <c r="D796" t="s">
        <v>271</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25">
      <c r="A797" t="s">
        <v>301</v>
      </c>
      <c r="B797" t="s">
        <v>50</v>
      </c>
      <c r="C797" t="s">
        <v>300</v>
      </c>
      <c r="D797" t="s">
        <v>271</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25">
      <c r="A798" t="s">
        <v>301</v>
      </c>
      <c r="B798" t="s">
        <v>50</v>
      </c>
      <c r="C798" t="s">
        <v>300</v>
      </c>
      <c r="D798" t="s">
        <v>271</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25">
      <c r="A799" t="s">
        <v>301</v>
      </c>
      <c r="B799" t="s">
        <v>50</v>
      </c>
      <c r="C799" t="s">
        <v>300</v>
      </c>
      <c r="D799" t="s">
        <v>272</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25">
      <c r="A800" t="s">
        <v>301</v>
      </c>
      <c r="B800" t="s">
        <v>50</v>
      </c>
      <c r="C800" t="s">
        <v>300</v>
      </c>
      <c r="D800" t="s">
        <v>272</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25">
      <c r="A801" t="s">
        <v>301</v>
      </c>
      <c r="B801" t="s">
        <v>50</v>
      </c>
      <c r="C801" t="s">
        <v>300</v>
      </c>
      <c r="D801" t="s">
        <v>272</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25">
      <c r="A802" t="s">
        <v>301</v>
      </c>
      <c r="B802" t="s">
        <v>50</v>
      </c>
      <c r="C802" t="s">
        <v>300</v>
      </c>
      <c r="D802" t="s">
        <v>272</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25">
      <c r="A803" t="s">
        <v>301</v>
      </c>
      <c r="B803" t="s">
        <v>50</v>
      </c>
      <c r="C803" t="s">
        <v>300</v>
      </c>
      <c r="D803" t="s">
        <v>273</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25">
      <c r="A804" t="s">
        <v>301</v>
      </c>
      <c r="B804" t="s">
        <v>50</v>
      </c>
      <c r="C804" t="s">
        <v>300</v>
      </c>
      <c r="D804" t="s">
        <v>273</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25">
      <c r="A805" t="s">
        <v>301</v>
      </c>
      <c r="B805" t="s">
        <v>50</v>
      </c>
      <c r="C805" t="s">
        <v>300</v>
      </c>
      <c r="D805" t="s">
        <v>273</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25">
      <c r="A806" t="s">
        <v>301</v>
      </c>
      <c r="B806" t="s">
        <v>50</v>
      </c>
      <c r="C806" t="s">
        <v>300</v>
      </c>
      <c r="D806" t="s">
        <v>273</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25">
      <c r="A807" t="s">
        <v>301</v>
      </c>
      <c r="B807" t="s">
        <v>50</v>
      </c>
      <c r="C807" t="s">
        <v>300</v>
      </c>
      <c r="D807" t="s">
        <v>274</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25">
      <c r="A808" t="s">
        <v>301</v>
      </c>
      <c r="B808" t="s">
        <v>50</v>
      </c>
      <c r="C808" t="s">
        <v>300</v>
      </c>
      <c r="D808" t="s">
        <v>274</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25">
      <c r="A809" t="s">
        <v>301</v>
      </c>
      <c r="B809" t="s">
        <v>50</v>
      </c>
      <c r="C809" t="s">
        <v>300</v>
      </c>
      <c r="D809" t="s">
        <v>274</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25">
      <c r="A810" t="s">
        <v>301</v>
      </c>
      <c r="B810" t="s">
        <v>50</v>
      </c>
      <c r="C810" t="s">
        <v>300</v>
      </c>
      <c r="D810" t="s">
        <v>274</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25">
      <c r="A811" t="s">
        <v>301</v>
      </c>
      <c r="B811" t="s">
        <v>50</v>
      </c>
      <c r="C811" t="s">
        <v>300</v>
      </c>
      <c r="D811" t="s">
        <v>275</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25">
      <c r="A812" t="s">
        <v>301</v>
      </c>
      <c r="B812" t="s">
        <v>50</v>
      </c>
      <c r="C812" t="s">
        <v>300</v>
      </c>
      <c r="D812" t="s">
        <v>275</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25">
      <c r="A813" t="s">
        <v>301</v>
      </c>
      <c r="B813" t="s">
        <v>50</v>
      </c>
      <c r="C813" t="s">
        <v>300</v>
      </c>
      <c r="D813" t="s">
        <v>275</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25">
      <c r="A814" t="s">
        <v>301</v>
      </c>
      <c r="B814" t="s">
        <v>50</v>
      </c>
      <c r="C814" t="s">
        <v>300</v>
      </c>
      <c r="D814" t="s">
        <v>275</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25">
      <c r="A815" t="s">
        <v>301</v>
      </c>
      <c r="B815" t="s">
        <v>50</v>
      </c>
      <c r="C815" t="s">
        <v>300</v>
      </c>
      <c r="D815" t="s">
        <v>276</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25">
      <c r="A816" t="s">
        <v>301</v>
      </c>
      <c r="B816" t="s">
        <v>50</v>
      </c>
      <c r="C816" t="s">
        <v>300</v>
      </c>
      <c r="D816" t="s">
        <v>276</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25">
      <c r="A817" t="s">
        <v>301</v>
      </c>
      <c r="B817" t="s">
        <v>50</v>
      </c>
      <c r="C817" t="s">
        <v>300</v>
      </c>
      <c r="D817" t="s">
        <v>276</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25">
      <c r="A818" t="s">
        <v>301</v>
      </c>
      <c r="B818" t="s">
        <v>50</v>
      </c>
      <c r="C818" t="s">
        <v>300</v>
      </c>
      <c r="D818" t="s">
        <v>276</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25">
      <c r="A819" t="s">
        <v>301</v>
      </c>
      <c r="B819" t="s">
        <v>50</v>
      </c>
      <c r="C819" t="s">
        <v>300</v>
      </c>
      <c r="D819" t="s">
        <v>277</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25">
      <c r="A820" t="s">
        <v>301</v>
      </c>
      <c r="B820" t="s">
        <v>50</v>
      </c>
      <c r="C820" t="s">
        <v>300</v>
      </c>
      <c r="D820" t="s">
        <v>277</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25">
      <c r="A821" t="s">
        <v>301</v>
      </c>
      <c r="B821" t="s">
        <v>50</v>
      </c>
      <c r="C821" t="s">
        <v>300</v>
      </c>
      <c r="D821" t="s">
        <v>277</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25">
      <c r="A822" t="s">
        <v>301</v>
      </c>
      <c r="B822" t="s">
        <v>50</v>
      </c>
      <c r="C822" t="s">
        <v>300</v>
      </c>
      <c r="D822" t="s">
        <v>277</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25">
      <c r="A823" t="s">
        <v>301</v>
      </c>
      <c r="B823" t="s">
        <v>50</v>
      </c>
      <c r="C823" t="s">
        <v>300</v>
      </c>
      <c r="D823" t="s">
        <v>278</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25">
      <c r="A824" t="s">
        <v>301</v>
      </c>
      <c r="B824" t="s">
        <v>50</v>
      </c>
      <c r="C824" t="s">
        <v>300</v>
      </c>
      <c r="D824" t="s">
        <v>278</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25">
      <c r="A825" t="s">
        <v>301</v>
      </c>
      <c r="B825" t="s">
        <v>50</v>
      </c>
      <c r="C825" t="s">
        <v>300</v>
      </c>
      <c r="D825" t="s">
        <v>278</v>
      </c>
      <c r="E825" t="s">
        <v>146</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25">
      <c r="A826" t="s">
        <v>301</v>
      </c>
      <c r="B826" t="s">
        <v>50</v>
      </c>
      <c r="C826" t="s">
        <v>300</v>
      </c>
      <c r="D826" t="s">
        <v>278</v>
      </c>
      <c r="E826" t="s">
        <v>147</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25">
      <c r="A827" t="s">
        <v>301</v>
      </c>
      <c r="B827" t="s">
        <v>50</v>
      </c>
      <c r="C827" t="s">
        <v>300</v>
      </c>
      <c r="D827" t="s">
        <v>279</v>
      </c>
      <c r="E827" t="s">
        <v>161</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25">
      <c r="A828" t="s">
        <v>301</v>
      </c>
      <c r="B828" t="s">
        <v>50</v>
      </c>
      <c r="C828" t="s">
        <v>300</v>
      </c>
      <c r="D828" t="s">
        <v>279</v>
      </c>
      <c r="E828" t="s">
        <v>163</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25">
      <c r="A829" t="s">
        <v>301</v>
      </c>
      <c r="B829" t="s">
        <v>50</v>
      </c>
      <c r="C829" t="s">
        <v>300</v>
      </c>
      <c r="D829" t="s">
        <v>279</v>
      </c>
      <c r="E829" t="s">
        <v>164</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25">
      <c r="A830" t="s">
        <v>301</v>
      </c>
      <c r="B830" t="s">
        <v>50</v>
      </c>
      <c r="C830" t="s">
        <v>300</v>
      </c>
      <c r="D830" t="s">
        <v>279</v>
      </c>
      <c r="E830" t="s">
        <v>166</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25">
      <c r="A831" t="s">
        <v>301</v>
      </c>
      <c r="B831" t="s">
        <v>50</v>
      </c>
      <c r="C831" t="s">
        <v>300</v>
      </c>
      <c r="D831" t="s">
        <v>280</v>
      </c>
      <c r="E831" t="s">
        <v>167</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25">
      <c r="A832" t="s">
        <v>301</v>
      </c>
      <c r="B832" t="s">
        <v>50</v>
      </c>
      <c r="C832" t="s">
        <v>300</v>
      </c>
      <c r="D832" t="s">
        <v>280</v>
      </c>
      <c r="E832" t="s">
        <v>171</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25">
      <c r="A833" t="s">
        <v>301</v>
      </c>
      <c r="B833" t="s">
        <v>50</v>
      </c>
      <c r="C833" t="s">
        <v>300</v>
      </c>
      <c r="D833" t="s">
        <v>280</v>
      </c>
      <c r="E833" t="s">
        <v>174</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25">
      <c r="A834" t="s">
        <v>301</v>
      </c>
      <c r="B834" t="s">
        <v>50</v>
      </c>
      <c r="C834" t="s">
        <v>300</v>
      </c>
      <c r="D834" t="s">
        <v>280</v>
      </c>
      <c r="E834" t="s">
        <v>176</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25">
      <c r="A835" t="s">
        <v>301</v>
      </c>
      <c r="B835" t="s">
        <v>50</v>
      </c>
      <c r="C835" t="s">
        <v>300</v>
      </c>
      <c r="D835" t="s">
        <v>281</v>
      </c>
      <c r="E835" t="s">
        <v>195</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25">
      <c r="A836" t="s">
        <v>301</v>
      </c>
      <c r="B836" t="s">
        <v>50</v>
      </c>
      <c r="C836" t="s">
        <v>300</v>
      </c>
      <c r="D836" t="s">
        <v>281</v>
      </c>
      <c r="E836" t="s">
        <v>206</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25">
      <c r="A837" t="s">
        <v>301</v>
      </c>
      <c r="B837" t="s">
        <v>50</v>
      </c>
      <c r="C837" t="s">
        <v>300</v>
      </c>
      <c r="D837" t="s">
        <v>281</v>
      </c>
      <c r="E837" t="s">
        <v>207</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25">
      <c r="A838" t="s">
        <v>301</v>
      </c>
      <c r="B838" t="s">
        <v>50</v>
      </c>
      <c r="C838" t="s">
        <v>300</v>
      </c>
      <c r="D838" t="s">
        <v>281</v>
      </c>
      <c r="E838" t="s">
        <v>212</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25">
      <c r="A839" t="s">
        <v>301</v>
      </c>
      <c r="B839" t="s">
        <v>50</v>
      </c>
      <c r="C839" t="s">
        <v>300</v>
      </c>
      <c r="D839" t="s">
        <v>282</v>
      </c>
      <c r="E839" t="s">
        <v>213</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25">
      <c r="A840" t="s">
        <v>301</v>
      </c>
      <c r="B840" t="s">
        <v>50</v>
      </c>
      <c r="C840" t="s">
        <v>300</v>
      </c>
      <c r="D840" t="s">
        <v>282</v>
      </c>
      <c r="E840" t="s">
        <v>214</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25">
      <c r="A841" t="s">
        <v>301</v>
      </c>
      <c r="B841" t="s">
        <v>50</v>
      </c>
      <c r="C841" t="s">
        <v>300</v>
      </c>
      <c r="D841" t="s">
        <v>282</v>
      </c>
      <c r="E841" t="s">
        <v>215</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25">
      <c r="A842" t="s">
        <v>301</v>
      </c>
      <c r="B842" t="s">
        <v>50</v>
      </c>
      <c r="C842" t="s">
        <v>300</v>
      </c>
      <c r="D842" t="s">
        <v>282</v>
      </c>
      <c r="E842" t="s">
        <v>217</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25">
      <c r="A843" t="s">
        <v>301</v>
      </c>
      <c r="B843" t="s">
        <v>50</v>
      </c>
      <c r="C843" t="s">
        <v>300</v>
      </c>
      <c r="D843" t="s">
        <v>283</v>
      </c>
      <c r="E843" t="s">
        <v>219</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25">
      <c r="A844" t="s">
        <v>301</v>
      </c>
      <c r="B844" t="s">
        <v>50</v>
      </c>
      <c r="C844" t="s">
        <v>300</v>
      </c>
      <c r="D844" t="s">
        <v>283</v>
      </c>
      <c r="E844" t="s">
        <v>221</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25">
      <c r="A845" t="s">
        <v>301</v>
      </c>
      <c r="B845" t="s">
        <v>50</v>
      </c>
      <c r="C845" t="s">
        <v>300</v>
      </c>
      <c r="D845" t="s">
        <v>283</v>
      </c>
      <c r="E845" t="s">
        <v>222</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25">
      <c r="A846" t="s">
        <v>301</v>
      </c>
      <c r="B846" t="s">
        <v>50</v>
      </c>
      <c r="C846" t="s">
        <v>300</v>
      </c>
      <c r="D846" t="s">
        <v>283</v>
      </c>
      <c r="E846" t="s">
        <v>224</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25">
      <c r="A847" t="s">
        <v>301</v>
      </c>
      <c r="B847" t="s">
        <v>50</v>
      </c>
      <c r="C847" t="s">
        <v>300</v>
      </c>
      <c r="D847" t="s">
        <v>284</v>
      </c>
      <c r="E847" t="s">
        <v>225</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25">
      <c r="A848" t="s">
        <v>301</v>
      </c>
      <c r="B848" t="s">
        <v>50</v>
      </c>
      <c r="C848" t="s">
        <v>300</v>
      </c>
      <c r="D848" t="s">
        <v>284</v>
      </c>
      <c r="E848" t="s">
        <v>226</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25">
      <c r="A849" t="s">
        <v>301</v>
      </c>
      <c r="B849" t="s">
        <v>50</v>
      </c>
      <c r="C849" t="s">
        <v>300</v>
      </c>
      <c r="D849" t="s">
        <v>284</v>
      </c>
      <c r="E849" t="s">
        <v>229</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25">
      <c r="A850" t="s">
        <v>301</v>
      </c>
      <c r="B850" t="s">
        <v>50</v>
      </c>
      <c r="C850" t="s">
        <v>300</v>
      </c>
      <c r="D850" t="s">
        <v>284</v>
      </c>
      <c r="E850" t="s">
        <v>231</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25">
      <c r="A851" t="s">
        <v>301</v>
      </c>
      <c r="B851" t="s">
        <v>50</v>
      </c>
      <c r="C851" t="s">
        <v>300</v>
      </c>
      <c r="D851" t="s">
        <v>285</v>
      </c>
      <c r="E851" t="s">
        <v>232</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25">
      <c r="A852" t="s">
        <v>301</v>
      </c>
      <c r="B852" t="s">
        <v>50</v>
      </c>
      <c r="C852" t="s">
        <v>300</v>
      </c>
      <c r="D852" t="s">
        <v>285</v>
      </c>
      <c r="E852" t="s">
        <v>233</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25">
      <c r="A853" t="s">
        <v>301</v>
      </c>
      <c r="B853" t="s">
        <v>50</v>
      </c>
      <c r="C853" t="s">
        <v>300</v>
      </c>
      <c r="D853" t="s">
        <v>285</v>
      </c>
      <c r="E853" t="s">
        <v>235</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25">
      <c r="A854" t="s">
        <v>301</v>
      </c>
      <c r="B854" t="s">
        <v>50</v>
      </c>
      <c r="C854" t="s">
        <v>300</v>
      </c>
      <c r="D854" t="s">
        <v>285</v>
      </c>
      <c r="E854" t="s">
        <v>244</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25">
      <c r="A855" t="s">
        <v>301</v>
      </c>
      <c r="B855" t="s">
        <v>50</v>
      </c>
      <c r="C855" t="s">
        <v>300</v>
      </c>
      <c r="D855" t="s">
        <v>286</v>
      </c>
      <c r="E855" t="s">
        <v>247</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25">
      <c r="A856" t="s">
        <v>302</v>
      </c>
      <c r="B856" t="s">
        <v>6</v>
      </c>
      <c r="C856" t="s">
        <v>0</v>
      </c>
      <c r="D856" t="s">
        <v>271</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25">
      <c r="A857" t="s">
        <v>302</v>
      </c>
      <c r="B857" t="s">
        <v>6</v>
      </c>
      <c r="C857" t="s">
        <v>0</v>
      </c>
      <c r="D857" t="s">
        <v>271</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25">
      <c r="A858" t="s">
        <v>302</v>
      </c>
      <c r="B858" t="s">
        <v>6</v>
      </c>
      <c r="C858" t="s">
        <v>0</v>
      </c>
      <c r="D858" t="s">
        <v>271</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25">
      <c r="A859" t="s">
        <v>302</v>
      </c>
      <c r="B859" t="s">
        <v>6</v>
      </c>
      <c r="C859" t="s">
        <v>0</v>
      </c>
      <c r="D859" t="s">
        <v>271</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25">
      <c r="A860" t="s">
        <v>302</v>
      </c>
      <c r="B860" t="s">
        <v>6</v>
      </c>
      <c r="C860" t="s">
        <v>0</v>
      </c>
      <c r="D860" t="s">
        <v>272</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25">
      <c r="A861" t="s">
        <v>302</v>
      </c>
      <c r="B861" t="s">
        <v>6</v>
      </c>
      <c r="C861" t="s">
        <v>0</v>
      </c>
      <c r="D861" t="s">
        <v>272</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25">
      <c r="A862" t="s">
        <v>302</v>
      </c>
      <c r="B862" t="s">
        <v>6</v>
      </c>
      <c r="C862" t="s">
        <v>0</v>
      </c>
      <c r="D862" t="s">
        <v>272</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25">
      <c r="A863" t="s">
        <v>302</v>
      </c>
      <c r="B863" t="s">
        <v>6</v>
      </c>
      <c r="C863" t="s">
        <v>0</v>
      </c>
      <c r="D863" t="s">
        <v>272</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25">
      <c r="A864" t="s">
        <v>302</v>
      </c>
      <c r="B864" t="s">
        <v>6</v>
      </c>
      <c r="C864" t="s">
        <v>0</v>
      </c>
      <c r="D864" t="s">
        <v>273</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25">
      <c r="A865" t="s">
        <v>302</v>
      </c>
      <c r="B865" t="s">
        <v>6</v>
      </c>
      <c r="C865" t="s">
        <v>0</v>
      </c>
      <c r="D865" t="s">
        <v>273</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25">
      <c r="A866" t="s">
        <v>302</v>
      </c>
      <c r="B866" t="s">
        <v>6</v>
      </c>
      <c r="C866" t="s">
        <v>0</v>
      </c>
      <c r="D866" t="s">
        <v>273</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25">
      <c r="A867" t="s">
        <v>302</v>
      </c>
      <c r="B867" t="s">
        <v>6</v>
      </c>
      <c r="C867" t="s">
        <v>0</v>
      </c>
      <c r="D867" t="s">
        <v>273</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25">
      <c r="A868" t="s">
        <v>302</v>
      </c>
      <c r="B868" t="s">
        <v>6</v>
      </c>
      <c r="C868" t="s">
        <v>0</v>
      </c>
      <c r="D868" t="s">
        <v>274</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25">
      <c r="A869" t="s">
        <v>302</v>
      </c>
      <c r="B869" t="s">
        <v>6</v>
      </c>
      <c r="C869" t="s">
        <v>0</v>
      </c>
      <c r="D869" t="s">
        <v>274</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25">
      <c r="A870" t="s">
        <v>302</v>
      </c>
      <c r="B870" t="s">
        <v>6</v>
      </c>
      <c r="C870" t="s">
        <v>0</v>
      </c>
      <c r="D870" t="s">
        <v>274</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25">
      <c r="A871" t="s">
        <v>302</v>
      </c>
      <c r="B871" t="s">
        <v>6</v>
      </c>
      <c r="C871" t="s">
        <v>0</v>
      </c>
      <c r="D871" t="s">
        <v>274</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25">
      <c r="A872" t="s">
        <v>302</v>
      </c>
      <c r="B872" t="s">
        <v>6</v>
      </c>
      <c r="C872" t="s">
        <v>0</v>
      </c>
      <c r="D872" t="s">
        <v>275</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25">
      <c r="A873" t="s">
        <v>302</v>
      </c>
      <c r="B873" t="s">
        <v>6</v>
      </c>
      <c r="C873" t="s">
        <v>0</v>
      </c>
      <c r="D873" t="s">
        <v>275</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25">
      <c r="A874" t="s">
        <v>302</v>
      </c>
      <c r="B874" t="s">
        <v>6</v>
      </c>
      <c r="C874" t="s">
        <v>0</v>
      </c>
      <c r="D874" t="s">
        <v>275</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25">
      <c r="A875" t="s">
        <v>302</v>
      </c>
      <c r="B875" t="s">
        <v>6</v>
      </c>
      <c r="C875" t="s">
        <v>0</v>
      </c>
      <c r="D875" t="s">
        <v>275</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25">
      <c r="A876" t="s">
        <v>302</v>
      </c>
      <c r="B876" t="s">
        <v>6</v>
      </c>
      <c r="C876" t="s">
        <v>0</v>
      </c>
      <c r="D876" t="s">
        <v>276</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25">
      <c r="A877" t="s">
        <v>302</v>
      </c>
      <c r="B877" t="s">
        <v>6</v>
      </c>
      <c r="C877" t="s">
        <v>0</v>
      </c>
      <c r="D877" t="s">
        <v>276</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25">
      <c r="A878" t="s">
        <v>302</v>
      </c>
      <c r="B878" t="s">
        <v>6</v>
      </c>
      <c r="C878" t="s">
        <v>0</v>
      </c>
      <c r="D878" t="s">
        <v>276</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25">
      <c r="A879" t="s">
        <v>302</v>
      </c>
      <c r="B879" t="s">
        <v>6</v>
      </c>
      <c r="C879" t="s">
        <v>0</v>
      </c>
      <c r="D879" t="s">
        <v>276</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25">
      <c r="A880" t="s">
        <v>302</v>
      </c>
      <c r="B880" t="s">
        <v>6</v>
      </c>
      <c r="C880" t="s">
        <v>0</v>
      </c>
      <c r="D880" t="s">
        <v>277</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25">
      <c r="A881" t="s">
        <v>302</v>
      </c>
      <c r="B881" t="s">
        <v>6</v>
      </c>
      <c r="C881" t="s">
        <v>0</v>
      </c>
      <c r="D881" t="s">
        <v>277</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25">
      <c r="A882" t="s">
        <v>302</v>
      </c>
      <c r="B882" t="s">
        <v>6</v>
      </c>
      <c r="C882" t="s">
        <v>0</v>
      </c>
      <c r="D882" t="s">
        <v>277</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25">
      <c r="A883" t="s">
        <v>302</v>
      </c>
      <c r="B883" t="s">
        <v>6</v>
      </c>
      <c r="C883" t="s">
        <v>0</v>
      </c>
      <c r="D883" t="s">
        <v>277</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25">
      <c r="A884" t="s">
        <v>302</v>
      </c>
      <c r="B884" t="s">
        <v>6</v>
      </c>
      <c r="C884" t="s">
        <v>0</v>
      </c>
      <c r="D884" t="s">
        <v>278</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25">
      <c r="A885" t="s">
        <v>302</v>
      </c>
      <c r="B885" t="s">
        <v>6</v>
      </c>
      <c r="C885" t="s">
        <v>0</v>
      </c>
      <c r="D885" t="s">
        <v>278</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25">
      <c r="A886" t="s">
        <v>302</v>
      </c>
      <c r="B886" t="s">
        <v>6</v>
      </c>
      <c r="C886" t="s">
        <v>0</v>
      </c>
      <c r="D886" t="s">
        <v>278</v>
      </c>
      <c r="E886" t="s">
        <v>146</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25">
      <c r="A887" t="s">
        <v>302</v>
      </c>
      <c r="B887" t="s">
        <v>6</v>
      </c>
      <c r="C887" t="s">
        <v>0</v>
      </c>
      <c r="D887" t="s">
        <v>278</v>
      </c>
      <c r="E887" t="s">
        <v>147</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25">
      <c r="A888" t="s">
        <v>302</v>
      </c>
      <c r="B888" t="s">
        <v>6</v>
      </c>
      <c r="C888" t="s">
        <v>0</v>
      </c>
      <c r="D888" t="s">
        <v>279</v>
      </c>
      <c r="E888" t="s">
        <v>161</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25">
      <c r="A889" t="s">
        <v>302</v>
      </c>
      <c r="B889" t="s">
        <v>6</v>
      </c>
      <c r="C889" t="s">
        <v>0</v>
      </c>
      <c r="D889" t="s">
        <v>279</v>
      </c>
      <c r="E889" t="s">
        <v>163</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25">
      <c r="A890" t="s">
        <v>302</v>
      </c>
      <c r="B890" t="s">
        <v>6</v>
      </c>
      <c r="C890" t="s">
        <v>0</v>
      </c>
      <c r="D890" t="s">
        <v>279</v>
      </c>
      <c r="E890" t="s">
        <v>164</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25">
      <c r="A891" t="s">
        <v>302</v>
      </c>
      <c r="B891" t="s">
        <v>6</v>
      </c>
      <c r="C891" t="s">
        <v>0</v>
      </c>
      <c r="D891" t="s">
        <v>279</v>
      </c>
      <c r="E891" t="s">
        <v>166</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25">
      <c r="A892" t="s">
        <v>302</v>
      </c>
      <c r="B892" t="s">
        <v>6</v>
      </c>
      <c r="C892" t="s">
        <v>0</v>
      </c>
      <c r="D892" t="s">
        <v>280</v>
      </c>
      <c r="E892" t="s">
        <v>167</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25">
      <c r="A893" t="s">
        <v>302</v>
      </c>
      <c r="B893" t="s">
        <v>6</v>
      </c>
      <c r="C893" t="s">
        <v>0</v>
      </c>
      <c r="D893" t="s">
        <v>280</v>
      </c>
      <c r="E893" t="s">
        <v>171</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25">
      <c r="A894" t="s">
        <v>302</v>
      </c>
      <c r="B894" t="s">
        <v>6</v>
      </c>
      <c r="C894" t="s">
        <v>0</v>
      </c>
      <c r="D894" t="s">
        <v>280</v>
      </c>
      <c r="E894" t="s">
        <v>174</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25">
      <c r="A895" t="s">
        <v>302</v>
      </c>
      <c r="B895" t="s">
        <v>6</v>
      </c>
      <c r="C895" t="s">
        <v>0</v>
      </c>
      <c r="D895" t="s">
        <v>280</v>
      </c>
      <c r="E895" t="s">
        <v>176</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25">
      <c r="A896" t="s">
        <v>302</v>
      </c>
      <c r="B896" t="s">
        <v>6</v>
      </c>
      <c r="C896" t="s">
        <v>0</v>
      </c>
      <c r="D896" t="s">
        <v>281</v>
      </c>
      <c r="E896" t="s">
        <v>195</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25">
      <c r="A897" t="s">
        <v>302</v>
      </c>
      <c r="B897" t="s">
        <v>6</v>
      </c>
      <c r="C897" t="s">
        <v>0</v>
      </c>
      <c r="D897" t="s">
        <v>281</v>
      </c>
      <c r="E897" t="s">
        <v>206</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25">
      <c r="A898" t="s">
        <v>302</v>
      </c>
      <c r="B898" t="s">
        <v>6</v>
      </c>
      <c r="C898" t="s">
        <v>0</v>
      </c>
      <c r="D898" t="s">
        <v>281</v>
      </c>
      <c r="E898" t="s">
        <v>207</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25">
      <c r="A899" t="s">
        <v>302</v>
      </c>
      <c r="B899" t="s">
        <v>6</v>
      </c>
      <c r="C899" t="s">
        <v>0</v>
      </c>
      <c r="D899" t="s">
        <v>281</v>
      </c>
      <c r="E899" t="s">
        <v>212</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25">
      <c r="A900" t="s">
        <v>302</v>
      </c>
      <c r="B900" t="s">
        <v>6</v>
      </c>
      <c r="C900" t="s">
        <v>0</v>
      </c>
      <c r="D900" t="s">
        <v>282</v>
      </c>
      <c r="E900" t="s">
        <v>213</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25">
      <c r="A901" t="s">
        <v>302</v>
      </c>
      <c r="B901" t="s">
        <v>6</v>
      </c>
      <c r="C901" t="s">
        <v>0</v>
      </c>
      <c r="D901" t="s">
        <v>282</v>
      </c>
      <c r="E901" t="s">
        <v>214</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25">
      <c r="A902" t="s">
        <v>302</v>
      </c>
      <c r="B902" t="s">
        <v>6</v>
      </c>
      <c r="C902" t="s">
        <v>0</v>
      </c>
      <c r="D902" t="s">
        <v>282</v>
      </c>
      <c r="E902" t="s">
        <v>215</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25">
      <c r="A903" t="s">
        <v>302</v>
      </c>
      <c r="B903" t="s">
        <v>6</v>
      </c>
      <c r="C903" t="s">
        <v>0</v>
      </c>
      <c r="D903" t="s">
        <v>282</v>
      </c>
      <c r="E903" t="s">
        <v>217</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25">
      <c r="A904" t="s">
        <v>302</v>
      </c>
      <c r="B904" t="s">
        <v>6</v>
      </c>
      <c r="C904" t="s">
        <v>0</v>
      </c>
      <c r="D904" t="s">
        <v>283</v>
      </c>
      <c r="E904" t="s">
        <v>219</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25">
      <c r="A905" t="s">
        <v>302</v>
      </c>
      <c r="B905" t="s">
        <v>6</v>
      </c>
      <c r="C905" t="s">
        <v>0</v>
      </c>
      <c r="D905" t="s">
        <v>283</v>
      </c>
      <c r="E905" t="s">
        <v>221</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25">
      <c r="A906" t="s">
        <v>302</v>
      </c>
      <c r="B906" t="s">
        <v>6</v>
      </c>
      <c r="C906" t="s">
        <v>0</v>
      </c>
      <c r="D906" t="s">
        <v>283</v>
      </c>
      <c r="E906" t="s">
        <v>222</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25">
      <c r="A907" t="s">
        <v>302</v>
      </c>
      <c r="B907" t="s">
        <v>6</v>
      </c>
      <c r="C907" t="s">
        <v>0</v>
      </c>
      <c r="D907" t="s">
        <v>283</v>
      </c>
      <c r="E907" t="s">
        <v>224</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25">
      <c r="A908" t="s">
        <v>302</v>
      </c>
      <c r="B908" t="s">
        <v>6</v>
      </c>
      <c r="C908" t="s">
        <v>0</v>
      </c>
      <c r="D908" t="s">
        <v>284</v>
      </c>
      <c r="E908" t="s">
        <v>225</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25">
      <c r="A909" t="s">
        <v>302</v>
      </c>
      <c r="B909" t="s">
        <v>6</v>
      </c>
      <c r="C909" t="s">
        <v>0</v>
      </c>
      <c r="D909" t="s">
        <v>284</v>
      </c>
      <c r="E909" t="s">
        <v>226</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25">
      <c r="A910" t="s">
        <v>302</v>
      </c>
      <c r="B910" t="s">
        <v>6</v>
      </c>
      <c r="C910" t="s">
        <v>0</v>
      </c>
      <c r="D910" t="s">
        <v>284</v>
      </c>
      <c r="E910" t="s">
        <v>229</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25">
      <c r="A911" t="s">
        <v>302</v>
      </c>
      <c r="B911" t="s">
        <v>6</v>
      </c>
      <c r="C911" t="s">
        <v>0</v>
      </c>
      <c r="D911" t="s">
        <v>284</v>
      </c>
      <c r="E911" t="s">
        <v>231</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25">
      <c r="A912" t="s">
        <v>302</v>
      </c>
      <c r="B912" t="s">
        <v>6</v>
      </c>
      <c r="C912" t="s">
        <v>0</v>
      </c>
      <c r="D912" t="s">
        <v>285</v>
      </c>
      <c r="E912" t="s">
        <v>232</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25">
      <c r="A913" t="s">
        <v>302</v>
      </c>
      <c r="B913" t="s">
        <v>6</v>
      </c>
      <c r="C913" t="s">
        <v>0</v>
      </c>
      <c r="D913" t="s">
        <v>285</v>
      </c>
      <c r="E913" t="s">
        <v>233</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25">
      <c r="A914" t="s">
        <v>302</v>
      </c>
      <c r="B914" t="s">
        <v>6</v>
      </c>
      <c r="C914" t="s">
        <v>0</v>
      </c>
      <c r="D914" t="s">
        <v>285</v>
      </c>
      <c r="E914" t="s">
        <v>235</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25">
      <c r="A915" t="s">
        <v>302</v>
      </c>
      <c r="B915" t="s">
        <v>6</v>
      </c>
      <c r="C915" t="s">
        <v>0</v>
      </c>
      <c r="D915" t="s">
        <v>285</v>
      </c>
      <c r="E915" t="s">
        <v>244</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25">
      <c r="A916" t="s">
        <v>302</v>
      </c>
      <c r="B916" t="s">
        <v>6</v>
      </c>
      <c r="C916" t="s">
        <v>0</v>
      </c>
      <c r="D916" t="s">
        <v>286</v>
      </c>
      <c r="E916" t="s">
        <v>247</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25">
      <c r="A917" t="s">
        <v>303</v>
      </c>
      <c r="B917" t="s">
        <v>7</v>
      </c>
      <c r="C917" t="s">
        <v>0</v>
      </c>
      <c r="D917" t="s">
        <v>271</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25">
      <c r="A918" t="s">
        <v>303</v>
      </c>
      <c r="B918" t="s">
        <v>7</v>
      </c>
      <c r="C918" t="s">
        <v>0</v>
      </c>
      <c r="D918" t="s">
        <v>271</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25">
      <c r="A919" t="s">
        <v>303</v>
      </c>
      <c r="B919" t="s">
        <v>7</v>
      </c>
      <c r="C919" t="s">
        <v>0</v>
      </c>
      <c r="D919" t="s">
        <v>271</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25">
      <c r="A920" t="s">
        <v>303</v>
      </c>
      <c r="B920" t="s">
        <v>7</v>
      </c>
      <c r="C920" t="s">
        <v>0</v>
      </c>
      <c r="D920" t="s">
        <v>271</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25">
      <c r="A921" t="s">
        <v>303</v>
      </c>
      <c r="B921" t="s">
        <v>7</v>
      </c>
      <c r="C921" t="s">
        <v>0</v>
      </c>
      <c r="D921" t="s">
        <v>272</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25">
      <c r="A922" t="s">
        <v>303</v>
      </c>
      <c r="B922" t="s">
        <v>7</v>
      </c>
      <c r="C922" t="s">
        <v>0</v>
      </c>
      <c r="D922" t="s">
        <v>272</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25">
      <c r="A923" t="s">
        <v>303</v>
      </c>
      <c r="B923" t="s">
        <v>7</v>
      </c>
      <c r="C923" t="s">
        <v>0</v>
      </c>
      <c r="D923" t="s">
        <v>272</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25">
      <c r="A924" t="s">
        <v>303</v>
      </c>
      <c r="B924" t="s">
        <v>7</v>
      </c>
      <c r="C924" t="s">
        <v>0</v>
      </c>
      <c r="D924" t="s">
        <v>272</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25">
      <c r="A925" t="s">
        <v>303</v>
      </c>
      <c r="B925" t="s">
        <v>7</v>
      </c>
      <c r="C925" t="s">
        <v>0</v>
      </c>
      <c r="D925" t="s">
        <v>273</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25">
      <c r="A926" t="s">
        <v>303</v>
      </c>
      <c r="B926" t="s">
        <v>7</v>
      </c>
      <c r="C926" t="s">
        <v>0</v>
      </c>
      <c r="D926" t="s">
        <v>273</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25">
      <c r="A927" t="s">
        <v>303</v>
      </c>
      <c r="B927" t="s">
        <v>7</v>
      </c>
      <c r="C927" t="s">
        <v>0</v>
      </c>
      <c r="D927" t="s">
        <v>273</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25">
      <c r="A928" t="s">
        <v>303</v>
      </c>
      <c r="B928" t="s">
        <v>7</v>
      </c>
      <c r="C928" t="s">
        <v>0</v>
      </c>
      <c r="D928" t="s">
        <v>273</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25">
      <c r="A929" t="s">
        <v>303</v>
      </c>
      <c r="B929" t="s">
        <v>7</v>
      </c>
      <c r="C929" t="s">
        <v>0</v>
      </c>
      <c r="D929" t="s">
        <v>274</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25">
      <c r="A930" t="s">
        <v>303</v>
      </c>
      <c r="B930" t="s">
        <v>7</v>
      </c>
      <c r="C930" t="s">
        <v>0</v>
      </c>
      <c r="D930" t="s">
        <v>274</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25">
      <c r="A931" t="s">
        <v>303</v>
      </c>
      <c r="B931" t="s">
        <v>7</v>
      </c>
      <c r="C931" t="s">
        <v>0</v>
      </c>
      <c r="D931" t="s">
        <v>274</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25">
      <c r="A932" t="s">
        <v>303</v>
      </c>
      <c r="B932" t="s">
        <v>7</v>
      </c>
      <c r="C932" t="s">
        <v>0</v>
      </c>
      <c r="D932" t="s">
        <v>274</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25">
      <c r="A933" t="s">
        <v>303</v>
      </c>
      <c r="B933" t="s">
        <v>7</v>
      </c>
      <c r="C933" t="s">
        <v>0</v>
      </c>
      <c r="D933" t="s">
        <v>275</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25">
      <c r="A934" t="s">
        <v>303</v>
      </c>
      <c r="B934" t="s">
        <v>7</v>
      </c>
      <c r="C934" t="s">
        <v>0</v>
      </c>
      <c r="D934" t="s">
        <v>275</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25">
      <c r="A935" t="s">
        <v>303</v>
      </c>
      <c r="B935" t="s">
        <v>7</v>
      </c>
      <c r="C935" t="s">
        <v>0</v>
      </c>
      <c r="D935" t="s">
        <v>275</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25">
      <c r="A936" t="s">
        <v>303</v>
      </c>
      <c r="B936" t="s">
        <v>7</v>
      </c>
      <c r="C936" t="s">
        <v>0</v>
      </c>
      <c r="D936" t="s">
        <v>275</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25">
      <c r="A937" t="s">
        <v>303</v>
      </c>
      <c r="B937" t="s">
        <v>7</v>
      </c>
      <c r="C937" t="s">
        <v>0</v>
      </c>
      <c r="D937" t="s">
        <v>276</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25">
      <c r="A938" t="s">
        <v>303</v>
      </c>
      <c r="B938" t="s">
        <v>7</v>
      </c>
      <c r="C938" t="s">
        <v>0</v>
      </c>
      <c r="D938" t="s">
        <v>276</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25">
      <c r="A939" t="s">
        <v>303</v>
      </c>
      <c r="B939" t="s">
        <v>7</v>
      </c>
      <c r="C939" t="s">
        <v>0</v>
      </c>
      <c r="D939" t="s">
        <v>276</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25">
      <c r="A940" t="s">
        <v>303</v>
      </c>
      <c r="B940" t="s">
        <v>7</v>
      </c>
      <c r="C940" t="s">
        <v>0</v>
      </c>
      <c r="D940" t="s">
        <v>276</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25">
      <c r="A941" t="s">
        <v>303</v>
      </c>
      <c r="B941" t="s">
        <v>7</v>
      </c>
      <c r="C941" t="s">
        <v>0</v>
      </c>
      <c r="D941" t="s">
        <v>277</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25">
      <c r="A942" t="s">
        <v>303</v>
      </c>
      <c r="B942" t="s">
        <v>7</v>
      </c>
      <c r="C942" t="s">
        <v>0</v>
      </c>
      <c r="D942" t="s">
        <v>277</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25">
      <c r="A943" t="s">
        <v>303</v>
      </c>
      <c r="B943" t="s">
        <v>7</v>
      </c>
      <c r="C943" t="s">
        <v>0</v>
      </c>
      <c r="D943" t="s">
        <v>277</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25">
      <c r="A944" t="s">
        <v>303</v>
      </c>
      <c r="B944" t="s">
        <v>7</v>
      </c>
      <c r="C944" t="s">
        <v>0</v>
      </c>
      <c r="D944" t="s">
        <v>277</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25">
      <c r="A945" t="s">
        <v>303</v>
      </c>
      <c r="B945" t="s">
        <v>7</v>
      </c>
      <c r="C945" t="s">
        <v>0</v>
      </c>
      <c r="D945" t="s">
        <v>278</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25">
      <c r="A946" t="s">
        <v>303</v>
      </c>
      <c r="B946" t="s">
        <v>7</v>
      </c>
      <c r="C946" t="s">
        <v>0</v>
      </c>
      <c r="D946" t="s">
        <v>278</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25">
      <c r="A947" t="s">
        <v>303</v>
      </c>
      <c r="B947" t="s">
        <v>7</v>
      </c>
      <c r="C947" t="s">
        <v>0</v>
      </c>
      <c r="D947" t="s">
        <v>278</v>
      </c>
      <c r="E947" t="s">
        <v>146</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25">
      <c r="A948" t="s">
        <v>303</v>
      </c>
      <c r="B948" t="s">
        <v>7</v>
      </c>
      <c r="C948" t="s">
        <v>0</v>
      </c>
      <c r="D948" t="s">
        <v>278</v>
      </c>
      <c r="E948" t="s">
        <v>147</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25">
      <c r="A949" t="s">
        <v>303</v>
      </c>
      <c r="B949" t="s">
        <v>7</v>
      </c>
      <c r="C949" t="s">
        <v>0</v>
      </c>
      <c r="D949" t="s">
        <v>279</v>
      </c>
      <c r="E949" t="s">
        <v>161</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25">
      <c r="A950" t="s">
        <v>303</v>
      </c>
      <c r="B950" t="s">
        <v>7</v>
      </c>
      <c r="C950" t="s">
        <v>0</v>
      </c>
      <c r="D950" t="s">
        <v>279</v>
      </c>
      <c r="E950" t="s">
        <v>163</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25">
      <c r="A951" t="s">
        <v>303</v>
      </c>
      <c r="B951" t="s">
        <v>7</v>
      </c>
      <c r="C951" t="s">
        <v>0</v>
      </c>
      <c r="D951" t="s">
        <v>279</v>
      </c>
      <c r="E951" t="s">
        <v>164</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25">
      <c r="A952" t="s">
        <v>303</v>
      </c>
      <c r="B952" t="s">
        <v>7</v>
      </c>
      <c r="C952" t="s">
        <v>0</v>
      </c>
      <c r="D952" t="s">
        <v>279</v>
      </c>
      <c r="E952" t="s">
        <v>166</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25">
      <c r="A953" t="s">
        <v>303</v>
      </c>
      <c r="B953" t="s">
        <v>7</v>
      </c>
      <c r="C953" t="s">
        <v>0</v>
      </c>
      <c r="D953" t="s">
        <v>280</v>
      </c>
      <c r="E953" t="s">
        <v>167</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25">
      <c r="A954" t="s">
        <v>303</v>
      </c>
      <c r="B954" t="s">
        <v>7</v>
      </c>
      <c r="C954" t="s">
        <v>0</v>
      </c>
      <c r="D954" t="s">
        <v>280</v>
      </c>
      <c r="E954" t="s">
        <v>171</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25">
      <c r="A955" t="s">
        <v>303</v>
      </c>
      <c r="B955" t="s">
        <v>7</v>
      </c>
      <c r="C955" t="s">
        <v>0</v>
      </c>
      <c r="D955" t="s">
        <v>280</v>
      </c>
      <c r="E955" t="s">
        <v>174</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25">
      <c r="A956" t="s">
        <v>303</v>
      </c>
      <c r="B956" t="s">
        <v>7</v>
      </c>
      <c r="C956" t="s">
        <v>0</v>
      </c>
      <c r="D956" t="s">
        <v>280</v>
      </c>
      <c r="E956" t="s">
        <v>176</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25">
      <c r="A957" t="s">
        <v>303</v>
      </c>
      <c r="B957" t="s">
        <v>7</v>
      </c>
      <c r="C957" t="s">
        <v>0</v>
      </c>
      <c r="D957" t="s">
        <v>281</v>
      </c>
      <c r="E957" t="s">
        <v>195</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25">
      <c r="A958" t="s">
        <v>303</v>
      </c>
      <c r="B958" t="s">
        <v>7</v>
      </c>
      <c r="C958" t="s">
        <v>0</v>
      </c>
      <c r="D958" t="s">
        <v>281</v>
      </c>
      <c r="E958" t="s">
        <v>206</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25">
      <c r="A959" t="s">
        <v>303</v>
      </c>
      <c r="B959" t="s">
        <v>7</v>
      </c>
      <c r="C959" t="s">
        <v>0</v>
      </c>
      <c r="D959" t="s">
        <v>281</v>
      </c>
      <c r="E959" t="s">
        <v>207</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25">
      <c r="A960" t="s">
        <v>303</v>
      </c>
      <c r="B960" t="s">
        <v>7</v>
      </c>
      <c r="C960" t="s">
        <v>0</v>
      </c>
      <c r="D960" t="s">
        <v>281</v>
      </c>
      <c r="E960" t="s">
        <v>212</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25">
      <c r="A961" t="s">
        <v>303</v>
      </c>
      <c r="B961" t="s">
        <v>7</v>
      </c>
      <c r="C961" t="s">
        <v>0</v>
      </c>
      <c r="D961" t="s">
        <v>282</v>
      </c>
      <c r="E961" t="s">
        <v>213</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25">
      <c r="A962" t="s">
        <v>303</v>
      </c>
      <c r="B962" t="s">
        <v>7</v>
      </c>
      <c r="C962" t="s">
        <v>0</v>
      </c>
      <c r="D962" t="s">
        <v>282</v>
      </c>
      <c r="E962" t="s">
        <v>214</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25">
      <c r="A963" t="s">
        <v>303</v>
      </c>
      <c r="B963" t="s">
        <v>7</v>
      </c>
      <c r="C963" t="s">
        <v>0</v>
      </c>
      <c r="D963" t="s">
        <v>282</v>
      </c>
      <c r="E963" t="s">
        <v>215</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25">
      <c r="A964" t="s">
        <v>303</v>
      </c>
      <c r="B964" t="s">
        <v>7</v>
      </c>
      <c r="C964" t="s">
        <v>0</v>
      </c>
      <c r="D964" t="s">
        <v>282</v>
      </c>
      <c r="E964" t="s">
        <v>217</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25">
      <c r="A965" t="s">
        <v>303</v>
      </c>
      <c r="B965" t="s">
        <v>7</v>
      </c>
      <c r="C965" t="s">
        <v>0</v>
      </c>
      <c r="D965" t="s">
        <v>283</v>
      </c>
      <c r="E965" t="s">
        <v>219</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25">
      <c r="A966" t="s">
        <v>303</v>
      </c>
      <c r="B966" t="s">
        <v>7</v>
      </c>
      <c r="C966" t="s">
        <v>0</v>
      </c>
      <c r="D966" t="s">
        <v>283</v>
      </c>
      <c r="E966" t="s">
        <v>221</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25">
      <c r="A967" t="s">
        <v>303</v>
      </c>
      <c r="B967" t="s">
        <v>7</v>
      </c>
      <c r="C967" t="s">
        <v>0</v>
      </c>
      <c r="D967" t="s">
        <v>283</v>
      </c>
      <c r="E967" t="s">
        <v>222</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25">
      <c r="A968" t="s">
        <v>303</v>
      </c>
      <c r="B968" t="s">
        <v>7</v>
      </c>
      <c r="C968" t="s">
        <v>0</v>
      </c>
      <c r="D968" t="s">
        <v>283</v>
      </c>
      <c r="E968" t="s">
        <v>224</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25">
      <c r="A969" t="s">
        <v>303</v>
      </c>
      <c r="B969" t="s">
        <v>7</v>
      </c>
      <c r="C969" t="s">
        <v>0</v>
      </c>
      <c r="D969" t="s">
        <v>284</v>
      </c>
      <c r="E969" t="s">
        <v>225</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25">
      <c r="A970" t="s">
        <v>303</v>
      </c>
      <c r="B970" t="s">
        <v>7</v>
      </c>
      <c r="C970" t="s">
        <v>0</v>
      </c>
      <c r="D970" t="s">
        <v>284</v>
      </c>
      <c r="E970" t="s">
        <v>226</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25">
      <c r="A971" t="s">
        <v>303</v>
      </c>
      <c r="B971" t="s">
        <v>7</v>
      </c>
      <c r="C971" t="s">
        <v>0</v>
      </c>
      <c r="D971" t="s">
        <v>284</v>
      </c>
      <c r="E971" t="s">
        <v>229</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25">
      <c r="A972" t="s">
        <v>303</v>
      </c>
      <c r="B972" t="s">
        <v>7</v>
      </c>
      <c r="C972" t="s">
        <v>0</v>
      </c>
      <c r="D972" t="s">
        <v>284</v>
      </c>
      <c r="E972" t="s">
        <v>231</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25">
      <c r="A973" t="s">
        <v>303</v>
      </c>
      <c r="B973" t="s">
        <v>7</v>
      </c>
      <c r="C973" t="s">
        <v>0</v>
      </c>
      <c r="D973" t="s">
        <v>285</v>
      </c>
      <c r="E973" t="s">
        <v>232</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25">
      <c r="A974" t="s">
        <v>303</v>
      </c>
      <c r="B974" t="s">
        <v>7</v>
      </c>
      <c r="C974" t="s">
        <v>0</v>
      </c>
      <c r="D974" t="s">
        <v>285</v>
      </c>
      <c r="E974" t="s">
        <v>233</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25">
      <c r="A975" t="s">
        <v>303</v>
      </c>
      <c r="B975" t="s">
        <v>7</v>
      </c>
      <c r="C975" t="s">
        <v>0</v>
      </c>
      <c r="D975" t="s">
        <v>285</v>
      </c>
      <c r="E975" t="s">
        <v>235</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25">
      <c r="A976" t="s">
        <v>303</v>
      </c>
      <c r="B976" t="s">
        <v>7</v>
      </c>
      <c r="C976" t="s">
        <v>0</v>
      </c>
      <c r="D976" t="s">
        <v>285</v>
      </c>
      <c r="E976" t="s">
        <v>244</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25">
      <c r="A977" t="s">
        <v>303</v>
      </c>
      <c r="B977" t="s">
        <v>7</v>
      </c>
      <c r="C977" t="s">
        <v>0</v>
      </c>
      <c r="D977" t="s">
        <v>286</v>
      </c>
      <c r="E977" t="s">
        <v>247</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25">
      <c r="A978" t="s">
        <v>304</v>
      </c>
      <c r="B978" t="s">
        <v>8</v>
      </c>
      <c r="C978" t="s">
        <v>0</v>
      </c>
      <c r="D978" t="s">
        <v>271</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25">
      <c r="A979" t="s">
        <v>304</v>
      </c>
      <c r="B979" t="s">
        <v>8</v>
      </c>
      <c r="C979" t="s">
        <v>0</v>
      </c>
      <c r="D979" t="s">
        <v>271</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25">
      <c r="A980" t="s">
        <v>304</v>
      </c>
      <c r="B980" t="s">
        <v>8</v>
      </c>
      <c r="C980" t="s">
        <v>0</v>
      </c>
      <c r="D980" t="s">
        <v>271</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25">
      <c r="A981" t="s">
        <v>304</v>
      </c>
      <c r="B981" t="s">
        <v>8</v>
      </c>
      <c r="C981" t="s">
        <v>0</v>
      </c>
      <c r="D981" t="s">
        <v>271</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25">
      <c r="A982" t="s">
        <v>304</v>
      </c>
      <c r="B982" t="s">
        <v>8</v>
      </c>
      <c r="C982" t="s">
        <v>0</v>
      </c>
      <c r="D982" t="s">
        <v>272</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25">
      <c r="A983" t="s">
        <v>304</v>
      </c>
      <c r="B983" t="s">
        <v>8</v>
      </c>
      <c r="C983" t="s">
        <v>0</v>
      </c>
      <c r="D983" t="s">
        <v>272</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25">
      <c r="A984" t="s">
        <v>304</v>
      </c>
      <c r="B984" t="s">
        <v>8</v>
      </c>
      <c r="C984" t="s">
        <v>0</v>
      </c>
      <c r="D984" t="s">
        <v>272</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25">
      <c r="A985" t="s">
        <v>304</v>
      </c>
      <c r="B985" t="s">
        <v>8</v>
      </c>
      <c r="C985" t="s">
        <v>0</v>
      </c>
      <c r="D985" t="s">
        <v>272</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25">
      <c r="A986" t="s">
        <v>304</v>
      </c>
      <c r="B986" t="s">
        <v>8</v>
      </c>
      <c r="C986" t="s">
        <v>0</v>
      </c>
      <c r="D986" t="s">
        <v>273</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25">
      <c r="A987" t="s">
        <v>304</v>
      </c>
      <c r="B987" t="s">
        <v>8</v>
      </c>
      <c r="C987" t="s">
        <v>0</v>
      </c>
      <c r="D987" t="s">
        <v>273</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25">
      <c r="A988" t="s">
        <v>304</v>
      </c>
      <c r="B988" t="s">
        <v>8</v>
      </c>
      <c r="C988" t="s">
        <v>0</v>
      </c>
      <c r="D988" t="s">
        <v>273</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25">
      <c r="A989" t="s">
        <v>304</v>
      </c>
      <c r="B989" t="s">
        <v>8</v>
      </c>
      <c r="C989" t="s">
        <v>0</v>
      </c>
      <c r="D989" t="s">
        <v>273</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25">
      <c r="A990" t="s">
        <v>304</v>
      </c>
      <c r="B990" t="s">
        <v>8</v>
      </c>
      <c r="C990" t="s">
        <v>0</v>
      </c>
      <c r="D990" t="s">
        <v>274</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25">
      <c r="A991" t="s">
        <v>304</v>
      </c>
      <c r="B991" t="s">
        <v>8</v>
      </c>
      <c r="C991" t="s">
        <v>0</v>
      </c>
      <c r="D991" t="s">
        <v>274</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25">
      <c r="A992" t="s">
        <v>304</v>
      </c>
      <c r="B992" t="s">
        <v>8</v>
      </c>
      <c r="C992" t="s">
        <v>0</v>
      </c>
      <c r="D992" t="s">
        <v>274</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25">
      <c r="A993" t="s">
        <v>304</v>
      </c>
      <c r="B993" t="s">
        <v>8</v>
      </c>
      <c r="C993" t="s">
        <v>0</v>
      </c>
      <c r="D993" t="s">
        <v>274</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25">
      <c r="A994" t="s">
        <v>304</v>
      </c>
      <c r="B994" t="s">
        <v>8</v>
      </c>
      <c r="C994" t="s">
        <v>0</v>
      </c>
      <c r="D994" t="s">
        <v>275</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25">
      <c r="A995" t="s">
        <v>304</v>
      </c>
      <c r="B995" t="s">
        <v>8</v>
      </c>
      <c r="C995" t="s">
        <v>0</v>
      </c>
      <c r="D995" t="s">
        <v>275</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25">
      <c r="A996" t="s">
        <v>304</v>
      </c>
      <c r="B996" t="s">
        <v>8</v>
      </c>
      <c r="C996" t="s">
        <v>0</v>
      </c>
      <c r="D996" t="s">
        <v>275</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25">
      <c r="A997" t="s">
        <v>304</v>
      </c>
      <c r="B997" t="s">
        <v>8</v>
      </c>
      <c r="C997" t="s">
        <v>0</v>
      </c>
      <c r="D997" t="s">
        <v>275</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25">
      <c r="A998" t="s">
        <v>304</v>
      </c>
      <c r="B998" t="s">
        <v>8</v>
      </c>
      <c r="C998" t="s">
        <v>0</v>
      </c>
      <c r="D998" t="s">
        <v>276</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25">
      <c r="A999" t="s">
        <v>304</v>
      </c>
      <c r="B999" t="s">
        <v>8</v>
      </c>
      <c r="C999" t="s">
        <v>0</v>
      </c>
      <c r="D999" t="s">
        <v>276</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25">
      <c r="A1000" t="s">
        <v>304</v>
      </c>
      <c r="B1000" t="s">
        <v>8</v>
      </c>
      <c r="C1000" t="s">
        <v>0</v>
      </c>
      <c r="D1000" t="s">
        <v>276</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25">
      <c r="A1001" t="s">
        <v>304</v>
      </c>
      <c r="B1001" t="s">
        <v>8</v>
      </c>
      <c r="C1001" t="s">
        <v>0</v>
      </c>
      <c r="D1001" t="s">
        <v>276</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25">
      <c r="A1002" t="s">
        <v>304</v>
      </c>
      <c r="B1002" t="s">
        <v>8</v>
      </c>
      <c r="C1002" t="s">
        <v>0</v>
      </c>
      <c r="D1002" t="s">
        <v>277</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25">
      <c r="A1003" t="s">
        <v>304</v>
      </c>
      <c r="B1003" t="s">
        <v>8</v>
      </c>
      <c r="C1003" t="s">
        <v>0</v>
      </c>
      <c r="D1003" t="s">
        <v>277</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25">
      <c r="A1004" t="s">
        <v>304</v>
      </c>
      <c r="B1004" t="s">
        <v>8</v>
      </c>
      <c r="C1004" t="s">
        <v>0</v>
      </c>
      <c r="D1004" t="s">
        <v>277</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25">
      <c r="A1005" t="s">
        <v>304</v>
      </c>
      <c r="B1005" t="s">
        <v>8</v>
      </c>
      <c r="C1005" t="s">
        <v>0</v>
      </c>
      <c r="D1005" t="s">
        <v>277</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25">
      <c r="A1006" t="s">
        <v>304</v>
      </c>
      <c r="B1006" t="s">
        <v>8</v>
      </c>
      <c r="C1006" t="s">
        <v>0</v>
      </c>
      <c r="D1006" t="s">
        <v>278</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25">
      <c r="A1007" t="s">
        <v>304</v>
      </c>
      <c r="B1007" t="s">
        <v>8</v>
      </c>
      <c r="C1007" t="s">
        <v>0</v>
      </c>
      <c r="D1007" t="s">
        <v>278</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25">
      <c r="A1008" t="s">
        <v>304</v>
      </c>
      <c r="B1008" t="s">
        <v>8</v>
      </c>
      <c r="C1008" t="s">
        <v>0</v>
      </c>
      <c r="D1008" t="s">
        <v>278</v>
      </c>
      <c r="E1008" t="s">
        <v>146</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25">
      <c r="A1009" t="s">
        <v>304</v>
      </c>
      <c r="B1009" t="s">
        <v>8</v>
      </c>
      <c r="C1009" t="s">
        <v>0</v>
      </c>
      <c r="D1009" t="s">
        <v>278</v>
      </c>
      <c r="E1009" t="s">
        <v>147</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25">
      <c r="A1010" t="s">
        <v>304</v>
      </c>
      <c r="B1010" t="s">
        <v>8</v>
      </c>
      <c r="C1010" t="s">
        <v>0</v>
      </c>
      <c r="D1010" t="s">
        <v>279</v>
      </c>
      <c r="E1010" t="s">
        <v>161</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25">
      <c r="A1011" t="s">
        <v>304</v>
      </c>
      <c r="B1011" t="s">
        <v>8</v>
      </c>
      <c r="C1011" t="s">
        <v>0</v>
      </c>
      <c r="D1011" t="s">
        <v>279</v>
      </c>
      <c r="E1011" t="s">
        <v>163</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25">
      <c r="A1012" t="s">
        <v>304</v>
      </c>
      <c r="B1012" t="s">
        <v>8</v>
      </c>
      <c r="C1012" t="s">
        <v>0</v>
      </c>
      <c r="D1012" t="s">
        <v>279</v>
      </c>
      <c r="E1012" t="s">
        <v>164</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25">
      <c r="A1013" t="s">
        <v>304</v>
      </c>
      <c r="B1013" t="s">
        <v>8</v>
      </c>
      <c r="C1013" t="s">
        <v>0</v>
      </c>
      <c r="D1013" t="s">
        <v>279</v>
      </c>
      <c r="E1013" t="s">
        <v>166</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25">
      <c r="A1014" t="s">
        <v>304</v>
      </c>
      <c r="B1014" t="s">
        <v>8</v>
      </c>
      <c r="C1014" t="s">
        <v>0</v>
      </c>
      <c r="D1014" t="s">
        <v>280</v>
      </c>
      <c r="E1014" t="s">
        <v>167</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25">
      <c r="A1015" t="s">
        <v>304</v>
      </c>
      <c r="B1015" t="s">
        <v>8</v>
      </c>
      <c r="C1015" t="s">
        <v>0</v>
      </c>
      <c r="D1015" t="s">
        <v>280</v>
      </c>
      <c r="E1015" t="s">
        <v>171</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25">
      <c r="A1016" t="s">
        <v>304</v>
      </c>
      <c r="B1016" t="s">
        <v>8</v>
      </c>
      <c r="C1016" t="s">
        <v>0</v>
      </c>
      <c r="D1016" t="s">
        <v>280</v>
      </c>
      <c r="E1016" t="s">
        <v>174</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25">
      <c r="A1017" t="s">
        <v>304</v>
      </c>
      <c r="B1017" t="s">
        <v>8</v>
      </c>
      <c r="C1017" t="s">
        <v>0</v>
      </c>
      <c r="D1017" t="s">
        <v>280</v>
      </c>
      <c r="E1017" t="s">
        <v>176</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25">
      <c r="A1018" t="s">
        <v>304</v>
      </c>
      <c r="B1018" t="s">
        <v>8</v>
      </c>
      <c r="C1018" t="s">
        <v>0</v>
      </c>
      <c r="D1018" t="s">
        <v>281</v>
      </c>
      <c r="E1018" t="s">
        <v>195</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25">
      <c r="A1019" t="s">
        <v>304</v>
      </c>
      <c r="B1019" t="s">
        <v>8</v>
      </c>
      <c r="C1019" t="s">
        <v>0</v>
      </c>
      <c r="D1019" t="s">
        <v>281</v>
      </c>
      <c r="E1019" t="s">
        <v>206</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25">
      <c r="A1020" t="s">
        <v>304</v>
      </c>
      <c r="B1020" t="s">
        <v>8</v>
      </c>
      <c r="C1020" t="s">
        <v>0</v>
      </c>
      <c r="D1020" t="s">
        <v>281</v>
      </c>
      <c r="E1020" t="s">
        <v>207</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25">
      <c r="A1021" t="s">
        <v>304</v>
      </c>
      <c r="B1021" t="s">
        <v>8</v>
      </c>
      <c r="C1021" t="s">
        <v>0</v>
      </c>
      <c r="D1021" t="s">
        <v>281</v>
      </c>
      <c r="E1021" t="s">
        <v>212</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25">
      <c r="A1022" t="s">
        <v>304</v>
      </c>
      <c r="B1022" t="s">
        <v>8</v>
      </c>
      <c r="C1022" t="s">
        <v>0</v>
      </c>
      <c r="D1022" t="s">
        <v>282</v>
      </c>
      <c r="E1022" t="s">
        <v>213</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25">
      <c r="A1023" t="s">
        <v>304</v>
      </c>
      <c r="B1023" t="s">
        <v>8</v>
      </c>
      <c r="C1023" t="s">
        <v>0</v>
      </c>
      <c r="D1023" t="s">
        <v>282</v>
      </c>
      <c r="E1023" t="s">
        <v>214</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25">
      <c r="A1024" t="s">
        <v>304</v>
      </c>
      <c r="B1024" t="s">
        <v>8</v>
      </c>
      <c r="C1024" t="s">
        <v>0</v>
      </c>
      <c r="D1024" t="s">
        <v>282</v>
      </c>
      <c r="E1024" t="s">
        <v>215</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25">
      <c r="A1025" t="s">
        <v>304</v>
      </c>
      <c r="B1025" t="s">
        <v>8</v>
      </c>
      <c r="C1025" t="s">
        <v>0</v>
      </c>
      <c r="D1025" t="s">
        <v>282</v>
      </c>
      <c r="E1025" t="s">
        <v>217</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25">
      <c r="A1026" t="s">
        <v>304</v>
      </c>
      <c r="B1026" t="s">
        <v>8</v>
      </c>
      <c r="C1026" t="s">
        <v>0</v>
      </c>
      <c r="D1026" t="s">
        <v>283</v>
      </c>
      <c r="E1026" t="s">
        <v>219</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25">
      <c r="A1027" t="s">
        <v>304</v>
      </c>
      <c r="B1027" t="s">
        <v>8</v>
      </c>
      <c r="C1027" t="s">
        <v>0</v>
      </c>
      <c r="D1027" t="s">
        <v>283</v>
      </c>
      <c r="E1027" t="s">
        <v>221</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25">
      <c r="A1028" t="s">
        <v>304</v>
      </c>
      <c r="B1028" t="s">
        <v>8</v>
      </c>
      <c r="C1028" t="s">
        <v>0</v>
      </c>
      <c r="D1028" t="s">
        <v>283</v>
      </c>
      <c r="E1028" t="s">
        <v>222</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25">
      <c r="A1029" t="s">
        <v>304</v>
      </c>
      <c r="B1029" t="s">
        <v>8</v>
      </c>
      <c r="C1029" t="s">
        <v>0</v>
      </c>
      <c r="D1029" t="s">
        <v>283</v>
      </c>
      <c r="E1029" t="s">
        <v>224</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25">
      <c r="A1030" t="s">
        <v>304</v>
      </c>
      <c r="B1030" t="s">
        <v>8</v>
      </c>
      <c r="C1030" t="s">
        <v>0</v>
      </c>
      <c r="D1030" t="s">
        <v>284</v>
      </c>
      <c r="E1030" t="s">
        <v>225</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25">
      <c r="A1031" t="s">
        <v>304</v>
      </c>
      <c r="B1031" t="s">
        <v>8</v>
      </c>
      <c r="C1031" t="s">
        <v>0</v>
      </c>
      <c r="D1031" t="s">
        <v>284</v>
      </c>
      <c r="E1031" t="s">
        <v>226</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25">
      <c r="A1032" t="s">
        <v>304</v>
      </c>
      <c r="B1032" t="s">
        <v>8</v>
      </c>
      <c r="C1032" t="s">
        <v>0</v>
      </c>
      <c r="D1032" t="s">
        <v>284</v>
      </c>
      <c r="E1032" t="s">
        <v>229</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25">
      <c r="A1033" t="s">
        <v>304</v>
      </c>
      <c r="B1033" t="s">
        <v>8</v>
      </c>
      <c r="C1033" t="s">
        <v>0</v>
      </c>
      <c r="D1033" t="s">
        <v>284</v>
      </c>
      <c r="E1033" t="s">
        <v>231</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25">
      <c r="A1034" t="s">
        <v>304</v>
      </c>
      <c r="B1034" t="s">
        <v>8</v>
      </c>
      <c r="C1034" t="s">
        <v>0</v>
      </c>
      <c r="D1034" t="s">
        <v>285</v>
      </c>
      <c r="E1034" t="s">
        <v>232</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25">
      <c r="A1035" t="s">
        <v>304</v>
      </c>
      <c r="B1035" t="s">
        <v>8</v>
      </c>
      <c r="C1035" t="s">
        <v>0</v>
      </c>
      <c r="D1035" t="s">
        <v>285</v>
      </c>
      <c r="E1035" t="s">
        <v>233</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25">
      <c r="A1036" t="s">
        <v>304</v>
      </c>
      <c r="B1036" t="s">
        <v>8</v>
      </c>
      <c r="C1036" t="s">
        <v>0</v>
      </c>
      <c r="D1036" t="s">
        <v>285</v>
      </c>
      <c r="E1036" t="s">
        <v>235</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25">
      <c r="A1037" t="s">
        <v>304</v>
      </c>
      <c r="B1037" t="s">
        <v>8</v>
      </c>
      <c r="C1037" t="s">
        <v>0</v>
      </c>
      <c r="D1037" t="s">
        <v>285</v>
      </c>
      <c r="E1037" t="s">
        <v>244</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25">
      <c r="A1038" t="s">
        <v>304</v>
      </c>
      <c r="B1038" t="s">
        <v>8</v>
      </c>
      <c r="C1038" t="s">
        <v>0</v>
      </c>
      <c r="D1038" t="s">
        <v>286</v>
      </c>
      <c r="E1038" t="s">
        <v>247</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25">
      <c r="A1039" t="s">
        <v>305</v>
      </c>
      <c r="B1039" t="s">
        <v>40</v>
      </c>
      <c r="C1039" t="s">
        <v>0</v>
      </c>
      <c r="D1039" t="s">
        <v>271</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25">
      <c r="A1040" t="s">
        <v>305</v>
      </c>
      <c r="B1040" t="s">
        <v>40</v>
      </c>
      <c r="C1040" t="s">
        <v>0</v>
      </c>
      <c r="D1040" t="s">
        <v>271</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25">
      <c r="A1041" t="s">
        <v>305</v>
      </c>
      <c r="B1041" t="s">
        <v>40</v>
      </c>
      <c r="C1041" t="s">
        <v>0</v>
      </c>
      <c r="D1041" t="s">
        <v>271</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25">
      <c r="A1042" t="s">
        <v>305</v>
      </c>
      <c r="B1042" t="s">
        <v>40</v>
      </c>
      <c r="C1042" t="s">
        <v>0</v>
      </c>
      <c r="D1042" t="s">
        <v>271</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25">
      <c r="A1043" t="s">
        <v>305</v>
      </c>
      <c r="B1043" t="s">
        <v>40</v>
      </c>
      <c r="C1043" t="s">
        <v>0</v>
      </c>
      <c r="D1043" t="s">
        <v>272</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25">
      <c r="A1044" t="s">
        <v>305</v>
      </c>
      <c r="B1044" t="s">
        <v>40</v>
      </c>
      <c r="C1044" t="s">
        <v>0</v>
      </c>
      <c r="D1044" t="s">
        <v>272</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25">
      <c r="A1045" t="s">
        <v>305</v>
      </c>
      <c r="B1045" t="s">
        <v>40</v>
      </c>
      <c r="C1045" t="s">
        <v>0</v>
      </c>
      <c r="D1045" t="s">
        <v>272</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25">
      <c r="A1046" t="s">
        <v>305</v>
      </c>
      <c r="B1046" t="s">
        <v>40</v>
      </c>
      <c r="C1046" t="s">
        <v>0</v>
      </c>
      <c r="D1046" t="s">
        <v>272</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25">
      <c r="A1047" t="s">
        <v>305</v>
      </c>
      <c r="B1047" t="s">
        <v>40</v>
      </c>
      <c r="C1047" t="s">
        <v>0</v>
      </c>
      <c r="D1047" t="s">
        <v>273</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25">
      <c r="A1048" t="s">
        <v>305</v>
      </c>
      <c r="B1048" t="s">
        <v>40</v>
      </c>
      <c r="C1048" t="s">
        <v>0</v>
      </c>
      <c r="D1048" t="s">
        <v>273</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25">
      <c r="A1049" t="s">
        <v>305</v>
      </c>
      <c r="B1049" t="s">
        <v>40</v>
      </c>
      <c r="C1049" t="s">
        <v>0</v>
      </c>
      <c r="D1049" t="s">
        <v>273</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25">
      <c r="A1050" t="s">
        <v>305</v>
      </c>
      <c r="B1050" t="s">
        <v>40</v>
      </c>
      <c r="C1050" t="s">
        <v>0</v>
      </c>
      <c r="D1050" t="s">
        <v>273</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25">
      <c r="A1051" t="s">
        <v>305</v>
      </c>
      <c r="B1051" t="s">
        <v>40</v>
      </c>
      <c r="C1051" t="s">
        <v>0</v>
      </c>
      <c r="D1051" t="s">
        <v>274</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25">
      <c r="A1052" t="s">
        <v>305</v>
      </c>
      <c r="B1052" t="s">
        <v>40</v>
      </c>
      <c r="C1052" t="s">
        <v>0</v>
      </c>
      <c r="D1052" t="s">
        <v>274</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25">
      <c r="A1053" t="s">
        <v>305</v>
      </c>
      <c r="B1053" t="s">
        <v>40</v>
      </c>
      <c r="C1053" t="s">
        <v>0</v>
      </c>
      <c r="D1053" t="s">
        <v>274</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25">
      <c r="A1054" t="s">
        <v>305</v>
      </c>
      <c r="B1054" t="s">
        <v>40</v>
      </c>
      <c r="C1054" t="s">
        <v>0</v>
      </c>
      <c r="D1054" t="s">
        <v>274</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25">
      <c r="A1055" t="s">
        <v>305</v>
      </c>
      <c r="B1055" t="s">
        <v>40</v>
      </c>
      <c r="C1055" t="s">
        <v>0</v>
      </c>
      <c r="D1055" t="s">
        <v>275</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25">
      <c r="A1056" t="s">
        <v>305</v>
      </c>
      <c r="B1056" t="s">
        <v>40</v>
      </c>
      <c r="C1056" t="s">
        <v>0</v>
      </c>
      <c r="D1056" t="s">
        <v>275</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25">
      <c r="A1057" t="s">
        <v>305</v>
      </c>
      <c r="B1057" t="s">
        <v>40</v>
      </c>
      <c r="C1057" t="s">
        <v>0</v>
      </c>
      <c r="D1057" t="s">
        <v>275</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25">
      <c r="A1058" t="s">
        <v>305</v>
      </c>
      <c r="B1058" t="s">
        <v>40</v>
      </c>
      <c r="C1058" t="s">
        <v>0</v>
      </c>
      <c r="D1058" t="s">
        <v>275</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25">
      <c r="A1059" t="s">
        <v>305</v>
      </c>
      <c r="B1059" t="s">
        <v>40</v>
      </c>
      <c r="C1059" t="s">
        <v>0</v>
      </c>
      <c r="D1059" t="s">
        <v>276</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25">
      <c r="A1060" t="s">
        <v>305</v>
      </c>
      <c r="B1060" t="s">
        <v>40</v>
      </c>
      <c r="C1060" t="s">
        <v>0</v>
      </c>
      <c r="D1060" t="s">
        <v>276</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25">
      <c r="A1061" t="s">
        <v>305</v>
      </c>
      <c r="B1061" t="s">
        <v>40</v>
      </c>
      <c r="C1061" t="s">
        <v>0</v>
      </c>
      <c r="D1061" t="s">
        <v>276</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25">
      <c r="A1062" t="s">
        <v>305</v>
      </c>
      <c r="B1062" t="s">
        <v>40</v>
      </c>
      <c r="C1062" t="s">
        <v>0</v>
      </c>
      <c r="D1062" t="s">
        <v>276</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25">
      <c r="A1063" t="s">
        <v>305</v>
      </c>
      <c r="B1063" t="s">
        <v>40</v>
      </c>
      <c r="C1063" t="s">
        <v>0</v>
      </c>
      <c r="D1063" t="s">
        <v>277</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25">
      <c r="A1064" t="s">
        <v>305</v>
      </c>
      <c r="B1064" t="s">
        <v>40</v>
      </c>
      <c r="C1064" t="s">
        <v>0</v>
      </c>
      <c r="D1064" t="s">
        <v>277</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25">
      <c r="A1065" t="s">
        <v>305</v>
      </c>
      <c r="B1065" t="s">
        <v>40</v>
      </c>
      <c r="C1065" t="s">
        <v>0</v>
      </c>
      <c r="D1065" t="s">
        <v>277</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25">
      <c r="A1066" t="s">
        <v>305</v>
      </c>
      <c r="B1066" t="s">
        <v>40</v>
      </c>
      <c r="C1066" t="s">
        <v>0</v>
      </c>
      <c r="D1066" t="s">
        <v>277</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25">
      <c r="A1067" t="s">
        <v>305</v>
      </c>
      <c r="B1067" t="s">
        <v>40</v>
      </c>
      <c r="C1067" t="s">
        <v>0</v>
      </c>
      <c r="D1067" t="s">
        <v>278</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25">
      <c r="A1068" t="s">
        <v>305</v>
      </c>
      <c r="B1068" t="s">
        <v>40</v>
      </c>
      <c r="C1068" t="s">
        <v>0</v>
      </c>
      <c r="D1068" t="s">
        <v>278</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25">
      <c r="A1069" t="s">
        <v>305</v>
      </c>
      <c r="B1069" t="s">
        <v>40</v>
      </c>
      <c r="C1069" t="s">
        <v>0</v>
      </c>
      <c r="D1069" t="s">
        <v>278</v>
      </c>
      <c r="E1069" t="s">
        <v>146</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25">
      <c r="A1070" t="s">
        <v>305</v>
      </c>
      <c r="B1070" t="s">
        <v>40</v>
      </c>
      <c r="C1070" t="s">
        <v>0</v>
      </c>
      <c r="D1070" t="s">
        <v>278</v>
      </c>
      <c r="E1070" t="s">
        <v>147</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25">
      <c r="A1071" t="s">
        <v>305</v>
      </c>
      <c r="B1071" t="s">
        <v>40</v>
      </c>
      <c r="C1071" t="s">
        <v>0</v>
      </c>
      <c r="D1071" t="s">
        <v>279</v>
      </c>
      <c r="E1071" t="s">
        <v>161</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25">
      <c r="A1072" t="s">
        <v>305</v>
      </c>
      <c r="B1072" t="s">
        <v>40</v>
      </c>
      <c r="C1072" t="s">
        <v>0</v>
      </c>
      <c r="D1072" t="s">
        <v>279</v>
      </c>
      <c r="E1072" t="s">
        <v>163</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25">
      <c r="A1073" t="s">
        <v>305</v>
      </c>
      <c r="B1073" t="s">
        <v>40</v>
      </c>
      <c r="C1073" t="s">
        <v>0</v>
      </c>
      <c r="D1073" t="s">
        <v>279</v>
      </c>
      <c r="E1073" t="s">
        <v>164</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25">
      <c r="A1074" t="s">
        <v>305</v>
      </c>
      <c r="B1074" t="s">
        <v>40</v>
      </c>
      <c r="C1074" t="s">
        <v>0</v>
      </c>
      <c r="D1074" t="s">
        <v>279</v>
      </c>
      <c r="E1074" t="s">
        <v>166</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25">
      <c r="A1075" t="s">
        <v>305</v>
      </c>
      <c r="B1075" t="s">
        <v>40</v>
      </c>
      <c r="C1075" t="s">
        <v>0</v>
      </c>
      <c r="D1075" t="s">
        <v>280</v>
      </c>
      <c r="E1075" t="s">
        <v>167</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25">
      <c r="A1076" t="s">
        <v>305</v>
      </c>
      <c r="B1076" t="s">
        <v>40</v>
      </c>
      <c r="C1076" t="s">
        <v>0</v>
      </c>
      <c r="D1076" t="s">
        <v>280</v>
      </c>
      <c r="E1076" t="s">
        <v>171</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25">
      <c r="A1077" t="s">
        <v>305</v>
      </c>
      <c r="B1077" t="s">
        <v>40</v>
      </c>
      <c r="C1077" t="s">
        <v>0</v>
      </c>
      <c r="D1077" t="s">
        <v>280</v>
      </c>
      <c r="E1077" t="s">
        <v>174</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25">
      <c r="A1078" t="s">
        <v>305</v>
      </c>
      <c r="B1078" t="s">
        <v>40</v>
      </c>
      <c r="C1078" t="s">
        <v>0</v>
      </c>
      <c r="D1078" t="s">
        <v>280</v>
      </c>
      <c r="E1078" t="s">
        <v>176</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25">
      <c r="A1079" t="s">
        <v>305</v>
      </c>
      <c r="B1079" t="s">
        <v>40</v>
      </c>
      <c r="C1079" t="s">
        <v>0</v>
      </c>
      <c r="D1079" t="s">
        <v>281</v>
      </c>
      <c r="E1079" t="s">
        <v>195</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25">
      <c r="A1080" t="s">
        <v>305</v>
      </c>
      <c r="B1080" t="s">
        <v>40</v>
      </c>
      <c r="C1080" t="s">
        <v>0</v>
      </c>
      <c r="D1080" t="s">
        <v>281</v>
      </c>
      <c r="E1080" t="s">
        <v>206</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25">
      <c r="A1081" t="s">
        <v>305</v>
      </c>
      <c r="B1081" t="s">
        <v>40</v>
      </c>
      <c r="C1081" t="s">
        <v>0</v>
      </c>
      <c r="D1081" t="s">
        <v>281</v>
      </c>
      <c r="E1081" t="s">
        <v>207</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25">
      <c r="A1082" t="s">
        <v>305</v>
      </c>
      <c r="B1082" t="s">
        <v>40</v>
      </c>
      <c r="C1082" t="s">
        <v>0</v>
      </c>
      <c r="D1082" t="s">
        <v>281</v>
      </c>
      <c r="E1082" t="s">
        <v>212</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25">
      <c r="A1083" t="s">
        <v>305</v>
      </c>
      <c r="B1083" t="s">
        <v>40</v>
      </c>
      <c r="C1083" t="s">
        <v>0</v>
      </c>
      <c r="D1083" t="s">
        <v>282</v>
      </c>
      <c r="E1083" t="s">
        <v>213</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25">
      <c r="A1084" t="s">
        <v>305</v>
      </c>
      <c r="B1084" t="s">
        <v>40</v>
      </c>
      <c r="C1084" t="s">
        <v>0</v>
      </c>
      <c r="D1084" t="s">
        <v>282</v>
      </c>
      <c r="E1084" t="s">
        <v>214</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25">
      <c r="A1085" t="s">
        <v>305</v>
      </c>
      <c r="B1085" t="s">
        <v>40</v>
      </c>
      <c r="C1085" t="s">
        <v>0</v>
      </c>
      <c r="D1085" t="s">
        <v>282</v>
      </c>
      <c r="E1085" t="s">
        <v>215</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25">
      <c r="A1086" t="s">
        <v>305</v>
      </c>
      <c r="B1086" t="s">
        <v>40</v>
      </c>
      <c r="C1086" t="s">
        <v>0</v>
      </c>
      <c r="D1086" t="s">
        <v>282</v>
      </c>
      <c r="E1086" t="s">
        <v>217</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25">
      <c r="A1087" t="s">
        <v>305</v>
      </c>
      <c r="B1087" t="s">
        <v>40</v>
      </c>
      <c r="C1087" t="s">
        <v>0</v>
      </c>
      <c r="D1087" t="s">
        <v>283</v>
      </c>
      <c r="E1087" t="s">
        <v>219</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25">
      <c r="A1088" t="s">
        <v>305</v>
      </c>
      <c r="B1088" t="s">
        <v>40</v>
      </c>
      <c r="C1088" t="s">
        <v>0</v>
      </c>
      <c r="D1088" t="s">
        <v>283</v>
      </c>
      <c r="E1088" t="s">
        <v>221</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25">
      <c r="A1089" t="s">
        <v>305</v>
      </c>
      <c r="B1089" t="s">
        <v>40</v>
      </c>
      <c r="C1089" t="s">
        <v>0</v>
      </c>
      <c r="D1089" t="s">
        <v>283</v>
      </c>
      <c r="E1089" t="s">
        <v>222</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25">
      <c r="A1090" t="s">
        <v>305</v>
      </c>
      <c r="B1090" t="s">
        <v>40</v>
      </c>
      <c r="C1090" t="s">
        <v>0</v>
      </c>
      <c r="D1090" t="s">
        <v>283</v>
      </c>
      <c r="E1090" t="s">
        <v>224</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25">
      <c r="A1091" t="s">
        <v>305</v>
      </c>
      <c r="B1091" t="s">
        <v>40</v>
      </c>
      <c r="C1091" t="s">
        <v>0</v>
      </c>
      <c r="D1091" t="s">
        <v>284</v>
      </c>
      <c r="E1091" t="s">
        <v>225</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25">
      <c r="A1092" t="s">
        <v>305</v>
      </c>
      <c r="B1092" t="s">
        <v>40</v>
      </c>
      <c r="C1092" t="s">
        <v>0</v>
      </c>
      <c r="D1092" t="s">
        <v>284</v>
      </c>
      <c r="E1092" t="s">
        <v>226</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25">
      <c r="A1093" t="s">
        <v>305</v>
      </c>
      <c r="B1093" t="s">
        <v>40</v>
      </c>
      <c r="C1093" t="s">
        <v>0</v>
      </c>
      <c r="D1093" t="s">
        <v>284</v>
      </c>
      <c r="E1093" t="s">
        <v>229</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25">
      <c r="A1094" t="s">
        <v>305</v>
      </c>
      <c r="B1094" t="s">
        <v>40</v>
      </c>
      <c r="C1094" t="s">
        <v>0</v>
      </c>
      <c r="D1094" t="s">
        <v>284</v>
      </c>
      <c r="E1094" t="s">
        <v>231</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25">
      <c r="A1095" t="s">
        <v>305</v>
      </c>
      <c r="B1095" t="s">
        <v>40</v>
      </c>
      <c r="C1095" t="s">
        <v>0</v>
      </c>
      <c r="D1095" t="s">
        <v>285</v>
      </c>
      <c r="E1095" t="s">
        <v>232</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25">
      <c r="A1096" t="s">
        <v>305</v>
      </c>
      <c r="B1096" t="s">
        <v>40</v>
      </c>
      <c r="C1096" t="s">
        <v>0</v>
      </c>
      <c r="D1096" t="s">
        <v>285</v>
      </c>
      <c r="E1096" t="s">
        <v>233</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25">
      <c r="A1097" t="s">
        <v>305</v>
      </c>
      <c r="B1097" t="s">
        <v>40</v>
      </c>
      <c r="C1097" t="s">
        <v>0</v>
      </c>
      <c r="D1097" t="s">
        <v>285</v>
      </c>
      <c r="E1097" t="s">
        <v>235</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25">
      <c r="A1098" t="s">
        <v>305</v>
      </c>
      <c r="B1098" t="s">
        <v>40</v>
      </c>
      <c r="C1098" t="s">
        <v>0</v>
      </c>
      <c r="D1098" t="s">
        <v>285</v>
      </c>
      <c r="E1098" t="s">
        <v>244</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25">
      <c r="A1099" t="s">
        <v>305</v>
      </c>
      <c r="B1099" t="s">
        <v>40</v>
      </c>
      <c r="C1099" t="s">
        <v>0</v>
      </c>
      <c r="D1099" t="s">
        <v>286</v>
      </c>
      <c r="E1099" t="s">
        <v>247</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25">
      <c r="A1100" t="s">
        <v>306</v>
      </c>
      <c r="B1100" t="s">
        <v>41</v>
      </c>
      <c r="C1100" t="s">
        <v>28</v>
      </c>
      <c r="D1100" t="s">
        <v>271</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25">
      <c r="A1101" t="s">
        <v>306</v>
      </c>
      <c r="B1101" t="s">
        <v>41</v>
      </c>
      <c r="C1101" t="s">
        <v>28</v>
      </c>
      <c r="D1101" t="s">
        <v>271</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25">
      <c r="A1102" t="s">
        <v>306</v>
      </c>
      <c r="B1102" t="s">
        <v>41</v>
      </c>
      <c r="C1102" t="s">
        <v>28</v>
      </c>
      <c r="D1102" t="s">
        <v>271</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25">
      <c r="A1103" t="s">
        <v>306</v>
      </c>
      <c r="B1103" t="s">
        <v>41</v>
      </c>
      <c r="C1103" t="s">
        <v>28</v>
      </c>
      <c r="D1103" t="s">
        <v>271</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25">
      <c r="A1104" t="s">
        <v>306</v>
      </c>
      <c r="B1104" t="s">
        <v>41</v>
      </c>
      <c r="C1104" t="s">
        <v>28</v>
      </c>
      <c r="D1104" t="s">
        <v>272</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25">
      <c r="A1105" t="s">
        <v>306</v>
      </c>
      <c r="B1105" t="s">
        <v>41</v>
      </c>
      <c r="C1105" t="s">
        <v>28</v>
      </c>
      <c r="D1105" t="s">
        <v>272</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25">
      <c r="A1106" t="s">
        <v>306</v>
      </c>
      <c r="B1106" t="s">
        <v>41</v>
      </c>
      <c r="C1106" t="s">
        <v>28</v>
      </c>
      <c r="D1106" t="s">
        <v>272</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25">
      <c r="A1107" t="s">
        <v>306</v>
      </c>
      <c r="B1107" t="s">
        <v>41</v>
      </c>
      <c r="C1107" t="s">
        <v>28</v>
      </c>
      <c r="D1107" t="s">
        <v>272</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25">
      <c r="A1108" t="s">
        <v>306</v>
      </c>
      <c r="B1108" t="s">
        <v>41</v>
      </c>
      <c r="C1108" t="s">
        <v>28</v>
      </c>
      <c r="D1108" t="s">
        <v>273</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25">
      <c r="A1109" t="s">
        <v>306</v>
      </c>
      <c r="B1109" t="s">
        <v>41</v>
      </c>
      <c r="C1109" t="s">
        <v>28</v>
      </c>
      <c r="D1109" t="s">
        <v>273</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25">
      <c r="A1110" t="s">
        <v>306</v>
      </c>
      <c r="B1110" t="s">
        <v>41</v>
      </c>
      <c r="C1110" t="s">
        <v>28</v>
      </c>
      <c r="D1110" t="s">
        <v>273</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25">
      <c r="A1111" t="s">
        <v>306</v>
      </c>
      <c r="B1111" t="s">
        <v>41</v>
      </c>
      <c r="C1111" t="s">
        <v>28</v>
      </c>
      <c r="D1111" t="s">
        <v>273</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25">
      <c r="A1112" t="s">
        <v>306</v>
      </c>
      <c r="B1112" t="s">
        <v>41</v>
      </c>
      <c r="C1112" t="s">
        <v>28</v>
      </c>
      <c r="D1112" t="s">
        <v>274</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25">
      <c r="A1113" t="s">
        <v>306</v>
      </c>
      <c r="B1113" t="s">
        <v>41</v>
      </c>
      <c r="C1113" t="s">
        <v>28</v>
      </c>
      <c r="D1113" t="s">
        <v>274</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25">
      <c r="A1114" t="s">
        <v>306</v>
      </c>
      <c r="B1114" t="s">
        <v>41</v>
      </c>
      <c r="C1114" t="s">
        <v>28</v>
      </c>
      <c r="D1114" t="s">
        <v>274</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25">
      <c r="A1115" t="s">
        <v>306</v>
      </c>
      <c r="B1115" t="s">
        <v>41</v>
      </c>
      <c r="C1115" t="s">
        <v>28</v>
      </c>
      <c r="D1115" t="s">
        <v>274</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25">
      <c r="A1116" t="s">
        <v>306</v>
      </c>
      <c r="B1116" t="s">
        <v>41</v>
      </c>
      <c r="C1116" t="s">
        <v>28</v>
      </c>
      <c r="D1116" t="s">
        <v>275</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25">
      <c r="A1117" t="s">
        <v>306</v>
      </c>
      <c r="B1117" t="s">
        <v>41</v>
      </c>
      <c r="C1117" t="s">
        <v>28</v>
      </c>
      <c r="D1117" t="s">
        <v>275</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25">
      <c r="A1118" t="s">
        <v>306</v>
      </c>
      <c r="B1118" t="s">
        <v>41</v>
      </c>
      <c r="C1118" t="s">
        <v>28</v>
      </c>
      <c r="D1118" t="s">
        <v>275</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25">
      <c r="A1119" t="s">
        <v>306</v>
      </c>
      <c r="B1119" t="s">
        <v>41</v>
      </c>
      <c r="C1119" t="s">
        <v>28</v>
      </c>
      <c r="D1119" t="s">
        <v>275</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25">
      <c r="A1120" t="s">
        <v>306</v>
      </c>
      <c r="B1120" t="s">
        <v>41</v>
      </c>
      <c r="C1120" t="s">
        <v>28</v>
      </c>
      <c r="D1120" t="s">
        <v>276</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25">
      <c r="A1121" t="s">
        <v>306</v>
      </c>
      <c r="B1121" t="s">
        <v>41</v>
      </c>
      <c r="C1121" t="s">
        <v>28</v>
      </c>
      <c r="D1121" t="s">
        <v>276</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25">
      <c r="A1122" t="s">
        <v>306</v>
      </c>
      <c r="B1122" t="s">
        <v>41</v>
      </c>
      <c r="C1122" t="s">
        <v>28</v>
      </c>
      <c r="D1122" t="s">
        <v>276</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25">
      <c r="A1123" t="s">
        <v>306</v>
      </c>
      <c r="B1123" t="s">
        <v>41</v>
      </c>
      <c r="C1123" t="s">
        <v>28</v>
      </c>
      <c r="D1123" t="s">
        <v>276</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25">
      <c r="A1124" t="s">
        <v>306</v>
      </c>
      <c r="B1124" t="s">
        <v>41</v>
      </c>
      <c r="C1124" t="s">
        <v>28</v>
      </c>
      <c r="D1124" t="s">
        <v>277</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25">
      <c r="A1125" t="s">
        <v>306</v>
      </c>
      <c r="B1125" t="s">
        <v>41</v>
      </c>
      <c r="C1125" t="s">
        <v>28</v>
      </c>
      <c r="D1125" t="s">
        <v>277</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25">
      <c r="A1126" t="s">
        <v>306</v>
      </c>
      <c r="B1126" t="s">
        <v>41</v>
      </c>
      <c r="C1126" t="s">
        <v>28</v>
      </c>
      <c r="D1126" t="s">
        <v>277</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25">
      <c r="A1127" t="s">
        <v>306</v>
      </c>
      <c r="B1127" t="s">
        <v>41</v>
      </c>
      <c r="C1127" t="s">
        <v>28</v>
      </c>
      <c r="D1127" t="s">
        <v>277</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25">
      <c r="A1128" t="s">
        <v>306</v>
      </c>
      <c r="B1128" t="s">
        <v>41</v>
      </c>
      <c r="C1128" t="s">
        <v>28</v>
      </c>
      <c r="D1128" t="s">
        <v>278</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25">
      <c r="A1129" t="s">
        <v>306</v>
      </c>
      <c r="B1129" t="s">
        <v>41</v>
      </c>
      <c r="C1129" t="s">
        <v>28</v>
      </c>
      <c r="D1129" t="s">
        <v>278</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25">
      <c r="A1130" t="s">
        <v>306</v>
      </c>
      <c r="B1130" t="s">
        <v>41</v>
      </c>
      <c r="C1130" t="s">
        <v>28</v>
      </c>
      <c r="D1130" t="s">
        <v>278</v>
      </c>
      <c r="E1130" t="s">
        <v>146</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25">
      <c r="A1131" t="s">
        <v>306</v>
      </c>
      <c r="B1131" t="s">
        <v>41</v>
      </c>
      <c r="C1131" t="s">
        <v>28</v>
      </c>
      <c r="D1131" t="s">
        <v>278</v>
      </c>
      <c r="E1131" t="s">
        <v>147</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25">
      <c r="A1132" t="s">
        <v>306</v>
      </c>
      <c r="B1132" t="s">
        <v>41</v>
      </c>
      <c r="C1132" t="s">
        <v>28</v>
      </c>
      <c r="D1132" t="s">
        <v>279</v>
      </c>
      <c r="E1132" t="s">
        <v>161</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25">
      <c r="A1133" t="s">
        <v>306</v>
      </c>
      <c r="B1133" t="s">
        <v>41</v>
      </c>
      <c r="C1133" t="s">
        <v>28</v>
      </c>
      <c r="D1133" t="s">
        <v>279</v>
      </c>
      <c r="E1133" t="s">
        <v>163</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25">
      <c r="A1134" t="s">
        <v>306</v>
      </c>
      <c r="B1134" t="s">
        <v>41</v>
      </c>
      <c r="C1134" t="s">
        <v>28</v>
      </c>
      <c r="D1134" t="s">
        <v>279</v>
      </c>
      <c r="E1134" t="s">
        <v>164</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25">
      <c r="A1135" t="s">
        <v>306</v>
      </c>
      <c r="B1135" t="s">
        <v>41</v>
      </c>
      <c r="C1135" t="s">
        <v>28</v>
      </c>
      <c r="D1135" t="s">
        <v>279</v>
      </c>
      <c r="E1135" t="s">
        <v>166</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25">
      <c r="A1136" t="s">
        <v>306</v>
      </c>
      <c r="B1136" t="s">
        <v>41</v>
      </c>
      <c r="C1136" t="s">
        <v>28</v>
      </c>
      <c r="D1136" t="s">
        <v>280</v>
      </c>
      <c r="E1136" t="s">
        <v>167</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25">
      <c r="A1137" t="s">
        <v>306</v>
      </c>
      <c r="B1137" t="s">
        <v>41</v>
      </c>
      <c r="C1137" t="s">
        <v>28</v>
      </c>
      <c r="D1137" t="s">
        <v>280</v>
      </c>
      <c r="E1137" t="s">
        <v>171</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25">
      <c r="A1138" t="s">
        <v>306</v>
      </c>
      <c r="B1138" t="s">
        <v>41</v>
      </c>
      <c r="C1138" t="s">
        <v>28</v>
      </c>
      <c r="D1138" t="s">
        <v>280</v>
      </c>
      <c r="E1138" t="s">
        <v>174</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25">
      <c r="A1139" t="s">
        <v>306</v>
      </c>
      <c r="B1139" t="s">
        <v>41</v>
      </c>
      <c r="C1139" t="s">
        <v>28</v>
      </c>
      <c r="D1139" t="s">
        <v>280</v>
      </c>
      <c r="E1139" t="s">
        <v>176</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25">
      <c r="A1140" t="s">
        <v>306</v>
      </c>
      <c r="B1140" t="s">
        <v>41</v>
      </c>
      <c r="C1140" t="s">
        <v>28</v>
      </c>
      <c r="D1140" t="s">
        <v>281</v>
      </c>
      <c r="E1140" t="s">
        <v>195</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25">
      <c r="A1141" t="s">
        <v>306</v>
      </c>
      <c r="B1141" t="s">
        <v>41</v>
      </c>
      <c r="C1141" t="s">
        <v>28</v>
      </c>
      <c r="D1141" t="s">
        <v>281</v>
      </c>
      <c r="E1141" t="s">
        <v>206</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25">
      <c r="A1142" t="s">
        <v>306</v>
      </c>
      <c r="B1142" t="s">
        <v>41</v>
      </c>
      <c r="C1142" t="s">
        <v>28</v>
      </c>
      <c r="D1142" t="s">
        <v>281</v>
      </c>
      <c r="E1142" t="s">
        <v>207</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25">
      <c r="A1143" t="s">
        <v>306</v>
      </c>
      <c r="B1143" t="s">
        <v>41</v>
      </c>
      <c r="C1143" t="s">
        <v>28</v>
      </c>
      <c r="D1143" t="s">
        <v>281</v>
      </c>
      <c r="E1143" t="s">
        <v>212</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25">
      <c r="A1144" t="s">
        <v>306</v>
      </c>
      <c r="B1144" t="s">
        <v>41</v>
      </c>
      <c r="C1144" t="s">
        <v>28</v>
      </c>
      <c r="D1144" t="s">
        <v>282</v>
      </c>
      <c r="E1144" t="s">
        <v>213</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25">
      <c r="A1145" t="s">
        <v>306</v>
      </c>
      <c r="B1145" t="s">
        <v>41</v>
      </c>
      <c r="C1145" t="s">
        <v>28</v>
      </c>
      <c r="D1145" t="s">
        <v>282</v>
      </c>
      <c r="E1145" t="s">
        <v>214</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25">
      <c r="A1146" t="s">
        <v>306</v>
      </c>
      <c r="B1146" t="s">
        <v>41</v>
      </c>
      <c r="C1146" t="s">
        <v>28</v>
      </c>
      <c r="D1146" t="s">
        <v>282</v>
      </c>
      <c r="E1146" t="s">
        <v>215</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25">
      <c r="A1147" t="s">
        <v>306</v>
      </c>
      <c r="B1147" t="s">
        <v>41</v>
      </c>
      <c r="C1147" t="s">
        <v>28</v>
      </c>
      <c r="D1147" t="s">
        <v>282</v>
      </c>
      <c r="E1147" t="s">
        <v>217</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25">
      <c r="A1148" t="s">
        <v>306</v>
      </c>
      <c r="B1148" t="s">
        <v>41</v>
      </c>
      <c r="C1148" t="s">
        <v>28</v>
      </c>
      <c r="D1148" t="s">
        <v>283</v>
      </c>
      <c r="E1148" t="s">
        <v>219</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25">
      <c r="A1149" t="s">
        <v>306</v>
      </c>
      <c r="B1149" t="s">
        <v>41</v>
      </c>
      <c r="C1149" t="s">
        <v>28</v>
      </c>
      <c r="D1149" t="s">
        <v>283</v>
      </c>
      <c r="E1149" t="s">
        <v>221</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25">
      <c r="A1150" t="s">
        <v>306</v>
      </c>
      <c r="B1150" t="s">
        <v>41</v>
      </c>
      <c r="C1150" t="s">
        <v>28</v>
      </c>
      <c r="D1150" t="s">
        <v>283</v>
      </c>
      <c r="E1150" t="s">
        <v>222</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25">
      <c r="A1151" t="s">
        <v>306</v>
      </c>
      <c r="B1151" t="s">
        <v>41</v>
      </c>
      <c r="C1151" t="s">
        <v>28</v>
      </c>
      <c r="D1151" t="s">
        <v>283</v>
      </c>
      <c r="E1151" t="s">
        <v>224</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25">
      <c r="A1152" t="s">
        <v>306</v>
      </c>
      <c r="B1152" t="s">
        <v>41</v>
      </c>
      <c r="C1152" t="s">
        <v>28</v>
      </c>
      <c r="D1152" t="s">
        <v>284</v>
      </c>
      <c r="E1152" t="s">
        <v>225</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25">
      <c r="A1153" t="s">
        <v>306</v>
      </c>
      <c r="B1153" t="s">
        <v>41</v>
      </c>
      <c r="C1153" t="s">
        <v>28</v>
      </c>
      <c r="D1153" t="s">
        <v>284</v>
      </c>
      <c r="E1153" t="s">
        <v>226</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25">
      <c r="A1154" t="s">
        <v>306</v>
      </c>
      <c r="B1154" t="s">
        <v>41</v>
      </c>
      <c r="C1154" t="s">
        <v>28</v>
      </c>
      <c r="D1154" t="s">
        <v>284</v>
      </c>
      <c r="E1154" t="s">
        <v>229</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25">
      <c r="A1155" t="s">
        <v>306</v>
      </c>
      <c r="B1155" t="s">
        <v>41</v>
      </c>
      <c r="C1155" t="s">
        <v>28</v>
      </c>
      <c r="D1155" t="s">
        <v>284</v>
      </c>
      <c r="E1155" t="s">
        <v>231</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25">
      <c r="A1156" t="s">
        <v>306</v>
      </c>
      <c r="B1156" t="s">
        <v>41</v>
      </c>
      <c r="C1156" t="s">
        <v>28</v>
      </c>
      <c r="D1156" t="s">
        <v>285</v>
      </c>
      <c r="E1156" t="s">
        <v>232</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25">
      <c r="A1157" t="s">
        <v>306</v>
      </c>
      <c r="B1157" t="s">
        <v>41</v>
      </c>
      <c r="C1157" t="s">
        <v>28</v>
      </c>
      <c r="D1157" t="s">
        <v>285</v>
      </c>
      <c r="E1157" t="s">
        <v>233</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25">
      <c r="A1158" t="s">
        <v>306</v>
      </c>
      <c r="B1158" t="s">
        <v>41</v>
      </c>
      <c r="C1158" t="s">
        <v>28</v>
      </c>
      <c r="D1158" t="s">
        <v>285</v>
      </c>
      <c r="E1158" t="s">
        <v>235</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25">
      <c r="A1159" t="s">
        <v>306</v>
      </c>
      <c r="B1159" t="s">
        <v>41</v>
      </c>
      <c r="C1159" t="s">
        <v>28</v>
      </c>
      <c r="D1159" t="s">
        <v>285</v>
      </c>
      <c r="E1159" t="s">
        <v>244</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25">
      <c r="A1160" t="s">
        <v>306</v>
      </c>
      <c r="B1160" t="s">
        <v>41</v>
      </c>
      <c r="C1160" t="s">
        <v>28</v>
      </c>
      <c r="D1160" t="s">
        <v>286</v>
      </c>
      <c r="E1160" t="s">
        <v>247</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25">
      <c r="A1161" t="s">
        <v>307</v>
      </c>
      <c r="B1161" t="s">
        <v>9</v>
      </c>
      <c r="C1161" t="s">
        <v>24</v>
      </c>
      <c r="D1161" t="s">
        <v>271</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25">
      <c r="A1162" t="s">
        <v>307</v>
      </c>
      <c r="B1162" t="s">
        <v>9</v>
      </c>
      <c r="C1162" t="s">
        <v>24</v>
      </c>
      <c r="D1162" t="s">
        <v>271</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25">
      <c r="A1163" t="s">
        <v>307</v>
      </c>
      <c r="B1163" t="s">
        <v>9</v>
      </c>
      <c r="C1163" t="s">
        <v>24</v>
      </c>
      <c r="D1163" t="s">
        <v>271</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25">
      <c r="A1164" t="s">
        <v>307</v>
      </c>
      <c r="B1164" t="s">
        <v>9</v>
      </c>
      <c r="C1164" t="s">
        <v>24</v>
      </c>
      <c r="D1164" t="s">
        <v>271</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25">
      <c r="A1165" t="s">
        <v>307</v>
      </c>
      <c r="B1165" t="s">
        <v>9</v>
      </c>
      <c r="C1165" t="s">
        <v>24</v>
      </c>
      <c r="D1165" t="s">
        <v>272</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25">
      <c r="A1166" t="s">
        <v>307</v>
      </c>
      <c r="B1166" t="s">
        <v>9</v>
      </c>
      <c r="C1166" t="s">
        <v>24</v>
      </c>
      <c r="D1166" t="s">
        <v>272</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25">
      <c r="A1167" t="s">
        <v>307</v>
      </c>
      <c r="B1167" t="s">
        <v>9</v>
      </c>
      <c r="C1167" t="s">
        <v>24</v>
      </c>
      <c r="D1167" t="s">
        <v>272</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25">
      <c r="A1168" t="s">
        <v>307</v>
      </c>
      <c r="B1168" t="s">
        <v>9</v>
      </c>
      <c r="C1168" t="s">
        <v>24</v>
      </c>
      <c r="D1168" t="s">
        <v>272</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25">
      <c r="A1169" t="s">
        <v>307</v>
      </c>
      <c r="B1169" t="s">
        <v>9</v>
      </c>
      <c r="C1169" t="s">
        <v>24</v>
      </c>
      <c r="D1169" t="s">
        <v>273</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25">
      <c r="A1170" t="s">
        <v>307</v>
      </c>
      <c r="B1170" t="s">
        <v>9</v>
      </c>
      <c r="C1170" t="s">
        <v>24</v>
      </c>
      <c r="D1170" t="s">
        <v>273</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25">
      <c r="A1171" t="s">
        <v>307</v>
      </c>
      <c r="B1171" t="s">
        <v>9</v>
      </c>
      <c r="C1171" t="s">
        <v>24</v>
      </c>
      <c r="D1171" t="s">
        <v>273</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25">
      <c r="A1172" t="s">
        <v>307</v>
      </c>
      <c r="B1172" t="s">
        <v>9</v>
      </c>
      <c r="C1172" t="s">
        <v>24</v>
      </c>
      <c r="D1172" t="s">
        <v>273</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25">
      <c r="A1173" t="s">
        <v>307</v>
      </c>
      <c r="B1173" t="s">
        <v>9</v>
      </c>
      <c r="C1173" t="s">
        <v>24</v>
      </c>
      <c r="D1173" t="s">
        <v>274</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25">
      <c r="A1174" t="s">
        <v>307</v>
      </c>
      <c r="B1174" t="s">
        <v>9</v>
      </c>
      <c r="C1174" t="s">
        <v>24</v>
      </c>
      <c r="D1174" t="s">
        <v>274</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25">
      <c r="A1175" t="s">
        <v>307</v>
      </c>
      <c r="B1175" t="s">
        <v>9</v>
      </c>
      <c r="C1175" t="s">
        <v>24</v>
      </c>
      <c r="D1175" t="s">
        <v>274</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25">
      <c r="A1176" t="s">
        <v>307</v>
      </c>
      <c r="B1176" t="s">
        <v>9</v>
      </c>
      <c r="C1176" t="s">
        <v>24</v>
      </c>
      <c r="D1176" t="s">
        <v>274</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25">
      <c r="A1177" t="s">
        <v>307</v>
      </c>
      <c r="B1177" t="s">
        <v>9</v>
      </c>
      <c r="C1177" t="s">
        <v>24</v>
      </c>
      <c r="D1177" t="s">
        <v>275</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25">
      <c r="A1178" t="s">
        <v>307</v>
      </c>
      <c r="B1178" t="s">
        <v>9</v>
      </c>
      <c r="C1178" t="s">
        <v>24</v>
      </c>
      <c r="D1178" t="s">
        <v>275</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25">
      <c r="A1179" t="s">
        <v>307</v>
      </c>
      <c r="B1179" t="s">
        <v>9</v>
      </c>
      <c r="C1179" t="s">
        <v>24</v>
      </c>
      <c r="D1179" t="s">
        <v>275</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25">
      <c r="A1180" t="s">
        <v>307</v>
      </c>
      <c r="B1180" t="s">
        <v>9</v>
      </c>
      <c r="C1180" t="s">
        <v>24</v>
      </c>
      <c r="D1180" t="s">
        <v>275</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25">
      <c r="A1181" t="s">
        <v>307</v>
      </c>
      <c r="B1181" t="s">
        <v>9</v>
      </c>
      <c r="C1181" t="s">
        <v>24</v>
      </c>
      <c r="D1181" t="s">
        <v>276</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25">
      <c r="A1182" t="s">
        <v>307</v>
      </c>
      <c r="B1182" t="s">
        <v>9</v>
      </c>
      <c r="C1182" t="s">
        <v>24</v>
      </c>
      <c r="D1182" t="s">
        <v>276</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25">
      <c r="A1183" t="s">
        <v>307</v>
      </c>
      <c r="B1183" t="s">
        <v>9</v>
      </c>
      <c r="C1183" t="s">
        <v>24</v>
      </c>
      <c r="D1183" t="s">
        <v>276</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25">
      <c r="A1184" t="s">
        <v>307</v>
      </c>
      <c r="B1184" t="s">
        <v>9</v>
      </c>
      <c r="C1184" t="s">
        <v>24</v>
      </c>
      <c r="D1184" t="s">
        <v>276</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25">
      <c r="A1185" t="s">
        <v>307</v>
      </c>
      <c r="B1185" t="s">
        <v>9</v>
      </c>
      <c r="C1185" t="s">
        <v>24</v>
      </c>
      <c r="D1185" t="s">
        <v>277</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25">
      <c r="A1186" t="s">
        <v>307</v>
      </c>
      <c r="B1186" t="s">
        <v>9</v>
      </c>
      <c r="C1186" t="s">
        <v>24</v>
      </c>
      <c r="D1186" t="s">
        <v>277</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25">
      <c r="A1187" t="s">
        <v>307</v>
      </c>
      <c r="B1187" t="s">
        <v>9</v>
      </c>
      <c r="C1187" t="s">
        <v>24</v>
      </c>
      <c r="D1187" t="s">
        <v>277</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25">
      <c r="A1188" t="s">
        <v>307</v>
      </c>
      <c r="B1188" t="s">
        <v>9</v>
      </c>
      <c r="C1188" t="s">
        <v>24</v>
      </c>
      <c r="D1188" t="s">
        <v>277</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25">
      <c r="A1189" t="s">
        <v>307</v>
      </c>
      <c r="B1189" t="s">
        <v>9</v>
      </c>
      <c r="C1189" t="s">
        <v>24</v>
      </c>
      <c r="D1189" t="s">
        <v>278</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25">
      <c r="A1190" t="s">
        <v>307</v>
      </c>
      <c r="B1190" t="s">
        <v>9</v>
      </c>
      <c r="C1190" t="s">
        <v>24</v>
      </c>
      <c r="D1190" t="s">
        <v>278</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25">
      <c r="A1191" t="s">
        <v>307</v>
      </c>
      <c r="B1191" t="s">
        <v>9</v>
      </c>
      <c r="C1191" t="s">
        <v>24</v>
      </c>
      <c r="D1191" t="s">
        <v>278</v>
      </c>
      <c r="E1191" t="s">
        <v>146</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25">
      <c r="A1192" t="s">
        <v>307</v>
      </c>
      <c r="B1192" t="s">
        <v>9</v>
      </c>
      <c r="C1192" t="s">
        <v>24</v>
      </c>
      <c r="D1192" t="s">
        <v>278</v>
      </c>
      <c r="E1192" t="s">
        <v>147</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25">
      <c r="A1193" t="s">
        <v>307</v>
      </c>
      <c r="B1193" t="s">
        <v>9</v>
      </c>
      <c r="C1193" t="s">
        <v>24</v>
      </c>
      <c r="D1193" t="s">
        <v>279</v>
      </c>
      <c r="E1193" t="s">
        <v>161</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25">
      <c r="A1194" t="s">
        <v>307</v>
      </c>
      <c r="B1194" t="s">
        <v>9</v>
      </c>
      <c r="C1194" t="s">
        <v>24</v>
      </c>
      <c r="D1194" t="s">
        <v>279</v>
      </c>
      <c r="E1194" t="s">
        <v>163</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25">
      <c r="A1195" t="s">
        <v>307</v>
      </c>
      <c r="B1195" t="s">
        <v>9</v>
      </c>
      <c r="C1195" t="s">
        <v>24</v>
      </c>
      <c r="D1195" t="s">
        <v>279</v>
      </c>
      <c r="E1195" t="s">
        <v>164</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25">
      <c r="A1196" t="s">
        <v>307</v>
      </c>
      <c r="B1196" t="s">
        <v>9</v>
      </c>
      <c r="C1196" t="s">
        <v>24</v>
      </c>
      <c r="D1196" t="s">
        <v>279</v>
      </c>
      <c r="E1196" t="s">
        <v>166</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25">
      <c r="A1197" t="s">
        <v>307</v>
      </c>
      <c r="B1197" t="s">
        <v>9</v>
      </c>
      <c r="C1197" t="s">
        <v>24</v>
      </c>
      <c r="D1197" t="s">
        <v>280</v>
      </c>
      <c r="E1197" t="s">
        <v>167</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25">
      <c r="A1198" t="s">
        <v>307</v>
      </c>
      <c r="B1198" t="s">
        <v>9</v>
      </c>
      <c r="C1198" t="s">
        <v>24</v>
      </c>
      <c r="D1198" t="s">
        <v>280</v>
      </c>
      <c r="E1198" t="s">
        <v>171</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25">
      <c r="A1199" t="s">
        <v>307</v>
      </c>
      <c r="B1199" t="s">
        <v>9</v>
      </c>
      <c r="C1199" t="s">
        <v>24</v>
      </c>
      <c r="D1199" t="s">
        <v>280</v>
      </c>
      <c r="E1199" t="s">
        <v>174</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25">
      <c r="A1200" t="s">
        <v>307</v>
      </c>
      <c r="B1200" t="s">
        <v>9</v>
      </c>
      <c r="C1200" t="s">
        <v>24</v>
      </c>
      <c r="D1200" t="s">
        <v>280</v>
      </c>
      <c r="E1200" t="s">
        <v>176</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25">
      <c r="A1201" t="s">
        <v>307</v>
      </c>
      <c r="B1201" t="s">
        <v>9</v>
      </c>
      <c r="C1201" t="s">
        <v>24</v>
      </c>
      <c r="D1201" t="s">
        <v>281</v>
      </c>
      <c r="E1201" t="s">
        <v>195</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25">
      <c r="A1202" t="s">
        <v>307</v>
      </c>
      <c r="B1202" t="s">
        <v>9</v>
      </c>
      <c r="C1202" t="s">
        <v>24</v>
      </c>
      <c r="D1202" t="s">
        <v>281</v>
      </c>
      <c r="E1202" t="s">
        <v>206</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25">
      <c r="A1203" t="s">
        <v>307</v>
      </c>
      <c r="B1203" t="s">
        <v>9</v>
      </c>
      <c r="C1203" t="s">
        <v>24</v>
      </c>
      <c r="D1203" t="s">
        <v>281</v>
      </c>
      <c r="E1203" t="s">
        <v>207</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25">
      <c r="A1204" t="s">
        <v>307</v>
      </c>
      <c r="B1204" t="s">
        <v>9</v>
      </c>
      <c r="C1204" t="s">
        <v>24</v>
      </c>
      <c r="D1204" t="s">
        <v>281</v>
      </c>
      <c r="E1204" t="s">
        <v>212</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25">
      <c r="A1205" t="s">
        <v>307</v>
      </c>
      <c r="B1205" t="s">
        <v>9</v>
      </c>
      <c r="C1205" t="s">
        <v>24</v>
      </c>
      <c r="D1205" t="s">
        <v>282</v>
      </c>
      <c r="E1205" t="s">
        <v>213</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25">
      <c r="A1206" t="s">
        <v>307</v>
      </c>
      <c r="B1206" t="s">
        <v>9</v>
      </c>
      <c r="C1206" t="s">
        <v>24</v>
      </c>
      <c r="D1206" t="s">
        <v>282</v>
      </c>
      <c r="E1206" t="s">
        <v>214</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25">
      <c r="A1207" t="s">
        <v>307</v>
      </c>
      <c r="B1207" t="s">
        <v>9</v>
      </c>
      <c r="C1207" t="s">
        <v>24</v>
      </c>
      <c r="D1207" t="s">
        <v>282</v>
      </c>
      <c r="E1207" t="s">
        <v>215</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25">
      <c r="A1208" t="s">
        <v>307</v>
      </c>
      <c r="B1208" t="s">
        <v>9</v>
      </c>
      <c r="C1208" t="s">
        <v>24</v>
      </c>
      <c r="D1208" t="s">
        <v>282</v>
      </c>
      <c r="E1208" t="s">
        <v>217</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25">
      <c r="A1209" t="s">
        <v>307</v>
      </c>
      <c r="B1209" t="s">
        <v>9</v>
      </c>
      <c r="C1209" t="s">
        <v>24</v>
      </c>
      <c r="D1209" t="s">
        <v>283</v>
      </c>
      <c r="E1209" t="s">
        <v>219</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25">
      <c r="A1210" t="s">
        <v>307</v>
      </c>
      <c r="B1210" t="s">
        <v>9</v>
      </c>
      <c r="C1210" t="s">
        <v>24</v>
      </c>
      <c r="D1210" t="s">
        <v>283</v>
      </c>
      <c r="E1210" t="s">
        <v>221</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25">
      <c r="A1211" t="s">
        <v>307</v>
      </c>
      <c r="B1211" t="s">
        <v>9</v>
      </c>
      <c r="C1211" t="s">
        <v>24</v>
      </c>
      <c r="D1211" t="s">
        <v>283</v>
      </c>
      <c r="E1211" t="s">
        <v>222</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25">
      <c r="A1212" t="s">
        <v>307</v>
      </c>
      <c r="B1212" t="s">
        <v>9</v>
      </c>
      <c r="C1212" t="s">
        <v>24</v>
      </c>
      <c r="D1212" t="s">
        <v>283</v>
      </c>
      <c r="E1212" t="s">
        <v>224</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25">
      <c r="A1213" t="s">
        <v>307</v>
      </c>
      <c r="B1213" t="s">
        <v>9</v>
      </c>
      <c r="C1213" t="s">
        <v>24</v>
      </c>
      <c r="D1213" t="s">
        <v>284</v>
      </c>
      <c r="E1213" t="s">
        <v>225</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25">
      <c r="A1214" t="s">
        <v>307</v>
      </c>
      <c r="B1214" t="s">
        <v>9</v>
      </c>
      <c r="C1214" t="s">
        <v>24</v>
      </c>
      <c r="D1214" t="s">
        <v>284</v>
      </c>
      <c r="E1214" t="s">
        <v>226</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25">
      <c r="A1215" t="s">
        <v>307</v>
      </c>
      <c r="B1215" t="s">
        <v>9</v>
      </c>
      <c r="C1215" t="s">
        <v>24</v>
      </c>
      <c r="D1215" t="s">
        <v>284</v>
      </c>
      <c r="E1215" t="s">
        <v>229</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25">
      <c r="A1216" t="s">
        <v>307</v>
      </c>
      <c r="B1216" t="s">
        <v>9</v>
      </c>
      <c r="C1216" t="s">
        <v>24</v>
      </c>
      <c r="D1216" t="s">
        <v>284</v>
      </c>
      <c r="E1216" t="s">
        <v>231</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25">
      <c r="A1217" t="s">
        <v>307</v>
      </c>
      <c r="B1217" t="s">
        <v>9</v>
      </c>
      <c r="C1217" t="s">
        <v>24</v>
      </c>
      <c r="D1217" t="s">
        <v>285</v>
      </c>
      <c r="E1217" t="s">
        <v>232</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25">
      <c r="A1218" t="s">
        <v>307</v>
      </c>
      <c r="B1218" t="s">
        <v>9</v>
      </c>
      <c r="C1218" t="s">
        <v>24</v>
      </c>
      <c r="D1218" t="s">
        <v>285</v>
      </c>
      <c r="E1218" t="s">
        <v>233</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25">
      <c r="A1219" t="s">
        <v>307</v>
      </c>
      <c r="B1219" t="s">
        <v>9</v>
      </c>
      <c r="C1219" t="s">
        <v>24</v>
      </c>
      <c r="D1219" t="s">
        <v>285</v>
      </c>
      <c r="E1219" t="s">
        <v>235</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25">
      <c r="A1220" t="s">
        <v>307</v>
      </c>
      <c r="B1220" t="s">
        <v>9</v>
      </c>
      <c r="C1220" t="s">
        <v>24</v>
      </c>
      <c r="D1220" t="s">
        <v>285</v>
      </c>
      <c r="E1220" t="s">
        <v>244</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25">
      <c r="A1221" t="s">
        <v>307</v>
      </c>
      <c r="B1221" t="s">
        <v>9</v>
      </c>
      <c r="C1221" t="s">
        <v>24</v>
      </c>
      <c r="D1221" t="s">
        <v>286</v>
      </c>
      <c r="E1221" t="s">
        <v>247</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25">
      <c r="A1222" t="s">
        <v>308</v>
      </c>
      <c r="B1222" t="s">
        <v>10</v>
      </c>
      <c r="C1222" t="s">
        <v>29</v>
      </c>
      <c r="D1222" t="s">
        <v>271</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25">
      <c r="A1223" t="s">
        <v>308</v>
      </c>
      <c r="B1223" t="s">
        <v>10</v>
      </c>
      <c r="C1223" t="s">
        <v>29</v>
      </c>
      <c r="D1223" t="s">
        <v>271</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25">
      <c r="A1224" t="s">
        <v>308</v>
      </c>
      <c r="B1224" t="s">
        <v>10</v>
      </c>
      <c r="C1224" t="s">
        <v>29</v>
      </c>
      <c r="D1224" t="s">
        <v>271</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25">
      <c r="A1225" t="s">
        <v>308</v>
      </c>
      <c r="B1225" t="s">
        <v>10</v>
      </c>
      <c r="C1225" t="s">
        <v>29</v>
      </c>
      <c r="D1225" t="s">
        <v>271</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25">
      <c r="A1226" t="s">
        <v>308</v>
      </c>
      <c r="B1226" t="s">
        <v>10</v>
      </c>
      <c r="C1226" t="s">
        <v>29</v>
      </c>
      <c r="D1226" t="s">
        <v>272</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25">
      <c r="A1227" t="s">
        <v>308</v>
      </c>
      <c r="B1227" t="s">
        <v>10</v>
      </c>
      <c r="C1227" t="s">
        <v>29</v>
      </c>
      <c r="D1227" t="s">
        <v>272</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25">
      <c r="A1228" t="s">
        <v>308</v>
      </c>
      <c r="B1228" t="s">
        <v>10</v>
      </c>
      <c r="C1228" t="s">
        <v>29</v>
      </c>
      <c r="D1228" t="s">
        <v>272</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25">
      <c r="A1229" t="s">
        <v>308</v>
      </c>
      <c r="B1229" t="s">
        <v>10</v>
      </c>
      <c r="C1229" t="s">
        <v>29</v>
      </c>
      <c r="D1229" t="s">
        <v>272</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25">
      <c r="A1230" t="s">
        <v>308</v>
      </c>
      <c r="B1230" t="s">
        <v>10</v>
      </c>
      <c r="C1230" t="s">
        <v>29</v>
      </c>
      <c r="D1230" t="s">
        <v>273</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25">
      <c r="A1231" t="s">
        <v>308</v>
      </c>
      <c r="B1231" t="s">
        <v>10</v>
      </c>
      <c r="C1231" t="s">
        <v>29</v>
      </c>
      <c r="D1231" t="s">
        <v>273</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25">
      <c r="A1232" t="s">
        <v>308</v>
      </c>
      <c r="B1232" t="s">
        <v>10</v>
      </c>
      <c r="C1232" t="s">
        <v>29</v>
      </c>
      <c r="D1232" t="s">
        <v>273</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25">
      <c r="A1233" t="s">
        <v>308</v>
      </c>
      <c r="B1233" t="s">
        <v>10</v>
      </c>
      <c r="C1233" t="s">
        <v>29</v>
      </c>
      <c r="D1233" t="s">
        <v>273</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25">
      <c r="A1234" t="s">
        <v>308</v>
      </c>
      <c r="B1234" t="s">
        <v>10</v>
      </c>
      <c r="C1234" t="s">
        <v>29</v>
      </c>
      <c r="D1234" t="s">
        <v>274</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25">
      <c r="A1235" t="s">
        <v>308</v>
      </c>
      <c r="B1235" t="s">
        <v>10</v>
      </c>
      <c r="C1235" t="s">
        <v>29</v>
      </c>
      <c r="D1235" t="s">
        <v>274</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25">
      <c r="A1236" t="s">
        <v>308</v>
      </c>
      <c r="B1236" t="s">
        <v>10</v>
      </c>
      <c r="C1236" t="s">
        <v>29</v>
      </c>
      <c r="D1236" t="s">
        <v>274</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25">
      <c r="A1237" t="s">
        <v>308</v>
      </c>
      <c r="B1237" t="s">
        <v>10</v>
      </c>
      <c r="C1237" t="s">
        <v>29</v>
      </c>
      <c r="D1237" t="s">
        <v>274</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25">
      <c r="A1238" t="s">
        <v>308</v>
      </c>
      <c r="B1238" t="s">
        <v>10</v>
      </c>
      <c r="C1238" t="s">
        <v>29</v>
      </c>
      <c r="D1238" t="s">
        <v>275</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25">
      <c r="A1239" t="s">
        <v>308</v>
      </c>
      <c r="B1239" t="s">
        <v>10</v>
      </c>
      <c r="C1239" t="s">
        <v>29</v>
      </c>
      <c r="D1239" t="s">
        <v>275</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25">
      <c r="A1240" t="s">
        <v>308</v>
      </c>
      <c r="B1240" t="s">
        <v>10</v>
      </c>
      <c r="C1240" t="s">
        <v>29</v>
      </c>
      <c r="D1240" t="s">
        <v>275</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25">
      <c r="A1241" t="s">
        <v>308</v>
      </c>
      <c r="B1241" t="s">
        <v>10</v>
      </c>
      <c r="C1241" t="s">
        <v>29</v>
      </c>
      <c r="D1241" t="s">
        <v>275</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25">
      <c r="A1242" t="s">
        <v>308</v>
      </c>
      <c r="B1242" t="s">
        <v>10</v>
      </c>
      <c r="C1242" t="s">
        <v>29</v>
      </c>
      <c r="D1242" t="s">
        <v>276</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25">
      <c r="A1243" t="s">
        <v>308</v>
      </c>
      <c r="B1243" t="s">
        <v>10</v>
      </c>
      <c r="C1243" t="s">
        <v>29</v>
      </c>
      <c r="D1243" t="s">
        <v>276</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25">
      <c r="A1244" t="s">
        <v>308</v>
      </c>
      <c r="B1244" t="s">
        <v>10</v>
      </c>
      <c r="C1244" t="s">
        <v>29</v>
      </c>
      <c r="D1244" t="s">
        <v>276</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25">
      <c r="A1245" t="s">
        <v>308</v>
      </c>
      <c r="B1245" t="s">
        <v>10</v>
      </c>
      <c r="C1245" t="s">
        <v>29</v>
      </c>
      <c r="D1245" t="s">
        <v>276</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25">
      <c r="A1246" t="s">
        <v>308</v>
      </c>
      <c r="B1246" t="s">
        <v>10</v>
      </c>
      <c r="C1246" t="s">
        <v>29</v>
      </c>
      <c r="D1246" t="s">
        <v>277</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25">
      <c r="A1247" t="s">
        <v>308</v>
      </c>
      <c r="B1247" t="s">
        <v>10</v>
      </c>
      <c r="C1247" t="s">
        <v>29</v>
      </c>
      <c r="D1247" t="s">
        <v>277</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25">
      <c r="A1248" t="s">
        <v>308</v>
      </c>
      <c r="B1248" t="s">
        <v>10</v>
      </c>
      <c r="C1248" t="s">
        <v>29</v>
      </c>
      <c r="D1248" t="s">
        <v>277</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25">
      <c r="A1249" t="s">
        <v>308</v>
      </c>
      <c r="B1249" t="s">
        <v>10</v>
      </c>
      <c r="C1249" t="s">
        <v>29</v>
      </c>
      <c r="D1249" t="s">
        <v>277</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25">
      <c r="A1250" t="s">
        <v>308</v>
      </c>
      <c r="B1250" t="s">
        <v>10</v>
      </c>
      <c r="C1250" t="s">
        <v>29</v>
      </c>
      <c r="D1250" t="s">
        <v>278</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25">
      <c r="A1251" t="s">
        <v>308</v>
      </c>
      <c r="B1251" t="s">
        <v>10</v>
      </c>
      <c r="C1251" t="s">
        <v>29</v>
      </c>
      <c r="D1251" t="s">
        <v>278</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25">
      <c r="A1252" t="s">
        <v>308</v>
      </c>
      <c r="B1252" t="s">
        <v>10</v>
      </c>
      <c r="C1252" t="s">
        <v>29</v>
      </c>
      <c r="D1252" t="s">
        <v>278</v>
      </c>
      <c r="E1252" t="s">
        <v>146</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25">
      <c r="A1253" t="s">
        <v>308</v>
      </c>
      <c r="B1253" t="s">
        <v>10</v>
      </c>
      <c r="C1253" t="s">
        <v>29</v>
      </c>
      <c r="D1253" t="s">
        <v>278</v>
      </c>
      <c r="E1253" t="s">
        <v>147</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25">
      <c r="A1254" t="s">
        <v>308</v>
      </c>
      <c r="B1254" t="s">
        <v>10</v>
      </c>
      <c r="C1254" t="s">
        <v>29</v>
      </c>
      <c r="D1254" t="s">
        <v>279</v>
      </c>
      <c r="E1254" t="s">
        <v>161</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25">
      <c r="A1255" t="s">
        <v>308</v>
      </c>
      <c r="B1255" t="s">
        <v>10</v>
      </c>
      <c r="C1255" t="s">
        <v>29</v>
      </c>
      <c r="D1255" t="s">
        <v>279</v>
      </c>
      <c r="E1255" t="s">
        <v>163</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25">
      <c r="A1256" t="s">
        <v>308</v>
      </c>
      <c r="B1256" t="s">
        <v>10</v>
      </c>
      <c r="C1256" t="s">
        <v>29</v>
      </c>
      <c r="D1256" t="s">
        <v>279</v>
      </c>
      <c r="E1256" t="s">
        <v>164</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25">
      <c r="A1257" t="s">
        <v>308</v>
      </c>
      <c r="B1257" t="s">
        <v>10</v>
      </c>
      <c r="C1257" t="s">
        <v>29</v>
      </c>
      <c r="D1257" t="s">
        <v>279</v>
      </c>
      <c r="E1257" t="s">
        <v>166</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25">
      <c r="A1258" t="s">
        <v>308</v>
      </c>
      <c r="B1258" t="s">
        <v>10</v>
      </c>
      <c r="C1258" t="s">
        <v>29</v>
      </c>
      <c r="D1258" t="s">
        <v>280</v>
      </c>
      <c r="E1258" t="s">
        <v>167</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25">
      <c r="A1259" t="s">
        <v>308</v>
      </c>
      <c r="B1259" t="s">
        <v>10</v>
      </c>
      <c r="C1259" t="s">
        <v>29</v>
      </c>
      <c r="D1259" t="s">
        <v>280</v>
      </c>
      <c r="E1259" t="s">
        <v>171</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25">
      <c r="A1260" t="s">
        <v>308</v>
      </c>
      <c r="B1260" t="s">
        <v>10</v>
      </c>
      <c r="C1260" t="s">
        <v>29</v>
      </c>
      <c r="D1260" t="s">
        <v>280</v>
      </c>
      <c r="E1260" t="s">
        <v>174</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25">
      <c r="A1261" t="s">
        <v>308</v>
      </c>
      <c r="B1261" t="s">
        <v>10</v>
      </c>
      <c r="C1261" t="s">
        <v>29</v>
      </c>
      <c r="D1261" t="s">
        <v>280</v>
      </c>
      <c r="E1261" t="s">
        <v>176</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25">
      <c r="A1262" t="s">
        <v>308</v>
      </c>
      <c r="B1262" t="s">
        <v>10</v>
      </c>
      <c r="C1262" t="s">
        <v>29</v>
      </c>
      <c r="D1262" t="s">
        <v>281</v>
      </c>
      <c r="E1262" t="s">
        <v>195</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25">
      <c r="A1263" t="s">
        <v>308</v>
      </c>
      <c r="B1263" t="s">
        <v>10</v>
      </c>
      <c r="C1263" t="s">
        <v>29</v>
      </c>
      <c r="D1263" t="s">
        <v>281</v>
      </c>
      <c r="E1263" t="s">
        <v>206</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25">
      <c r="A1264" t="s">
        <v>308</v>
      </c>
      <c r="B1264" t="s">
        <v>10</v>
      </c>
      <c r="C1264" t="s">
        <v>29</v>
      </c>
      <c r="D1264" t="s">
        <v>281</v>
      </c>
      <c r="E1264" t="s">
        <v>207</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25">
      <c r="A1265" t="s">
        <v>308</v>
      </c>
      <c r="B1265" t="s">
        <v>10</v>
      </c>
      <c r="C1265" t="s">
        <v>29</v>
      </c>
      <c r="D1265" t="s">
        <v>281</v>
      </c>
      <c r="E1265" t="s">
        <v>212</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25">
      <c r="A1266" t="s">
        <v>308</v>
      </c>
      <c r="B1266" t="s">
        <v>10</v>
      </c>
      <c r="C1266" t="s">
        <v>29</v>
      </c>
      <c r="D1266" t="s">
        <v>282</v>
      </c>
      <c r="E1266" t="s">
        <v>213</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25">
      <c r="A1267" t="s">
        <v>308</v>
      </c>
      <c r="B1267" t="s">
        <v>10</v>
      </c>
      <c r="C1267" t="s">
        <v>29</v>
      </c>
      <c r="D1267" t="s">
        <v>282</v>
      </c>
      <c r="E1267" t="s">
        <v>214</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25">
      <c r="A1268" t="s">
        <v>308</v>
      </c>
      <c r="B1268" t="s">
        <v>10</v>
      </c>
      <c r="C1268" t="s">
        <v>29</v>
      </c>
      <c r="D1268" t="s">
        <v>282</v>
      </c>
      <c r="E1268" t="s">
        <v>215</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25">
      <c r="A1269" t="s">
        <v>308</v>
      </c>
      <c r="B1269" t="s">
        <v>10</v>
      </c>
      <c r="C1269" t="s">
        <v>29</v>
      </c>
      <c r="D1269" t="s">
        <v>282</v>
      </c>
      <c r="E1269" t="s">
        <v>217</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25">
      <c r="A1270" t="s">
        <v>308</v>
      </c>
      <c r="B1270" t="s">
        <v>10</v>
      </c>
      <c r="C1270" t="s">
        <v>29</v>
      </c>
      <c r="D1270" t="s">
        <v>283</v>
      </c>
      <c r="E1270" t="s">
        <v>219</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25">
      <c r="A1271" t="s">
        <v>308</v>
      </c>
      <c r="B1271" t="s">
        <v>10</v>
      </c>
      <c r="C1271" t="s">
        <v>29</v>
      </c>
      <c r="D1271" t="s">
        <v>283</v>
      </c>
      <c r="E1271" t="s">
        <v>221</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25">
      <c r="A1272" t="s">
        <v>308</v>
      </c>
      <c r="B1272" t="s">
        <v>10</v>
      </c>
      <c r="C1272" t="s">
        <v>29</v>
      </c>
      <c r="D1272" t="s">
        <v>283</v>
      </c>
      <c r="E1272" t="s">
        <v>222</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25">
      <c r="A1273" t="s">
        <v>308</v>
      </c>
      <c r="B1273" t="s">
        <v>10</v>
      </c>
      <c r="C1273" t="s">
        <v>29</v>
      </c>
      <c r="D1273" t="s">
        <v>283</v>
      </c>
      <c r="E1273" t="s">
        <v>224</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25">
      <c r="A1274" t="s">
        <v>308</v>
      </c>
      <c r="B1274" t="s">
        <v>10</v>
      </c>
      <c r="C1274" t="s">
        <v>29</v>
      </c>
      <c r="D1274" t="s">
        <v>284</v>
      </c>
      <c r="E1274" t="s">
        <v>225</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25">
      <c r="A1275" t="s">
        <v>308</v>
      </c>
      <c r="B1275" t="s">
        <v>10</v>
      </c>
      <c r="C1275" t="s">
        <v>29</v>
      </c>
      <c r="D1275" t="s">
        <v>284</v>
      </c>
      <c r="E1275" t="s">
        <v>226</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25">
      <c r="A1276" t="s">
        <v>308</v>
      </c>
      <c r="B1276" t="s">
        <v>10</v>
      </c>
      <c r="C1276" t="s">
        <v>29</v>
      </c>
      <c r="D1276" t="s">
        <v>284</v>
      </c>
      <c r="E1276" t="s">
        <v>229</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25">
      <c r="A1277" t="s">
        <v>308</v>
      </c>
      <c r="B1277" t="s">
        <v>10</v>
      </c>
      <c r="C1277" t="s">
        <v>29</v>
      </c>
      <c r="D1277" t="s">
        <v>284</v>
      </c>
      <c r="E1277" t="s">
        <v>231</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25">
      <c r="A1278" t="s">
        <v>308</v>
      </c>
      <c r="B1278" t="s">
        <v>10</v>
      </c>
      <c r="C1278" t="s">
        <v>29</v>
      </c>
      <c r="D1278" t="s">
        <v>285</v>
      </c>
      <c r="E1278" t="s">
        <v>232</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25">
      <c r="A1279" t="s">
        <v>308</v>
      </c>
      <c r="B1279" t="s">
        <v>10</v>
      </c>
      <c r="C1279" t="s">
        <v>29</v>
      </c>
      <c r="D1279" t="s">
        <v>285</v>
      </c>
      <c r="E1279" t="s">
        <v>233</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25">
      <c r="A1280" t="s">
        <v>308</v>
      </c>
      <c r="B1280" t="s">
        <v>10</v>
      </c>
      <c r="C1280" t="s">
        <v>29</v>
      </c>
      <c r="D1280" t="s">
        <v>285</v>
      </c>
      <c r="E1280" t="s">
        <v>235</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25">
      <c r="A1281" t="s">
        <v>308</v>
      </c>
      <c r="B1281" t="s">
        <v>10</v>
      </c>
      <c r="C1281" t="s">
        <v>29</v>
      </c>
      <c r="D1281" t="s">
        <v>285</v>
      </c>
      <c r="E1281" t="s">
        <v>244</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25">
      <c r="A1282" t="s">
        <v>308</v>
      </c>
      <c r="B1282" t="s">
        <v>10</v>
      </c>
      <c r="C1282" t="s">
        <v>29</v>
      </c>
      <c r="D1282" t="s">
        <v>286</v>
      </c>
      <c r="E1282" t="s">
        <v>247</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25">
      <c r="A1283" t="s">
        <v>309</v>
      </c>
      <c r="B1283" t="s">
        <v>42</v>
      </c>
      <c r="C1283" t="s">
        <v>310</v>
      </c>
      <c r="D1283" t="s">
        <v>271</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25">
      <c r="A1284" t="s">
        <v>309</v>
      </c>
      <c r="B1284" t="s">
        <v>42</v>
      </c>
      <c r="C1284" t="s">
        <v>310</v>
      </c>
      <c r="D1284" t="s">
        <v>271</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25">
      <c r="A1285" t="s">
        <v>309</v>
      </c>
      <c r="B1285" t="s">
        <v>42</v>
      </c>
      <c r="C1285" t="s">
        <v>310</v>
      </c>
      <c r="D1285" t="s">
        <v>271</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25">
      <c r="A1286" t="s">
        <v>309</v>
      </c>
      <c r="B1286" t="s">
        <v>42</v>
      </c>
      <c r="C1286" t="s">
        <v>310</v>
      </c>
      <c r="D1286" t="s">
        <v>271</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25">
      <c r="A1287" t="s">
        <v>309</v>
      </c>
      <c r="B1287" t="s">
        <v>42</v>
      </c>
      <c r="C1287" t="s">
        <v>310</v>
      </c>
      <c r="D1287" t="s">
        <v>272</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25">
      <c r="A1288" t="s">
        <v>309</v>
      </c>
      <c r="B1288" t="s">
        <v>42</v>
      </c>
      <c r="C1288" t="s">
        <v>310</v>
      </c>
      <c r="D1288" t="s">
        <v>272</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25">
      <c r="A1289" t="s">
        <v>309</v>
      </c>
      <c r="B1289" t="s">
        <v>42</v>
      </c>
      <c r="C1289" t="s">
        <v>310</v>
      </c>
      <c r="D1289" t="s">
        <v>272</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25">
      <c r="A1290" t="s">
        <v>309</v>
      </c>
      <c r="B1290" t="s">
        <v>42</v>
      </c>
      <c r="C1290" t="s">
        <v>310</v>
      </c>
      <c r="D1290" t="s">
        <v>272</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25">
      <c r="A1291" t="s">
        <v>309</v>
      </c>
      <c r="B1291" t="s">
        <v>42</v>
      </c>
      <c r="C1291" t="s">
        <v>310</v>
      </c>
      <c r="D1291" t="s">
        <v>273</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25">
      <c r="A1292" t="s">
        <v>309</v>
      </c>
      <c r="B1292" t="s">
        <v>42</v>
      </c>
      <c r="C1292" t="s">
        <v>310</v>
      </c>
      <c r="D1292" t="s">
        <v>273</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25">
      <c r="A1293" t="s">
        <v>309</v>
      </c>
      <c r="B1293" t="s">
        <v>42</v>
      </c>
      <c r="C1293" t="s">
        <v>310</v>
      </c>
      <c r="D1293" t="s">
        <v>273</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25">
      <c r="A1294" t="s">
        <v>309</v>
      </c>
      <c r="B1294" t="s">
        <v>42</v>
      </c>
      <c r="C1294" t="s">
        <v>310</v>
      </c>
      <c r="D1294" t="s">
        <v>273</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25">
      <c r="A1295" t="s">
        <v>309</v>
      </c>
      <c r="B1295" t="s">
        <v>42</v>
      </c>
      <c r="C1295" t="s">
        <v>310</v>
      </c>
      <c r="D1295" t="s">
        <v>274</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25">
      <c r="A1296" t="s">
        <v>309</v>
      </c>
      <c r="B1296" t="s">
        <v>42</v>
      </c>
      <c r="C1296" t="s">
        <v>310</v>
      </c>
      <c r="D1296" t="s">
        <v>274</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25">
      <c r="A1297" t="s">
        <v>309</v>
      </c>
      <c r="B1297" t="s">
        <v>42</v>
      </c>
      <c r="C1297" t="s">
        <v>310</v>
      </c>
      <c r="D1297" t="s">
        <v>274</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25">
      <c r="A1298" t="s">
        <v>309</v>
      </c>
      <c r="B1298" t="s">
        <v>42</v>
      </c>
      <c r="C1298" t="s">
        <v>310</v>
      </c>
      <c r="D1298" t="s">
        <v>274</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25">
      <c r="A1299" t="s">
        <v>309</v>
      </c>
      <c r="B1299" t="s">
        <v>42</v>
      </c>
      <c r="C1299" t="s">
        <v>310</v>
      </c>
      <c r="D1299" t="s">
        <v>275</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25">
      <c r="A1300" t="s">
        <v>309</v>
      </c>
      <c r="B1300" t="s">
        <v>42</v>
      </c>
      <c r="C1300" t="s">
        <v>310</v>
      </c>
      <c r="D1300" t="s">
        <v>275</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25">
      <c r="A1301" t="s">
        <v>309</v>
      </c>
      <c r="B1301" t="s">
        <v>42</v>
      </c>
      <c r="C1301" t="s">
        <v>310</v>
      </c>
      <c r="D1301" t="s">
        <v>275</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25">
      <c r="A1302" t="s">
        <v>309</v>
      </c>
      <c r="B1302" t="s">
        <v>42</v>
      </c>
      <c r="C1302" t="s">
        <v>310</v>
      </c>
      <c r="D1302" t="s">
        <v>275</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25">
      <c r="A1303" t="s">
        <v>309</v>
      </c>
      <c r="B1303" t="s">
        <v>42</v>
      </c>
      <c r="C1303" t="s">
        <v>310</v>
      </c>
      <c r="D1303" t="s">
        <v>276</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25">
      <c r="A1304" t="s">
        <v>309</v>
      </c>
      <c r="B1304" t="s">
        <v>42</v>
      </c>
      <c r="C1304" t="s">
        <v>310</v>
      </c>
      <c r="D1304" t="s">
        <v>276</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25">
      <c r="A1305" t="s">
        <v>309</v>
      </c>
      <c r="B1305" t="s">
        <v>42</v>
      </c>
      <c r="C1305" t="s">
        <v>310</v>
      </c>
      <c r="D1305" t="s">
        <v>276</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25">
      <c r="A1306" t="s">
        <v>309</v>
      </c>
      <c r="B1306" t="s">
        <v>42</v>
      </c>
      <c r="C1306" t="s">
        <v>310</v>
      </c>
      <c r="D1306" t="s">
        <v>276</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25">
      <c r="A1307" t="s">
        <v>309</v>
      </c>
      <c r="B1307" t="s">
        <v>42</v>
      </c>
      <c r="C1307" t="s">
        <v>310</v>
      </c>
      <c r="D1307" t="s">
        <v>277</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25">
      <c r="A1308" t="s">
        <v>309</v>
      </c>
      <c r="B1308" t="s">
        <v>42</v>
      </c>
      <c r="C1308" t="s">
        <v>310</v>
      </c>
      <c r="D1308" t="s">
        <v>277</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25">
      <c r="A1309" t="s">
        <v>309</v>
      </c>
      <c r="B1309" t="s">
        <v>42</v>
      </c>
      <c r="C1309" t="s">
        <v>310</v>
      </c>
      <c r="D1309" t="s">
        <v>277</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25">
      <c r="A1310" t="s">
        <v>309</v>
      </c>
      <c r="B1310" t="s">
        <v>42</v>
      </c>
      <c r="C1310" t="s">
        <v>310</v>
      </c>
      <c r="D1310" t="s">
        <v>277</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25">
      <c r="A1311" t="s">
        <v>309</v>
      </c>
      <c r="B1311" t="s">
        <v>42</v>
      </c>
      <c r="C1311" t="s">
        <v>310</v>
      </c>
      <c r="D1311" t="s">
        <v>278</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25">
      <c r="A1312" t="s">
        <v>309</v>
      </c>
      <c r="B1312" t="s">
        <v>42</v>
      </c>
      <c r="C1312" t="s">
        <v>310</v>
      </c>
      <c r="D1312" t="s">
        <v>278</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25">
      <c r="A1313" t="s">
        <v>309</v>
      </c>
      <c r="B1313" t="s">
        <v>42</v>
      </c>
      <c r="C1313" t="s">
        <v>310</v>
      </c>
      <c r="D1313" t="s">
        <v>278</v>
      </c>
      <c r="E1313" t="s">
        <v>146</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25">
      <c r="A1314" t="s">
        <v>309</v>
      </c>
      <c r="B1314" t="s">
        <v>42</v>
      </c>
      <c r="C1314" t="s">
        <v>310</v>
      </c>
      <c r="D1314" t="s">
        <v>278</v>
      </c>
      <c r="E1314" t="s">
        <v>147</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25">
      <c r="A1315" t="s">
        <v>309</v>
      </c>
      <c r="B1315" t="s">
        <v>42</v>
      </c>
      <c r="C1315" t="s">
        <v>310</v>
      </c>
      <c r="D1315" t="s">
        <v>279</v>
      </c>
      <c r="E1315" t="s">
        <v>161</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25">
      <c r="A1316" t="s">
        <v>309</v>
      </c>
      <c r="B1316" t="s">
        <v>42</v>
      </c>
      <c r="C1316" t="s">
        <v>310</v>
      </c>
      <c r="D1316" t="s">
        <v>279</v>
      </c>
      <c r="E1316" t="s">
        <v>163</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25">
      <c r="A1317" t="s">
        <v>309</v>
      </c>
      <c r="B1317" t="s">
        <v>42</v>
      </c>
      <c r="C1317" t="s">
        <v>310</v>
      </c>
      <c r="D1317" t="s">
        <v>279</v>
      </c>
      <c r="E1317" t="s">
        <v>164</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25">
      <c r="A1318" t="s">
        <v>309</v>
      </c>
      <c r="B1318" t="s">
        <v>42</v>
      </c>
      <c r="C1318" t="s">
        <v>310</v>
      </c>
      <c r="D1318" t="s">
        <v>279</v>
      </c>
      <c r="E1318" t="s">
        <v>166</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25">
      <c r="A1319" t="s">
        <v>309</v>
      </c>
      <c r="B1319" t="s">
        <v>42</v>
      </c>
      <c r="C1319" t="s">
        <v>310</v>
      </c>
      <c r="D1319" t="s">
        <v>280</v>
      </c>
      <c r="E1319" t="s">
        <v>167</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25">
      <c r="A1320" t="s">
        <v>309</v>
      </c>
      <c r="B1320" t="s">
        <v>42</v>
      </c>
      <c r="C1320" t="s">
        <v>310</v>
      </c>
      <c r="D1320" t="s">
        <v>280</v>
      </c>
      <c r="E1320" t="s">
        <v>171</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25">
      <c r="A1321" t="s">
        <v>309</v>
      </c>
      <c r="B1321" t="s">
        <v>42</v>
      </c>
      <c r="C1321" t="s">
        <v>310</v>
      </c>
      <c r="D1321" t="s">
        <v>280</v>
      </c>
      <c r="E1321" t="s">
        <v>174</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25">
      <c r="A1322" t="s">
        <v>309</v>
      </c>
      <c r="B1322" t="s">
        <v>42</v>
      </c>
      <c r="C1322" t="s">
        <v>310</v>
      </c>
      <c r="D1322" t="s">
        <v>280</v>
      </c>
      <c r="E1322" t="s">
        <v>176</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25">
      <c r="A1323" t="s">
        <v>309</v>
      </c>
      <c r="B1323" t="s">
        <v>42</v>
      </c>
      <c r="C1323" t="s">
        <v>310</v>
      </c>
      <c r="D1323" t="s">
        <v>281</v>
      </c>
      <c r="E1323" t="s">
        <v>195</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25">
      <c r="A1324" t="s">
        <v>309</v>
      </c>
      <c r="B1324" t="s">
        <v>42</v>
      </c>
      <c r="C1324" t="s">
        <v>310</v>
      </c>
      <c r="D1324" t="s">
        <v>281</v>
      </c>
      <c r="E1324" t="s">
        <v>206</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25">
      <c r="A1325" t="s">
        <v>309</v>
      </c>
      <c r="B1325" t="s">
        <v>42</v>
      </c>
      <c r="C1325" t="s">
        <v>310</v>
      </c>
      <c r="D1325" t="s">
        <v>281</v>
      </c>
      <c r="E1325" t="s">
        <v>207</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25">
      <c r="A1326" t="s">
        <v>309</v>
      </c>
      <c r="B1326" t="s">
        <v>42</v>
      </c>
      <c r="C1326" t="s">
        <v>310</v>
      </c>
      <c r="D1326" t="s">
        <v>281</v>
      </c>
      <c r="E1326" t="s">
        <v>212</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25">
      <c r="A1327" t="s">
        <v>309</v>
      </c>
      <c r="B1327" t="s">
        <v>42</v>
      </c>
      <c r="C1327" t="s">
        <v>310</v>
      </c>
      <c r="D1327" t="s">
        <v>282</v>
      </c>
      <c r="E1327" t="s">
        <v>213</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25">
      <c r="A1328" t="s">
        <v>309</v>
      </c>
      <c r="B1328" t="s">
        <v>42</v>
      </c>
      <c r="C1328" t="s">
        <v>310</v>
      </c>
      <c r="D1328" t="s">
        <v>282</v>
      </c>
      <c r="E1328" t="s">
        <v>214</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25">
      <c r="A1329" t="s">
        <v>309</v>
      </c>
      <c r="B1329" t="s">
        <v>42</v>
      </c>
      <c r="C1329" t="s">
        <v>310</v>
      </c>
      <c r="D1329" t="s">
        <v>282</v>
      </c>
      <c r="E1329" t="s">
        <v>215</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25">
      <c r="A1330" t="s">
        <v>309</v>
      </c>
      <c r="B1330" t="s">
        <v>42</v>
      </c>
      <c r="C1330" t="s">
        <v>310</v>
      </c>
      <c r="D1330" t="s">
        <v>282</v>
      </c>
      <c r="E1330" t="s">
        <v>217</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25">
      <c r="A1331" t="s">
        <v>309</v>
      </c>
      <c r="B1331" t="s">
        <v>42</v>
      </c>
      <c r="C1331" t="s">
        <v>310</v>
      </c>
      <c r="D1331" t="s">
        <v>283</v>
      </c>
      <c r="E1331" t="s">
        <v>219</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25">
      <c r="A1332" t="s">
        <v>309</v>
      </c>
      <c r="B1332" t="s">
        <v>42</v>
      </c>
      <c r="C1332" t="s">
        <v>310</v>
      </c>
      <c r="D1332" t="s">
        <v>283</v>
      </c>
      <c r="E1332" t="s">
        <v>221</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25">
      <c r="A1333" t="s">
        <v>309</v>
      </c>
      <c r="B1333" t="s">
        <v>42</v>
      </c>
      <c r="C1333" t="s">
        <v>310</v>
      </c>
      <c r="D1333" t="s">
        <v>283</v>
      </c>
      <c r="E1333" t="s">
        <v>222</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25">
      <c r="A1334" t="s">
        <v>309</v>
      </c>
      <c r="B1334" t="s">
        <v>42</v>
      </c>
      <c r="C1334" t="s">
        <v>310</v>
      </c>
      <c r="D1334" t="s">
        <v>283</v>
      </c>
      <c r="E1334" t="s">
        <v>224</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25">
      <c r="A1335" t="s">
        <v>309</v>
      </c>
      <c r="B1335" t="s">
        <v>42</v>
      </c>
      <c r="C1335" t="s">
        <v>310</v>
      </c>
      <c r="D1335" t="s">
        <v>284</v>
      </c>
      <c r="E1335" t="s">
        <v>225</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25">
      <c r="A1336" t="s">
        <v>309</v>
      </c>
      <c r="B1336" t="s">
        <v>42</v>
      </c>
      <c r="C1336" t="s">
        <v>310</v>
      </c>
      <c r="D1336" t="s">
        <v>284</v>
      </c>
      <c r="E1336" t="s">
        <v>226</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25">
      <c r="A1337" t="s">
        <v>309</v>
      </c>
      <c r="B1337" t="s">
        <v>42</v>
      </c>
      <c r="C1337" t="s">
        <v>310</v>
      </c>
      <c r="D1337" t="s">
        <v>284</v>
      </c>
      <c r="E1337" t="s">
        <v>229</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25">
      <c r="A1338" t="s">
        <v>309</v>
      </c>
      <c r="B1338" t="s">
        <v>42</v>
      </c>
      <c r="C1338" t="s">
        <v>310</v>
      </c>
      <c r="D1338" t="s">
        <v>284</v>
      </c>
      <c r="E1338" t="s">
        <v>231</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25">
      <c r="A1339" t="s">
        <v>309</v>
      </c>
      <c r="B1339" t="s">
        <v>42</v>
      </c>
      <c r="C1339" t="s">
        <v>310</v>
      </c>
      <c r="D1339" t="s">
        <v>285</v>
      </c>
      <c r="E1339" t="s">
        <v>232</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25">
      <c r="A1340" t="s">
        <v>309</v>
      </c>
      <c r="B1340" t="s">
        <v>42</v>
      </c>
      <c r="C1340" t="s">
        <v>310</v>
      </c>
      <c r="D1340" t="s">
        <v>285</v>
      </c>
      <c r="E1340" t="s">
        <v>233</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25">
      <c r="A1341" t="s">
        <v>309</v>
      </c>
      <c r="B1341" t="s">
        <v>42</v>
      </c>
      <c r="C1341" t="s">
        <v>310</v>
      </c>
      <c r="D1341" t="s">
        <v>285</v>
      </c>
      <c r="E1341" t="s">
        <v>235</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25">
      <c r="A1342" t="s">
        <v>309</v>
      </c>
      <c r="B1342" t="s">
        <v>42</v>
      </c>
      <c r="C1342" t="s">
        <v>310</v>
      </c>
      <c r="D1342" t="s">
        <v>285</v>
      </c>
      <c r="E1342" t="s">
        <v>244</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25">
      <c r="A1343" t="s">
        <v>309</v>
      </c>
      <c r="B1343" t="s">
        <v>42</v>
      </c>
      <c r="C1343" t="s">
        <v>310</v>
      </c>
      <c r="D1343" t="s">
        <v>286</v>
      </c>
      <c r="E1343" t="s">
        <v>247</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25">
      <c r="A1344" t="s">
        <v>311</v>
      </c>
      <c r="B1344" t="s">
        <v>11</v>
      </c>
      <c r="C1344" t="s">
        <v>29</v>
      </c>
      <c r="D1344" t="s">
        <v>271</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25">
      <c r="A1345" t="s">
        <v>311</v>
      </c>
      <c r="B1345" t="s">
        <v>11</v>
      </c>
      <c r="C1345" t="s">
        <v>29</v>
      </c>
      <c r="D1345" t="s">
        <v>271</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25">
      <c r="A1346" t="s">
        <v>311</v>
      </c>
      <c r="B1346" t="s">
        <v>11</v>
      </c>
      <c r="C1346" t="s">
        <v>29</v>
      </c>
      <c r="D1346" t="s">
        <v>271</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25">
      <c r="A1347" t="s">
        <v>311</v>
      </c>
      <c r="B1347" t="s">
        <v>11</v>
      </c>
      <c r="C1347" t="s">
        <v>29</v>
      </c>
      <c r="D1347" t="s">
        <v>271</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25">
      <c r="A1348" t="s">
        <v>311</v>
      </c>
      <c r="B1348" t="s">
        <v>11</v>
      </c>
      <c r="C1348" t="s">
        <v>29</v>
      </c>
      <c r="D1348" t="s">
        <v>272</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25">
      <c r="A1349" t="s">
        <v>311</v>
      </c>
      <c r="B1349" t="s">
        <v>11</v>
      </c>
      <c r="C1349" t="s">
        <v>29</v>
      </c>
      <c r="D1349" t="s">
        <v>272</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25">
      <c r="A1350" t="s">
        <v>311</v>
      </c>
      <c r="B1350" t="s">
        <v>11</v>
      </c>
      <c r="C1350" t="s">
        <v>29</v>
      </c>
      <c r="D1350" t="s">
        <v>272</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25">
      <c r="A1351" t="s">
        <v>311</v>
      </c>
      <c r="B1351" t="s">
        <v>11</v>
      </c>
      <c r="C1351" t="s">
        <v>29</v>
      </c>
      <c r="D1351" t="s">
        <v>272</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25">
      <c r="A1352" t="s">
        <v>311</v>
      </c>
      <c r="B1352" t="s">
        <v>11</v>
      </c>
      <c r="C1352" t="s">
        <v>29</v>
      </c>
      <c r="D1352" t="s">
        <v>273</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25">
      <c r="A1353" t="s">
        <v>311</v>
      </c>
      <c r="B1353" t="s">
        <v>11</v>
      </c>
      <c r="C1353" t="s">
        <v>29</v>
      </c>
      <c r="D1353" t="s">
        <v>273</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25">
      <c r="A1354" t="s">
        <v>311</v>
      </c>
      <c r="B1354" t="s">
        <v>11</v>
      </c>
      <c r="C1354" t="s">
        <v>29</v>
      </c>
      <c r="D1354" t="s">
        <v>273</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25">
      <c r="A1355" t="s">
        <v>311</v>
      </c>
      <c r="B1355" t="s">
        <v>11</v>
      </c>
      <c r="C1355" t="s">
        <v>29</v>
      </c>
      <c r="D1355" t="s">
        <v>273</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25">
      <c r="A1356" t="s">
        <v>311</v>
      </c>
      <c r="B1356" t="s">
        <v>11</v>
      </c>
      <c r="C1356" t="s">
        <v>29</v>
      </c>
      <c r="D1356" t="s">
        <v>274</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25">
      <c r="A1357" t="s">
        <v>311</v>
      </c>
      <c r="B1357" t="s">
        <v>11</v>
      </c>
      <c r="C1357" t="s">
        <v>29</v>
      </c>
      <c r="D1357" t="s">
        <v>274</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25">
      <c r="A1358" t="s">
        <v>311</v>
      </c>
      <c r="B1358" t="s">
        <v>11</v>
      </c>
      <c r="C1358" t="s">
        <v>29</v>
      </c>
      <c r="D1358" t="s">
        <v>274</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25">
      <c r="A1359" t="s">
        <v>311</v>
      </c>
      <c r="B1359" t="s">
        <v>11</v>
      </c>
      <c r="C1359" t="s">
        <v>29</v>
      </c>
      <c r="D1359" t="s">
        <v>274</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25">
      <c r="A1360" t="s">
        <v>311</v>
      </c>
      <c r="B1360" t="s">
        <v>11</v>
      </c>
      <c r="C1360" t="s">
        <v>29</v>
      </c>
      <c r="D1360" t="s">
        <v>275</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25">
      <c r="A1361" t="s">
        <v>311</v>
      </c>
      <c r="B1361" t="s">
        <v>11</v>
      </c>
      <c r="C1361" t="s">
        <v>29</v>
      </c>
      <c r="D1361" t="s">
        <v>275</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25">
      <c r="A1362" t="s">
        <v>311</v>
      </c>
      <c r="B1362" t="s">
        <v>11</v>
      </c>
      <c r="C1362" t="s">
        <v>29</v>
      </c>
      <c r="D1362" t="s">
        <v>275</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25">
      <c r="A1363" t="s">
        <v>311</v>
      </c>
      <c r="B1363" t="s">
        <v>11</v>
      </c>
      <c r="C1363" t="s">
        <v>29</v>
      </c>
      <c r="D1363" t="s">
        <v>275</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25">
      <c r="A1364" t="s">
        <v>311</v>
      </c>
      <c r="B1364" t="s">
        <v>11</v>
      </c>
      <c r="C1364" t="s">
        <v>29</v>
      </c>
      <c r="D1364" t="s">
        <v>276</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25">
      <c r="A1365" t="s">
        <v>311</v>
      </c>
      <c r="B1365" t="s">
        <v>11</v>
      </c>
      <c r="C1365" t="s">
        <v>29</v>
      </c>
      <c r="D1365" t="s">
        <v>276</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25">
      <c r="A1366" t="s">
        <v>311</v>
      </c>
      <c r="B1366" t="s">
        <v>11</v>
      </c>
      <c r="C1366" t="s">
        <v>29</v>
      </c>
      <c r="D1366" t="s">
        <v>276</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25">
      <c r="A1367" t="s">
        <v>311</v>
      </c>
      <c r="B1367" t="s">
        <v>11</v>
      </c>
      <c r="C1367" t="s">
        <v>29</v>
      </c>
      <c r="D1367" t="s">
        <v>276</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25">
      <c r="A1368" t="s">
        <v>311</v>
      </c>
      <c r="B1368" t="s">
        <v>11</v>
      </c>
      <c r="C1368" t="s">
        <v>29</v>
      </c>
      <c r="D1368" t="s">
        <v>277</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25">
      <c r="A1369" t="s">
        <v>311</v>
      </c>
      <c r="B1369" t="s">
        <v>11</v>
      </c>
      <c r="C1369" t="s">
        <v>29</v>
      </c>
      <c r="D1369" t="s">
        <v>277</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25">
      <c r="A1370" t="s">
        <v>311</v>
      </c>
      <c r="B1370" t="s">
        <v>11</v>
      </c>
      <c r="C1370" t="s">
        <v>29</v>
      </c>
      <c r="D1370" t="s">
        <v>277</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25">
      <c r="A1371" t="s">
        <v>311</v>
      </c>
      <c r="B1371" t="s">
        <v>11</v>
      </c>
      <c r="C1371" t="s">
        <v>29</v>
      </c>
      <c r="D1371" t="s">
        <v>277</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25">
      <c r="A1372" t="s">
        <v>311</v>
      </c>
      <c r="B1372" t="s">
        <v>11</v>
      </c>
      <c r="C1372" t="s">
        <v>29</v>
      </c>
      <c r="D1372" t="s">
        <v>278</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25">
      <c r="A1373" t="s">
        <v>311</v>
      </c>
      <c r="B1373" t="s">
        <v>11</v>
      </c>
      <c r="C1373" t="s">
        <v>29</v>
      </c>
      <c r="D1373" t="s">
        <v>278</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25">
      <c r="A1374" t="s">
        <v>311</v>
      </c>
      <c r="B1374" t="s">
        <v>11</v>
      </c>
      <c r="C1374" t="s">
        <v>29</v>
      </c>
      <c r="D1374" t="s">
        <v>278</v>
      </c>
      <c r="E1374" t="s">
        <v>146</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25">
      <c r="A1375" t="s">
        <v>311</v>
      </c>
      <c r="B1375" t="s">
        <v>11</v>
      </c>
      <c r="C1375" t="s">
        <v>29</v>
      </c>
      <c r="D1375" t="s">
        <v>278</v>
      </c>
      <c r="E1375" t="s">
        <v>147</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25">
      <c r="A1376" t="s">
        <v>311</v>
      </c>
      <c r="B1376" t="s">
        <v>11</v>
      </c>
      <c r="C1376" t="s">
        <v>29</v>
      </c>
      <c r="D1376" t="s">
        <v>279</v>
      </c>
      <c r="E1376" t="s">
        <v>161</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25">
      <c r="A1377" t="s">
        <v>311</v>
      </c>
      <c r="B1377" t="s">
        <v>11</v>
      </c>
      <c r="C1377" t="s">
        <v>29</v>
      </c>
      <c r="D1377" t="s">
        <v>279</v>
      </c>
      <c r="E1377" t="s">
        <v>163</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25">
      <c r="A1378" t="s">
        <v>311</v>
      </c>
      <c r="B1378" t="s">
        <v>11</v>
      </c>
      <c r="C1378" t="s">
        <v>29</v>
      </c>
      <c r="D1378" t="s">
        <v>279</v>
      </c>
      <c r="E1378" t="s">
        <v>164</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25">
      <c r="A1379" t="s">
        <v>311</v>
      </c>
      <c r="B1379" t="s">
        <v>11</v>
      </c>
      <c r="C1379" t="s">
        <v>29</v>
      </c>
      <c r="D1379" t="s">
        <v>279</v>
      </c>
      <c r="E1379" t="s">
        <v>166</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25">
      <c r="A1380" t="s">
        <v>311</v>
      </c>
      <c r="B1380" t="s">
        <v>11</v>
      </c>
      <c r="C1380" t="s">
        <v>29</v>
      </c>
      <c r="D1380" t="s">
        <v>280</v>
      </c>
      <c r="E1380" t="s">
        <v>167</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25">
      <c r="A1381" t="s">
        <v>311</v>
      </c>
      <c r="B1381" t="s">
        <v>11</v>
      </c>
      <c r="C1381" t="s">
        <v>29</v>
      </c>
      <c r="D1381" t="s">
        <v>280</v>
      </c>
      <c r="E1381" t="s">
        <v>171</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25">
      <c r="A1382" t="s">
        <v>311</v>
      </c>
      <c r="B1382" t="s">
        <v>11</v>
      </c>
      <c r="C1382" t="s">
        <v>29</v>
      </c>
      <c r="D1382" t="s">
        <v>280</v>
      </c>
      <c r="E1382" t="s">
        <v>174</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25">
      <c r="A1383" t="s">
        <v>311</v>
      </c>
      <c r="B1383" t="s">
        <v>11</v>
      </c>
      <c r="C1383" t="s">
        <v>29</v>
      </c>
      <c r="D1383" t="s">
        <v>280</v>
      </c>
      <c r="E1383" t="s">
        <v>176</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25">
      <c r="A1384" t="s">
        <v>311</v>
      </c>
      <c r="B1384" t="s">
        <v>11</v>
      </c>
      <c r="C1384" t="s">
        <v>29</v>
      </c>
      <c r="D1384" t="s">
        <v>281</v>
      </c>
      <c r="E1384" t="s">
        <v>195</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25">
      <c r="A1385" t="s">
        <v>311</v>
      </c>
      <c r="B1385" t="s">
        <v>11</v>
      </c>
      <c r="C1385" t="s">
        <v>29</v>
      </c>
      <c r="D1385" t="s">
        <v>281</v>
      </c>
      <c r="E1385" t="s">
        <v>206</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25">
      <c r="A1386" t="s">
        <v>311</v>
      </c>
      <c r="B1386" t="s">
        <v>11</v>
      </c>
      <c r="C1386" t="s">
        <v>29</v>
      </c>
      <c r="D1386" t="s">
        <v>281</v>
      </c>
      <c r="E1386" t="s">
        <v>207</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25">
      <c r="A1387" t="s">
        <v>311</v>
      </c>
      <c r="B1387" t="s">
        <v>11</v>
      </c>
      <c r="C1387" t="s">
        <v>29</v>
      </c>
      <c r="D1387" t="s">
        <v>281</v>
      </c>
      <c r="E1387" t="s">
        <v>212</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25">
      <c r="A1388" t="s">
        <v>311</v>
      </c>
      <c r="B1388" t="s">
        <v>11</v>
      </c>
      <c r="C1388" t="s">
        <v>29</v>
      </c>
      <c r="D1388" t="s">
        <v>282</v>
      </c>
      <c r="E1388" t="s">
        <v>213</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25">
      <c r="A1389" t="s">
        <v>311</v>
      </c>
      <c r="B1389" t="s">
        <v>11</v>
      </c>
      <c r="C1389" t="s">
        <v>29</v>
      </c>
      <c r="D1389" t="s">
        <v>282</v>
      </c>
      <c r="E1389" t="s">
        <v>214</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25">
      <c r="A1390" t="s">
        <v>311</v>
      </c>
      <c r="B1390" t="s">
        <v>11</v>
      </c>
      <c r="C1390" t="s">
        <v>29</v>
      </c>
      <c r="D1390" t="s">
        <v>282</v>
      </c>
      <c r="E1390" t="s">
        <v>215</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25">
      <c r="A1391" t="s">
        <v>311</v>
      </c>
      <c r="B1391" t="s">
        <v>11</v>
      </c>
      <c r="C1391" t="s">
        <v>29</v>
      </c>
      <c r="D1391" t="s">
        <v>282</v>
      </c>
      <c r="E1391" t="s">
        <v>217</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25">
      <c r="A1392" t="s">
        <v>311</v>
      </c>
      <c r="B1392" t="s">
        <v>11</v>
      </c>
      <c r="C1392" t="s">
        <v>29</v>
      </c>
      <c r="D1392" t="s">
        <v>283</v>
      </c>
      <c r="E1392" t="s">
        <v>219</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25">
      <c r="A1393" t="s">
        <v>311</v>
      </c>
      <c r="B1393" t="s">
        <v>11</v>
      </c>
      <c r="C1393" t="s">
        <v>29</v>
      </c>
      <c r="D1393" t="s">
        <v>283</v>
      </c>
      <c r="E1393" t="s">
        <v>221</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25">
      <c r="A1394" t="s">
        <v>311</v>
      </c>
      <c r="B1394" t="s">
        <v>11</v>
      </c>
      <c r="C1394" t="s">
        <v>29</v>
      </c>
      <c r="D1394" t="s">
        <v>283</v>
      </c>
      <c r="E1394" t="s">
        <v>222</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25">
      <c r="A1395" t="s">
        <v>311</v>
      </c>
      <c r="B1395" t="s">
        <v>11</v>
      </c>
      <c r="C1395" t="s">
        <v>29</v>
      </c>
      <c r="D1395" t="s">
        <v>283</v>
      </c>
      <c r="E1395" t="s">
        <v>224</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25">
      <c r="A1396" t="s">
        <v>311</v>
      </c>
      <c r="B1396" t="s">
        <v>11</v>
      </c>
      <c r="C1396" t="s">
        <v>29</v>
      </c>
      <c r="D1396" t="s">
        <v>284</v>
      </c>
      <c r="E1396" t="s">
        <v>225</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25">
      <c r="A1397" t="s">
        <v>311</v>
      </c>
      <c r="B1397" t="s">
        <v>11</v>
      </c>
      <c r="C1397" t="s">
        <v>29</v>
      </c>
      <c r="D1397" t="s">
        <v>284</v>
      </c>
      <c r="E1397" t="s">
        <v>226</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25">
      <c r="A1398" t="s">
        <v>311</v>
      </c>
      <c r="B1398" t="s">
        <v>11</v>
      </c>
      <c r="C1398" t="s">
        <v>29</v>
      </c>
      <c r="D1398" t="s">
        <v>284</v>
      </c>
      <c r="E1398" t="s">
        <v>229</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25">
      <c r="A1399" t="s">
        <v>311</v>
      </c>
      <c r="B1399" t="s">
        <v>11</v>
      </c>
      <c r="C1399" t="s">
        <v>29</v>
      </c>
      <c r="D1399" t="s">
        <v>284</v>
      </c>
      <c r="E1399" t="s">
        <v>231</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25">
      <c r="A1400" t="s">
        <v>311</v>
      </c>
      <c r="B1400" t="s">
        <v>11</v>
      </c>
      <c r="C1400" t="s">
        <v>29</v>
      </c>
      <c r="D1400" t="s">
        <v>285</v>
      </c>
      <c r="E1400" t="s">
        <v>232</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25">
      <c r="A1401" t="s">
        <v>311</v>
      </c>
      <c r="B1401" t="s">
        <v>11</v>
      </c>
      <c r="C1401" t="s">
        <v>29</v>
      </c>
      <c r="D1401" t="s">
        <v>285</v>
      </c>
      <c r="E1401" t="s">
        <v>233</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25">
      <c r="A1402" t="s">
        <v>311</v>
      </c>
      <c r="B1402" t="s">
        <v>11</v>
      </c>
      <c r="C1402" t="s">
        <v>29</v>
      </c>
      <c r="D1402" t="s">
        <v>285</v>
      </c>
      <c r="E1402" t="s">
        <v>235</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25">
      <c r="A1403" t="s">
        <v>311</v>
      </c>
      <c r="B1403" t="s">
        <v>11</v>
      </c>
      <c r="C1403" t="s">
        <v>29</v>
      </c>
      <c r="D1403" t="s">
        <v>285</v>
      </c>
      <c r="E1403" t="s">
        <v>244</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25">
      <c r="A1404" t="s">
        <v>311</v>
      </c>
      <c r="B1404" t="s">
        <v>11</v>
      </c>
      <c r="C1404" t="s">
        <v>29</v>
      </c>
      <c r="D1404" t="s">
        <v>286</v>
      </c>
      <c r="E1404" t="s">
        <v>247</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25">
      <c r="A1405" t="s">
        <v>312</v>
      </c>
      <c r="B1405" t="s">
        <v>43</v>
      </c>
      <c r="C1405" t="s">
        <v>29</v>
      </c>
      <c r="D1405" t="s">
        <v>271</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25">
      <c r="A1406" t="s">
        <v>312</v>
      </c>
      <c r="B1406" t="s">
        <v>43</v>
      </c>
      <c r="C1406" t="s">
        <v>29</v>
      </c>
      <c r="D1406" t="s">
        <v>271</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25">
      <c r="A1407" t="s">
        <v>312</v>
      </c>
      <c r="B1407" t="s">
        <v>43</v>
      </c>
      <c r="C1407" t="s">
        <v>29</v>
      </c>
      <c r="D1407" t="s">
        <v>271</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25">
      <c r="A1408" t="s">
        <v>312</v>
      </c>
      <c r="B1408" t="s">
        <v>43</v>
      </c>
      <c r="C1408" t="s">
        <v>29</v>
      </c>
      <c r="D1408" t="s">
        <v>271</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25">
      <c r="A1409" t="s">
        <v>312</v>
      </c>
      <c r="B1409" t="s">
        <v>43</v>
      </c>
      <c r="C1409" t="s">
        <v>29</v>
      </c>
      <c r="D1409" t="s">
        <v>272</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25">
      <c r="A1410" t="s">
        <v>312</v>
      </c>
      <c r="B1410" t="s">
        <v>43</v>
      </c>
      <c r="C1410" t="s">
        <v>29</v>
      </c>
      <c r="D1410" t="s">
        <v>272</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25">
      <c r="A1411" t="s">
        <v>312</v>
      </c>
      <c r="B1411" t="s">
        <v>43</v>
      </c>
      <c r="C1411" t="s">
        <v>29</v>
      </c>
      <c r="D1411" t="s">
        <v>272</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25">
      <c r="A1412" t="s">
        <v>312</v>
      </c>
      <c r="B1412" t="s">
        <v>43</v>
      </c>
      <c r="C1412" t="s">
        <v>29</v>
      </c>
      <c r="D1412" t="s">
        <v>272</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25">
      <c r="A1413" t="s">
        <v>312</v>
      </c>
      <c r="B1413" t="s">
        <v>43</v>
      </c>
      <c r="C1413" t="s">
        <v>29</v>
      </c>
      <c r="D1413" t="s">
        <v>273</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25">
      <c r="A1414" t="s">
        <v>312</v>
      </c>
      <c r="B1414" t="s">
        <v>43</v>
      </c>
      <c r="C1414" t="s">
        <v>29</v>
      </c>
      <c r="D1414" t="s">
        <v>273</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25">
      <c r="A1415" t="s">
        <v>312</v>
      </c>
      <c r="B1415" t="s">
        <v>43</v>
      </c>
      <c r="C1415" t="s">
        <v>29</v>
      </c>
      <c r="D1415" t="s">
        <v>273</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25">
      <c r="A1416" t="s">
        <v>312</v>
      </c>
      <c r="B1416" t="s">
        <v>43</v>
      </c>
      <c r="C1416" t="s">
        <v>29</v>
      </c>
      <c r="D1416" t="s">
        <v>273</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25">
      <c r="A1417" t="s">
        <v>312</v>
      </c>
      <c r="B1417" t="s">
        <v>43</v>
      </c>
      <c r="C1417" t="s">
        <v>29</v>
      </c>
      <c r="D1417" t="s">
        <v>274</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25">
      <c r="A1418" t="s">
        <v>312</v>
      </c>
      <c r="B1418" t="s">
        <v>43</v>
      </c>
      <c r="C1418" t="s">
        <v>29</v>
      </c>
      <c r="D1418" t="s">
        <v>274</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25">
      <c r="A1419" t="s">
        <v>312</v>
      </c>
      <c r="B1419" t="s">
        <v>43</v>
      </c>
      <c r="C1419" t="s">
        <v>29</v>
      </c>
      <c r="D1419" t="s">
        <v>274</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25">
      <c r="A1420" t="s">
        <v>312</v>
      </c>
      <c r="B1420" t="s">
        <v>43</v>
      </c>
      <c r="C1420" t="s">
        <v>29</v>
      </c>
      <c r="D1420" t="s">
        <v>274</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25">
      <c r="A1421" t="s">
        <v>312</v>
      </c>
      <c r="B1421" t="s">
        <v>43</v>
      </c>
      <c r="C1421" t="s">
        <v>29</v>
      </c>
      <c r="D1421" t="s">
        <v>275</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25">
      <c r="A1422" t="s">
        <v>312</v>
      </c>
      <c r="B1422" t="s">
        <v>43</v>
      </c>
      <c r="C1422" t="s">
        <v>29</v>
      </c>
      <c r="D1422" t="s">
        <v>275</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25">
      <c r="A1423" t="s">
        <v>312</v>
      </c>
      <c r="B1423" t="s">
        <v>43</v>
      </c>
      <c r="C1423" t="s">
        <v>29</v>
      </c>
      <c r="D1423" t="s">
        <v>275</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25">
      <c r="A1424" t="s">
        <v>312</v>
      </c>
      <c r="B1424" t="s">
        <v>43</v>
      </c>
      <c r="C1424" t="s">
        <v>29</v>
      </c>
      <c r="D1424" t="s">
        <v>275</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25">
      <c r="A1425" t="s">
        <v>312</v>
      </c>
      <c r="B1425" t="s">
        <v>43</v>
      </c>
      <c r="C1425" t="s">
        <v>29</v>
      </c>
      <c r="D1425" t="s">
        <v>276</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25">
      <c r="A1426" t="s">
        <v>312</v>
      </c>
      <c r="B1426" t="s">
        <v>43</v>
      </c>
      <c r="C1426" t="s">
        <v>29</v>
      </c>
      <c r="D1426" t="s">
        <v>276</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25">
      <c r="A1427" t="s">
        <v>312</v>
      </c>
      <c r="B1427" t="s">
        <v>43</v>
      </c>
      <c r="C1427" t="s">
        <v>29</v>
      </c>
      <c r="D1427" t="s">
        <v>276</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25">
      <c r="A1428" t="s">
        <v>312</v>
      </c>
      <c r="B1428" t="s">
        <v>43</v>
      </c>
      <c r="C1428" t="s">
        <v>29</v>
      </c>
      <c r="D1428" t="s">
        <v>276</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25">
      <c r="A1429" t="s">
        <v>312</v>
      </c>
      <c r="B1429" t="s">
        <v>43</v>
      </c>
      <c r="C1429" t="s">
        <v>29</v>
      </c>
      <c r="D1429" t="s">
        <v>277</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25">
      <c r="A1430" t="s">
        <v>312</v>
      </c>
      <c r="B1430" t="s">
        <v>43</v>
      </c>
      <c r="C1430" t="s">
        <v>29</v>
      </c>
      <c r="D1430" t="s">
        <v>277</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25">
      <c r="A1431" t="s">
        <v>312</v>
      </c>
      <c r="B1431" t="s">
        <v>43</v>
      </c>
      <c r="C1431" t="s">
        <v>29</v>
      </c>
      <c r="D1431" t="s">
        <v>277</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25">
      <c r="A1432" t="s">
        <v>312</v>
      </c>
      <c r="B1432" t="s">
        <v>43</v>
      </c>
      <c r="C1432" t="s">
        <v>29</v>
      </c>
      <c r="D1432" t="s">
        <v>277</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25">
      <c r="A1433" t="s">
        <v>312</v>
      </c>
      <c r="B1433" t="s">
        <v>43</v>
      </c>
      <c r="C1433" t="s">
        <v>29</v>
      </c>
      <c r="D1433" t="s">
        <v>278</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25">
      <c r="A1434" t="s">
        <v>312</v>
      </c>
      <c r="B1434" t="s">
        <v>43</v>
      </c>
      <c r="C1434" t="s">
        <v>29</v>
      </c>
      <c r="D1434" t="s">
        <v>278</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25">
      <c r="A1435" t="s">
        <v>312</v>
      </c>
      <c r="B1435" t="s">
        <v>43</v>
      </c>
      <c r="C1435" t="s">
        <v>29</v>
      </c>
      <c r="D1435" t="s">
        <v>278</v>
      </c>
      <c r="E1435" t="s">
        <v>146</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25">
      <c r="A1436" t="s">
        <v>312</v>
      </c>
      <c r="B1436" t="s">
        <v>43</v>
      </c>
      <c r="C1436" t="s">
        <v>29</v>
      </c>
      <c r="D1436" t="s">
        <v>278</v>
      </c>
      <c r="E1436" t="s">
        <v>147</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25">
      <c r="A1437" t="s">
        <v>312</v>
      </c>
      <c r="B1437" t="s">
        <v>43</v>
      </c>
      <c r="C1437" t="s">
        <v>29</v>
      </c>
      <c r="D1437" t="s">
        <v>279</v>
      </c>
      <c r="E1437" t="s">
        <v>161</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25">
      <c r="A1438" t="s">
        <v>312</v>
      </c>
      <c r="B1438" t="s">
        <v>43</v>
      </c>
      <c r="C1438" t="s">
        <v>29</v>
      </c>
      <c r="D1438" t="s">
        <v>279</v>
      </c>
      <c r="E1438" t="s">
        <v>163</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25">
      <c r="A1439" t="s">
        <v>312</v>
      </c>
      <c r="B1439" t="s">
        <v>43</v>
      </c>
      <c r="C1439" t="s">
        <v>29</v>
      </c>
      <c r="D1439" t="s">
        <v>279</v>
      </c>
      <c r="E1439" t="s">
        <v>164</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25">
      <c r="A1440" t="s">
        <v>312</v>
      </c>
      <c r="B1440" t="s">
        <v>43</v>
      </c>
      <c r="C1440" t="s">
        <v>29</v>
      </c>
      <c r="D1440" t="s">
        <v>279</v>
      </c>
      <c r="E1440" t="s">
        <v>166</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25">
      <c r="A1441" t="s">
        <v>312</v>
      </c>
      <c r="B1441" t="s">
        <v>43</v>
      </c>
      <c r="C1441" t="s">
        <v>29</v>
      </c>
      <c r="D1441" t="s">
        <v>280</v>
      </c>
      <c r="E1441" t="s">
        <v>167</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25">
      <c r="A1442" t="s">
        <v>312</v>
      </c>
      <c r="B1442" t="s">
        <v>43</v>
      </c>
      <c r="C1442" t="s">
        <v>29</v>
      </c>
      <c r="D1442" t="s">
        <v>280</v>
      </c>
      <c r="E1442" t="s">
        <v>171</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25">
      <c r="A1443" t="s">
        <v>312</v>
      </c>
      <c r="B1443" t="s">
        <v>43</v>
      </c>
      <c r="C1443" t="s">
        <v>29</v>
      </c>
      <c r="D1443" t="s">
        <v>280</v>
      </c>
      <c r="E1443" t="s">
        <v>174</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25">
      <c r="A1444" t="s">
        <v>312</v>
      </c>
      <c r="B1444" t="s">
        <v>43</v>
      </c>
      <c r="C1444" t="s">
        <v>29</v>
      </c>
      <c r="D1444" t="s">
        <v>280</v>
      </c>
      <c r="E1444" t="s">
        <v>176</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25">
      <c r="A1445" t="s">
        <v>312</v>
      </c>
      <c r="B1445" t="s">
        <v>43</v>
      </c>
      <c r="C1445" t="s">
        <v>29</v>
      </c>
      <c r="D1445" t="s">
        <v>281</v>
      </c>
      <c r="E1445" t="s">
        <v>195</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25">
      <c r="A1446" t="s">
        <v>312</v>
      </c>
      <c r="B1446" t="s">
        <v>43</v>
      </c>
      <c r="C1446" t="s">
        <v>29</v>
      </c>
      <c r="D1446" t="s">
        <v>281</v>
      </c>
      <c r="E1446" t="s">
        <v>206</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25">
      <c r="A1447" t="s">
        <v>312</v>
      </c>
      <c r="B1447" t="s">
        <v>43</v>
      </c>
      <c r="C1447" t="s">
        <v>29</v>
      </c>
      <c r="D1447" t="s">
        <v>281</v>
      </c>
      <c r="E1447" t="s">
        <v>207</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25">
      <c r="A1448" t="s">
        <v>312</v>
      </c>
      <c r="B1448" t="s">
        <v>43</v>
      </c>
      <c r="C1448" t="s">
        <v>29</v>
      </c>
      <c r="D1448" t="s">
        <v>281</v>
      </c>
      <c r="E1448" t="s">
        <v>212</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25">
      <c r="A1449" t="s">
        <v>312</v>
      </c>
      <c r="B1449" t="s">
        <v>43</v>
      </c>
      <c r="C1449" t="s">
        <v>29</v>
      </c>
      <c r="D1449" t="s">
        <v>282</v>
      </c>
      <c r="E1449" t="s">
        <v>213</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25">
      <c r="A1450" t="s">
        <v>312</v>
      </c>
      <c r="B1450" t="s">
        <v>43</v>
      </c>
      <c r="C1450" t="s">
        <v>29</v>
      </c>
      <c r="D1450" t="s">
        <v>282</v>
      </c>
      <c r="E1450" t="s">
        <v>214</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25">
      <c r="A1451" t="s">
        <v>312</v>
      </c>
      <c r="B1451" t="s">
        <v>43</v>
      </c>
      <c r="C1451" t="s">
        <v>29</v>
      </c>
      <c r="D1451" t="s">
        <v>282</v>
      </c>
      <c r="E1451" t="s">
        <v>215</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25">
      <c r="A1452" t="s">
        <v>312</v>
      </c>
      <c r="B1452" t="s">
        <v>43</v>
      </c>
      <c r="C1452" t="s">
        <v>29</v>
      </c>
      <c r="D1452" t="s">
        <v>282</v>
      </c>
      <c r="E1452" t="s">
        <v>217</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25">
      <c r="A1453" t="s">
        <v>312</v>
      </c>
      <c r="B1453" t="s">
        <v>43</v>
      </c>
      <c r="C1453" t="s">
        <v>29</v>
      </c>
      <c r="D1453" t="s">
        <v>283</v>
      </c>
      <c r="E1453" t="s">
        <v>219</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25">
      <c r="A1454" t="s">
        <v>312</v>
      </c>
      <c r="B1454" t="s">
        <v>43</v>
      </c>
      <c r="C1454" t="s">
        <v>29</v>
      </c>
      <c r="D1454" t="s">
        <v>283</v>
      </c>
      <c r="E1454" t="s">
        <v>221</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25">
      <c r="A1455" t="s">
        <v>312</v>
      </c>
      <c r="B1455" t="s">
        <v>43</v>
      </c>
      <c r="C1455" t="s">
        <v>29</v>
      </c>
      <c r="D1455" t="s">
        <v>283</v>
      </c>
      <c r="E1455" t="s">
        <v>222</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25">
      <c r="A1456" t="s">
        <v>312</v>
      </c>
      <c r="B1456" t="s">
        <v>43</v>
      </c>
      <c r="C1456" t="s">
        <v>29</v>
      </c>
      <c r="D1456" t="s">
        <v>283</v>
      </c>
      <c r="E1456" t="s">
        <v>224</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25">
      <c r="A1457" t="s">
        <v>312</v>
      </c>
      <c r="B1457" t="s">
        <v>43</v>
      </c>
      <c r="C1457" t="s">
        <v>29</v>
      </c>
      <c r="D1457" t="s">
        <v>284</v>
      </c>
      <c r="E1457" t="s">
        <v>225</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25">
      <c r="A1458" t="s">
        <v>312</v>
      </c>
      <c r="B1458" t="s">
        <v>43</v>
      </c>
      <c r="C1458" t="s">
        <v>29</v>
      </c>
      <c r="D1458" t="s">
        <v>284</v>
      </c>
      <c r="E1458" t="s">
        <v>226</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25">
      <c r="A1459" t="s">
        <v>312</v>
      </c>
      <c r="B1459" t="s">
        <v>43</v>
      </c>
      <c r="C1459" t="s">
        <v>29</v>
      </c>
      <c r="D1459" t="s">
        <v>284</v>
      </c>
      <c r="E1459" t="s">
        <v>229</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25">
      <c r="A1460" t="s">
        <v>312</v>
      </c>
      <c r="B1460" t="s">
        <v>43</v>
      </c>
      <c r="C1460" t="s">
        <v>29</v>
      </c>
      <c r="D1460" t="s">
        <v>284</v>
      </c>
      <c r="E1460" t="s">
        <v>231</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25">
      <c r="A1461" t="s">
        <v>312</v>
      </c>
      <c r="B1461" t="s">
        <v>43</v>
      </c>
      <c r="C1461" t="s">
        <v>29</v>
      </c>
      <c r="D1461" t="s">
        <v>285</v>
      </c>
      <c r="E1461" t="s">
        <v>232</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25">
      <c r="A1462" t="s">
        <v>312</v>
      </c>
      <c r="B1462" t="s">
        <v>43</v>
      </c>
      <c r="C1462" t="s">
        <v>29</v>
      </c>
      <c r="D1462" t="s">
        <v>285</v>
      </c>
      <c r="E1462" t="s">
        <v>233</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25">
      <c r="A1463" t="s">
        <v>312</v>
      </c>
      <c r="B1463" t="s">
        <v>43</v>
      </c>
      <c r="C1463" t="s">
        <v>29</v>
      </c>
      <c r="D1463" t="s">
        <v>285</v>
      </c>
      <c r="E1463" t="s">
        <v>235</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25">
      <c r="A1464" t="s">
        <v>312</v>
      </c>
      <c r="B1464" t="s">
        <v>43</v>
      </c>
      <c r="C1464" t="s">
        <v>29</v>
      </c>
      <c r="D1464" t="s">
        <v>285</v>
      </c>
      <c r="E1464" t="s">
        <v>244</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25">
      <c r="A1465" t="s">
        <v>312</v>
      </c>
      <c r="B1465" t="s">
        <v>43</v>
      </c>
      <c r="C1465" t="s">
        <v>29</v>
      </c>
      <c r="D1465" t="s">
        <v>286</v>
      </c>
      <c r="E1465" t="s">
        <v>247</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25">
      <c r="A1466" t="s">
        <v>313</v>
      </c>
      <c r="B1466" t="s">
        <v>12</v>
      </c>
      <c r="C1466" t="s">
        <v>29</v>
      </c>
      <c r="D1466" t="s">
        <v>271</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25">
      <c r="A1467" t="s">
        <v>313</v>
      </c>
      <c r="B1467" t="s">
        <v>12</v>
      </c>
      <c r="C1467" t="s">
        <v>29</v>
      </c>
      <c r="D1467" t="s">
        <v>271</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25">
      <c r="A1468" t="s">
        <v>313</v>
      </c>
      <c r="B1468" t="s">
        <v>12</v>
      </c>
      <c r="C1468" t="s">
        <v>29</v>
      </c>
      <c r="D1468" t="s">
        <v>271</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25">
      <c r="A1469" t="s">
        <v>313</v>
      </c>
      <c r="B1469" t="s">
        <v>12</v>
      </c>
      <c r="C1469" t="s">
        <v>29</v>
      </c>
      <c r="D1469" t="s">
        <v>271</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25">
      <c r="A1470" t="s">
        <v>313</v>
      </c>
      <c r="B1470" t="s">
        <v>12</v>
      </c>
      <c r="C1470" t="s">
        <v>29</v>
      </c>
      <c r="D1470" t="s">
        <v>272</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25">
      <c r="A1471" t="s">
        <v>313</v>
      </c>
      <c r="B1471" t="s">
        <v>12</v>
      </c>
      <c r="C1471" t="s">
        <v>29</v>
      </c>
      <c r="D1471" t="s">
        <v>272</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25">
      <c r="A1472" t="s">
        <v>313</v>
      </c>
      <c r="B1472" t="s">
        <v>12</v>
      </c>
      <c r="C1472" t="s">
        <v>29</v>
      </c>
      <c r="D1472" t="s">
        <v>272</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25">
      <c r="A1473" t="s">
        <v>313</v>
      </c>
      <c r="B1473" t="s">
        <v>12</v>
      </c>
      <c r="C1473" t="s">
        <v>29</v>
      </c>
      <c r="D1473" t="s">
        <v>272</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25">
      <c r="A1474" t="s">
        <v>313</v>
      </c>
      <c r="B1474" t="s">
        <v>12</v>
      </c>
      <c r="C1474" t="s">
        <v>29</v>
      </c>
      <c r="D1474" t="s">
        <v>273</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25">
      <c r="A1475" t="s">
        <v>313</v>
      </c>
      <c r="B1475" t="s">
        <v>12</v>
      </c>
      <c r="C1475" t="s">
        <v>29</v>
      </c>
      <c r="D1475" t="s">
        <v>273</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25">
      <c r="A1476" t="s">
        <v>313</v>
      </c>
      <c r="B1476" t="s">
        <v>12</v>
      </c>
      <c r="C1476" t="s">
        <v>29</v>
      </c>
      <c r="D1476" t="s">
        <v>273</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25">
      <c r="A1477" t="s">
        <v>313</v>
      </c>
      <c r="B1477" t="s">
        <v>12</v>
      </c>
      <c r="C1477" t="s">
        <v>29</v>
      </c>
      <c r="D1477" t="s">
        <v>273</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25">
      <c r="A1478" t="s">
        <v>313</v>
      </c>
      <c r="B1478" t="s">
        <v>12</v>
      </c>
      <c r="C1478" t="s">
        <v>29</v>
      </c>
      <c r="D1478" t="s">
        <v>274</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25">
      <c r="A1479" t="s">
        <v>313</v>
      </c>
      <c r="B1479" t="s">
        <v>12</v>
      </c>
      <c r="C1479" t="s">
        <v>29</v>
      </c>
      <c r="D1479" t="s">
        <v>274</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25">
      <c r="A1480" t="s">
        <v>313</v>
      </c>
      <c r="B1480" t="s">
        <v>12</v>
      </c>
      <c r="C1480" t="s">
        <v>29</v>
      </c>
      <c r="D1480" t="s">
        <v>274</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25">
      <c r="A1481" t="s">
        <v>313</v>
      </c>
      <c r="B1481" t="s">
        <v>12</v>
      </c>
      <c r="C1481" t="s">
        <v>29</v>
      </c>
      <c r="D1481" t="s">
        <v>274</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25">
      <c r="A1482" t="s">
        <v>313</v>
      </c>
      <c r="B1482" t="s">
        <v>12</v>
      </c>
      <c r="C1482" t="s">
        <v>29</v>
      </c>
      <c r="D1482" t="s">
        <v>275</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25">
      <c r="A1483" t="s">
        <v>313</v>
      </c>
      <c r="B1483" t="s">
        <v>12</v>
      </c>
      <c r="C1483" t="s">
        <v>29</v>
      </c>
      <c r="D1483" t="s">
        <v>275</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25">
      <c r="A1484" t="s">
        <v>313</v>
      </c>
      <c r="B1484" t="s">
        <v>12</v>
      </c>
      <c r="C1484" t="s">
        <v>29</v>
      </c>
      <c r="D1484" t="s">
        <v>275</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25">
      <c r="A1485" t="s">
        <v>313</v>
      </c>
      <c r="B1485" t="s">
        <v>12</v>
      </c>
      <c r="C1485" t="s">
        <v>29</v>
      </c>
      <c r="D1485" t="s">
        <v>275</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25">
      <c r="A1486" t="s">
        <v>313</v>
      </c>
      <c r="B1486" t="s">
        <v>12</v>
      </c>
      <c r="C1486" t="s">
        <v>29</v>
      </c>
      <c r="D1486" t="s">
        <v>276</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25">
      <c r="A1487" t="s">
        <v>313</v>
      </c>
      <c r="B1487" t="s">
        <v>12</v>
      </c>
      <c r="C1487" t="s">
        <v>29</v>
      </c>
      <c r="D1487" t="s">
        <v>276</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25">
      <c r="A1488" t="s">
        <v>313</v>
      </c>
      <c r="B1488" t="s">
        <v>12</v>
      </c>
      <c r="C1488" t="s">
        <v>29</v>
      </c>
      <c r="D1488" t="s">
        <v>276</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25">
      <c r="A1489" t="s">
        <v>313</v>
      </c>
      <c r="B1489" t="s">
        <v>12</v>
      </c>
      <c r="C1489" t="s">
        <v>29</v>
      </c>
      <c r="D1489" t="s">
        <v>276</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25">
      <c r="A1490" t="s">
        <v>313</v>
      </c>
      <c r="B1490" t="s">
        <v>12</v>
      </c>
      <c r="C1490" t="s">
        <v>29</v>
      </c>
      <c r="D1490" t="s">
        <v>277</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25">
      <c r="A1491" t="s">
        <v>313</v>
      </c>
      <c r="B1491" t="s">
        <v>12</v>
      </c>
      <c r="C1491" t="s">
        <v>29</v>
      </c>
      <c r="D1491" t="s">
        <v>277</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25">
      <c r="A1492" t="s">
        <v>313</v>
      </c>
      <c r="B1492" t="s">
        <v>12</v>
      </c>
      <c r="C1492" t="s">
        <v>29</v>
      </c>
      <c r="D1492" t="s">
        <v>277</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25">
      <c r="A1493" t="s">
        <v>313</v>
      </c>
      <c r="B1493" t="s">
        <v>12</v>
      </c>
      <c r="C1493" t="s">
        <v>29</v>
      </c>
      <c r="D1493" t="s">
        <v>277</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25">
      <c r="A1494" t="s">
        <v>313</v>
      </c>
      <c r="B1494" t="s">
        <v>12</v>
      </c>
      <c r="C1494" t="s">
        <v>29</v>
      </c>
      <c r="D1494" t="s">
        <v>278</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25">
      <c r="A1495" t="s">
        <v>313</v>
      </c>
      <c r="B1495" t="s">
        <v>12</v>
      </c>
      <c r="C1495" t="s">
        <v>29</v>
      </c>
      <c r="D1495" t="s">
        <v>278</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25">
      <c r="A1496" t="s">
        <v>313</v>
      </c>
      <c r="B1496" t="s">
        <v>12</v>
      </c>
      <c r="C1496" t="s">
        <v>29</v>
      </c>
      <c r="D1496" t="s">
        <v>278</v>
      </c>
      <c r="E1496" t="s">
        <v>146</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25">
      <c r="A1497" t="s">
        <v>313</v>
      </c>
      <c r="B1497" t="s">
        <v>12</v>
      </c>
      <c r="C1497" t="s">
        <v>29</v>
      </c>
      <c r="D1497" t="s">
        <v>278</v>
      </c>
      <c r="E1497" t="s">
        <v>147</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25">
      <c r="A1498" t="s">
        <v>313</v>
      </c>
      <c r="B1498" t="s">
        <v>12</v>
      </c>
      <c r="C1498" t="s">
        <v>29</v>
      </c>
      <c r="D1498" t="s">
        <v>279</v>
      </c>
      <c r="E1498" t="s">
        <v>161</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25">
      <c r="A1499" t="s">
        <v>313</v>
      </c>
      <c r="B1499" t="s">
        <v>12</v>
      </c>
      <c r="C1499" t="s">
        <v>29</v>
      </c>
      <c r="D1499" t="s">
        <v>279</v>
      </c>
      <c r="E1499" t="s">
        <v>163</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25">
      <c r="A1500" t="s">
        <v>313</v>
      </c>
      <c r="B1500" t="s">
        <v>12</v>
      </c>
      <c r="C1500" t="s">
        <v>29</v>
      </c>
      <c r="D1500" t="s">
        <v>279</v>
      </c>
      <c r="E1500" t="s">
        <v>164</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25">
      <c r="A1501" t="s">
        <v>313</v>
      </c>
      <c r="B1501" t="s">
        <v>12</v>
      </c>
      <c r="C1501" t="s">
        <v>29</v>
      </c>
      <c r="D1501" t="s">
        <v>279</v>
      </c>
      <c r="E1501" t="s">
        <v>166</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25">
      <c r="A1502" t="s">
        <v>313</v>
      </c>
      <c r="B1502" t="s">
        <v>12</v>
      </c>
      <c r="C1502" t="s">
        <v>29</v>
      </c>
      <c r="D1502" t="s">
        <v>280</v>
      </c>
      <c r="E1502" t="s">
        <v>167</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25">
      <c r="A1503" t="s">
        <v>313</v>
      </c>
      <c r="B1503" t="s">
        <v>12</v>
      </c>
      <c r="C1503" t="s">
        <v>29</v>
      </c>
      <c r="D1503" t="s">
        <v>280</v>
      </c>
      <c r="E1503" t="s">
        <v>171</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25">
      <c r="A1504" t="s">
        <v>313</v>
      </c>
      <c r="B1504" t="s">
        <v>12</v>
      </c>
      <c r="C1504" t="s">
        <v>29</v>
      </c>
      <c r="D1504" t="s">
        <v>280</v>
      </c>
      <c r="E1504" t="s">
        <v>174</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25">
      <c r="A1505" t="s">
        <v>313</v>
      </c>
      <c r="B1505" t="s">
        <v>12</v>
      </c>
      <c r="C1505" t="s">
        <v>29</v>
      </c>
      <c r="D1505" t="s">
        <v>280</v>
      </c>
      <c r="E1505" t="s">
        <v>176</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25">
      <c r="A1506" t="s">
        <v>313</v>
      </c>
      <c r="B1506" t="s">
        <v>12</v>
      </c>
      <c r="C1506" t="s">
        <v>29</v>
      </c>
      <c r="D1506" t="s">
        <v>281</v>
      </c>
      <c r="E1506" t="s">
        <v>195</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25">
      <c r="A1507" t="s">
        <v>313</v>
      </c>
      <c r="B1507" t="s">
        <v>12</v>
      </c>
      <c r="C1507" t="s">
        <v>29</v>
      </c>
      <c r="D1507" t="s">
        <v>281</v>
      </c>
      <c r="E1507" t="s">
        <v>206</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25">
      <c r="A1508" t="s">
        <v>313</v>
      </c>
      <c r="B1508" t="s">
        <v>12</v>
      </c>
      <c r="C1508" t="s">
        <v>29</v>
      </c>
      <c r="D1508" t="s">
        <v>281</v>
      </c>
      <c r="E1508" t="s">
        <v>207</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25">
      <c r="A1509" t="s">
        <v>313</v>
      </c>
      <c r="B1509" t="s">
        <v>12</v>
      </c>
      <c r="C1509" t="s">
        <v>29</v>
      </c>
      <c r="D1509" t="s">
        <v>281</v>
      </c>
      <c r="E1509" t="s">
        <v>212</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25">
      <c r="A1510" t="s">
        <v>313</v>
      </c>
      <c r="B1510" t="s">
        <v>12</v>
      </c>
      <c r="C1510" t="s">
        <v>29</v>
      </c>
      <c r="D1510" t="s">
        <v>282</v>
      </c>
      <c r="E1510" t="s">
        <v>213</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25">
      <c r="A1511" t="s">
        <v>313</v>
      </c>
      <c r="B1511" t="s">
        <v>12</v>
      </c>
      <c r="C1511" t="s">
        <v>29</v>
      </c>
      <c r="D1511" t="s">
        <v>282</v>
      </c>
      <c r="E1511" t="s">
        <v>214</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25">
      <c r="A1512" t="s">
        <v>313</v>
      </c>
      <c r="B1512" t="s">
        <v>12</v>
      </c>
      <c r="C1512" t="s">
        <v>29</v>
      </c>
      <c r="D1512" t="s">
        <v>282</v>
      </c>
      <c r="E1512" t="s">
        <v>215</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25">
      <c r="A1513" t="s">
        <v>313</v>
      </c>
      <c r="B1513" t="s">
        <v>12</v>
      </c>
      <c r="C1513" t="s">
        <v>29</v>
      </c>
      <c r="D1513" t="s">
        <v>282</v>
      </c>
      <c r="E1513" t="s">
        <v>217</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25">
      <c r="A1514" t="s">
        <v>313</v>
      </c>
      <c r="B1514" t="s">
        <v>12</v>
      </c>
      <c r="C1514" t="s">
        <v>29</v>
      </c>
      <c r="D1514" t="s">
        <v>283</v>
      </c>
      <c r="E1514" t="s">
        <v>219</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25">
      <c r="A1515" t="s">
        <v>313</v>
      </c>
      <c r="B1515" t="s">
        <v>12</v>
      </c>
      <c r="C1515" t="s">
        <v>29</v>
      </c>
      <c r="D1515" t="s">
        <v>283</v>
      </c>
      <c r="E1515" t="s">
        <v>221</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25">
      <c r="A1516" t="s">
        <v>313</v>
      </c>
      <c r="B1516" t="s">
        <v>12</v>
      </c>
      <c r="C1516" t="s">
        <v>29</v>
      </c>
      <c r="D1516" t="s">
        <v>283</v>
      </c>
      <c r="E1516" t="s">
        <v>222</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25">
      <c r="A1517" t="s">
        <v>313</v>
      </c>
      <c r="B1517" t="s">
        <v>12</v>
      </c>
      <c r="C1517" t="s">
        <v>29</v>
      </c>
      <c r="D1517" t="s">
        <v>283</v>
      </c>
      <c r="E1517" t="s">
        <v>224</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25">
      <c r="A1518" t="s">
        <v>313</v>
      </c>
      <c r="B1518" t="s">
        <v>12</v>
      </c>
      <c r="C1518" t="s">
        <v>29</v>
      </c>
      <c r="D1518" t="s">
        <v>284</v>
      </c>
      <c r="E1518" t="s">
        <v>225</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25">
      <c r="A1519" t="s">
        <v>313</v>
      </c>
      <c r="B1519" t="s">
        <v>12</v>
      </c>
      <c r="C1519" t="s">
        <v>29</v>
      </c>
      <c r="D1519" t="s">
        <v>284</v>
      </c>
      <c r="E1519" t="s">
        <v>226</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25">
      <c r="A1520" t="s">
        <v>313</v>
      </c>
      <c r="B1520" t="s">
        <v>12</v>
      </c>
      <c r="C1520" t="s">
        <v>29</v>
      </c>
      <c r="D1520" t="s">
        <v>284</v>
      </c>
      <c r="E1520" t="s">
        <v>229</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25">
      <c r="A1521" t="s">
        <v>313</v>
      </c>
      <c r="B1521" t="s">
        <v>12</v>
      </c>
      <c r="C1521" t="s">
        <v>29</v>
      </c>
      <c r="D1521" t="s">
        <v>284</v>
      </c>
      <c r="E1521" t="s">
        <v>231</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25">
      <c r="A1522" t="s">
        <v>313</v>
      </c>
      <c r="B1522" t="s">
        <v>12</v>
      </c>
      <c r="C1522" t="s">
        <v>29</v>
      </c>
      <c r="D1522" t="s">
        <v>285</v>
      </c>
      <c r="E1522" t="s">
        <v>232</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25">
      <c r="A1523" t="s">
        <v>313</v>
      </c>
      <c r="B1523" t="s">
        <v>12</v>
      </c>
      <c r="C1523" t="s">
        <v>29</v>
      </c>
      <c r="D1523" t="s">
        <v>285</v>
      </c>
      <c r="E1523" t="s">
        <v>233</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25">
      <c r="A1524" t="s">
        <v>313</v>
      </c>
      <c r="B1524" t="s">
        <v>12</v>
      </c>
      <c r="C1524" t="s">
        <v>29</v>
      </c>
      <c r="D1524" t="s">
        <v>285</v>
      </c>
      <c r="E1524" t="s">
        <v>235</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25">
      <c r="A1525" t="s">
        <v>313</v>
      </c>
      <c r="B1525" t="s">
        <v>12</v>
      </c>
      <c r="C1525" t="s">
        <v>29</v>
      </c>
      <c r="D1525" t="s">
        <v>285</v>
      </c>
      <c r="E1525" t="s">
        <v>244</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25">
      <c r="A1526" t="s">
        <v>313</v>
      </c>
      <c r="B1526" t="s">
        <v>12</v>
      </c>
      <c r="C1526" t="s">
        <v>29</v>
      </c>
      <c r="D1526" t="s">
        <v>286</v>
      </c>
      <c r="E1526" t="s">
        <v>247</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25">
      <c r="A1527" t="s">
        <v>314</v>
      </c>
      <c r="B1527" t="s">
        <v>13</v>
      </c>
      <c r="C1527" t="s">
        <v>29</v>
      </c>
      <c r="D1527" t="s">
        <v>271</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25">
      <c r="A1528" t="s">
        <v>314</v>
      </c>
      <c r="B1528" t="s">
        <v>13</v>
      </c>
      <c r="C1528" t="s">
        <v>29</v>
      </c>
      <c r="D1528" t="s">
        <v>271</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25">
      <c r="A1529" t="s">
        <v>314</v>
      </c>
      <c r="B1529" t="s">
        <v>13</v>
      </c>
      <c r="C1529" t="s">
        <v>29</v>
      </c>
      <c r="D1529" t="s">
        <v>271</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25">
      <c r="A1530" t="s">
        <v>314</v>
      </c>
      <c r="B1530" t="s">
        <v>13</v>
      </c>
      <c r="C1530" t="s">
        <v>29</v>
      </c>
      <c r="D1530" t="s">
        <v>271</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25">
      <c r="A1531" t="s">
        <v>314</v>
      </c>
      <c r="B1531" t="s">
        <v>13</v>
      </c>
      <c r="C1531" t="s">
        <v>29</v>
      </c>
      <c r="D1531" t="s">
        <v>272</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25">
      <c r="A1532" t="s">
        <v>314</v>
      </c>
      <c r="B1532" t="s">
        <v>13</v>
      </c>
      <c r="C1532" t="s">
        <v>29</v>
      </c>
      <c r="D1532" t="s">
        <v>272</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25">
      <c r="A1533" t="s">
        <v>314</v>
      </c>
      <c r="B1533" t="s">
        <v>13</v>
      </c>
      <c r="C1533" t="s">
        <v>29</v>
      </c>
      <c r="D1533" t="s">
        <v>272</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25">
      <c r="A1534" t="s">
        <v>314</v>
      </c>
      <c r="B1534" t="s">
        <v>13</v>
      </c>
      <c r="C1534" t="s">
        <v>29</v>
      </c>
      <c r="D1534" t="s">
        <v>272</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25">
      <c r="A1535" t="s">
        <v>314</v>
      </c>
      <c r="B1535" t="s">
        <v>13</v>
      </c>
      <c r="C1535" t="s">
        <v>29</v>
      </c>
      <c r="D1535" t="s">
        <v>273</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25">
      <c r="A1536" t="s">
        <v>314</v>
      </c>
      <c r="B1536" t="s">
        <v>13</v>
      </c>
      <c r="C1536" t="s">
        <v>29</v>
      </c>
      <c r="D1536" t="s">
        <v>273</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25">
      <c r="A1537" t="s">
        <v>314</v>
      </c>
      <c r="B1537" t="s">
        <v>13</v>
      </c>
      <c r="C1537" t="s">
        <v>29</v>
      </c>
      <c r="D1537" t="s">
        <v>273</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25">
      <c r="A1538" t="s">
        <v>314</v>
      </c>
      <c r="B1538" t="s">
        <v>13</v>
      </c>
      <c r="C1538" t="s">
        <v>29</v>
      </c>
      <c r="D1538" t="s">
        <v>273</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25">
      <c r="A1539" t="s">
        <v>314</v>
      </c>
      <c r="B1539" t="s">
        <v>13</v>
      </c>
      <c r="C1539" t="s">
        <v>29</v>
      </c>
      <c r="D1539" t="s">
        <v>274</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25">
      <c r="A1540" t="s">
        <v>314</v>
      </c>
      <c r="B1540" t="s">
        <v>13</v>
      </c>
      <c r="C1540" t="s">
        <v>29</v>
      </c>
      <c r="D1540" t="s">
        <v>274</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25">
      <c r="A1541" t="s">
        <v>314</v>
      </c>
      <c r="B1541" t="s">
        <v>13</v>
      </c>
      <c r="C1541" t="s">
        <v>29</v>
      </c>
      <c r="D1541" t="s">
        <v>274</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25">
      <c r="A1542" t="s">
        <v>314</v>
      </c>
      <c r="B1542" t="s">
        <v>13</v>
      </c>
      <c r="C1542" t="s">
        <v>29</v>
      </c>
      <c r="D1542" t="s">
        <v>274</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25">
      <c r="A1543" t="s">
        <v>314</v>
      </c>
      <c r="B1543" t="s">
        <v>13</v>
      </c>
      <c r="C1543" t="s">
        <v>29</v>
      </c>
      <c r="D1543" t="s">
        <v>275</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25">
      <c r="A1544" t="s">
        <v>314</v>
      </c>
      <c r="B1544" t="s">
        <v>13</v>
      </c>
      <c r="C1544" t="s">
        <v>29</v>
      </c>
      <c r="D1544" t="s">
        <v>275</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25">
      <c r="A1545" t="s">
        <v>314</v>
      </c>
      <c r="B1545" t="s">
        <v>13</v>
      </c>
      <c r="C1545" t="s">
        <v>29</v>
      </c>
      <c r="D1545" t="s">
        <v>275</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25">
      <c r="A1546" t="s">
        <v>314</v>
      </c>
      <c r="B1546" t="s">
        <v>13</v>
      </c>
      <c r="C1546" t="s">
        <v>29</v>
      </c>
      <c r="D1546" t="s">
        <v>275</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25">
      <c r="A1547" t="s">
        <v>314</v>
      </c>
      <c r="B1547" t="s">
        <v>13</v>
      </c>
      <c r="C1547" t="s">
        <v>29</v>
      </c>
      <c r="D1547" t="s">
        <v>276</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25">
      <c r="A1548" t="s">
        <v>314</v>
      </c>
      <c r="B1548" t="s">
        <v>13</v>
      </c>
      <c r="C1548" t="s">
        <v>29</v>
      </c>
      <c r="D1548" t="s">
        <v>276</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25">
      <c r="A1549" t="s">
        <v>314</v>
      </c>
      <c r="B1549" t="s">
        <v>13</v>
      </c>
      <c r="C1549" t="s">
        <v>29</v>
      </c>
      <c r="D1549" t="s">
        <v>276</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25">
      <c r="A1550" t="s">
        <v>314</v>
      </c>
      <c r="B1550" t="s">
        <v>13</v>
      </c>
      <c r="C1550" t="s">
        <v>29</v>
      </c>
      <c r="D1550" t="s">
        <v>276</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25">
      <c r="A1551" t="s">
        <v>314</v>
      </c>
      <c r="B1551" t="s">
        <v>13</v>
      </c>
      <c r="C1551" t="s">
        <v>29</v>
      </c>
      <c r="D1551" t="s">
        <v>277</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25">
      <c r="A1552" t="s">
        <v>314</v>
      </c>
      <c r="B1552" t="s">
        <v>13</v>
      </c>
      <c r="C1552" t="s">
        <v>29</v>
      </c>
      <c r="D1552" t="s">
        <v>277</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25">
      <c r="A1553" t="s">
        <v>314</v>
      </c>
      <c r="B1553" t="s">
        <v>13</v>
      </c>
      <c r="C1553" t="s">
        <v>29</v>
      </c>
      <c r="D1553" t="s">
        <v>277</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25">
      <c r="A1554" t="s">
        <v>314</v>
      </c>
      <c r="B1554" t="s">
        <v>13</v>
      </c>
      <c r="C1554" t="s">
        <v>29</v>
      </c>
      <c r="D1554" t="s">
        <v>277</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25">
      <c r="A1555" t="s">
        <v>314</v>
      </c>
      <c r="B1555" t="s">
        <v>13</v>
      </c>
      <c r="C1555" t="s">
        <v>29</v>
      </c>
      <c r="D1555" t="s">
        <v>278</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25">
      <c r="A1556" t="s">
        <v>314</v>
      </c>
      <c r="B1556" t="s">
        <v>13</v>
      </c>
      <c r="C1556" t="s">
        <v>29</v>
      </c>
      <c r="D1556" t="s">
        <v>278</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25">
      <c r="A1557" t="s">
        <v>314</v>
      </c>
      <c r="B1557" t="s">
        <v>13</v>
      </c>
      <c r="C1557" t="s">
        <v>29</v>
      </c>
      <c r="D1557" t="s">
        <v>278</v>
      </c>
      <c r="E1557" t="s">
        <v>146</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25">
      <c r="A1558" t="s">
        <v>314</v>
      </c>
      <c r="B1558" t="s">
        <v>13</v>
      </c>
      <c r="C1558" t="s">
        <v>29</v>
      </c>
      <c r="D1558" t="s">
        <v>278</v>
      </c>
      <c r="E1558" t="s">
        <v>147</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25">
      <c r="A1559" t="s">
        <v>314</v>
      </c>
      <c r="B1559" t="s">
        <v>13</v>
      </c>
      <c r="C1559" t="s">
        <v>29</v>
      </c>
      <c r="D1559" t="s">
        <v>279</v>
      </c>
      <c r="E1559" t="s">
        <v>161</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25">
      <c r="A1560" t="s">
        <v>314</v>
      </c>
      <c r="B1560" t="s">
        <v>13</v>
      </c>
      <c r="C1560" t="s">
        <v>29</v>
      </c>
      <c r="D1560" t="s">
        <v>279</v>
      </c>
      <c r="E1560" t="s">
        <v>163</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25">
      <c r="A1561" t="s">
        <v>314</v>
      </c>
      <c r="B1561" t="s">
        <v>13</v>
      </c>
      <c r="C1561" t="s">
        <v>29</v>
      </c>
      <c r="D1561" t="s">
        <v>279</v>
      </c>
      <c r="E1561" t="s">
        <v>164</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25">
      <c r="A1562" t="s">
        <v>314</v>
      </c>
      <c r="B1562" t="s">
        <v>13</v>
      </c>
      <c r="C1562" t="s">
        <v>29</v>
      </c>
      <c r="D1562" t="s">
        <v>279</v>
      </c>
      <c r="E1562" t="s">
        <v>166</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25">
      <c r="A1563" t="s">
        <v>314</v>
      </c>
      <c r="B1563" t="s">
        <v>13</v>
      </c>
      <c r="C1563" t="s">
        <v>29</v>
      </c>
      <c r="D1563" t="s">
        <v>280</v>
      </c>
      <c r="E1563" t="s">
        <v>167</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25">
      <c r="A1564" t="s">
        <v>314</v>
      </c>
      <c r="B1564" t="s">
        <v>13</v>
      </c>
      <c r="C1564" t="s">
        <v>29</v>
      </c>
      <c r="D1564" t="s">
        <v>280</v>
      </c>
      <c r="E1564" t="s">
        <v>171</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25">
      <c r="A1565" t="s">
        <v>314</v>
      </c>
      <c r="B1565" t="s">
        <v>13</v>
      </c>
      <c r="C1565" t="s">
        <v>29</v>
      </c>
      <c r="D1565" t="s">
        <v>280</v>
      </c>
      <c r="E1565" t="s">
        <v>174</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25">
      <c r="A1566" t="s">
        <v>314</v>
      </c>
      <c r="B1566" t="s">
        <v>13</v>
      </c>
      <c r="C1566" t="s">
        <v>29</v>
      </c>
      <c r="D1566" t="s">
        <v>280</v>
      </c>
      <c r="E1566" t="s">
        <v>176</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25">
      <c r="A1567" t="s">
        <v>314</v>
      </c>
      <c r="B1567" t="s">
        <v>13</v>
      </c>
      <c r="C1567" t="s">
        <v>29</v>
      </c>
      <c r="D1567" t="s">
        <v>281</v>
      </c>
      <c r="E1567" t="s">
        <v>195</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25">
      <c r="A1568" t="s">
        <v>314</v>
      </c>
      <c r="B1568" t="s">
        <v>13</v>
      </c>
      <c r="C1568" t="s">
        <v>29</v>
      </c>
      <c r="D1568" t="s">
        <v>281</v>
      </c>
      <c r="E1568" t="s">
        <v>206</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25">
      <c r="A1569" t="s">
        <v>314</v>
      </c>
      <c r="B1569" t="s">
        <v>13</v>
      </c>
      <c r="C1569" t="s">
        <v>29</v>
      </c>
      <c r="D1569" t="s">
        <v>281</v>
      </c>
      <c r="E1569" t="s">
        <v>207</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25">
      <c r="A1570" t="s">
        <v>314</v>
      </c>
      <c r="B1570" t="s">
        <v>13</v>
      </c>
      <c r="C1570" t="s">
        <v>29</v>
      </c>
      <c r="D1570" t="s">
        <v>281</v>
      </c>
      <c r="E1570" t="s">
        <v>212</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25">
      <c r="A1571" t="s">
        <v>314</v>
      </c>
      <c r="B1571" t="s">
        <v>13</v>
      </c>
      <c r="C1571" t="s">
        <v>29</v>
      </c>
      <c r="D1571" t="s">
        <v>282</v>
      </c>
      <c r="E1571" t="s">
        <v>213</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25">
      <c r="A1572" t="s">
        <v>314</v>
      </c>
      <c r="B1572" t="s">
        <v>13</v>
      </c>
      <c r="C1572" t="s">
        <v>29</v>
      </c>
      <c r="D1572" t="s">
        <v>282</v>
      </c>
      <c r="E1572" t="s">
        <v>214</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25">
      <c r="A1573" t="s">
        <v>314</v>
      </c>
      <c r="B1573" t="s">
        <v>13</v>
      </c>
      <c r="C1573" t="s">
        <v>29</v>
      </c>
      <c r="D1573" t="s">
        <v>282</v>
      </c>
      <c r="E1573" t="s">
        <v>215</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25">
      <c r="A1574" t="s">
        <v>314</v>
      </c>
      <c r="B1574" t="s">
        <v>13</v>
      </c>
      <c r="C1574" t="s">
        <v>29</v>
      </c>
      <c r="D1574" t="s">
        <v>282</v>
      </c>
      <c r="E1574" t="s">
        <v>217</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25">
      <c r="A1575" t="s">
        <v>314</v>
      </c>
      <c r="B1575" t="s">
        <v>13</v>
      </c>
      <c r="C1575" t="s">
        <v>29</v>
      </c>
      <c r="D1575" t="s">
        <v>283</v>
      </c>
      <c r="E1575" t="s">
        <v>219</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25">
      <c r="A1576" t="s">
        <v>314</v>
      </c>
      <c r="B1576" t="s">
        <v>13</v>
      </c>
      <c r="C1576" t="s">
        <v>29</v>
      </c>
      <c r="D1576" t="s">
        <v>283</v>
      </c>
      <c r="E1576" t="s">
        <v>221</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25">
      <c r="A1577" t="s">
        <v>314</v>
      </c>
      <c r="B1577" t="s">
        <v>13</v>
      </c>
      <c r="C1577" t="s">
        <v>29</v>
      </c>
      <c r="D1577" t="s">
        <v>283</v>
      </c>
      <c r="E1577" t="s">
        <v>222</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25">
      <c r="A1578" t="s">
        <v>314</v>
      </c>
      <c r="B1578" t="s">
        <v>13</v>
      </c>
      <c r="C1578" t="s">
        <v>29</v>
      </c>
      <c r="D1578" t="s">
        <v>283</v>
      </c>
      <c r="E1578" t="s">
        <v>224</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25">
      <c r="A1579" t="s">
        <v>314</v>
      </c>
      <c r="B1579" t="s">
        <v>13</v>
      </c>
      <c r="C1579" t="s">
        <v>29</v>
      </c>
      <c r="D1579" t="s">
        <v>284</v>
      </c>
      <c r="E1579" t="s">
        <v>225</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25">
      <c r="A1580" t="s">
        <v>314</v>
      </c>
      <c r="B1580" t="s">
        <v>13</v>
      </c>
      <c r="C1580" t="s">
        <v>29</v>
      </c>
      <c r="D1580" t="s">
        <v>284</v>
      </c>
      <c r="E1580" t="s">
        <v>226</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25">
      <c r="A1581" t="s">
        <v>314</v>
      </c>
      <c r="B1581" t="s">
        <v>13</v>
      </c>
      <c r="C1581" t="s">
        <v>29</v>
      </c>
      <c r="D1581" t="s">
        <v>284</v>
      </c>
      <c r="E1581" t="s">
        <v>229</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25">
      <c r="A1582" t="s">
        <v>314</v>
      </c>
      <c r="B1582" t="s">
        <v>13</v>
      </c>
      <c r="C1582" t="s">
        <v>29</v>
      </c>
      <c r="D1582" t="s">
        <v>284</v>
      </c>
      <c r="E1582" t="s">
        <v>231</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25">
      <c r="A1583" t="s">
        <v>314</v>
      </c>
      <c r="B1583" t="s">
        <v>13</v>
      </c>
      <c r="C1583" t="s">
        <v>29</v>
      </c>
      <c r="D1583" t="s">
        <v>285</v>
      </c>
      <c r="E1583" t="s">
        <v>232</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25">
      <c r="A1584" t="s">
        <v>314</v>
      </c>
      <c r="B1584" t="s">
        <v>13</v>
      </c>
      <c r="C1584" t="s">
        <v>29</v>
      </c>
      <c r="D1584" t="s">
        <v>285</v>
      </c>
      <c r="E1584" t="s">
        <v>233</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25">
      <c r="A1585" t="s">
        <v>314</v>
      </c>
      <c r="B1585" t="s">
        <v>13</v>
      </c>
      <c r="C1585" t="s">
        <v>29</v>
      </c>
      <c r="D1585" t="s">
        <v>285</v>
      </c>
      <c r="E1585" t="s">
        <v>235</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25">
      <c r="A1586" t="s">
        <v>314</v>
      </c>
      <c r="B1586" t="s">
        <v>13</v>
      </c>
      <c r="C1586" t="s">
        <v>29</v>
      </c>
      <c r="D1586" t="s">
        <v>285</v>
      </c>
      <c r="E1586" t="s">
        <v>244</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25">
      <c r="A1587" t="s">
        <v>314</v>
      </c>
      <c r="B1587" t="s">
        <v>13</v>
      </c>
      <c r="C1587" t="s">
        <v>29</v>
      </c>
      <c r="D1587" t="s">
        <v>286</v>
      </c>
      <c r="E1587" t="s">
        <v>247</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25">
      <c r="A1588" t="s">
        <v>315</v>
      </c>
      <c r="B1588" t="s">
        <v>44</v>
      </c>
      <c r="C1588" t="s">
        <v>29</v>
      </c>
      <c r="D1588" t="s">
        <v>271</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25">
      <c r="A1589" t="s">
        <v>315</v>
      </c>
      <c r="B1589" t="s">
        <v>44</v>
      </c>
      <c r="C1589" t="s">
        <v>29</v>
      </c>
      <c r="D1589" t="s">
        <v>271</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25">
      <c r="A1590" t="s">
        <v>315</v>
      </c>
      <c r="B1590" t="s">
        <v>44</v>
      </c>
      <c r="C1590" t="s">
        <v>29</v>
      </c>
      <c r="D1590" t="s">
        <v>271</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25">
      <c r="A1591" t="s">
        <v>315</v>
      </c>
      <c r="B1591" t="s">
        <v>44</v>
      </c>
      <c r="C1591" t="s">
        <v>29</v>
      </c>
      <c r="D1591" t="s">
        <v>271</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25">
      <c r="A1592" t="s">
        <v>315</v>
      </c>
      <c r="B1592" t="s">
        <v>44</v>
      </c>
      <c r="C1592" t="s">
        <v>29</v>
      </c>
      <c r="D1592" t="s">
        <v>272</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25">
      <c r="A1593" t="s">
        <v>315</v>
      </c>
      <c r="B1593" t="s">
        <v>44</v>
      </c>
      <c r="C1593" t="s">
        <v>29</v>
      </c>
      <c r="D1593" t="s">
        <v>272</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25">
      <c r="A1594" t="s">
        <v>315</v>
      </c>
      <c r="B1594" t="s">
        <v>44</v>
      </c>
      <c r="C1594" t="s">
        <v>29</v>
      </c>
      <c r="D1594" t="s">
        <v>272</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25">
      <c r="A1595" t="s">
        <v>315</v>
      </c>
      <c r="B1595" t="s">
        <v>44</v>
      </c>
      <c r="C1595" t="s">
        <v>29</v>
      </c>
      <c r="D1595" t="s">
        <v>272</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25">
      <c r="A1596" t="s">
        <v>315</v>
      </c>
      <c r="B1596" t="s">
        <v>44</v>
      </c>
      <c r="C1596" t="s">
        <v>29</v>
      </c>
      <c r="D1596" t="s">
        <v>273</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25">
      <c r="A1597" t="s">
        <v>315</v>
      </c>
      <c r="B1597" t="s">
        <v>44</v>
      </c>
      <c r="C1597" t="s">
        <v>29</v>
      </c>
      <c r="D1597" t="s">
        <v>273</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25">
      <c r="A1598" t="s">
        <v>315</v>
      </c>
      <c r="B1598" t="s">
        <v>44</v>
      </c>
      <c r="C1598" t="s">
        <v>29</v>
      </c>
      <c r="D1598" t="s">
        <v>273</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25">
      <c r="A1599" t="s">
        <v>315</v>
      </c>
      <c r="B1599" t="s">
        <v>44</v>
      </c>
      <c r="C1599" t="s">
        <v>29</v>
      </c>
      <c r="D1599" t="s">
        <v>273</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25">
      <c r="A1600" t="s">
        <v>315</v>
      </c>
      <c r="B1600" t="s">
        <v>44</v>
      </c>
      <c r="C1600" t="s">
        <v>29</v>
      </c>
      <c r="D1600" t="s">
        <v>274</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25">
      <c r="A1601" t="s">
        <v>315</v>
      </c>
      <c r="B1601" t="s">
        <v>44</v>
      </c>
      <c r="C1601" t="s">
        <v>29</v>
      </c>
      <c r="D1601" t="s">
        <v>274</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25">
      <c r="A1602" t="s">
        <v>315</v>
      </c>
      <c r="B1602" t="s">
        <v>44</v>
      </c>
      <c r="C1602" t="s">
        <v>29</v>
      </c>
      <c r="D1602" t="s">
        <v>274</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25">
      <c r="A1603" t="s">
        <v>315</v>
      </c>
      <c r="B1603" t="s">
        <v>44</v>
      </c>
      <c r="C1603" t="s">
        <v>29</v>
      </c>
      <c r="D1603" t="s">
        <v>274</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25">
      <c r="A1604" t="s">
        <v>315</v>
      </c>
      <c r="B1604" t="s">
        <v>44</v>
      </c>
      <c r="C1604" t="s">
        <v>29</v>
      </c>
      <c r="D1604" t="s">
        <v>275</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25">
      <c r="A1605" t="s">
        <v>315</v>
      </c>
      <c r="B1605" t="s">
        <v>44</v>
      </c>
      <c r="C1605" t="s">
        <v>29</v>
      </c>
      <c r="D1605" t="s">
        <v>275</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25">
      <c r="A1606" t="s">
        <v>315</v>
      </c>
      <c r="B1606" t="s">
        <v>44</v>
      </c>
      <c r="C1606" t="s">
        <v>29</v>
      </c>
      <c r="D1606" t="s">
        <v>275</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25">
      <c r="A1607" t="s">
        <v>315</v>
      </c>
      <c r="B1607" t="s">
        <v>44</v>
      </c>
      <c r="C1607" t="s">
        <v>29</v>
      </c>
      <c r="D1607" t="s">
        <v>275</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25">
      <c r="A1608" t="s">
        <v>315</v>
      </c>
      <c r="B1608" t="s">
        <v>44</v>
      </c>
      <c r="C1608" t="s">
        <v>29</v>
      </c>
      <c r="D1608" t="s">
        <v>276</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25">
      <c r="A1609" t="s">
        <v>315</v>
      </c>
      <c r="B1609" t="s">
        <v>44</v>
      </c>
      <c r="C1609" t="s">
        <v>29</v>
      </c>
      <c r="D1609" t="s">
        <v>276</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25">
      <c r="A1610" t="s">
        <v>315</v>
      </c>
      <c r="B1610" t="s">
        <v>44</v>
      </c>
      <c r="C1610" t="s">
        <v>29</v>
      </c>
      <c r="D1610" t="s">
        <v>276</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25">
      <c r="A1611" t="s">
        <v>315</v>
      </c>
      <c r="B1611" t="s">
        <v>44</v>
      </c>
      <c r="C1611" t="s">
        <v>29</v>
      </c>
      <c r="D1611" t="s">
        <v>276</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25">
      <c r="A1612" t="s">
        <v>315</v>
      </c>
      <c r="B1612" t="s">
        <v>44</v>
      </c>
      <c r="C1612" t="s">
        <v>29</v>
      </c>
      <c r="D1612" t="s">
        <v>277</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25">
      <c r="A1613" t="s">
        <v>315</v>
      </c>
      <c r="B1613" t="s">
        <v>44</v>
      </c>
      <c r="C1613" t="s">
        <v>29</v>
      </c>
      <c r="D1613" t="s">
        <v>277</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25">
      <c r="A1614" t="s">
        <v>315</v>
      </c>
      <c r="B1614" t="s">
        <v>44</v>
      </c>
      <c r="C1614" t="s">
        <v>29</v>
      </c>
      <c r="D1614" t="s">
        <v>277</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25">
      <c r="A1615" t="s">
        <v>315</v>
      </c>
      <c r="B1615" t="s">
        <v>44</v>
      </c>
      <c r="C1615" t="s">
        <v>29</v>
      </c>
      <c r="D1615" t="s">
        <v>277</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25">
      <c r="A1616" t="s">
        <v>315</v>
      </c>
      <c r="B1616" t="s">
        <v>44</v>
      </c>
      <c r="C1616" t="s">
        <v>29</v>
      </c>
      <c r="D1616" t="s">
        <v>278</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25">
      <c r="A1617" t="s">
        <v>315</v>
      </c>
      <c r="B1617" t="s">
        <v>44</v>
      </c>
      <c r="C1617" t="s">
        <v>29</v>
      </c>
      <c r="D1617" t="s">
        <v>278</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25">
      <c r="A1618" t="s">
        <v>315</v>
      </c>
      <c r="B1618" t="s">
        <v>44</v>
      </c>
      <c r="C1618" t="s">
        <v>29</v>
      </c>
      <c r="D1618" t="s">
        <v>278</v>
      </c>
      <c r="E1618" t="s">
        <v>146</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25">
      <c r="A1619" t="s">
        <v>315</v>
      </c>
      <c r="B1619" t="s">
        <v>44</v>
      </c>
      <c r="C1619" t="s">
        <v>29</v>
      </c>
      <c r="D1619" t="s">
        <v>278</v>
      </c>
      <c r="E1619" t="s">
        <v>147</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25">
      <c r="A1620" t="s">
        <v>315</v>
      </c>
      <c r="B1620" t="s">
        <v>44</v>
      </c>
      <c r="C1620" t="s">
        <v>29</v>
      </c>
      <c r="D1620" t="s">
        <v>279</v>
      </c>
      <c r="E1620" t="s">
        <v>161</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25">
      <c r="A1621" t="s">
        <v>315</v>
      </c>
      <c r="B1621" t="s">
        <v>44</v>
      </c>
      <c r="C1621" t="s">
        <v>29</v>
      </c>
      <c r="D1621" t="s">
        <v>279</v>
      </c>
      <c r="E1621" t="s">
        <v>163</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25">
      <c r="A1622" t="s">
        <v>315</v>
      </c>
      <c r="B1622" t="s">
        <v>44</v>
      </c>
      <c r="C1622" t="s">
        <v>29</v>
      </c>
      <c r="D1622" t="s">
        <v>279</v>
      </c>
      <c r="E1622" t="s">
        <v>164</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25">
      <c r="A1623" t="s">
        <v>315</v>
      </c>
      <c r="B1623" t="s">
        <v>44</v>
      </c>
      <c r="C1623" t="s">
        <v>29</v>
      </c>
      <c r="D1623" t="s">
        <v>279</v>
      </c>
      <c r="E1623" t="s">
        <v>166</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25">
      <c r="A1624" t="s">
        <v>315</v>
      </c>
      <c r="B1624" t="s">
        <v>44</v>
      </c>
      <c r="C1624" t="s">
        <v>29</v>
      </c>
      <c r="D1624" t="s">
        <v>280</v>
      </c>
      <c r="E1624" t="s">
        <v>167</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25">
      <c r="A1625" t="s">
        <v>315</v>
      </c>
      <c r="B1625" t="s">
        <v>44</v>
      </c>
      <c r="C1625" t="s">
        <v>29</v>
      </c>
      <c r="D1625" t="s">
        <v>280</v>
      </c>
      <c r="E1625" t="s">
        <v>171</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25">
      <c r="A1626" t="s">
        <v>315</v>
      </c>
      <c r="B1626" t="s">
        <v>44</v>
      </c>
      <c r="C1626" t="s">
        <v>29</v>
      </c>
      <c r="D1626" t="s">
        <v>280</v>
      </c>
      <c r="E1626" t="s">
        <v>174</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25">
      <c r="A1627" t="s">
        <v>315</v>
      </c>
      <c r="B1627" t="s">
        <v>44</v>
      </c>
      <c r="C1627" t="s">
        <v>29</v>
      </c>
      <c r="D1627" t="s">
        <v>280</v>
      </c>
      <c r="E1627" t="s">
        <v>176</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25">
      <c r="A1628" t="s">
        <v>315</v>
      </c>
      <c r="B1628" t="s">
        <v>44</v>
      </c>
      <c r="C1628" t="s">
        <v>29</v>
      </c>
      <c r="D1628" t="s">
        <v>281</v>
      </c>
      <c r="E1628" t="s">
        <v>195</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25">
      <c r="A1629" t="s">
        <v>315</v>
      </c>
      <c r="B1629" t="s">
        <v>44</v>
      </c>
      <c r="C1629" t="s">
        <v>29</v>
      </c>
      <c r="D1629" t="s">
        <v>281</v>
      </c>
      <c r="E1629" t="s">
        <v>206</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25">
      <c r="A1630" t="s">
        <v>315</v>
      </c>
      <c r="B1630" t="s">
        <v>44</v>
      </c>
      <c r="C1630" t="s">
        <v>29</v>
      </c>
      <c r="D1630" t="s">
        <v>281</v>
      </c>
      <c r="E1630" t="s">
        <v>207</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25">
      <c r="A1631" t="s">
        <v>315</v>
      </c>
      <c r="B1631" t="s">
        <v>44</v>
      </c>
      <c r="C1631" t="s">
        <v>29</v>
      </c>
      <c r="D1631" t="s">
        <v>281</v>
      </c>
      <c r="E1631" t="s">
        <v>212</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25">
      <c r="A1632" t="s">
        <v>315</v>
      </c>
      <c r="B1632" t="s">
        <v>44</v>
      </c>
      <c r="C1632" t="s">
        <v>29</v>
      </c>
      <c r="D1632" t="s">
        <v>282</v>
      </c>
      <c r="E1632" t="s">
        <v>213</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25">
      <c r="A1633" t="s">
        <v>315</v>
      </c>
      <c r="B1633" t="s">
        <v>44</v>
      </c>
      <c r="C1633" t="s">
        <v>29</v>
      </c>
      <c r="D1633" t="s">
        <v>282</v>
      </c>
      <c r="E1633" t="s">
        <v>214</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25">
      <c r="A1634" t="s">
        <v>315</v>
      </c>
      <c r="B1634" t="s">
        <v>44</v>
      </c>
      <c r="C1634" t="s">
        <v>29</v>
      </c>
      <c r="D1634" t="s">
        <v>282</v>
      </c>
      <c r="E1634" t="s">
        <v>215</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25">
      <c r="A1635" t="s">
        <v>315</v>
      </c>
      <c r="B1635" t="s">
        <v>44</v>
      </c>
      <c r="C1635" t="s">
        <v>29</v>
      </c>
      <c r="D1635" t="s">
        <v>282</v>
      </c>
      <c r="E1635" t="s">
        <v>217</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25">
      <c r="A1636" t="s">
        <v>315</v>
      </c>
      <c r="B1636" t="s">
        <v>44</v>
      </c>
      <c r="C1636" t="s">
        <v>29</v>
      </c>
      <c r="D1636" t="s">
        <v>283</v>
      </c>
      <c r="E1636" t="s">
        <v>219</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25">
      <c r="A1637" t="s">
        <v>315</v>
      </c>
      <c r="B1637" t="s">
        <v>44</v>
      </c>
      <c r="C1637" t="s">
        <v>29</v>
      </c>
      <c r="D1637" t="s">
        <v>283</v>
      </c>
      <c r="E1637" t="s">
        <v>221</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25">
      <c r="A1638" t="s">
        <v>315</v>
      </c>
      <c r="B1638" t="s">
        <v>44</v>
      </c>
      <c r="C1638" t="s">
        <v>29</v>
      </c>
      <c r="D1638" t="s">
        <v>283</v>
      </c>
      <c r="E1638" t="s">
        <v>222</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25">
      <c r="A1639" t="s">
        <v>315</v>
      </c>
      <c r="B1639" t="s">
        <v>44</v>
      </c>
      <c r="C1639" t="s">
        <v>29</v>
      </c>
      <c r="D1639" t="s">
        <v>283</v>
      </c>
      <c r="E1639" t="s">
        <v>224</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25">
      <c r="A1640" t="s">
        <v>315</v>
      </c>
      <c r="B1640" t="s">
        <v>44</v>
      </c>
      <c r="C1640" t="s">
        <v>29</v>
      </c>
      <c r="D1640" t="s">
        <v>284</v>
      </c>
      <c r="E1640" t="s">
        <v>225</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25">
      <c r="A1641" t="s">
        <v>315</v>
      </c>
      <c r="B1641" t="s">
        <v>44</v>
      </c>
      <c r="C1641" t="s">
        <v>29</v>
      </c>
      <c r="D1641" t="s">
        <v>284</v>
      </c>
      <c r="E1641" t="s">
        <v>226</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25">
      <c r="A1642" t="s">
        <v>315</v>
      </c>
      <c r="B1642" t="s">
        <v>44</v>
      </c>
      <c r="C1642" t="s">
        <v>29</v>
      </c>
      <c r="D1642" t="s">
        <v>284</v>
      </c>
      <c r="E1642" t="s">
        <v>229</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25">
      <c r="A1643" t="s">
        <v>315</v>
      </c>
      <c r="B1643" t="s">
        <v>44</v>
      </c>
      <c r="C1643" t="s">
        <v>29</v>
      </c>
      <c r="D1643" t="s">
        <v>284</v>
      </c>
      <c r="E1643" t="s">
        <v>231</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25">
      <c r="A1644" t="s">
        <v>315</v>
      </c>
      <c r="B1644" t="s">
        <v>44</v>
      </c>
      <c r="C1644" t="s">
        <v>29</v>
      </c>
      <c r="D1644" t="s">
        <v>285</v>
      </c>
      <c r="E1644" t="s">
        <v>232</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25">
      <c r="A1645" t="s">
        <v>315</v>
      </c>
      <c r="B1645" t="s">
        <v>44</v>
      </c>
      <c r="C1645" t="s">
        <v>29</v>
      </c>
      <c r="D1645" t="s">
        <v>285</v>
      </c>
      <c r="E1645" t="s">
        <v>233</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25">
      <c r="A1646" t="s">
        <v>315</v>
      </c>
      <c r="B1646" t="s">
        <v>44</v>
      </c>
      <c r="C1646" t="s">
        <v>29</v>
      </c>
      <c r="D1646" t="s">
        <v>285</v>
      </c>
      <c r="E1646" t="s">
        <v>235</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25">
      <c r="A1647" t="s">
        <v>315</v>
      </c>
      <c r="B1647" t="s">
        <v>44</v>
      </c>
      <c r="C1647" t="s">
        <v>29</v>
      </c>
      <c r="D1647" t="s">
        <v>285</v>
      </c>
      <c r="E1647" t="s">
        <v>244</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25">
      <c r="A1648" t="s">
        <v>315</v>
      </c>
      <c r="B1648" t="s">
        <v>44</v>
      </c>
      <c r="C1648" t="s">
        <v>29</v>
      </c>
      <c r="D1648" t="s">
        <v>286</v>
      </c>
      <c r="E1648" t="s">
        <v>247</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25">
      <c r="A1649" t="s">
        <v>316</v>
      </c>
      <c r="B1649" t="s">
        <v>14</v>
      </c>
      <c r="C1649" t="s">
        <v>29</v>
      </c>
      <c r="D1649" t="s">
        <v>271</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25">
      <c r="A1650" t="s">
        <v>316</v>
      </c>
      <c r="B1650" t="s">
        <v>14</v>
      </c>
      <c r="C1650" t="s">
        <v>29</v>
      </c>
      <c r="D1650" t="s">
        <v>271</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25">
      <c r="A1651" t="s">
        <v>316</v>
      </c>
      <c r="B1651" t="s">
        <v>14</v>
      </c>
      <c r="C1651" t="s">
        <v>29</v>
      </c>
      <c r="D1651" t="s">
        <v>271</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25">
      <c r="A1652" t="s">
        <v>316</v>
      </c>
      <c r="B1652" t="s">
        <v>14</v>
      </c>
      <c r="C1652" t="s">
        <v>29</v>
      </c>
      <c r="D1652" t="s">
        <v>271</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25">
      <c r="A1653" t="s">
        <v>316</v>
      </c>
      <c r="B1653" t="s">
        <v>14</v>
      </c>
      <c r="C1653" t="s">
        <v>29</v>
      </c>
      <c r="D1653" t="s">
        <v>272</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25">
      <c r="A1654" t="s">
        <v>316</v>
      </c>
      <c r="B1654" t="s">
        <v>14</v>
      </c>
      <c r="C1654" t="s">
        <v>29</v>
      </c>
      <c r="D1654" t="s">
        <v>272</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25">
      <c r="A1655" t="s">
        <v>316</v>
      </c>
      <c r="B1655" t="s">
        <v>14</v>
      </c>
      <c r="C1655" t="s">
        <v>29</v>
      </c>
      <c r="D1655" t="s">
        <v>272</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25">
      <c r="A1656" t="s">
        <v>316</v>
      </c>
      <c r="B1656" t="s">
        <v>14</v>
      </c>
      <c r="C1656" t="s">
        <v>29</v>
      </c>
      <c r="D1656" t="s">
        <v>272</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25">
      <c r="A1657" t="s">
        <v>316</v>
      </c>
      <c r="B1657" t="s">
        <v>14</v>
      </c>
      <c r="C1657" t="s">
        <v>29</v>
      </c>
      <c r="D1657" t="s">
        <v>273</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25">
      <c r="A1658" t="s">
        <v>316</v>
      </c>
      <c r="B1658" t="s">
        <v>14</v>
      </c>
      <c r="C1658" t="s">
        <v>29</v>
      </c>
      <c r="D1658" t="s">
        <v>273</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25">
      <c r="A1659" t="s">
        <v>316</v>
      </c>
      <c r="B1659" t="s">
        <v>14</v>
      </c>
      <c r="C1659" t="s">
        <v>29</v>
      </c>
      <c r="D1659" t="s">
        <v>273</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25">
      <c r="A1660" t="s">
        <v>316</v>
      </c>
      <c r="B1660" t="s">
        <v>14</v>
      </c>
      <c r="C1660" t="s">
        <v>29</v>
      </c>
      <c r="D1660" t="s">
        <v>273</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25">
      <c r="A1661" t="s">
        <v>316</v>
      </c>
      <c r="B1661" t="s">
        <v>14</v>
      </c>
      <c r="C1661" t="s">
        <v>29</v>
      </c>
      <c r="D1661" t="s">
        <v>274</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25">
      <c r="A1662" t="s">
        <v>316</v>
      </c>
      <c r="B1662" t="s">
        <v>14</v>
      </c>
      <c r="C1662" t="s">
        <v>29</v>
      </c>
      <c r="D1662" t="s">
        <v>274</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25">
      <c r="A1663" t="s">
        <v>316</v>
      </c>
      <c r="B1663" t="s">
        <v>14</v>
      </c>
      <c r="C1663" t="s">
        <v>29</v>
      </c>
      <c r="D1663" t="s">
        <v>274</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25">
      <c r="A1664" t="s">
        <v>316</v>
      </c>
      <c r="B1664" t="s">
        <v>14</v>
      </c>
      <c r="C1664" t="s">
        <v>29</v>
      </c>
      <c r="D1664" t="s">
        <v>274</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25">
      <c r="A1665" t="s">
        <v>316</v>
      </c>
      <c r="B1665" t="s">
        <v>14</v>
      </c>
      <c r="C1665" t="s">
        <v>29</v>
      </c>
      <c r="D1665" t="s">
        <v>275</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25">
      <c r="A1666" t="s">
        <v>316</v>
      </c>
      <c r="B1666" t="s">
        <v>14</v>
      </c>
      <c r="C1666" t="s">
        <v>29</v>
      </c>
      <c r="D1666" t="s">
        <v>275</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25">
      <c r="A1667" t="s">
        <v>316</v>
      </c>
      <c r="B1667" t="s">
        <v>14</v>
      </c>
      <c r="C1667" t="s">
        <v>29</v>
      </c>
      <c r="D1667" t="s">
        <v>275</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25">
      <c r="A1668" t="s">
        <v>316</v>
      </c>
      <c r="B1668" t="s">
        <v>14</v>
      </c>
      <c r="C1668" t="s">
        <v>29</v>
      </c>
      <c r="D1668" t="s">
        <v>275</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25">
      <c r="A1669" t="s">
        <v>316</v>
      </c>
      <c r="B1669" t="s">
        <v>14</v>
      </c>
      <c r="C1669" t="s">
        <v>29</v>
      </c>
      <c r="D1669" t="s">
        <v>276</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25">
      <c r="A1670" t="s">
        <v>316</v>
      </c>
      <c r="B1670" t="s">
        <v>14</v>
      </c>
      <c r="C1670" t="s">
        <v>29</v>
      </c>
      <c r="D1670" t="s">
        <v>276</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25">
      <c r="A1671" t="s">
        <v>316</v>
      </c>
      <c r="B1671" t="s">
        <v>14</v>
      </c>
      <c r="C1671" t="s">
        <v>29</v>
      </c>
      <c r="D1671" t="s">
        <v>276</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25">
      <c r="A1672" t="s">
        <v>316</v>
      </c>
      <c r="B1672" t="s">
        <v>14</v>
      </c>
      <c r="C1672" t="s">
        <v>29</v>
      </c>
      <c r="D1672" t="s">
        <v>276</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25">
      <c r="A1673" t="s">
        <v>316</v>
      </c>
      <c r="B1673" t="s">
        <v>14</v>
      </c>
      <c r="C1673" t="s">
        <v>29</v>
      </c>
      <c r="D1673" t="s">
        <v>277</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25">
      <c r="A1674" t="s">
        <v>316</v>
      </c>
      <c r="B1674" t="s">
        <v>14</v>
      </c>
      <c r="C1674" t="s">
        <v>29</v>
      </c>
      <c r="D1674" t="s">
        <v>277</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25">
      <c r="A1675" t="s">
        <v>316</v>
      </c>
      <c r="B1675" t="s">
        <v>14</v>
      </c>
      <c r="C1675" t="s">
        <v>29</v>
      </c>
      <c r="D1675" t="s">
        <v>277</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25">
      <c r="A1676" t="s">
        <v>316</v>
      </c>
      <c r="B1676" t="s">
        <v>14</v>
      </c>
      <c r="C1676" t="s">
        <v>29</v>
      </c>
      <c r="D1676" t="s">
        <v>277</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25">
      <c r="A1677" t="s">
        <v>316</v>
      </c>
      <c r="B1677" t="s">
        <v>14</v>
      </c>
      <c r="C1677" t="s">
        <v>29</v>
      </c>
      <c r="D1677" t="s">
        <v>278</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25">
      <c r="A1678" t="s">
        <v>316</v>
      </c>
      <c r="B1678" t="s">
        <v>14</v>
      </c>
      <c r="C1678" t="s">
        <v>29</v>
      </c>
      <c r="D1678" t="s">
        <v>278</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25">
      <c r="A1679" t="s">
        <v>316</v>
      </c>
      <c r="B1679" t="s">
        <v>14</v>
      </c>
      <c r="C1679" t="s">
        <v>29</v>
      </c>
      <c r="D1679" t="s">
        <v>278</v>
      </c>
      <c r="E1679" t="s">
        <v>146</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25">
      <c r="A1680" t="s">
        <v>316</v>
      </c>
      <c r="B1680" t="s">
        <v>14</v>
      </c>
      <c r="C1680" t="s">
        <v>29</v>
      </c>
      <c r="D1680" t="s">
        <v>278</v>
      </c>
      <c r="E1680" t="s">
        <v>147</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25">
      <c r="A1681" t="s">
        <v>316</v>
      </c>
      <c r="B1681" t="s">
        <v>14</v>
      </c>
      <c r="C1681" t="s">
        <v>29</v>
      </c>
      <c r="D1681" t="s">
        <v>279</v>
      </c>
      <c r="E1681" t="s">
        <v>161</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25">
      <c r="A1682" t="s">
        <v>316</v>
      </c>
      <c r="B1682" t="s">
        <v>14</v>
      </c>
      <c r="C1682" t="s">
        <v>29</v>
      </c>
      <c r="D1682" t="s">
        <v>279</v>
      </c>
      <c r="E1682" t="s">
        <v>163</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25">
      <c r="A1683" t="s">
        <v>316</v>
      </c>
      <c r="B1683" t="s">
        <v>14</v>
      </c>
      <c r="C1683" t="s">
        <v>29</v>
      </c>
      <c r="D1683" t="s">
        <v>279</v>
      </c>
      <c r="E1683" t="s">
        <v>164</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25">
      <c r="A1684" t="s">
        <v>316</v>
      </c>
      <c r="B1684" t="s">
        <v>14</v>
      </c>
      <c r="C1684" t="s">
        <v>29</v>
      </c>
      <c r="D1684" t="s">
        <v>279</v>
      </c>
      <c r="E1684" t="s">
        <v>166</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25">
      <c r="A1685" t="s">
        <v>316</v>
      </c>
      <c r="B1685" t="s">
        <v>14</v>
      </c>
      <c r="C1685" t="s">
        <v>29</v>
      </c>
      <c r="D1685" t="s">
        <v>280</v>
      </c>
      <c r="E1685" t="s">
        <v>167</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25">
      <c r="A1686" t="s">
        <v>316</v>
      </c>
      <c r="B1686" t="s">
        <v>14</v>
      </c>
      <c r="C1686" t="s">
        <v>29</v>
      </c>
      <c r="D1686" t="s">
        <v>280</v>
      </c>
      <c r="E1686" t="s">
        <v>171</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25">
      <c r="A1687" t="s">
        <v>316</v>
      </c>
      <c r="B1687" t="s">
        <v>14</v>
      </c>
      <c r="C1687" t="s">
        <v>29</v>
      </c>
      <c r="D1687" t="s">
        <v>280</v>
      </c>
      <c r="E1687" t="s">
        <v>174</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25">
      <c r="A1688" t="s">
        <v>316</v>
      </c>
      <c r="B1688" t="s">
        <v>14</v>
      </c>
      <c r="C1688" t="s">
        <v>29</v>
      </c>
      <c r="D1688" t="s">
        <v>280</v>
      </c>
      <c r="E1688" t="s">
        <v>176</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25">
      <c r="A1689" t="s">
        <v>316</v>
      </c>
      <c r="B1689" t="s">
        <v>14</v>
      </c>
      <c r="C1689" t="s">
        <v>29</v>
      </c>
      <c r="D1689" t="s">
        <v>281</v>
      </c>
      <c r="E1689" t="s">
        <v>195</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25">
      <c r="A1690" t="s">
        <v>316</v>
      </c>
      <c r="B1690" t="s">
        <v>14</v>
      </c>
      <c r="C1690" t="s">
        <v>29</v>
      </c>
      <c r="D1690" t="s">
        <v>281</v>
      </c>
      <c r="E1690" t="s">
        <v>206</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25">
      <c r="A1691" t="s">
        <v>316</v>
      </c>
      <c r="B1691" t="s">
        <v>14</v>
      </c>
      <c r="C1691" t="s">
        <v>29</v>
      </c>
      <c r="D1691" t="s">
        <v>281</v>
      </c>
      <c r="E1691" t="s">
        <v>207</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25">
      <c r="A1692" t="s">
        <v>316</v>
      </c>
      <c r="B1692" t="s">
        <v>14</v>
      </c>
      <c r="C1692" t="s">
        <v>29</v>
      </c>
      <c r="D1692" t="s">
        <v>281</v>
      </c>
      <c r="E1692" t="s">
        <v>212</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25">
      <c r="A1693" t="s">
        <v>316</v>
      </c>
      <c r="B1693" t="s">
        <v>14</v>
      </c>
      <c r="C1693" t="s">
        <v>29</v>
      </c>
      <c r="D1693" t="s">
        <v>282</v>
      </c>
      <c r="E1693" t="s">
        <v>213</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25">
      <c r="A1694" t="s">
        <v>316</v>
      </c>
      <c r="B1694" t="s">
        <v>14</v>
      </c>
      <c r="C1694" t="s">
        <v>29</v>
      </c>
      <c r="D1694" t="s">
        <v>282</v>
      </c>
      <c r="E1694" t="s">
        <v>214</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25">
      <c r="A1695" t="s">
        <v>316</v>
      </c>
      <c r="B1695" t="s">
        <v>14</v>
      </c>
      <c r="C1695" t="s">
        <v>29</v>
      </c>
      <c r="D1695" t="s">
        <v>282</v>
      </c>
      <c r="E1695" t="s">
        <v>215</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25">
      <c r="A1696" t="s">
        <v>316</v>
      </c>
      <c r="B1696" t="s">
        <v>14</v>
      </c>
      <c r="C1696" t="s">
        <v>29</v>
      </c>
      <c r="D1696" t="s">
        <v>282</v>
      </c>
      <c r="E1696" t="s">
        <v>217</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25">
      <c r="A1697" t="s">
        <v>316</v>
      </c>
      <c r="B1697" t="s">
        <v>14</v>
      </c>
      <c r="C1697" t="s">
        <v>29</v>
      </c>
      <c r="D1697" t="s">
        <v>283</v>
      </c>
      <c r="E1697" t="s">
        <v>219</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25">
      <c r="A1698" t="s">
        <v>316</v>
      </c>
      <c r="B1698" t="s">
        <v>14</v>
      </c>
      <c r="C1698" t="s">
        <v>29</v>
      </c>
      <c r="D1698" t="s">
        <v>283</v>
      </c>
      <c r="E1698" t="s">
        <v>221</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25">
      <c r="A1699" t="s">
        <v>316</v>
      </c>
      <c r="B1699" t="s">
        <v>14</v>
      </c>
      <c r="C1699" t="s">
        <v>29</v>
      </c>
      <c r="D1699" t="s">
        <v>283</v>
      </c>
      <c r="E1699" t="s">
        <v>222</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25">
      <c r="A1700" t="s">
        <v>316</v>
      </c>
      <c r="B1700" t="s">
        <v>14</v>
      </c>
      <c r="C1700" t="s">
        <v>29</v>
      </c>
      <c r="D1700" t="s">
        <v>283</v>
      </c>
      <c r="E1700" t="s">
        <v>224</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25">
      <c r="A1701" t="s">
        <v>316</v>
      </c>
      <c r="B1701" t="s">
        <v>14</v>
      </c>
      <c r="C1701" t="s">
        <v>29</v>
      </c>
      <c r="D1701" t="s">
        <v>284</v>
      </c>
      <c r="E1701" t="s">
        <v>225</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25">
      <c r="A1702" t="s">
        <v>316</v>
      </c>
      <c r="B1702" t="s">
        <v>14</v>
      </c>
      <c r="C1702" t="s">
        <v>29</v>
      </c>
      <c r="D1702" t="s">
        <v>284</v>
      </c>
      <c r="E1702" t="s">
        <v>226</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25">
      <c r="A1703" t="s">
        <v>316</v>
      </c>
      <c r="B1703" t="s">
        <v>14</v>
      </c>
      <c r="C1703" t="s">
        <v>29</v>
      </c>
      <c r="D1703" t="s">
        <v>284</v>
      </c>
      <c r="E1703" t="s">
        <v>229</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25">
      <c r="A1704" t="s">
        <v>316</v>
      </c>
      <c r="B1704" t="s">
        <v>14</v>
      </c>
      <c r="C1704" t="s">
        <v>29</v>
      </c>
      <c r="D1704" t="s">
        <v>284</v>
      </c>
      <c r="E1704" t="s">
        <v>231</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25">
      <c r="A1705" t="s">
        <v>316</v>
      </c>
      <c r="B1705" t="s">
        <v>14</v>
      </c>
      <c r="C1705" t="s">
        <v>29</v>
      </c>
      <c r="D1705" t="s">
        <v>285</v>
      </c>
      <c r="E1705" t="s">
        <v>232</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25">
      <c r="A1706" t="s">
        <v>316</v>
      </c>
      <c r="B1706" t="s">
        <v>14</v>
      </c>
      <c r="C1706" t="s">
        <v>29</v>
      </c>
      <c r="D1706" t="s">
        <v>285</v>
      </c>
      <c r="E1706" t="s">
        <v>233</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25">
      <c r="A1707" t="s">
        <v>316</v>
      </c>
      <c r="B1707" t="s">
        <v>14</v>
      </c>
      <c r="C1707" t="s">
        <v>29</v>
      </c>
      <c r="D1707" t="s">
        <v>285</v>
      </c>
      <c r="E1707" t="s">
        <v>235</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25">
      <c r="A1708" t="s">
        <v>316</v>
      </c>
      <c r="B1708" t="s">
        <v>14</v>
      </c>
      <c r="C1708" t="s">
        <v>29</v>
      </c>
      <c r="D1708" t="s">
        <v>285</v>
      </c>
      <c r="E1708" t="s">
        <v>244</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25">
      <c r="A1709" t="s">
        <v>316</v>
      </c>
      <c r="B1709" t="s">
        <v>14</v>
      </c>
      <c r="C1709" t="s">
        <v>29</v>
      </c>
      <c r="D1709" t="s">
        <v>286</v>
      </c>
      <c r="E1709" t="s">
        <v>247</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25">
      <c r="A1710" t="s">
        <v>317</v>
      </c>
      <c r="B1710" t="s">
        <v>45</v>
      </c>
      <c r="C1710" t="s">
        <v>29</v>
      </c>
      <c r="D1710" t="s">
        <v>271</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25">
      <c r="A1711" t="s">
        <v>317</v>
      </c>
      <c r="B1711" t="s">
        <v>45</v>
      </c>
      <c r="C1711" t="s">
        <v>29</v>
      </c>
      <c r="D1711" t="s">
        <v>271</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25">
      <c r="A1712" t="s">
        <v>317</v>
      </c>
      <c r="B1712" t="s">
        <v>45</v>
      </c>
      <c r="C1712" t="s">
        <v>29</v>
      </c>
      <c r="D1712" t="s">
        <v>271</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25">
      <c r="A1713" t="s">
        <v>317</v>
      </c>
      <c r="B1713" t="s">
        <v>45</v>
      </c>
      <c r="C1713" t="s">
        <v>29</v>
      </c>
      <c r="D1713" t="s">
        <v>271</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25">
      <c r="A1714" t="s">
        <v>317</v>
      </c>
      <c r="B1714" t="s">
        <v>45</v>
      </c>
      <c r="C1714" t="s">
        <v>29</v>
      </c>
      <c r="D1714" t="s">
        <v>272</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25">
      <c r="A1715" t="s">
        <v>317</v>
      </c>
      <c r="B1715" t="s">
        <v>45</v>
      </c>
      <c r="C1715" t="s">
        <v>29</v>
      </c>
      <c r="D1715" t="s">
        <v>272</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25">
      <c r="A1716" t="s">
        <v>317</v>
      </c>
      <c r="B1716" t="s">
        <v>45</v>
      </c>
      <c r="C1716" t="s">
        <v>29</v>
      </c>
      <c r="D1716" t="s">
        <v>272</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25">
      <c r="A1717" t="s">
        <v>317</v>
      </c>
      <c r="B1717" t="s">
        <v>45</v>
      </c>
      <c r="C1717" t="s">
        <v>29</v>
      </c>
      <c r="D1717" t="s">
        <v>272</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25">
      <c r="A1718" t="s">
        <v>317</v>
      </c>
      <c r="B1718" t="s">
        <v>45</v>
      </c>
      <c r="C1718" t="s">
        <v>29</v>
      </c>
      <c r="D1718" t="s">
        <v>273</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25">
      <c r="A1719" t="s">
        <v>317</v>
      </c>
      <c r="B1719" t="s">
        <v>45</v>
      </c>
      <c r="C1719" t="s">
        <v>29</v>
      </c>
      <c r="D1719" t="s">
        <v>273</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25">
      <c r="A1720" t="s">
        <v>317</v>
      </c>
      <c r="B1720" t="s">
        <v>45</v>
      </c>
      <c r="C1720" t="s">
        <v>29</v>
      </c>
      <c r="D1720" t="s">
        <v>273</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25">
      <c r="A1721" t="s">
        <v>317</v>
      </c>
      <c r="B1721" t="s">
        <v>45</v>
      </c>
      <c r="C1721" t="s">
        <v>29</v>
      </c>
      <c r="D1721" t="s">
        <v>273</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25">
      <c r="A1722" t="s">
        <v>317</v>
      </c>
      <c r="B1722" t="s">
        <v>45</v>
      </c>
      <c r="C1722" t="s">
        <v>29</v>
      </c>
      <c r="D1722" t="s">
        <v>274</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25">
      <c r="A1723" t="s">
        <v>317</v>
      </c>
      <c r="B1723" t="s">
        <v>45</v>
      </c>
      <c r="C1723" t="s">
        <v>29</v>
      </c>
      <c r="D1723" t="s">
        <v>274</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25">
      <c r="A1724" t="s">
        <v>317</v>
      </c>
      <c r="B1724" t="s">
        <v>45</v>
      </c>
      <c r="C1724" t="s">
        <v>29</v>
      </c>
      <c r="D1724" t="s">
        <v>274</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25">
      <c r="A1725" t="s">
        <v>317</v>
      </c>
      <c r="B1725" t="s">
        <v>45</v>
      </c>
      <c r="C1725" t="s">
        <v>29</v>
      </c>
      <c r="D1725" t="s">
        <v>274</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25">
      <c r="A1726" t="s">
        <v>317</v>
      </c>
      <c r="B1726" t="s">
        <v>45</v>
      </c>
      <c r="C1726" t="s">
        <v>29</v>
      </c>
      <c r="D1726" t="s">
        <v>275</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25">
      <c r="A1727" t="s">
        <v>317</v>
      </c>
      <c r="B1727" t="s">
        <v>45</v>
      </c>
      <c r="C1727" t="s">
        <v>29</v>
      </c>
      <c r="D1727" t="s">
        <v>275</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25">
      <c r="A1728" t="s">
        <v>317</v>
      </c>
      <c r="B1728" t="s">
        <v>45</v>
      </c>
      <c r="C1728" t="s">
        <v>29</v>
      </c>
      <c r="D1728" t="s">
        <v>275</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25">
      <c r="A1729" t="s">
        <v>317</v>
      </c>
      <c r="B1729" t="s">
        <v>45</v>
      </c>
      <c r="C1729" t="s">
        <v>29</v>
      </c>
      <c r="D1729" t="s">
        <v>275</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25">
      <c r="A1730" t="s">
        <v>317</v>
      </c>
      <c r="B1730" t="s">
        <v>45</v>
      </c>
      <c r="C1730" t="s">
        <v>29</v>
      </c>
      <c r="D1730" t="s">
        <v>276</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25">
      <c r="A1731" t="s">
        <v>317</v>
      </c>
      <c r="B1731" t="s">
        <v>45</v>
      </c>
      <c r="C1731" t="s">
        <v>29</v>
      </c>
      <c r="D1731" t="s">
        <v>276</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25">
      <c r="A1732" t="s">
        <v>317</v>
      </c>
      <c r="B1732" t="s">
        <v>45</v>
      </c>
      <c r="C1732" t="s">
        <v>29</v>
      </c>
      <c r="D1732" t="s">
        <v>276</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25">
      <c r="A1733" t="s">
        <v>317</v>
      </c>
      <c r="B1733" t="s">
        <v>45</v>
      </c>
      <c r="C1733" t="s">
        <v>29</v>
      </c>
      <c r="D1733" t="s">
        <v>276</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25">
      <c r="A1734" t="s">
        <v>317</v>
      </c>
      <c r="B1734" t="s">
        <v>45</v>
      </c>
      <c r="C1734" t="s">
        <v>29</v>
      </c>
      <c r="D1734" t="s">
        <v>277</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25">
      <c r="A1735" t="s">
        <v>317</v>
      </c>
      <c r="B1735" t="s">
        <v>45</v>
      </c>
      <c r="C1735" t="s">
        <v>29</v>
      </c>
      <c r="D1735" t="s">
        <v>277</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25">
      <c r="A1736" t="s">
        <v>317</v>
      </c>
      <c r="B1736" t="s">
        <v>45</v>
      </c>
      <c r="C1736" t="s">
        <v>29</v>
      </c>
      <c r="D1736" t="s">
        <v>277</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25">
      <c r="A1737" t="s">
        <v>317</v>
      </c>
      <c r="B1737" t="s">
        <v>45</v>
      </c>
      <c r="C1737" t="s">
        <v>29</v>
      </c>
      <c r="D1737" t="s">
        <v>277</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25">
      <c r="A1738" t="s">
        <v>317</v>
      </c>
      <c r="B1738" t="s">
        <v>45</v>
      </c>
      <c r="C1738" t="s">
        <v>29</v>
      </c>
      <c r="D1738" t="s">
        <v>278</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25">
      <c r="A1739" t="s">
        <v>317</v>
      </c>
      <c r="B1739" t="s">
        <v>45</v>
      </c>
      <c r="C1739" t="s">
        <v>29</v>
      </c>
      <c r="D1739" t="s">
        <v>278</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25">
      <c r="A1740" t="s">
        <v>317</v>
      </c>
      <c r="B1740" t="s">
        <v>45</v>
      </c>
      <c r="C1740" t="s">
        <v>29</v>
      </c>
      <c r="D1740" t="s">
        <v>278</v>
      </c>
      <c r="E1740" t="s">
        <v>146</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25">
      <c r="A1741" t="s">
        <v>317</v>
      </c>
      <c r="B1741" t="s">
        <v>45</v>
      </c>
      <c r="C1741" t="s">
        <v>29</v>
      </c>
      <c r="D1741" t="s">
        <v>278</v>
      </c>
      <c r="E1741" t="s">
        <v>147</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25">
      <c r="A1742" t="s">
        <v>317</v>
      </c>
      <c r="B1742" t="s">
        <v>45</v>
      </c>
      <c r="C1742" t="s">
        <v>29</v>
      </c>
      <c r="D1742" t="s">
        <v>279</v>
      </c>
      <c r="E1742" t="s">
        <v>161</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25">
      <c r="A1743" t="s">
        <v>317</v>
      </c>
      <c r="B1743" t="s">
        <v>45</v>
      </c>
      <c r="C1743" t="s">
        <v>29</v>
      </c>
      <c r="D1743" t="s">
        <v>279</v>
      </c>
      <c r="E1743" t="s">
        <v>163</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25">
      <c r="A1744" t="s">
        <v>317</v>
      </c>
      <c r="B1744" t="s">
        <v>45</v>
      </c>
      <c r="C1744" t="s">
        <v>29</v>
      </c>
      <c r="D1744" t="s">
        <v>279</v>
      </c>
      <c r="E1744" t="s">
        <v>164</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25">
      <c r="A1745" t="s">
        <v>317</v>
      </c>
      <c r="B1745" t="s">
        <v>45</v>
      </c>
      <c r="C1745" t="s">
        <v>29</v>
      </c>
      <c r="D1745" t="s">
        <v>279</v>
      </c>
      <c r="E1745" t="s">
        <v>166</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25">
      <c r="A1746" t="s">
        <v>317</v>
      </c>
      <c r="B1746" t="s">
        <v>45</v>
      </c>
      <c r="C1746" t="s">
        <v>29</v>
      </c>
      <c r="D1746" t="s">
        <v>280</v>
      </c>
      <c r="E1746" t="s">
        <v>167</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25">
      <c r="A1747" t="s">
        <v>317</v>
      </c>
      <c r="B1747" t="s">
        <v>45</v>
      </c>
      <c r="C1747" t="s">
        <v>29</v>
      </c>
      <c r="D1747" t="s">
        <v>280</v>
      </c>
      <c r="E1747" t="s">
        <v>171</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25">
      <c r="A1748" t="s">
        <v>317</v>
      </c>
      <c r="B1748" t="s">
        <v>45</v>
      </c>
      <c r="C1748" t="s">
        <v>29</v>
      </c>
      <c r="D1748" t="s">
        <v>280</v>
      </c>
      <c r="E1748" t="s">
        <v>174</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25">
      <c r="A1749" t="s">
        <v>317</v>
      </c>
      <c r="B1749" t="s">
        <v>45</v>
      </c>
      <c r="C1749" t="s">
        <v>29</v>
      </c>
      <c r="D1749" t="s">
        <v>280</v>
      </c>
      <c r="E1749" t="s">
        <v>176</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25">
      <c r="A1750" t="s">
        <v>317</v>
      </c>
      <c r="B1750" t="s">
        <v>45</v>
      </c>
      <c r="C1750" t="s">
        <v>29</v>
      </c>
      <c r="D1750" t="s">
        <v>281</v>
      </c>
      <c r="E1750" t="s">
        <v>195</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25">
      <c r="A1751" t="s">
        <v>317</v>
      </c>
      <c r="B1751" t="s">
        <v>45</v>
      </c>
      <c r="C1751" t="s">
        <v>29</v>
      </c>
      <c r="D1751" t="s">
        <v>281</v>
      </c>
      <c r="E1751" t="s">
        <v>206</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25">
      <c r="A1752" t="s">
        <v>317</v>
      </c>
      <c r="B1752" t="s">
        <v>45</v>
      </c>
      <c r="C1752" t="s">
        <v>29</v>
      </c>
      <c r="D1752" t="s">
        <v>281</v>
      </c>
      <c r="E1752" t="s">
        <v>207</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25">
      <c r="A1753" t="s">
        <v>317</v>
      </c>
      <c r="B1753" t="s">
        <v>45</v>
      </c>
      <c r="C1753" t="s">
        <v>29</v>
      </c>
      <c r="D1753" t="s">
        <v>281</v>
      </c>
      <c r="E1753" t="s">
        <v>212</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25">
      <c r="A1754" t="s">
        <v>317</v>
      </c>
      <c r="B1754" t="s">
        <v>45</v>
      </c>
      <c r="C1754" t="s">
        <v>29</v>
      </c>
      <c r="D1754" t="s">
        <v>282</v>
      </c>
      <c r="E1754" t="s">
        <v>213</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25">
      <c r="A1755" t="s">
        <v>317</v>
      </c>
      <c r="B1755" t="s">
        <v>45</v>
      </c>
      <c r="C1755" t="s">
        <v>29</v>
      </c>
      <c r="D1755" t="s">
        <v>282</v>
      </c>
      <c r="E1755" t="s">
        <v>214</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25">
      <c r="A1756" t="s">
        <v>317</v>
      </c>
      <c r="B1756" t="s">
        <v>45</v>
      </c>
      <c r="C1756" t="s">
        <v>29</v>
      </c>
      <c r="D1756" t="s">
        <v>282</v>
      </c>
      <c r="E1756" t="s">
        <v>215</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25">
      <c r="A1757" t="s">
        <v>317</v>
      </c>
      <c r="B1757" t="s">
        <v>45</v>
      </c>
      <c r="C1757" t="s">
        <v>29</v>
      </c>
      <c r="D1757" t="s">
        <v>282</v>
      </c>
      <c r="E1757" t="s">
        <v>217</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25">
      <c r="A1758" t="s">
        <v>317</v>
      </c>
      <c r="B1758" t="s">
        <v>45</v>
      </c>
      <c r="C1758" t="s">
        <v>29</v>
      </c>
      <c r="D1758" t="s">
        <v>283</v>
      </c>
      <c r="E1758" t="s">
        <v>219</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25">
      <c r="A1759" t="s">
        <v>317</v>
      </c>
      <c r="B1759" t="s">
        <v>45</v>
      </c>
      <c r="C1759" t="s">
        <v>29</v>
      </c>
      <c r="D1759" t="s">
        <v>283</v>
      </c>
      <c r="E1759" t="s">
        <v>221</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25">
      <c r="A1760" t="s">
        <v>317</v>
      </c>
      <c r="B1760" t="s">
        <v>45</v>
      </c>
      <c r="C1760" t="s">
        <v>29</v>
      </c>
      <c r="D1760" t="s">
        <v>283</v>
      </c>
      <c r="E1760" t="s">
        <v>222</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25">
      <c r="A1761" t="s">
        <v>317</v>
      </c>
      <c r="B1761" t="s">
        <v>45</v>
      </c>
      <c r="C1761" t="s">
        <v>29</v>
      </c>
      <c r="D1761" t="s">
        <v>283</v>
      </c>
      <c r="E1761" t="s">
        <v>224</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25">
      <c r="A1762" t="s">
        <v>317</v>
      </c>
      <c r="B1762" t="s">
        <v>45</v>
      </c>
      <c r="C1762" t="s">
        <v>29</v>
      </c>
      <c r="D1762" t="s">
        <v>284</v>
      </c>
      <c r="E1762" t="s">
        <v>225</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25">
      <c r="A1763" t="s">
        <v>317</v>
      </c>
      <c r="B1763" t="s">
        <v>45</v>
      </c>
      <c r="C1763" t="s">
        <v>29</v>
      </c>
      <c r="D1763" t="s">
        <v>284</v>
      </c>
      <c r="E1763" t="s">
        <v>226</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25">
      <c r="A1764" t="s">
        <v>317</v>
      </c>
      <c r="B1764" t="s">
        <v>45</v>
      </c>
      <c r="C1764" t="s">
        <v>29</v>
      </c>
      <c r="D1764" t="s">
        <v>284</v>
      </c>
      <c r="E1764" t="s">
        <v>229</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25">
      <c r="A1765" t="s">
        <v>317</v>
      </c>
      <c r="B1765" t="s">
        <v>45</v>
      </c>
      <c r="C1765" t="s">
        <v>29</v>
      </c>
      <c r="D1765" t="s">
        <v>284</v>
      </c>
      <c r="E1765" t="s">
        <v>231</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25">
      <c r="A1766" t="s">
        <v>317</v>
      </c>
      <c r="B1766" t="s">
        <v>45</v>
      </c>
      <c r="C1766" t="s">
        <v>29</v>
      </c>
      <c r="D1766" t="s">
        <v>285</v>
      </c>
      <c r="E1766" t="s">
        <v>232</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25">
      <c r="A1767" t="s">
        <v>317</v>
      </c>
      <c r="B1767" t="s">
        <v>45</v>
      </c>
      <c r="C1767" t="s">
        <v>29</v>
      </c>
      <c r="D1767" t="s">
        <v>285</v>
      </c>
      <c r="E1767" t="s">
        <v>233</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25">
      <c r="A1768" t="s">
        <v>317</v>
      </c>
      <c r="B1768" t="s">
        <v>45</v>
      </c>
      <c r="C1768" t="s">
        <v>29</v>
      </c>
      <c r="D1768" t="s">
        <v>285</v>
      </c>
      <c r="E1768" t="s">
        <v>235</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25">
      <c r="A1769" t="s">
        <v>317</v>
      </c>
      <c r="B1769" t="s">
        <v>45</v>
      </c>
      <c r="C1769" t="s">
        <v>29</v>
      </c>
      <c r="D1769" t="s">
        <v>285</v>
      </c>
      <c r="E1769" t="s">
        <v>244</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25">
      <c r="A1770" t="s">
        <v>317</v>
      </c>
      <c r="B1770" t="s">
        <v>45</v>
      </c>
      <c r="C1770" t="s">
        <v>29</v>
      </c>
      <c r="D1770" t="s">
        <v>286</v>
      </c>
      <c r="E1770" t="s">
        <v>247</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25">
      <c r="A1771" t="s">
        <v>318</v>
      </c>
      <c r="B1771" t="s">
        <v>15</v>
      </c>
      <c r="C1771" t="s">
        <v>29</v>
      </c>
      <c r="D1771" t="s">
        <v>271</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25">
      <c r="A1772" t="s">
        <v>318</v>
      </c>
      <c r="B1772" t="s">
        <v>15</v>
      </c>
      <c r="C1772" t="s">
        <v>29</v>
      </c>
      <c r="D1772" t="s">
        <v>271</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25">
      <c r="A1773" t="s">
        <v>318</v>
      </c>
      <c r="B1773" t="s">
        <v>15</v>
      </c>
      <c r="C1773" t="s">
        <v>29</v>
      </c>
      <c r="D1773" t="s">
        <v>271</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25">
      <c r="A1774" t="s">
        <v>318</v>
      </c>
      <c r="B1774" t="s">
        <v>15</v>
      </c>
      <c r="C1774" t="s">
        <v>29</v>
      </c>
      <c r="D1774" t="s">
        <v>271</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25">
      <c r="A1775" t="s">
        <v>318</v>
      </c>
      <c r="B1775" t="s">
        <v>15</v>
      </c>
      <c r="C1775" t="s">
        <v>29</v>
      </c>
      <c r="D1775" t="s">
        <v>272</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25">
      <c r="A1776" t="s">
        <v>318</v>
      </c>
      <c r="B1776" t="s">
        <v>15</v>
      </c>
      <c r="C1776" t="s">
        <v>29</v>
      </c>
      <c r="D1776" t="s">
        <v>272</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25">
      <c r="A1777" t="s">
        <v>318</v>
      </c>
      <c r="B1777" t="s">
        <v>15</v>
      </c>
      <c r="C1777" t="s">
        <v>29</v>
      </c>
      <c r="D1777" t="s">
        <v>272</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25">
      <c r="A1778" t="s">
        <v>318</v>
      </c>
      <c r="B1778" t="s">
        <v>15</v>
      </c>
      <c r="C1778" t="s">
        <v>29</v>
      </c>
      <c r="D1778" t="s">
        <v>272</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25">
      <c r="A1779" t="s">
        <v>318</v>
      </c>
      <c r="B1779" t="s">
        <v>15</v>
      </c>
      <c r="C1779" t="s">
        <v>29</v>
      </c>
      <c r="D1779" t="s">
        <v>273</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25">
      <c r="A1780" t="s">
        <v>318</v>
      </c>
      <c r="B1780" t="s">
        <v>15</v>
      </c>
      <c r="C1780" t="s">
        <v>29</v>
      </c>
      <c r="D1780" t="s">
        <v>273</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25">
      <c r="A1781" t="s">
        <v>318</v>
      </c>
      <c r="B1781" t="s">
        <v>15</v>
      </c>
      <c r="C1781" t="s">
        <v>29</v>
      </c>
      <c r="D1781" t="s">
        <v>273</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25">
      <c r="A1782" t="s">
        <v>318</v>
      </c>
      <c r="B1782" t="s">
        <v>15</v>
      </c>
      <c r="C1782" t="s">
        <v>29</v>
      </c>
      <c r="D1782" t="s">
        <v>273</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25">
      <c r="A1783" t="s">
        <v>318</v>
      </c>
      <c r="B1783" t="s">
        <v>15</v>
      </c>
      <c r="C1783" t="s">
        <v>29</v>
      </c>
      <c r="D1783" t="s">
        <v>274</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25">
      <c r="A1784" t="s">
        <v>318</v>
      </c>
      <c r="B1784" t="s">
        <v>15</v>
      </c>
      <c r="C1784" t="s">
        <v>29</v>
      </c>
      <c r="D1784" t="s">
        <v>274</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25">
      <c r="A1785" t="s">
        <v>318</v>
      </c>
      <c r="B1785" t="s">
        <v>15</v>
      </c>
      <c r="C1785" t="s">
        <v>29</v>
      </c>
      <c r="D1785" t="s">
        <v>274</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25">
      <c r="A1786" t="s">
        <v>318</v>
      </c>
      <c r="B1786" t="s">
        <v>15</v>
      </c>
      <c r="C1786" t="s">
        <v>29</v>
      </c>
      <c r="D1786" t="s">
        <v>274</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25">
      <c r="A1787" t="s">
        <v>318</v>
      </c>
      <c r="B1787" t="s">
        <v>15</v>
      </c>
      <c r="C1787" t="s">
        <v>29</v>
      </c>
      <c r="D1787" t="s">
        <v>275</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25">
      <c r="A1788" t="s">
        <v>318</v>
      </c>
      <c r="B1788" t="s">
        <v>15</v>
      </c>
      <c r="C1788" t="s">
        <v>29</v>
      </c>
      <c r="D1788" t="s">
        <v>275</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25">
      <c r="A1789" t="s">
        <v>318</v>
      </c>
      <c r="B1789" t="s">
        <v>15</v>
      </c>
      <c r="C1789" t="s">
        <v>29</v>
      </c>
      <c r="D1789" t="s">
        <v>275</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25">
      <c r="A1790" t="s">
        <v>318</v>
      </c>
      <c r="B1790" t="s">
        <v>15</v>
      </c>
      <c r="C1790" t="s">
        <v>29</v>
      </c>
      <c r="D1790" t="s">
        <v>275</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25">
      <c r="A1791" t="s">
        <v>318</v>
      </c>
      <c r="B1791" t="s">
        <v>15</v>
      </c>
      <c r="C1791" t="s">
        <v>29</v>
      </c>
      <c r="D1791" t="s">
        <v>276</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25">
      <c r="A1792" t="s">
        <v>318</v>
      </c>
      <c r="B1792" t="s">
        <v>15</v>
      </c>
      <c r="C1792" t="s">
        <v>29</v>
      </c>
      <c r="D1792" t="s">
        <v>276</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25">
      <c r="A1793" t="s">
        <v>318</v>
      </c>
      <c r="B1793" t="s">
        <v>15</v>
      </c>
      <c r="C1793" t="s">
        <v>29</v>
      </c>
      <c r="D1793" t="s">
        <v>276</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25">
      <c r="A1794" t="s">
        <v>318</v>
      </c>
      <c r="B1794" t="s">
        <v>15</v>
      </c>
      <c r="C1794" t="s">
        <v>29</v>
      </c>
      <c r="D1794" t="s">
        <v>276</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25">
      <c r="A1795" t="s">
        <v>318</v>
      </c>
      <c r="B1795" t="s">
        <v>15</v>
      </c>
      <c r="C1795" t="s">
        <v>29</v>
      </c>
      <c r="D1795" t="s">
        <v>277</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25">
      <c r="A1796" t="s">
        <v>318</v>
      </c>
      <c r="B1796" t="s">
        <v>15</v>
      </c>
      <c r="C1796" t="s">
        <v>29</v>
      </c>
      <c r="D1796" t="s">
        <v>277</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25">
      <c r="A1797" t="s">
        <v>318</v>
      </c>
      <c r="B1797" t="s">
        <v>15</v>
      </c>
      <c r="C1797" t="s">
        <v>29</v>
      </c>
      <c r="D1797" t="s">
        <v>277</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25">
      <c r="A1798" t="s">
        <v>318</v>
      </c>
      <c r="B1798" t="s">
        <v>15</v>
      </c>
      <c r="C1798" t="s">
        <v>29</v>
      </c>
      <c r="D1798" t="s">
        <v>277</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25">
      <c r="A1799" t="s">
        <v>318</v>
      </c>
      <c r="B1799" t="s">
        <v>15</v>
      </c>
      <c r="C1799" t="s">
        <v>29</v>
      </c>
      <c r="D1799" t="s">
        <v>278</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25">
      <c r="A1800" t="s">
        <v>318</v>
      </c>
      <c r="B1800" t="s">
        <v>15</v>
      </c>
      <c r="C1800" t="s">
        <v>29</v>
      </c>
      <c r="D1800" t="s">
        <v>278</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25">
      <c r="A1801" t="s">
        <v>318</v>
      </c>
      <c r="B1801" t="s">
        <v>15</v>
      </c>
      <c r="C1801" t="s">
        <v>29</v>
      </c>
      <c r="D1801" t="s">
        <v>278</v>
      </c>
      <c r="E1801" t="s">
        <v>146</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25">
      <c r="A1802" t="s">
        <v>318</v>
      </c>
      <c r="B1802" t="s">
        <v>15</v>
      </c>
      <c r="C1802" t="s">
        <v>29</v>
      </c>
      <c r="D1802" t="s">
        <v>278</v>
      </c>
      <c r="E1802" t="s">
        <v>147</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25">
      <c r="A1803" t="s">
        <v>318</v>
      </c>
      <c r="B1803" t="s">
        <v>15</v>
      </c>
      <c r="C1803" t="s">
        <v>29</v>
      </c>
      <c r="D1803" t="s">
        <v>279</v>
      </c>
      <c r="E1803" t="s">
        <v>161</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25">
      <c r="A1804" t="s">
        <v>318</v>
      </c>
      <c r="B1804" t="s">
        <v>15</v>
      </c>
      <c r="C1804" t="s">
        <v>29</v>
      </c>
      <c r="D1804" t="s">
        <v>279</v>
      </c>
      <c r="E1804" t="s">
        <v>163</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25">
      <c r="A1805" t="s">
        <v>318</v>
      </c>
      <c r="B1805" t="s">
        <v>15</v>
      </c>
      <c r="C1805" t="s">
        <v>29</v>
      </c>
      <c r="D1805" t="s">
        <v>279</v>
      </c>
      <c r="E1805" t="s">
        <v>164</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25">
      <c r="A1806" t="s">
        <v>318</v>
      </c>
      <c r="B1806" t="s">
        <v>15</v>
      </c>
      <c r="C1806" t="s">
        <v>29</v>
      </c>
      <c r="D1806" t="s">
        <v>279</v>
      </c>
      <c r="E1806" t="s">
        <v>166</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25">
      <c r="A1807" t="s">
        <v>318</v>
      </c>
      <c r="B1807" t="s">
        <v>15</v>
      </c>
      <c r="C1807" t="s">
        <v>29</v>
      </c>
      <c r="D1807" t="s">
        <v>280</v>
      </c>
      <c r="E1807" t="s">
        <v>167</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25">
      <c r="A1808" t="s">
        <v>318</v>
      </c>
      <c r="B1808" t="s">
        <v>15</v>
      </c>
      <c r="C1808" t="s">
        <v>29</v>
      </c>
      <c r="D1808" t="s">
        <v>280</v>
      </c>
      <c r="E1808" t="s">
        <v>171</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25">
      <c r="A1809" t="s">
        <v>318</v>
      </c>
      <c r="B1809" t="s">
        <v>15</v>
      </c>
      <c r="C1809" t="s">
        <v>29</v>
      </c>
      <c r="D1809" t="s">
        <v>280</v>
      </c>
      <c r="E1809" t="s">
        <v>174</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25">
      <c r="A1810" t="s">
        <v>318</v>
      </c>
      <c r="B1810" t="s">
        <v>15</v>
      </c>
      <c r="C1810" t="s">
        <v>29</v>
      </c>
      <c r="D1810" t="s">
        <v>280</v>
      </c>
      <c r="E1810" t="s">
        <v>176</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25">
      <c r="A1811" t="s">
        <v>318</v>
      </c>
      <c r="B1811" t="s">
        <v>15</v>
      </c>
      <c r="C1811" t="s">
        <v>29</v>
      </c>
      <c r="D1811" t="s">
        <v>281</v>
      </c>
      <c r="E1811" t="s">
        <v>195</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25">
      <c r="A1812" t="s">
        <v>318</v>
      </c>
      <c r="B1812" t="s">
        <v>15</v>
      </c>
      <c r="C1812" t="s">
        <v>29</v>
      </c>
      <c r="D1812" t="s">
        <v>281</v>
      </c>
      <c r="E1812" t="s">
        <v>206</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25">
      <c r="A1813" t="s">
        <v>318</v>
      </c>
      <c r="B1813" t="s">
        <v>15</v>
      </c>
      <c r="C1813" t="s">
        <v>29</v>
      </c>
      <c r="D1813" t="s">
        <v>281</v>
      </c>
      <c r="E1813" t="s">
        <v>207</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25">
      <c r="A1814" t="s">
        <v>318</v>
      </c>
      <c r="B1814" t="s">
        <v>15</v>
      </c>
      <c r="C1814" t="s">
        <v>29</v>
      </c>
      <c r="D1814" t="s">
        <v>281</v>
      </c>
      <c r="E1814" t="s">
        <v>212</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25">
      <c r="A1815" t="s">
        <v>318</v>
      </c>
      <c r="B1815" t="s">
        <v>15</v>
      </c>
      <c r="C1815" t="s">
        <v>29</v>
      </c>
      <c r="D1815" t="s">
        <v>282</v>
      </c>
      <c r="E1815" t="s">
        <v>213</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25">
      <c r="A1816" t="s">
        <v>318</v>
      </c>
      <c r="B1816" t="s">
        <v>15</v>
      </c>
      <c r="C1816" t="s">
        <v>29</v>
      </c>
      <c r="D1816" t="s">
        <v>282</v>
      </c>
      <c r="E1816" t="s">
        <v>214</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25">
      <c r="A1817" t="s">
        <v>318</v>
      </c>
      <c r="B1817" t="s">
        <v>15</v>
      </c>
      <c r="C1817" t="s">
        <v>29</v>
      </c>
      <c r="D1817" t="s">
        <v>282</v>
      </c>
      <c r="E1817" t="s">
        <v>215</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25">
      <c r="A1818" t="s">
        <v>318</v>
      </c>
      <c r="B1818" t="s">
        <v>15</v>
      </c>
      <c r="C1818" t="s">
        <v>29</v>
      </c>
      <c r="D1818" t="s">
        <v>282</v>
      </c>
      <c r="E1818" t="s">
        <v>217</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25">
      <c r="A1819" t="s">
        <v>318</v>
      </c>
      <c r="B1819" t="s">
        <v>15</v>
      </c>
      <c r="C1819" t="s">
        <v>29</v>
      </c>
      <c r="D1819" t="s">
        <v>283</v>
      </c>
      <c r="E1819" t="s">
        <v>219</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25">
      <c r="A1820" t="s">
        <v>318</v>
      </c>
      <c r="B1820" t="s">
        <v>15</v>
      </c>
      <c r="C1820" t="s">
        <v>29</v>
      </c>
      <c r="D1820" t="s">
        <v>283</v>
      </c>
      <c r="E1820" t="s">
        <v>221</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25">
      <c r="A1821" t="s">
        <v>318</v>
      </c>
      <c r="B1821" t="s">
        <v>15</v>
      </c>
      <c r="C1821" t="s">
        <v>29</v>
      </c>
      <c r="D1821" t="s">
        <v>283</v>
      </c>
      <c r="E1821" t="s">
        <v>222</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25">
      <c r="A1822" t="s">
        <v>318</v>
      </c>
      <c r="B1822" t="s">
        <v>15</v>
      </c>
      <c r="C1822" t="s">
        <v>29</v>
      </c>
      <c r="D1822" t="s">
        <v>283</v>
      </c>
      <c r="E1822" t="s">
        <v>224</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25">
      <c r="A1823" t="s">
        <v>318</v>
      </c>
      <c r="B1823" t="s">
        <v>15</v>
      </c>
      <c r="C1823" t="s">
        <v>29</v>
      </c>
      <c r="D1823" t="s">
        <v>284</v>
      </c>
      <c r="E1823" t="s">
        <v>225</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25">
      <c r="A1824" t="s">
        <v>318</v>
      </c>
      <c r="B1824" t="s">
        <v>15</v>
      </c>
      <c r="C1824" t="s">
        <v>29</v>
      </c>
      <c r="D1824" t="s">
        <v>284</v>
      </c>
      <c r="E1824" t="s">
        <v>226</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25">
      <c r="A1825" t="s">
        <v>318</v>
      </c>
      <c r="B1825" t="s">
        <v>15</v>
      </c>
      <c r="C1825" t="s">
        <v>29</v>
      </c>
      <c r="D1825" t="s">
        <v>284</v>
      </c>
      <c r="E1825" t="s">
        <v>229</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25">
      <c r="A1826" t="s">
        <v>318</v>
      </c>
      <c r="B1826" t="s">
        <v>15</v>
      </c>
      <c r="C1826" t="s">
        <v>29</v>
      </c>
      <c r="D1826" t="s">
        <v>284</v>
      </c>
      <c r="E1826" t="s">
        <v>231</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25">
      <c r="A1827" t="s">
        <v>318</v>
      </c>
      <c r="B1827" t="s">
        <v>15</v>
      </c>
      <c r="C1827" t="s">
        <v>29</v>
      </c>
      <c r="D1827" t="s">
        <v>285</v>
      </c>
      <c r="E1827" t="s">
        <v>232</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25">
      <c r="A1828" t="s">
        <v>318</v>
      </c>
      <c r="B1828" t="s">
        <v>15</v>
      </c>
      <c r="C1828" t="s">
        <v>29</v>
      </c>
      <c r="D1828" t="s">
        <v>285</v>
      </c>
      <c r="E1828" t="s">
        <v>233</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25">
      <c r="A1829" t="s">
        <v>318</v>
      </c>
      <c r="B1829" t="s">
        <v>15</v>
      </c>
      <c r="C1829" t="s">
        <v>29</v>
      </c>
      <c r="D1829" t="s">
        <v>285</v>
      </c>
      <c r="E1829" t="s">
        <v>235</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25">
      <c r="A1830" t="s">
        <v>318</v>
      </c>
      <c r="B1830" t="s">
        <v>15</v>
      </c>
      <c r="C1830" t="s">
        <v>29</v>
      </c>
      <c r="D1830" t="s">
        <v>285</v>
      </c>
      <c r="E1830" t="s">
        <v>244</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25">
      <c r="A1831" t="s">
        <v>318</v>
      </c>
      <c r="B1831" t="s">
        <v>15</v>
      </c>
      <c r="C1831" t="s">
        <v>29</v>
      </c>
      <c r="D1831" t="s">
        <v>286</v>
      </c>
      <c r="E1831" t="s">
        <v>247</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25">
      <c r="A1832" t="s">
        <v>319</v>
      </c>
      <c r="B1832" t="s">
        <v>46</v>
      </c>
      <c r="C1832" t="s">
        <v>29</v>
      </c>
      <c r="D1832" t="s">
        <v>271</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25">
      <c r="A1833" t="s">
        <v>319</v>
      </c>
      <c r="B1833" t="s">
        <v>46</v>
      </c>
      <c r="C1833" t="s">
        <v>29</v>
      </c>
      <c r="D1833" t="s">
        <v>271</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25">
      <c r="A1834" t="s">
        <v>319</v>
      </c>
      <c r="B1834" t="s">
        <v>46</v>
      </c>
      <c r="C1834" t="s">
        <v>29</v>
      </c>
      <c r="D1834" t="s">
        <v>271</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25">
      <c r="A1835" t="s">
        <v>319</v>
      </c>
      <c r="B1835" t="s">
        <v>46</v>
      </c>
      <c r="C1835" t="s">
        <v>29</v>
      </c>
      <c r="D1835" t="s">
        <v>271</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25">
      <c r="A1836" t="s">
        <v>319</v>
      </c>
      <c r="B1836" t="s">
        <v>46</v>
      </c>
      <c r="C1836" t="s">
        <v>29</v>
      </c>
      <c r="D1836" t="s">
        <v>272</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25">
      <c r="A1837" t="s">
        <v>319</v>
      </c>
      <c r="B1837" t="s">
        <v>46</v>
      </c>
      <c r="C1837" t="s">
        <v>29</v>
      </c>
      <c r="D1837" t="s">
        <v>272</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25">
      <c r="A1838" t="s">
        <v>319</v>
      </c>
      <c r="B1838" t="s">
        <v>46</v>
      </c>
      <c r="C1838" t="s">
        <v>29</v>
      </c>
      <c r="D1838" t="s">
        <v>272</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25">
      <c r="A1839" t="s">
        <v>319</v>
      </c>
      <c r="B1839" t="s">
        <v>46</v>
      </c>
      <c r="C1839" t="s">
        <v>29</v>
      </c>
      <c r="D1839" t="s">
        <v>272</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25">
      <c r="A1840" t="s">
        <v>319</v>
      </c>
      <c r="B1840" t="s">
        <v>46</v>
      </c>
      <c r="C1840" t="s">
        <v>29</v>
      </c>
      <c r="D1840" t="s">
        <v>273</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25">
      <c r="A1841" t="s">
        <v>319</v>
      </c>
      <c r="B1841" t="s">
        <v>46</v>
      </c>
      <c r="C1841" t="s">
        <v>29</v>
      </c>
      <c r="D1841" t="s">
        <v>273</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25">
      <c r="A1842" t="s">
        <v>319</v>
      </c>
      <c r="B1842" t="s">
        <v>46</v>
      </c>
      <c r="C1842" t="s">
        <v>29</v>
      </c>
      <c r="D1842" t="s">
        <v>273</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25">
      <c r="A1843" t="s">
        <v>319</v>
      </c>
      <c r="B1843" t="s">
        <v>46</v>
      </c>
      <c r="C1843" t="s">
        <v>29</v>
      </c>
      <c r="D1843" t="s">
        <v>273</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25">
      <c r="A1844" t="s">
        <v>319</v>
      </c>
      <c r="B1844" t="s">
        <v>46</v>
      </c>
      <c r="C1844" t="s">
        <v>29</v>
      </c>
      <c r="D1844" t="s">
        <v>274</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25">
      <c r="A1845" t="s">
        <v>319</v>
      </c>
      <c r="B1845" t="s">
        <v>46</v>
      </c>
      <c r="C1845" t="s">
        <v>29</v>
      </c>
      <c r="D1845" t="s">
        <v>274</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25">
      <c r="A1846" t="s">
        <v>319</v>
      </c>
      <c r="B1846" t="s">
        <v>46</v>
      </c>
      <c r="C1846" t="s">
        <v>29</v>
      </c>
      <c r="D1846" t="s">
        <v>274</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25">
      <c r="A1847" t="s">
        <v>319</v>
      </c>
      <c r="B1847" t="s">
        <v>46</v>
      </c>
      <c r="C1847" t="s">
        <v>29</v>
      </c>
      <c r="D1847" t="s">
        <v>274</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25">
      <c r="A1848" t="s">
        <v>319</v>
      </c>
      <c r="B1848" t="s">
        <v>46</v>
      </c>
      <c r="C1848" t="s">
        <v>29</v>
      </c>
      <c r="D1848" t="s">
        <v>275</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25">
      <c r="A1849" t="s">
        <v>319</v>
      </c>
      <c r="B1849" t="s">
        <v>46</v>
      </c>
      <c r="C1849" t="s">
        <v>29</v>
      </c>
      <c r="D1849" t="s">
        <v>275</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25">
      <c r="A1850" t="s">
        <v>319</v>
      </c>
      <c r="B1850" t="s">
        <v>46</v>
      </c>
      <c r="C1850" t="s">
        <v>29</v>
      </c>
      <c r="D1850" t="s">
        <v>275</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25">
      <c r="A1851" t="s">
        <v>319</v>
      </c>
      <c r="B1851" t="s">
        <v>46</v>
      </c>
      <c r="C1851" t="s">
        <v>29</v>
      </c>
      <c r="D1851" t="s">
        <v>275</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25">
      <c r="A1852" t="s">
        <v>319</v>
      </c>
      <c r="B1852" t="s">
        <v>46</v>
      </c>
      <c r="C1852" t="s">
        <v>29</v>
      </c>
      <c r="D1852" t="s">
        <v>276</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25">
      <c r="A1853" t="s">
        <v>319</v>
      </c>
      <c r="B1853" t="s">
        <v>46</v>
      </c>
      <c r="C1853" t="s">
        <v>29</v>
      </c>
      <c r="D1853" t="s">
        <v>276</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25">
      <c r="A1854" t="s">
        <v>319</v>
      </c>
      <c r="B1854" t="s">
        <v>46</v>
      </c>
      <c r="C1854" t="s">
        <v>29</v>
      </c>
      <c r="D1854" t="s">
        <v>276</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25">
      <c r="A1855" t="s">
        <v>319</v>
      </c>
      <c r="B1855" t="s">
        <v>46</v>
      </c>
      <c r="C1855" t="s">
        <v>29</v>
      </c>
      <c r="D1855" t="s">
        <v>276</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25">
      <c r="A1856" t="s">
        <v>319</v>
      </c>
      <c r="B1856" t="s">
        <v>46</v>
      </c>
      <c r="C1856" t="s">
        <v>29</v>
      </c>
      <c r="D1856" t="s">
        <v>277</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25">
      <c r="A1857" t="s">
        <v>319</v>
      </c>
      <c r="B1857" t="s">
        <v>46</v>
      </c>
      <c r="C1857" t="s">
        <v>29</v>
      </c>
      <c r="D1857" t="s">
        <v>277</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25">
      <c r="A1858" t="s">
        <v>319</v>
      </c>
      <c r="B1858" t="s">
        <v>46</v>
      </c>
      <c r="C1858" t="s">
        <v>29</v>
      </c>
      <c r="D1858" t="s">
        <v>277</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25">
      <c r="A1859" t="s">
        <v>319</v>
      </c>
      <c r="B1859" t="s">
        <v>46</v>
      </c>
      <c r="C1859" t="s">
        <v>29</v>
      </c>
      <c r="D1859" t="s">
        <v>277</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25">
      <c r="A1860" t="s">
        <v>319</v>
      </c>
      <c r="B1860" t="s">
        <v>46</v>
      </c>
      <c r="C1860" t="s">
        <v>29</v>
      </c>
      <c r="D1860" t="s">
        <v>278</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25">
      <c r="A1861" t="s">
        <v>319</v>
      </c>
      <c r="B1861" t="s">
        <v>46</v>
      </c>
      <c r="C1861" t="s">
        <v>29</v>
      </c>
      <c r="D1861" t="s">
        <v>278</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25">
      <c r="A1862" t="s">
        <v>319</v>
      </c>
      <c r="B1862" t="s">
        <v>46</v>
      </c>
      <c r="C1862" t="s">
        <v>29</v>
      </c>
      <c r="D1862" t="s">
        <v>278</v>
      </c>
      <c r="E1862" t="s">
        <v>146</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25">
      <c r="A1863" t="s">
        <v>319</v>
      </c>
      <c r="B1863" t="s">
        <v>46</v>
      </c>
      <c r="C1863" t="s">
        <v>29</v>
      </c>
      <c r="D1863" t="s">
        <v>278</v>
      </c>
      <c r="E1863" t="s">
        <v>147</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25">
      <c r="A1864" t="s">
        <v>319</v>
      </c>
      <c r="B1864" t="s">
        <v>46</v>
      </c>
      <c r="C1864" t="s">
        <v>29</v>
      </c>
      <c r="D1864" t="s">
        <v>279</v>
      </c>
      <c r="E1864" t="s">
        <v>161</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25">
      <c r="A1865" t="s">
        <v>319</v>
      </c>
      <c r="B1865" t="s">
        <v>46</v>
      </c>
      <c r="C1865" t="s">
        <v>29</v>
      </c>
      <c r="D1865" t="s">
        <v>279</v>
      </c>
      <c r="E1865" t="s">
        <v>163</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25">
      <c r="A1866" t="s">
        <v>319</v>
      </c>
      <c r="B1866" t="s">
        <v>46</v>
      </c>
      <c r="C1866" t="s">
        <v>29</v>
      </c>
      <c r="D1866" t="s">
        <v>279</v>
      </c>
      <c r="E1866" t="s">
        <v>164</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25">
      <c r="A1867" t="s">
        <v>319</v>
      </c>
      <c r="B1867" t="s">
        <v>46</v>
      </c>
      <c r="C1867" t="s">
        <v>29</v>
      </c>
      <c r="D1867" t="s">
        <v>279</v>
      </c>
      <c r="E1867" t="s">
        <v>166</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25">
      <c r="A1868" t="s">
        <v>319</v>
      </c>
      <c r="B1868" t="s">
        <v>46</v>
      </c>
      <c r="C1868" t="s">
        <v>29</v>
      </c>
      <c r="D1868" t="s">
        <v>280</v>
      </c>
      <c r="E1868" t="s">
        <v>167</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25">
      <c r="A1869" t="s">
        <v>319</v>
      </c>
      <c r="B1869" t="s">
        <v>46</v>
      </c>
      <c r="C1869" t="s">
        <v>29</v>
      </c>
      <c r="D1869" t="s">
        <v>280</v>
      </c>
      <c r="E1869" t="s">
        <v>171</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25">
      <c r="A1870" t="s">
        <v>319</v>
      </c>
      <c r="B1870" t="s">
        <v>46</v>
      </c>
      <c r="C1870" t="s">
        <v>29</v>
      </c>
      <c r="D1870" t="s">
        <v>280</v>
      </c>
      <c r="E1870" t="s">
        <v>174</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25">
      <c r="A1871" t="s">
        <v>319</v>
      </c>
      <c r="B1871" t="s">
        <v>46</v>
      </c>
      <c r="C1871" t="s">
        <v>29</v>
      </c>
      <c r="D1871" t="s">
        <v>280</v>
      </c>
      <c r="E1871" t="s">
        <v>176</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25">
      <c r="A1872" t="s">
        <v>319</v>
      </c>
      <c r="B1872" t="s">
        <v>46</v>
      </c>
      <c r="C1872" t="s">
        <v>29</v>
      </c>
      <c r="D1872" t="s">
        <v>281</v>
      </c>
      <c r="E1872" t="s">
        <v>195</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25">
      <c r="A1873" t="s">
        <v>319</v>
      </c>
      <c r="B1873" t="s">
        <v>46</v>
      </c>
      <c r="C1873" t="s">
        <v>29</v>
      </c>
      <c r="D1873" t="s">
        <v>281</v>
      </c>
      <c r="E1873" t="s">
        <v>206</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25">
      <c r="A1874" t="s">
        <v>319</v>
      </c>
      <c r="B1874" t="s">
        <v>46</v>
      </c>
      <c r="C1874" t="s">
        <v>29</v>
      </c>
      <c r="D1874" t="s">
        <v>281</v>
      </c>
      <c r="E1874" t="s">
        <v>207</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25">
      <c r="A1875" t="s">
        <v>319</v>
      </c>
      <c r="B1875" t="s">
        <v>46</v>
      </c>
      <c r="C1875" t="s">
        <v>29</v>
      </c>
      <c r="D1875" t="s">
        <v>281</v>
      </c>
      <c r="E1875" t="s">
        <v>212</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25">
      <c r="A1876" t="s">
        <v>319</v>
      </c>
      <c r="B1876" t="s">
        <v>46</v>
      </c>
      <c r="C1876" t="s">
        <v>29</v>
      </c>
      <c r="D1876" t="s">
        <v>282</v>
      </c>
      <c r="E1876" t="s">
        <v>213</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25">
      <c r="A1877" t="s">
        <v>319</v>
      </c>
      <c r="B1877" t="s">
        <v>46</v>
      </c>
      <c r="C1877" t="s">
        <v>29</v>
      </c>
      <c r="D1877" t="s">
        <v>282</v>
      </c>
      <c r="E1877" t="s">
        <v>214</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25">
      <c r="A1878" t="s">
        <v>319</v>
      </c>
      <c r="B1878" t="s">
        <v>46</v>
      </c>
      <c r="C1878" t="s">
        <v>29</v>
      </c>
      <c r="D1878" t="s">
        <v>282</v>
      </c>
      <c r="E1878" t="s">
        <v>215</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25">
      <c r="A1879" t="s">
        <v>319</v>
      </c>
      <c r="B1879" t="s">
        <v>46</v>
      </c>
      <c r="C1879" t="s">
        <v>29</v>
      </c>
      <c r="D1879" t="s">
        <v>282</v>
      </c>
      <c r="E1879" t="s">
        <v>217</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25">
      <c r="A1880" t="s">
        <v>319</v>
      </c>
      <c r="B1880" t="s">
        <v>46</v>
      </c>
      <c r="C1880" t="s">
        <v>29</v>
      </c>
      <c r="D1880" t="s">
        <v>283</v>
      </c>
      <c r="E1880" t="s">
        <v>219</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25">
      <c r="A1881" t="s">
        <v>319</v>
      </c>
      <c r="B1881" t="s">
        <v>46</v>
      </c>
      <c r="C1881" t="s">
        <v>29</v>
      </c>
      <c r="D1881" t="s">
        <v>283</v>
      </c>
      <c r="E1881" t="s">
        <v>221</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25">
      <c r="A1882" t="s">
        <v>319</v>
      </c>
      <c r="B1882" t="s">
        <v>46</v>
      </c>
      <c r="C1882" t="s">
        <v>29</v>
      </c>
      <c r="D1882" t="s">
        <v>283</v>
      </c>
      <c r="E1882" t="s">
        <v>222</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25">
      <c r="A1883" t="s">
        <v>319</v>
      </c>
      <c r="B1883" t="s">
        <v>46</v>
      </c>
      <c r="C1883" t="s">
        <v>29</v>
      </c>
      <c r="D1883" t="s">
        <v>283</v>
      </c>
      <c r="E1883" t="s">
        <v>224</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25">
      <c r="A1884" t="s">
        <v>319</v>
      </c>
      <c r="B1884" t="s">
        <v>46</v>
      </c>
      <c r="C1884" t="s">
        <v>29</v>
      </c>
      <c r="D1884" t="s">
        <v>284</v>
      </c>
      <c r="E1884" t="s">
        <v>225</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25">
      <c r="A1885" t="s">
        <v>319</v>
      </c>
      <c r="B1885" t="s">
        <v>46</v>
      </c>
      <c r="C1885" t="s">
        <v>29</v>
      </c>
      <c r="D1885" t="s">
        <v>284</v>
      </c>
      <c r="E1885" t="s">
        <v>226</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25">
      <c r="A1886" t="s">
        <v>319</v>
      </c>
      <c r="B1886" t="s">
        <v>46</v>
      </c>
      <c r="C1886" t="s">
        <v>29</v>
      </c>
      <c r="D1886" t="s">
        <v>284</v>
      </c>
      <c r="E1886" t="s">
        <v>229</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25">
      <c r="A1887" t="s">
        <v>319</v>
      </c>
      <c r="B1887" t="s">
        <v>46</v>
      </c>
      <c r="C1887" t="s">
        <v>29</v>
      </c>
      <c r="D1887" t="s">
        <v>284</v>
      </c>
      <c r="E1887" t="s">
        <v>231</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25">
      <c r="A1888" t="s">
        <v>319</v>
      </c>
      <c r="B1888" t="s">
        <v>46</v>
      </c>
      <c r="C1888" t="s">
        <v>29</v>
      </c>
      <c r="D1888" t="s">
        <v>285</v>
      </c>
      <c r="E1888" t="s">
        <v>232</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25">
      <c r="A1889" t="s">
        <v>319</v>
      </c>
      <c r="B1889" t="s">
        <v>46</v>
      </c>
      <c r="C1889" t="s">
        <v>29</v>
      </c>
      <c r="D1889" t="s">
        <v>285</v>
      </c>
      <c r="E1889" t="s">
        <v>233</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25">
      <c r="A1890" t="s">
        <v>319</v>
      </c>
      <c r="B1890" t="s">
        <v>46</v>
      </c>
      <c r="C1890" t="s">
        <v>29</v>
      </c>
      <c r="D1890" t="s">
        <v>285</v>
      </c>
      <c r="E1890" t="s">
        <v>235</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25">
      <c r="A1891" t="s">
        <v>319</v>
      </c>
      <c r="B1891" t="s">
        <v>46</v>
      </c>
      <c r="C1891" t="s">
        <v>29</v>
      </c>
      <c r="D1891" t="s">
        <v>285</v>
      </c>
      <c r="E1891" t="s">
        <v>244</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25">
      <c r="A1892" t="s">
        <v>319</v>
      </c>
      <c r="B1892" t="s">
        <v>46</v>
      </c>
      <c r="C1892" t="s">
        <v>29</v>
      </c>
      <c r="D1892" t="s">
        <v>286</v>
      </c>
      <c r="E1892" t="s">
        <v>247</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25">
      <c r="A1893" t="s">
        <v>320</v>
      </c>
      <c r="B1893" t="s">
        <v>16</v>
      </c>
      <c r="C1893" t="s">
        <v>29</v>
      </c>
      <c r="D1893" t="s">
        <v>271</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25">
      <c r="A1894" t="s">
        <v>320</v>
      </c>
      <c r="B1894" t="s">
        <v>16</v>
      </c>
      <c r="C1894" t="s">
        <v>29</v>
      </c>
      <c r="D1894" t="s">
        <v>271</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25">
      <c r="A1895" t="s">
        <v>320</v>
      </c>
      <c r="B1895" t="s">
        <v>16</v>
      </c>
      <c r="C1895" t="s">
        <v>29</v>
      </c>
      <c r="D1895" t="s">
        <v>271</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25">
      <c r="A1896" t="s">
        <v>320</v>
      </c>
      <c r="B1896" t="s">
        <v>16</v>
      </c>
      <c r="C1896" t="s">
        <v>29</v>
      </c>
      <c r="D1896" t="s">
        <v>271</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25">
      <c r="A1897" t="s">
        <v>320</v>
      </c>
      <c r="B1897" t="s">
        <v>16</v>
      </c>
      <c r="C1897" t="s">
        <v>29</v>
      </c>
      <c r="D1897" t="s">
        <v>272</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25">
      <c r="A1898" t="s">
        <v>320</v>
      </c>
      <c r="B1898" t="s">
        <v>16</v>
      </c>
      <c r="C1898" t="s">
        <v>29</v>
      </c>
      <c r="D1898" t="s">
        <v>272</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25">
      <c r="A1899" t="s">
        <v>320</v>
      </c>
      <c r="B1899" t="s">
        <v>16</v>
      </c>
      <c r="C1899" t="s">
        <v>29</v>
      </c>
      <c r="D1899" t="s">
        <v>272</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25">
      <c r="A1900" t="s">
        <v>320</v>
      </c>
      <c r="B1900" t="s">
        <v>16</v>
      </c>
      <c r="C1900" t="s">
        <v>29</v>
      </c>
      <c r="D1900" t="s">
        <v>272</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25">
      <c r="A1901" t="s">
        <v>320</v>
      </c>
      <c r="B1901" t="s">
        <v>16</v>
      </c>
      <c r="C1901" t="s">
        <v>29</v>
      </c>
      <c r="D1901" t="s">
        <v>273</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25">
      <c r="A1902" t="s">
        <v>320</v>
      </c>
      <c r="B1902" t="s">
        <v>16</v>
      </c>
      <c r="C1902" t="s">
        <v>29</v>
      </c>
      <c r="D1902" t="s">
        <v>273</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25">
      <c r="A1903" t="s">
        <v>320</v>
      </c>
      <c r="B1903" t="s">
        <v>16</v>
      </c>
      <c r="C1903" t="s">
        <v>29</v>
      </c>
      <c r="D1903" t="s">
        <v>273</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25">
      <c r="A1904" t="s">
        <v>320</v>
      </c>
      <c r="B1904" t="s">
        <v>16</v>
      </c>
      <c r="C1904" t="s">
        <v>29</v>
      </c>
      <c r="D1904" t="s">
        <v>273</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25">
      <c r="A1905" t="s">
        <v>320</v>
      </c>
      <c r="B1905" t="s">
        <v>16</v>
      </c>
      <c r="C1905" t="s">
        <v>29</v>
      </c>
      <c r="D1905" t="s">
        <v>274</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25">
      <c r="A1906" t="s">
        <v>320</v>
      </c>
      <c r="B1906" t="s">
        <v>16</v>
      </c>
      <c r="C1906" t="s">
        <v>29</v>
      </c>
      <c r="D1906" t="s">
        <v>274</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25">
      <c r="A1907" t="s">
        <v>320</v>
      </c>
      <c r="B1907" t="s">
        <v>16</v>
      </c>
      <c r="C1907" t="s">
        <v>29</v>
      </c>
      <c r="D1907" t="s">
        <v>274</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25">
      <c r="A1908" t="s">
        <v>320</v>
      </c>
      <c r="B1908" t="s">
        <v>16</v>
      </c>
      <c r="C1908" t="s">
        <v>29</v>
      </c>
      <c r="D1908" t="s">
        <v>274</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25">
      <c r="A1909" t="s">
        <v>320</v>
      </c>
      <c r="B1909" t="s">
        <v>16</v>
      </c>
      <c r="C1909" t="s">
        <v>29</v>
      </c>
      <c r="D1909" t="s">
        <v>275</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25">
      <c r="A1910" t="s">
        <v>320</v>
      </c>
      <c r="B1910" t="s">
        <v>16</v>
      </c>
      <c r="C1910" t="s">
        <v>29</v>
      </c>
      <c r="D1910" t="s">
        <v>275</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25">
      <c r="A1911" t="s">
        <v>320</v>
      </c>
      <c r="B1911" t="s">
        <v>16</v>
      </c>
      <c r="C1911" t="s">
        <v>29</v>
      </c>
      <c r="D1911" t="s">
        <v>275</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25">
      <c r="A1912" t="s">
        <v>320</v>
      </c>
      <c r="B1912" t="s">
        <v>16</v>
      </c>
      <c r="C1912" t="s">
        <v>29</v>
      </c>
      <c r="D1912" t="s">
        <v>275</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25">
      <c r="A1913" t="s">
        <v>320</v>
      </c>
      <c r="B1913" t="s">
        <v>16</v>
      </c>
      <c r="C1913" t="s">
        <v>29</v>
      </c>
      <c r="D1913" t="s">
        <v>276</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25">
      <c r="A1914" t="s">
        <v>320</v>
      </c>
      <c r="B1914" t="s">
        <v>16</v>
      </c>
      <c r="C1914" t="s">
        <v>29</v>
      </c>
      <c r="D1914" t="s">
        <v>276</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25">
      <c r="A1915" t="s">
        <v>320</v>
      </c>
      <c r="B1915" t="s">
        <v>16</v>
      </c>
      <c r="C1915" t="s">
        <v>29</v>
      </c>
      <c r="D1915" t="s">
        <v>276</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25">
      <c r="A1916" t="s">
        <v>320</v>
      </c>
      <c r="B1916" t="s">
        <v>16</v>
      </c>
      <c r="C1916" t="s">
        <v>29</v>
      </c>
      <c r="D1916" t="s">
        <v>276</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25">
      <c r="A1917" t="s">
        <v>320</v>
      </c>
      <c r="B1917" t="s">
        <v>16</v>
      </c>
      <c r="C1917" t="s">
        <v>29</v>
      </c>
      <c r="D1917" t="s">
        <v>277</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25">
      <c r="A1918" t="s">
        <v>320</v>
      </c>
      <c r="B1918" t="s">
        <v>16</v>
      </c>
      <c r="C1918" t="s">
        <v>29</v>
      </c>
      <c r="D1918" t="s">
        <v>277</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25">
      <c r="A1919" t="s">
        <v>320</v>
      </c>
      <c r="B1919" t="s">
        <v>16</v>
      </c>
      <c r="C1919" t="s">
        <v>29</v>
      </c>
      <c r="D1919" t="s">
        <v>277</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25">
      <c r="A1920" t="s">
        <v>320</v>
      </c>
      <c r="B1920" t="s">
        <v>16</v>
      </c>
      <c r="C1920" t="s">
        <v>29</v>
      </c>
      <c r="D1920" t="s">
        <v>277</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25">
      <c r="A1921" t="s">
        <v>320</v>
      </c>
      <c r="B1921" t="s">
        <v>16</v>
      </c>
      <c r="C1921" t="s">
        <v>29</v>
      </c>
      <c r="D1921" t="s">
        <v>278</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25">
      <c r="A1922" t="s">
        <v>320</v>
      </c>
      <c r="B1922" t="s">
        <v>16</v>
      </c>
      <c r="C1922" t="s">
        <v>29</v>
      </c>
      <c r="D1922" t="s">
        <v>278</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25">
      <c r="A1923" t="s">
        <v>320</v>
      </c>
      <c r="B1923" t="s">
        <v>16</v>
      </c>
      <c r="C1923" t="s">
        <v>29</v>
      </c>
      <c r="D1923" t="s">
        <v>278</v>
      </c>
      <c r="E1923" t="s">
        <v>146</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25">
      <c r="A1924" t="s">
        <v>320</v>
      </c>
      <c r="B1924" t="s">
        <v>16</v>
      </c>
      <c r="C1924" t="s">
        <v>29</v>
      </c>
      <c r="D1924" t="s">
        <v>278</v>
      </c>
      <c r="E1924" t="s">
        <v>147</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25">
      <c r="A1925" t="s">
        <v>320</v>
      </c>
      <c r="B1925" t="s">
        <v>16</v>
      </c>
      <c r="C1925" t="s">
        <v>29</v>
      </c>
      <c r="D1925" t="s">
        <v>279</v>
      </c>
      <c r="E1925" t="s">
        <v>161</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25">
      <c r="A1926" t="s">
        <v>320</v>
      </c>
      <c r="B1926" t="s">
        <v>16</v>
      </c>
      <c r="C1926" t="s">
        <v>29</v>
      </c>
      <c r="D1926" t="s">
        <v>279</v>
      </c>
      <c r="E1926" t="s">
        <v>163</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25">
      <c r="A1927" t="s">
        <v>320</v>
      </c>
      <c r="B1927" t="s">
        <v>16</v>
      </c>
      <c r="C1927" t="s">
        <v>29</v>
      </c>
      <c r="D1927" t="s">
        <v>279</v>
      </c>
      <c r="E1927" t="s">
        <v>164</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25">
      <c r="A1928" t="s">
        <v>320</v>
      </c>
      <c r="B1928" t="s">
        <v>16</v>
      </c>
      <c r="C1928" t="s">
        <v>29</v>
      </c>
      <c r="D1928" t="s">
        <v>279</v>
      </c>
      <c r="E1928" t="s">
        <v>166</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25">
      <c r="A1929" t="s">
        <v>320</v>
      </c>
      <c r="B1929" t="s">
        <v>16</v>
      </c>
      <c r="C1929" t="s">
        <v>29</v>
      </c>
      <c r="D1929" t="s">
        <v>280</v>
      </c>
      <c r="E1929" t="s">
        <v>167</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25">
      <c r="A1930" t="s">
        <v>320</v>
      </c>
      <c r="B1930" t="s">
        <v>16</v>
      </c>
      <c r="C1930" t="s">
        <v>29</v>
      </c>
      <c r="D1930" t="s">
        <v>280</v>
      </c>
      <c r="E1930" t="s">
        <v>171</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25">
      <c r="A1931" t="s">
        <v>320</v>
      </c>
      <c r="B1931" t="s">
        <v>16</v>
      </c>
      <c r="C1931" t="s">
        <v>29</v>
      </c>
      <c r="D1931" t="s">
        <v>280</v>
      </c>
      <c r="E1931" t="s">
        <v>174</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25">
      <c r="A1932" t="s">
        <v>320</v>
      </c>
      <c r="B1932" t="s">
        <v>16</v>
      </c>
      <c r="C1932" t="s">
        <v>29</v>
      </c>
      <c r="D1932" t="s">
        <v>280</v>
      </c>
      <c r="E1932" t="s">
        <v>176</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25">
      <c r="A1933" t="s">
        <v>320</v>
      </c>
      <c r="B1933" t="s">
        <v>16</v>
      </c>
      <c r="C1933" t="s">
        <v>29</v>
      </c>
      <c r="D1933" t="s">
        <v>281</v>
      </c>
      <c r="E1933" t="s">
        <v>195</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25">
      <c r="A1934" t="s">
        <v>320</v>
      </c>
      <c r="B1934" t="s">
        <v>16</v>
      </c>
      <c r="C1934" t="s">
        <v>29</v>
      </c>
      <c r="D1934" t="s">
        <v>281</v>
      </c>
      <c r="E1934" t="s">
        <v>206</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25">
      <c r="A1935" t="s">
        <v>320</v>
      </c>
      <c r="B1935" t="s">
        <v>16</v>
      </c>
      <c r="C1935" t="s">
        <v>29</v>
      </c>
      <c r="D1935" t="s">
        <v>281</v>
      </c>
      <c r="E1935" t="s">
        <v>207</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25">
      <c r="A1936" t="s">
        <v>320</v>
      </c>
      <c r="B1936" t="s">
        <v>16</v>
      </c>
      <c r="C1936" t="s">
        <v>29</v>
      </c>
      <c r="D1936" t="s">
        <v>281</v>
      </c>
      <c r="E1936" t="s">
        <v>212</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25">
      <c r="A1937" t="s">
        <v>320</v>
      </c>
      <c r="B1937" t="s">
        <v>16</v>
      </c>
      <c r="C1937" t="s">
        <v>29</v>
      </c>
      <c r="D1937" t="s">
        <v>282</v>
      </c>
      <c r="E1937" t="s">
        <v>213</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25">
      <c r="A1938" t="s">
        <v>320</v>
      </c>
      <c r="B1938" t="s">
        <v>16</v>
      </c>
      <c r="C1938" t="s">
        <v>29</v>
      </c>
      <c r="D1938" t="s">
        <v>282</v>
      </c>
      <c r="E1938" t="s">
        <v>214</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25">
      <c r="A1939" t="s">
        <v>320</v>
      </c>
      <c r="B1939" t="s">
        <v>16</v>
      </c>
      <c r="C1939" t="s">
        <v>29</v>
      </c>
      <c r="D1939" t="s">
        <v>282</v>
      </c>
      <c r="E1939" t="s">
        <v>215</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25">
      <c r="A1940" t="s">
        <v>320</v>
      </c>
      <c r="B1940" t="s">
        <v>16</v>
      </c>
      <c r="C1940" t="s">
        <v>29</v>
      </c>
      <c r="D1940" t="s">
        <v>282</v>
      </c>
      <c r="E1940" t="s">
        <v>217</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25">
      <c r="A1941" t="s">
        <v>320</v>
      </c>
      <c r="B1941" t="s">
        <v>16</v>
      </c>
      <c r="C1941" t="s">
        <v>29</v>
      </c>
      <c r="D1941" t="s">
        <v>283</v>
      </c>
      <c r="E1941" t="s">
        <v>219</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25">
      <c r="A1942" t="s">
        <v>320</v>
      </c>
      <c r="B1942" t="s">
        <v>16</v>
      </c>
      <c r="C1942" t="s">
        <v>29</v>
      </c>
      <c r="D1942" t="s">
        <v>283</v>
      </c>
      <c r="E1942" t="s">
        <v>221</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25">
      <c r="A1943" t="s">
        <v>320</v>
      </c>
      <c r="B1943" t="s">
        <v>16</v>
      </c>
      <c r="C1943" t="s">
        <v>29</v>
      </c>
      <c r="D1943" t="s">
        <v>283</v>
      </c>
      <c r="E1943" t="s">
        <v>222</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25">
      <c r="A1944" t="s">
        <v>320</v>
      </c>
      <c r="B1944" t="s">
        <v>16</v>
      </c>
      <c r="C1944" t="s">
        <v>29</v>
      </c>
      <c r="D1944" t="s">
        <v>283</v>
      </c>
      <c r="E1944" t="s">
        <v>224</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25">
      <c r="A1945" t="s">
        <v>320</v>
      </c>
      <c r="B1945" t="s">
        <v>16</v>
      </c>
      <c r="C1945" t="s">
        <v>29</v>
      </c>
      <c r="D1945" t="s">
        <v>284</v>
      </c>
      <c r="E1945" t="s">
        <v>225</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25">
      <c r="A1946" t="s">
        <v>320</v>
      </c>
      <c r="B1946" t="s">
        <v>16</v>
      </c>
      <c r="C1946" t="s">
        <v>29</v>
      </c>
      <c r="D1946" t="s">
        <v>284</v>
      </c>
      <c r="E1946" t="s">
        <v>226</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25">
      <c r="A1947" t="s">
        <v>320</v>
      </c>
      <c r="B1947" t="s">
        <v>16</v>
      </c>
      <c r="C1947" t="s">
        <v>29</v>
      </c>
      <c r="D1947" t="s">
        <v>284</v>
      </c>
      <c r="E1947" t="s">
        <v>229</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25">
      <c r="A1948" t="s">
        <v>320</v>
      </c>
      <c r="B1948" t="s">
        <v>16</v>
      </c>
      <c r="C1948" t="s">
        <v>29</v>
      </c>
      <c r="D1948" t="s">
        <v>284</v>
      </c>
      <c r="E1948" t="s">
        <v>231</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25">
      <c r="A1949" t="s">
        <v>320</v>
      </c>
      <c r="B1949" t="s">
        <v>16</v>
      </c>
      <c r="C1949" t="s">
        <v>29</v>
      </c>
      <c r="D1949" t="s">
        <v>285</v>
      </c>
      <c r="E1949" t="s">
        <v>232</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25">
      <c r="A1950" t="s">
        <v>320</v>
      </c>
      <c r="B1950" t="s">
        <v>16</v>
      </c>
      <c r="C1950" t="s">
        <v>29</v>
      </c>
      <c r="D1950" t="s">
        <v>285</v>
      </c>
      <c r="E1950" t="s">
        <v>233</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25">
      <c r="A1951" t="s">
        <v>320</v>
      </c>
      <c r="B1951" t="s">
        <v>16</v>
      </c>
      <c r="C1951" t="s">
        <v>29</v>
      </c>
      <c r="D1951" t="s">
        <v>285</v>
      </c>
      <c r="E1951" t="s">
        <v>235</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25">
      <c r="A1952" t="s">
        <v>320</v>
      </c>
      <c r="B1952" t="s">
        <v>16</v>
      </c>
      <c r="C1952" t="s">
        <v>29</v>
      </c>
      <c r="D1952" t="s">
        <v>285</v>
      </c>
      <c r="E1952" t="s">
        <v>244</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25">
      <c r="A1953" t="s">
        <v>320</v>
      </c>
      <c r="B1953" t="s">
        <v>16</v>
      </c>
      <c r="C1953" t="s">
        <v>29</v>
      </c>
      <c r="D1953" t="s">
        <v>286</v>
      </c>
      <c r="E1953" t="s">
        <v>247</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25">
      <c r="A1954" t="s">
        <v>321</v>
      </c>
      <c r="B1954" t="s">
        <v>17</v>
      </c>
      <c r="C1954" t="s">
        <v>29</v>
      </c>
      <c r="D1954" t="s">
        <v>271</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25">
      <c r="A1955" t="s">
        <v>321</v>
      </c>
      <c r="B1955" t="s">
        <v>17</v>
      </c>
      <c r="C1955" t="s">
        <v>29</v>
      </c>
      <c r="D1955" t="s">
        <v>271</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25">
      <c r="A1956" t="s">
        <v>321</v>
      </c>
      <c r="B1956" t="s">
        <v>17</v>
      </c>
      <c r="C1956" t="s">
        <v>29</v>
      </c>
      <c r="D1956" t="s">
        <v>271</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25">
      <c r="A1957" t="s">
        <v>321</v>
      </c>
      <c r="B1957" t="s">
        <v>17</v>
      </c>
      <c r="C1957" t="s">
        <v>29</v>
      </c>
      <c r="D1957" t="s">
        <v>271</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25">
      <c r="A1958" t="s">
        <v>321</v>
      </c>
      <c r="B1958" t="s">
        <v>17</v>
      </c>
      <c r="C1958" t="s">
        <v>29</v>
      </c>
      <c r="D1958" t="s">
        <v>272</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25">
      <c r="A1959" t="s">
        <v>321</v>
      </c>
      <c r="B1959" t="s">
        <v>17</v>
      </c>
      <c r="C1959" t="s">
        <v>29</v>
      </c>
      <c r="D1959" t="s">
        <v>272</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25">
      <c r="A1960" t="s">
        <v>321</v>
      </c>
      <c r="B1960" t="s">
        <v>17</v>
      </c>
      <c r="C1960" t="s">
        <v>29</v>
      </c>
      <c r="D1960" t="s">
        <v>272</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25">
      <c r="A1961" t="s">
        <v>321</v>
      </c>
      <c r="B1961" t="s">
        <v>17</v>
      </c>
      <c r="C1961" t="s">
        <v>29</v>
      </c>
      <c r="D1961" t="s">
        <v>272</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25">
      <c r="A1962" t="s">
        <v>321</v>
      </c>
      <c r="B1962" t="s">
        <v>17</v>
      </c>
      <c r="C1962" t="s">
        <v>29</v>
      </c>
      <c r="D1962" t="s">
        <v>273</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25">
      <c r="A1963" t="s">
        <v>321</v>
      </c>
      <c r="B1963" t="s">
        <v>17</v>
      </c>
      <c r="C1963" t="s">
        <v>29</v>
      </c>
      <c r="D1963" t="s">
        <v>273</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25">
      <c r="A1964" t="s">
        <v>321</v>
      </c>
      <c r="B1964" t="s">
        <v>17</v>
      </c>
      <c r="C1964" t="s">
        <v>29</v>
      </c>
      <c r="D1964" t="s">
        <v>273</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25">
      <c r="A1965" t="s">
        <v>321</v>
      </c>
      <c r="B1965" t="s">
        <v>17</v>
      </c>
      <c r="C1965" t="s">
        <v>29</v>
      </c>
      <c r="D1965" t="s">
        <v>273</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25">
      <c r="A1966" t="s">
        <v>321</v>
      </c>
      <c r="B1966" t="s">
        <v>17</v>
      </c>
      <c r="C1966" t="s">
        <v>29</v>
      </c>
      <c r="D1966" t="s">
        <v>274</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25">
      <c r="A1967" t="s">
        <v>321</v>
      </c>
      <c r="B1967" t="s">
        <v>17</v>
      </c>
      <c r="C1967" t="s">
        <v>29</v>
      </c>
      <c r="D1967" t="s">
        <v>274</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25">
      <c r="A1968" t="s">
        <v>321</v>
      </c>
      <c r="B1968" t="s">
        <v>17</v>
      </c>
      <c r="C1968" t="s">
        <v>29</v>
      </c>
      <c r="D1968" t="s">
        <v>274</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25">
      <c r="A1969" t="s">
        <v>321</v>
      </c>
      <c r="B1969" t="s">
        <v>17</v>
      </c>
      <c r="C1969" t="s">
        <v>29</v>
      </c>
      <c r="D1969" t="s">
        <v>274</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25">
      <c r="A1970" t="s">
        <v>321</v>
      </c>
      <c r="B1970" t="s">
        <v>17</v>
      </c>
      <c r="C1970" t="s">
        <v>29</v>
      </c>
      <c r="D1970" t="s">
        <v>275</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25">
      <c r="A1971" t="s">
        <v>321</v>
      </c>
      <c r="B1971" t="s">
        <v>17</v>
      </c>
      <c r="C1971" t="s">
        <v>29</v>
      </c>
      <c r="D1971" t="s">
        <v>275</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25">
      <c r="A1972" t="s">
        <v>321</v>
      </c>
      <c r="B1972" t="s">
        <v>17</v>
      </c>
      <c r="C1972" t="s">
        <v>29</v>
      </c>
      <c r="D1972" t="s">
        <v>275</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25">
      <c r="A1973" t="s">
        <v>321</v>
      </c>
      <c r="B1973" t="s">
        <v>17</v>
      </c>
      <c r="C1973" t="s">
        <v>29</v>
      </c>
      <c r="D1973" t="s">
        <v>275</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25">
      <c r="A1974" t="s">
        <v>321</v>
      </c>
      <c r="B1974" t="s">
        <v>17</v>
      </c>
      <c r="C1974" t="s">
        <v>29</v>
      </c>
      <c r="D1974" t="s">
        <v>276</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25">
      <c r="A1975" t="s">
        <v>321</v>
      </c>
      <c r="B1975" t="s">
        <v>17</v>
      </c>
      <c r="C1975" t="s">
        <v>29</v>
      </c>
      <c r="D1975" t="s">
        <v>276</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25">
      <c r="A1976" t="s">
        <v>321</v>
      </c>
      <c r="B1976" t="s">
        <v>17</v>
      </c>
      <c r="C1976" t="s">
        <v>29</v>
      </c>
      <c r="D1976" t="s">
        <v>276</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25">
      <c r="A1977" t="s">
        <v>321</v>
      </c>
      <c r="B1977" t="s">
        <v>17</v>
      </c>
      <c r="C1977" t="s">
        <v>29</v>
      </c>
      <c r="D1977" t="s">
        <v>276</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25">
      <c r="A1978" t="s">
        <v>321</v>
      </c>
      <c r="B1978" t="s">
        <v>17</v>
      </c>
      <c r="C1978" t="s">
        <v>29</v>
      </c>
      <c r="D1978" t="s">
        <v>277</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25">
      <c r="A1979" t="s">
        <v>321</v>
      </c>
      <c r="B1979" t="s">
        <v>17</v>
      </c>
      <c r="C1979" t="s">
        <v>29</v>
      </c>
      <c r="D1979" t="s">
        <v>277</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25">
      <c r="A1980" t="s">
        <v>321</v>
      </c>
      <c r="B1980" t="s">
        <v>17</v>
      </c>
      <c r="C1980" t="s">
        <v>29</v>
      </c>
      <c r="D1980" t="s">
        <v>277</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25">
      <c r="A1981" t="s">
        <v>321</v>
      </c>
      <c r="B1981" t="s">
        <v>17</v>
      </c>
      <c r="C1981" t="s">
        <v>29</v>
      </c>
      <c r="D1981" t="s">
        <v>277</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25">
      <c r="A1982" t="s">
        <v>321</v>
      </c>
      <c r="B1982" t="s">
        <v>17</v>
      </c>
      <c r="C1982" t="s">
        <v>29</v>
      </c>
      <c r="D1982" t="s">
        <v>278</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25">
      <c r="A1983" t="s">
        <v>321</v>
      </c>
      <c r="B1983" t="s">
        <v>17</v>
      </c>
      <c r="C1983" t="s">
        <v>29</v>
      </c>
      <c r="D1983" t="s">
        <v>278</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25">
      <c r="A1984" t="s">
        <v>321</v>
      </c>
      <c r="B1984" t="s">
        <v>17</v>
      </c>
      <c r="C1984" t="s">
        <v>29</v>
      </c>
      <c r="D1984" t="s">
        <v>278</v>
      </c>
      <c r="E1984" t="s">
        <v>146</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25">
      <c r="A1985" t="s">
        <v>321</v>
      </c>
      <c r="B1985" t="s">
        <v>17</v>
      </c>
      <c r="C1985" t="s">
        <v>29</v>
      </c>
      <c r="D1985" t="s">
        <v>278</v>
      </c>
      <c r="E1985" t="s">
        <v>147</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25">
      <c r="A1986" t="s">
        <v>321</v>
      </c>
      <c r="B1986" t="s">
        <v>17</v>
      </c>
      <c r="C1986" t="s">
        <v>29</v>
      </c>
      <c r="D1986" t="s">
        <v>279</v>
      </c>
      <c r="E1986" t="s">
        <v>161</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25">
      <c r="A1987" t="s">
        <v>321</v>
      </c>
      <c r="B1987" t="s">
        <v>17</v>
      </c>
      <c r="C1987" t="s">
        <v>29</v>
      </c>
      <c r="D1987" t="s">
        <v>279</v>
      </c>
      <c r="E1987" t="s">
        <v>163</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25">
      <c r="A1988" t="s">
        <v>321</v>
      </c>
      <c r="B1988" t="s">
        <v>17</v>
      </c>
      <c r="C1988" t="s">
        <v>29</v>
      </c>
      <c r="D1988" t="s">
        <v>279</v>
      </c>
      <c r="E1988" t="s">
        <v>164</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25">
      <c r="A1989" t="s">
        <v>321</v>
      </c>
      <c r="B1989" t="s">
        <v>17</v>
      </c>
      <c r="C1989" t="s">
        <v>29</v>
      </c>
      <c r="D1989" t="s">
        <v>279</v>
      </c>
      <c r="E1989" t="s">
        <v>166</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25">
      <c r="A1990" t="s">
        <v>321</v>
      </c>
      <c r="B1990" t="s">
        <v>17</v>
      </c>
      <c r="C1990" t="s">
        <v>29</v>
      </c>
      <c r="D1990" t="s">
        <v>280</v>
      </c>
      <c r="E1990" t="s">
        <v>167</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25">
      <c r="A1991" t="s">
        <v>321</v>
      </c>
      <c r="B1991" t="s">
        <v>17</v>
      </c>
      <c r="C1991" t="s">
        <v>29</v>
      </c>
      <c r="D1991" t="s">
        <v>280</v>
      </c>
      <c r="E1991" t="s">
        <v>171</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25">
      <c r="A1992" t="s">
        <v>321</v>
      </c>
      <c r="B1992" t="s">
        <v>17</v>
      </c>
      <c r="C1992" t="s">
        <v>29</v>
      </c>
      <c r="D1992" t="s">
        <v>280</v>
      </c>
      <c r="E1992" t="s">
        <v>174</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25">
      <c r="A1993" t="s">
        <v>321</v>
      </c>
      <c r="B1993" t="s">
        <v>17</v>
      </c>
      <c r="C1993" t="s">
        <v>29</v>
      </c>
      <c r="D1993" t="s">
        <v>280</v>
      </c>
      <c r="E1993" t="s">
        <v>176</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25">
      <c r="A1994" t="s">
        <v>321</v>
      </c>
      <c r="B1994" t="s">
        <v>17</v>
      </c>
      <c r="C1994" t="s">
        <v>29</v>
      </c>
      <c r="D1994" t="s">
        <v>281</v>
      </c>
      <c r="E1994" t="s">
        <v>195</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25">
      <c r="A1995" t="s">
        <v>321</v>
      </c>
      <c r="B1995" t="s">
        <v>17</v>
      </c>
      <c r="C1995" t="s">
        <v>29</v>
      </c>
      <c r="D1995" t="s">
        <v>281</v>
      </c>
      <c r="E1995" t="s">
        <v>206</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25">
      <c r="A1996" t="s">
        <v>321</v>
      </c>
      <c r="B1996" t="s">
        <v>17</v>
      </c>
      <c r="C1996" t="s">
        <v>29</v>
      </c>
      <c r="D1996" t="s">
        <v>281</v>
      </c>
      <c r="E1996" t="s">
        <v>207</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25">
      <c r="A1997" t="s">
        <v>321</v>
      </c>
      <c r="B1997" t="s">
        <v>17</v>
      </c>
      <c r="C1997" t="s">
        <v>29</v>
      </c>
      <c r="D1997" t="s">
        <v>281</v>
      </c>
      <c r="E1997" t="s">
        <v>212</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25">
      <c r="A1998" t="s">
        <v>321</v>
      </c>
      <c r="B1998" t="s">
        <v>17</v>
      </c>
      <c r="C1998" t="s">
        <v>29</v>
      </c>
      <c r="D1998" t="s">
        <v>282</v>
      </c>
      <c r="E1998" t="s">
        <v>213</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25">
      <c r="A1999" t="s">
        <v>321</v>
      </c>
      <c r="B1999" t="s">
        <v>17</v>
      </c>
      <c r="C1999" t="s">
        <v>29</v>
      </c>
      <c r="D1999" t="s">
        <v>282</v>
      </c>
      <c r="E1999" t="s">
        <v>214</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25">
      <c r="A2000" t="s">
        <v>321</v>
      </c>
      <c r="B2000" t="s">
        <v>17</v>
      </c>
      <c r="C2000" t="s">
        <v>29</v>
      </c>
      <c r="D2000" t="s">
        <v>282</v>
      </c>
      <c r="E2000" t="s">
        <v>215</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25">
      <c r="A2001" t="s">
        <v>321</v>
      </c>
      <c r="B2001" t="s">
        <v>17</v>
      </c>
      <c r="C2001" t="s">
        <v>29</v>
      </c>
      <c r="D2001" t="s">
        <v>282</v>
      </c>
      <c r="E2001" t="s">
        <v>217</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25">
      <c r="A2002" t="s">
        <v>321</v>
      </c>
      <c r="B2002" t="s">
        <v>17</v>
      </c>
      <c r="C2002" t="s">
        <v>29</v>
      </c>
      <c r="D2002" t="s">
        <v>283</v>
      </c>
      <c r="E2002" t="s">
        <v>219</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25">
      <c r="A2003" t="s">
        <v>321</v>
      </c>
      <c r="B2003" t="s">
        <v>17</v>
      </c>
      <c r="C2003" t="s">
        <v>29</v>
      </c>
      <c r="D2003" t="s">
        <v>283</v>
      </c>
      <c r="E2003" t="s">
        <v>221</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25">
      <c r="A2004" t="s">
        <v>321</v>
      </c>
      <c r="B2004" t="s">
        <v>17</v>
      </c>
      <c r="C2004" t="s">
        <v>29</v>
      </c>
      <c r="D2004" t="s">
        <v>283</v>
      </c>
      <c r="E2004" t="s">
        <v>222</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25">
      <c r="A2005" t="s">
        <v>321</v>
      </c>
      <c r="B2005" t="s">
        <v>17</v>
      </c>
      <c r="C2005" t="s">
        <v>29</v>
      </c>
      <c r="D2005" t="s">
        <v>283</v>
      </c>
      <c r="E2005" t="s">
        <v>224</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25">
      <c r="A2006" t="s">
        <v>321</v>
      </c>
      <c r="B2006" t="s">
        <v>17</v>
      </c>
      <c r="C2006" t="s">
        <v>29</v>
      </c>
      <c r="D2006" t="s">
        <v>284</v>
      </c>
      <c r="E2006" t="s">
        <v>225</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25">
      <c r="A2007" t="s">
        <v>321</v>
      </c>
      <c r="B2007" t="s">
        <v>17</v>
      </c>
      <c r="C2007" t="s">
        <v>29</v>
      </c>
      <c r="D2007" t="s">
        <v>284</v>
      </c>
      <c r="E2007" t="s">
        <v>226</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25">
      <c r="A2008" t="s">
        <v>321</v>
      </c>
      <c r="B2008" t="s">
        <v>17</v>
      </c>
      <c r="C2008" t="s">
        <v>29</v>
      </c>
      <c r="D2008" t="s">
        <v>284</v>
      </c>
      <c r="E2008" t="s">
        <v>229</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25">
      <c r="A2009" t="s">
        <v>321</v>
      </c>
      <c r="B2009" t="s">
        <v>17</v>
      </c>
      <c r="C2009" t="s">
        <v>29</v>
      </c>
      <c r="D2009" t="s">
        <v>284</v>
      </c>
      <c r="E2009" t="s">
        <v>231</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25">
      <c r="A2010" t="s">
        <v>321</v>
      </c>
      <c r="B2010" t="s">
        <v>17</v>
      </c>
      <c r="C2010" t="s">
        <v>29</v>
      </c>
      <c r="D2010" t="s">
        <v>285</v>
      </c>
      <c r="E2010" t="s">
        <v>232</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25">
      <c r="A2011" t="s">
        <v>321</v>
      </c>
      <c r="B2011" t="s">
        <v>17</v>
      </c>
      <c r="C2011" t="s">
        <v>29</v>
      </c>
      <c r="D2011" t="s">
        <v>285</v>
      </c>
      <c r="E2011" t="s">
        <v>233</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25">
      <c r="A2012" t="s">
        <v>321</v>
      </c>
      <c r="B2012" t="s">
        <v>17</v>
      </c>
      <c r="C2012" t="s">
        <v>29</v>
      </c>
      <c r="D2012" t="s">
        <v>285</v>
      </c>
      <c r="E2012" t="s">
        <v>235</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25">
      <c r="A2013" t="s">
        <v>321</v>
      </c>
      <c r="B2013" t="s">
        <v>17</v>
      </c>
      <c r="C2013" t="s">
        <v>29</v>
      </c>
      <c r="D2013" t="s">
        <v>285</v>
      </c>
      <c r="E2013" t="s">
        <v>244</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25">
      <c r="A2014" t="s">
        <v>321</v>
      </c>
      <c r="B2014" t="s">
        <v>17</v>
      </c>
      <c r="C2014" t="s">
        <v>29</v>
      </c>
      <c r="D2014" t="s">
        <v>286</v>
      </c>
      <c r="E2014" t="s">
        <v>247</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25">
      <c r="A2015" t="s">
        <v>322</v>
      </c>
      <c r="B2015" t="s">
        <v>18</v>
      </c>
      <c r="C2015" t="s">
        <v>29</v>
      </c>
      <c r="D2015" t="s">
        <v>271</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25">
      <c r="A2016" t="s">
        <v>322</v>
      </c>
      <c r="B2016" t="s">
        <v>18</v>
      </c>
      <c r="C2016" t="s">
        <v>29</v>
      </c>
      <c r="D2016" t="s">
        <v>271</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25">
      <c r="A2017" t="s">
        <v>322</v>
      </c>
      <c r="B2017" t="s">
        <v>18</v>
      </c>
      <c r="C2017" t="s">
        <v>29</v>
      </c>
      <c r="D2017" t="s">
        <v>271</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25">
      <c r="A2018" t="s">
        <v>322</v>
      </c>
      <c r="B2018" t="s">
        <v>18</v>
      </c>
      <c r="C2018" t="s">
        <v>29</v>
      </c>
      <c r="D2018" t="s">
        <v>271</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25">
      <c r="A2019" t="s">
        <v>322</v>
      </c>
      <c r="B2019" t="s">
        <v>18</v>
      </c>
      <c r="C2019" t="s">
        <v>29</v>
      </c>
      <c r="D2019" t="s">
        <v>272</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25">
      <c r="A2020" t="s">
        <v>322</v>
      </c>
      <c r="B2020" t="s">
        <v>18</v>
      </c>
      <c r="C2020" t="s">
        <v>29</v>
      </c>
      <c r="D2020" t="s">
        <v>272</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25">
      <c r="A2021" t="s">
        <v>322</v>
      </c>
      <c r="B2021" t="s">
        <v>18</v>
      </c>
      <c r="C2021" t="s">
        <v>29</v>
      </c>
      <c r="D2021" t="s">
        <v>272</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25">
      <c r="A2022" t="s">
        <v>322</v>
      </c>
      <c r="B2022" t="s">
        <v>18</v>
      </c>
      <c r="C2022" t="s">
        <v>29</v>
      </c>
      <c r="D2022" t="s">
        <v>272</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25">
      <c r="A2023" t="s">
        <v>322</v>
      </c>
      <c r="B2023" t="s">
        <v>18</v>
      </c>
      <c r="C2023" t="s">
        <v>29</v>
      </c>
      <c r="D2023" t="s">
        <v>273</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25">
      <c r="A2024" t="s">
        <v>322</v>
      </c>
      <c r="B2024" t="s">
        <v>18</v>
      </c>
      <c r="C2024" t="s">
        <v>29</v>
      </c>
      <c r="D2024" t="s">
        <v>273</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25">
      <c r="A2025" t="s">
        <v>322</v>
      </c>
      <c r="B2025" t="s">
        <v>18</v>
      </c>
      <c r="C2025" t="s">
        <v>29</v>
      </c>
      <c r="D2025" t="s">
        <v>273</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25">
      <c r="A2026" t="s">
        <v>322</v>
      </c>
      <c r="B2026" t="s">
        <v>18</v>
      </c>
      <c r="C2026" t="s">
        <v>29</v>
      </c>
      <c r="D2026" t="s">
        <v>273</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25">
      <c r="A2027" t="s">
        <v>322</v>
      </c>
      <c r="B2027" t="s">
        <v>18</v>
      </c>
      <c r="C2027" t="s">
        <v>29</v>
      </c>
      <c r="D2027" t="s">
        <v>274</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25">
      <c r="A2028" t="s">
        <v>322</v>
      </c>
      <c r="B2028" t="s">
        <v>18</v>
      </c>
      <c r="C2028" t="s">
        <v>29</v>
      </c>
      <c r="D2028" t="s">
        <v>274</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25">
      <c r="A2029" t="s">
        <v>322</v>
      </c>
      <c r="B2029" t="s">
        <v>18</v>
      </c>
      <c r="C2029" t="s">
        <v>29</v>
      </c>
      <c r="D2029" t="s">
        <v>274</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25">
      <c r="A2030" t="s">
        <v>322</v>
      </c>
      <c r="B2030" t="s">
        <v>18</v>
      </c>
      <c r="C2030" t="s">
        <v>29</v>
      </c>
      <c r="D2030" t="s">
        <v>274</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25">
      <c r="A2031" t="s">
        <v>322</v>
      </c>
      <c r="B2031" t="s">
        <v>18</v>
      </c>
      <c r="C2031" t="s">
        <v>29</v>
      </c>
      <c r="D2031" t="s">
        <v>275</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25">
      <c r="A2032" t="s">
        <v>322</v>
      </c>
      <c r="B2032" t="s">
        <v>18</v>
      </c>
      <c r="C2032" t="s">
        <v>29</v>
      </c>
      <c r="D2032" t="s">
        <v>275</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25">
      <c r="A2033" t="s">
        <v>322</v>
      </c>
      <c r="B2033" t="s">
        <v>18</v>
      </c>
      <c r="C2033" t="s">
        <v>29</v>
      </c>
      <c r="D2033" t="s">
        <v>275</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25">
      <c r="A2034" t="s">
        <v>322</v>
      </c>
      <c r="B2034" t="s">
        <v>18</v>
      </c>
      <c r="C2034" t="s">
        <v>29</v>
      </c>
      <c r="D2034" t="s">
        <v>275</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25">
      <c r="A2035" t="s">
        <v>322</v>
      </c>
      <c r="B2035" t="s">
        <v>18</v>
      </c>
      <c r="C2035" t="s">
        <v>29</v>
      </c>
      <c r="D2035" t="s">
        <v>276</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25">
      <c r="A2036" t="s">
        <v>322</v>
      </c>
      <c r="B2036" t="s">
        <v>18</v>
      </c>
      <c r="C2036" t="s">
        <v>29</v>
      </c>
      <c r="D2036" t="s">
        <v>276</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25">
      <c r="A2037" t="s">
        <v>322</v>
      </c>
      <c r="B2037" t="s">
        <v>18</v>
      </c>
      <c r="C2037" t="s">
        <v>29</v>
      </c>
      <c r="D2037" t="s">
        <v>276</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25">
      <c r="A2038" t="s">
        <v>322</v>
      </c>
      <c r="B2038" t="s">
        <v>18</v>
      </c>
      <c r="C2038" t="s">
        <v>29</v>
      </c>
      <c r="D2038" t="s">
        <v>276</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25">
      <c r="A2039" t="s">
        <v>322</v>
      </c>
      <c r="B2039" t="s">
        <v>18</v>
      </c>
      <c r="C2039" t="s">
        <v>29</v>
      </c>
      <c r="D2039" t="s">
        <v>277</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25">
      <c r="A2040" t="s">
        <v>322</v>
      </c>
      <c r="B2040" t="s">
        <v>18</v>
      </c>
      <c r="C2040" t="s">
        <v>29</v>
      </c>
      <c r="D2040" t="s">
        <v>277</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25">
      <c r="A2041" t="s">
        <v>322</v>
      </c>
      <c r="B2041" t="s">
        <v>18</v>
      </c>
      <c r="C2041" t="s">
        <v>29</v>
      </c>
      <c r="D2041" t="s">
        <v>277</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25">
      <c r="A2042" t="s">
        <v>322</v>
      </c>
      <c r="B2042" t="s">
        <v>18</v>
      </c>
      <c r="C2042" t="s">
        <v>29</v>
      </c>
      <c r="D2042" t="s">
        <v>277</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25">
      <c r="A2043" t="s">
        <v>322</v>
      </c>
      <c r="B2043" t="s">
        <v>18</v>
      </c>
      <c r="C2043" t="s">
        <v>29</v>
      </c>
      <c r="D2043" t="s">
        <v>278</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25">
      <c r="A2044" t="s">
        <v>322</v>
      </c>
      <c r="B2044" t="s">
        <v>18</v>
      </c>
      <c r="C2044" t="s">
        <v>29</v>
      </c>
      <c r="D2044" t="s">
        <v>278</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25">
      <c r="A2045" t="s">
        <v>322</v>
      </c>
      <c r="B2045" t="s">
        <v>18</v>
      </c>
      <c r="C2045" t="s">
        <v>29</v>
      </c>
      <c r="D2045" t="s">
        <v>278</v>
      </c>
      <c r="E2045" t="s">
        <v>146</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25">
      <c r="A2046" t="s">
        <v>322</v>
      </c>
      <c r="B2046" t="s">
        <v>18</v>
      </c>
      <c r="C2046" t="s">
        <v>29</v>
      </c>
      <c r="D2046" t="s">
        <v>278</v>
      </c>
      <c r="E2046" t="s">
        <v>147</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25">
      <c r="A2047" t="s">
        <v>322</v>
      </c>
      <c r="B2047" t="s">
        <v>18</v>
      </c>
      <c r="C2047" t="s">
        <v>29</v>
      </c>
      <c r="D2047" t="s">
        <v>279</v>
      </c>
      <c r="E2047" t="s">
        <v>161</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25">
      <c r="A2048" t="s">
        <v>322</v>
      </c>
      <c r="B2048" t="s">
        <v>18</v>
      </c>
      <c r="C2048" t="s">
        <v>29</v>
      </c>
      <c r="D2048" t="s">
        <v>279</v>
      </c>
      <c r="E2048" t="s">
        <v>163</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25">
      <c r="A2049" t="s">
        <v>322</v>
      </c>
      <c r="B2049" t="s">
        <v>18</v>
      </c>
      <c r="C2049" t="s">
        <v>29</v>
      </c>
      <c r="D2049" t="s">
        <v>279</v>
      </c>
      <c r="E2049" t="s">
        <v>164</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25">
      <c r="A2050" t="s">
        <v>322</v>
      </c>
      <c r="B2050" t="s">
        <v>18</v>
      </c>
      <c r="C2050" t="s">
        <v>29</v>
      </c>
      <c r="D2050" t="s">
        <v>279</v>
      </c>
      <c r="E2050" t="s">
        <v>166</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25">
      <c r="A2051" t="s">
        <v>322</v>
      </c>
      <c r="B2051" t="s">
        <v>18</v>
      </c>
      <c r="C2051" t="s">
        <v>29</v>
      </c>
      <c r="D2051" t="s">
        <v>280</v>
      </c>
      <c r="E2051" t="s">
        <v>167</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25">
      <c r="A2052" t="s">
        <v>322</v>
      </c>
      <c r="B2052" t="s">
        <v>18</v>
      </c>
      <c r="C2052" t="s">
        <v>29</v>
      </c>
      <c r="D2052" t="s">
        <v>280</v>
      </c>
      <c r="E2052" t="s">
        <v>171</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25">
      <c r="A2053" t="s">
        <v>322</v>
      </c>
      <c r="B2053" t="s">
        <v>18</v>
      </c>
      <c r="C2053" t="s">
        <v>29</v>
      </c>
      <c r="D2053" t="s">
        <v>280</v>
      </c>
      <c r="E2053" t="s">
        <v>174</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25">
      <c r="A2054" t="s">
        <v>322</v>
      </c>
      <c r="B2054" t="s">
        <v>18</v>
      </c>
      <c r="C2054" t="s">
        <v>29</v>
      </c>
      <c r="D2054" t="s">
        <v>280</v>
      </c>
      <c r="E2054" t="s">
        <v>176</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25">
      <c r="A2055" t="s">
        <v>322</v>
      </c>
      <c r="B2055" t="s">
        <v>18</v>
      </c>
      <c r="C2055" t="s">
        <v>29</v>
      </c>
      <c r="D2055" t="s">
        <v>281</v>
      </c>
      <c r="E2055" t="s">
        <v>195</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25">
      <c r="A2056" t="s">
        <v>322</v>
      </c>
      <c r="B2056" t="s">
        <v>18</v>
      </c>
      <c r="C2056" t="s">
        <v>29</v>
      </c>
      <c r="D2056" t="s">
        <v>281</v>
      </c>
      <c r="E2056" t="s">
        <v>206</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25">
      <c r="A2057" t="s">
        <v>322</v>
      </c>
      <c r="B2057" t="s">
        <v>18</v>
      </c>
      <c r="C2057" t="s">
        <v>29</v>
      </c>
      <c r="D2057" t="s">
        <v>281</v>
      </c>
      <c r="E2057" t="s">
        <v>207</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25">
      <c r="A2058" t="s">
        <v>322</v>
      </c>
      <c r="B2058" t="s">
        <v>18</v>
      </c>
      <c r="C2058" t="s">
        <v>29</v>
      </c>
      <c r="D2058" t="s">
        <v>281</v>
      </c>
      <c r="E2058" t="s">
        <v>212</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25">
      <c r="A2059" t="s">
        <v>322</v>
      </c>
      <c r="B2059" t="s">
        <v>18</v>
      </c>
      <c r="C2059" t="s">
        <v>29</v>
      </c>
      <c r="D2059" t="s">
        <v>282</v>
      </c>
      <c r="E2059" t="s">
        <v>213</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25">
      <c r="A2060" t="s">
        <v>322</v>
      </c>
      <c r="B2060" t="s">
        <v>18</v>
      </c>
      <c r="C2060" t="s">
        <v>29</v>
      </c>
      <c r="D2060" t="s">
        <v>282</v>
      </c>
      <c r="E2060" t="s">
        <v>214</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25">
      <c r="A2061" t="s">
        <v>322</v>
      </c>
      <c r="B2061" t="s">
        <v>18</v>
      </c>
      <c r="C2061" t="s">
        <v>29</v>
      </c>
      <c r="D2061" t="s">
        <v>282</v>
      </c>
      <c r="E2061" t="s">
        <v>215</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25">
      <c r="A2062" t="s">
        <v>322</v>
      </c>
      <c r="B2062" t="s">
        <v>18</v>
      </c>
      <c r="C2062" t="s">
        <v>29</v>
      </c>
      <c r="D2062" t="s">
        <v>282</v>
      </c>
      <c r="E2062" t="s">
        <v>217</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25">
      <c r="A2063" t="s">
        <v>322</v>
      </c>
      <c r="B2063" t="s">
        <v>18</v>
      </c>
      <c r="C2063" t="s">
        <v>29</v>
      </c>
      <c r="D2063" t="s">
        <v>283</v>
      </c>
      <c r="E2063" t="s">
        <v>219</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25">
      <c r="A2064" t="s">
        <v>322</v>
      </c>
      <c r="B2064" t="s">
        <v>18</v>
      </c>
      <c r="C2064" t="s">
        <v>29</v>
      </c>
      <c r="D2064" t="s">
        <v>283</v>
      </c>
      <c r="E2064" t="s">
        <v>221</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25">
      <c r="A2065" t="s">
        <v>322</v>
      </c>
      <c r="B2065" t="s">
        <v>18</v>
      </c>
      <c r="C2065" t="s">
        <v>29</v>
      </c>
      <c r="D2065" t="s">
        <v>283</v>
      </c>
      <c r="E2065" t="s">
        <v>222</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25">
      <c r="A2066" t="s">
        <v>322</v>
      </c>
      <c r="B2066" t="s">
        <v>18</v>
      </c>
      <c r="C2066" t="s">
        <v>29</v>
      </c>
      <c r="D2066" t="s">
        <v>283</v>
      </c>
      <c r="E2066" t="s">
        <v>224</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25">
      <c r="A2067" t="s">
        <v>322</v>
      </c>
      <c r="B2067" t="s">
        <v>18</v>
      </c>
      <c r="C2067" t="s">
        <v>29</v>
      </c>
      <c r="D2067" t="s">
        <v>284</v>
      </c>
      <c r="E2067" t="s">
        <v>225</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25">
      <c r="A2068" t="s">
        <v>322</v>
      </c>
      <c r="B2068" t="s">
        <v>18</v>
      </c>
      <c r="C2068" t="s">
        <v>29</v>
      </c>
      <c r="D2068" t="s">
        <v>284</v>
      </c>
      <c r="E2068" t="s">
        <v>226</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25">
      <c r="A2069" t="s">
        <v>322</v>
      </c>
      <c r="B2069" t="s">
        <v>18</v>
      </c>
      <c r="C2069" t="s">
        <v>29</v>
      </c>
      <c r="D2069" t="s">
        <v>284</v>
      </c>
      <c r="E2069" t="s">
        <v>229</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25">
      <c r="A2070" t="s">
        <v>322</v>
      </c>
      <c r="B2070" t="s">
        <v>18</v>
      </c>
      <c r="C2070" t="s">
        <v>29</v>
      </c>
      <c r="D2070" t="s">
        <v>284</v>
      </c>
      <c r="E2070" t="s">
        <v>231</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25">
      <c r="A2071" t="s">
        <v>322</v>
      </c>
      <c r="B2071" t="s">
        <v>18</v>
      </c>
      <c r="C2071" t="s">
        <v>29</v>
      </c>
      <c r="D2071" t="s">
        <v>285</v>
      </c>
      <c r="E2071" t="s">
        <v>232</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25">
      <c r="A2072" t="s">
        <v>322</v>
      </c>
      <c r="B2072" t="s">
        <v>18</v>
      </c>
      <c r="C2072" t="s">
        <v>29</v>
      </c>
      <c r="D2072" t="s">
        <v>285</v>
      </c>
      <c r="E2072" t="s">
        <v>233</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25">
      <c r="A2073" t="s">
        <v>322</v>
      </c>
      <c r="B2073" t="s">
        <v>18</v>
      </c>
      <c r="C2073" t="s">
        <v>29</v>
      </c>
      <c r="D2073" t="s">
        <v>285</v>
      </c>
      <c r="E2073" t="s">
        <v>235</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25">
      <c r="A2074" t="s">
        <v>322</v>
      </c>
      <c r="B2074" t="s">
        <v>18</v>
      </c>
      <c r="C2074" t="s">
        <v>29</v>
      </c>
      <c r="D2074" t="s">
        <v>285</v>
      </c>
      <c r="E2074" t="s">
        <v>244</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25">
      <c r="A2075" t="s">
        <v>322</v>
      </c>
      <c r="B2075" t="s">
        <v>18</v>
      </c>
      <c r="C2075" t="s">
        <v>29</v>
      </c>
      <c r="D2075" t="s">
        <v>286</v>
      </c>
      <c r="E2075" t="s">
        <v>247</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25">
      <c r="A2076" t="s">
        <v>323</v>
      </c>
      <c r="B2076" t="s">
        <v>19</v>
      </c>
      <c r="C2076" t="s">
        <v>29</v>
      </c>
      <c r="D2076" t="s">
        <v>271</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25">
      <c r="A2077" t="s">
        <v>323</v>
      </c>
      <c r="B2077" t="s">
        <v>19</v>
      </c>
      <c r="C2077" t="s">
        <v>29</v>
      </c>
      <c r="D2077" t="s">
        <v>271</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25">
      <c r="A2078" t="s">
        <v>323</v>
      </c>
      <c r="B2078" t="s">
        <v>19</v>
      </c>
      <c r="C2078" t="s">
        <v>29</v>
      </c>
      <c r="D2078" t="s">
        <v>271</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25">
      <c r="A2079" t="s">
        <v>323</v>
      </c>
      <c r="B2079" t="s">
        <v>19</v>
      </c>
      <c r="C2079" t="s">
        <v>29</v>
      </c>
      <c r="D2079" t="s">
        <v>271</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25">
      <c r="A2080" t="s">
        <v>323</v>
      </c>
      <c r="B2080" t="s">
        <v>19</v>
      </c>
      <c r="C2080" t="s">
        <v>29</v>
      </c>
      <c r="D2080" t="s">
        <v>272</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25">
      <c r="A2081" t="s">
        <v>323</v>
      </c>
      <c r="B2081" t="s">
        <v>19</v>
      </c>
      <c r="C2081" t="s">
        <v>29</v>
      </c>
      <c r="D2081" t="s">
        <v>272</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25">
      <c r="A2082" t="s">
        <v>323</v>
      </c>
      <c r="B2082" t="s">
        <v>19</v>
      </c>
      <c r="C2082" t="s">
        <v>29</v>
      </c>
      <c r="D2082" t="s">
        <v>272</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25">
      <c r="A2083" t="s">
        <v>323</v>
      </c>
      <c r="B2083" t="s">
        <v>19</v>
      </c>
      <c r="C2083" t="s">
        <v>29</v>
      </c>
      <c r="D2083" t="s">
        <v>272</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25">
      <c r="A2084" t="s">
        <v>323</v>
      </c>
      <c r="B2084" t="s">
        <v>19</v>
      </c>
      <c r="C2084" t="s">
        <v>29</v>
      </c>
      <c r="D2084" t="s">
        <v>273</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25">
      <c r="A2085" t="s">
        <v>323</v>
      </c>
      <c r="B2085" t="s">
        <v>19</v>
      </c>
      <c r="C2085" t="s">
        <v>29</v>
      </c>
      <c r="D2085" t="s">
        <v>273</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25">
      <c r="A2086" t="s">
        <v>323</v>
      </c>
      <c r="B2086" t="s">
        <v>19</v>
      </c>
      <c r="C2086" t="s">
        <v>29</v>
      </c>
      <c r="D2086" t="s">
        <v>273</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25">
      <c r="A2087" t="s">
        <v>323</v>
      </c>
      <c r="B2087" t="s">
        <v>19</v>
      </c>
      <c r="C2087" t="s">
        <v>29</v>
      </c>
      <c r="D2087" t="s">
        <v>273</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25">
      <c r="A2088" t="s">
        <v>323</v>
      </c>
      <c r="B2088" t="s">
        <v>19</v>
      </c>
      <c r="C2088" t="s">
        <v>29</v>
      </c>
      <c r="D2088" t="s">
        <v>274</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25">
      <c r="A2089" t="s">
        <v>323</v>
      </c>
      <c r="B2089" t="s">
        <v>19</v>
      </c>
      <c r="C2089" t="s">
        <v>29</v>
      </c>
      <c r="D2089" t="s">
        <v>274</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25">
      <c r="A2090" t="s">
        <v>323</v>
      </c>
      <c r="B2090" t="s">
        <v>19</v>
      </c>
      <c r="C2090" t="s">
        <v>29</v>
      </c>
      <c r="D2090" t="s">
        <v>274</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25">
      <c r="A2091" t="s">
        <v>323</v>
      </c>
      <c r="B2091" t="s">
        <v>19</v>
      </c>
      <c r="C2091" t="s">
        <v>29</v>
      </c>
      <c r="D2091" t="s">
        <v>274</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25">
      <c r="A2092" t="s">
        <v>323</v>
      </c>
      <c r="B2092" t="s">
        <v>19</v>
      </c>
      <c r="C2092" t="s">
        <v>29</v>
      </c>
      <c r="D2092" t="s">
        <v>275</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25">
      <c r="A2093" t="s">
        <v>323</v>
      </c>
      <c r="B2093" t="s">
        <v>19</v>
      </c>
      <c r="C2093" t="s">
        <v>29</v>
      </c>
      <c r="D2093" t="s">
        <v>275</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25">
      <c r="A2094" t="s">
        <v>323</v>
      </c>
      <c r="B2094" t="s">
        <v>19</v>
      </c>
      <c r="C2094" t="s">
        <v>29</v>
      </c>
      <c r="D2094" t="s">
        <v>275</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25">
      <c r="A2095" t="s">
        <v>323</v>
      </c>
      <c r="B2095" t="s">
        <v>19</v>
      </c>
      <c r="C2095" t="s">
        <v>29</v>
      </c>
      <c r="D2095" t="s">
        <v>275</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25">
      <c r="A2096" t="s">
        <v>323</v>
      </c>
      <c r="B2096" t="s">
        <v>19</v>
      </c>
      <c r="C2096" t="s">
        <v>29</v>
      </c>
      <c r="D2096" t="s">
        <v>276</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25">
      <c r="A2097" t="s">
        <v>323</v>
      </c>
      <c r="B2097" t="s">
        <v>19</v>
      </c>
      <c r="C2097" t="s">
        <v>29</v>
      </c>
      <c r="D2097" t="s">
        <v>276</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25">
      <c r="A2098" t="s">
        <v>323</v>
      </c>
      <c r="B2098" t="s">
        <v>19</v>
      </c>
      <c r="C2098" t="s">
        <v>29</v>
      </c>
      <c r="D2098" t="s">
        <v>276</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25">
      <c r="A2099" t="s">
        <v>323</v>
      </c>
      <c r="B2099" t="s">
        <v>19</v>
      </c>
      <c r="C2099" t="s">
        <v>29</v>
      </c>
      <c r="D2099" t="s">
        <v>276</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25">
      <c r="A2100" t="s">
        <v>323</v>
      </c>
      <c r="B2100" t="s">
        <v>19</v>
      </c>
      <c r="C2100" t="s">
        <v>29</v>
      </c>
      <c r="D2100" t="s">
        <v>277</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25">
      <c r="A2101" t="s">
        <v>323</v>
      </c>
      <c r="B2101" t="s">
        <v>19</v>
      </c>
      <c r="C2101" t="s">
        <v>29</v>
      </c>
      <c r="D2101" t="s">
        <v>277</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25">
      <c r="A2102" t="s">
        <v>323</v>
      </c>
      <c r="B2102" t="s">
        <v>19</v>
      </c>
      <c r="C2102" t="s">
        <v>29</v>
      </c>
      <c r="D2102" t="s">
        <v>277</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25">
      <c r="A2103" t="s">
        <v>323</v>
      </c>
      <c r="B2103" t="s">
        <v>19</v>
      </c>
      <c r="C2103" t="s">
        <v>29</v>
      </c>
      <c r="D2103" t="s">
        <v>277</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25">
      <c r="A2104" t="s">
        <v>323</v>
      </c>
      <c r="B2104" t="s">
        <v>19</v>
      </c>
      <c r="C2104" t="s">
        <v>29</v>
      </c>
      <c r="D2104" t="s">
        <v>278</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25">
      <c r="A2105" t="s">
        <v>323</v>
      </c>
      <c r="B2105" t="s">
        <v>19</v>
      </c>
      <c r="C2105" t="s">
        <v>29</v>
      </c>
      <c r="D2105" t="s">
        <v>278</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25">
      <c r="A2106" t="s">
        <v>323</v>
      </c>
      <c r="B2106" t="s">
        <v>19</v>
      </c>
      <c r="C2106" t="s">
        <v>29</v>
      </c>
      <c r="D2106" t="s">
        <v>278</v>
      </c>
      <c r="E2106" t="s">
        <v>146</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25">
      <c r="A2107" t="s">
        <v>323</v>
      </c>
      <c r="B2107" t="s">
        <v>19</v>
      </c>
      <c r="C2107" t="s">
        <v>29</v>
      </c>
      <c r="D2107" t="s">
        <v>278</v>
      </c>
      <c r="E2107" t="s">
        <v>147</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25">
      <c r="A2108" t="s">
        <v>323</v>
      </c>
      <c r="B2108" t="s">
        <v>19</v>
      </c>
      <c r="C2108" t="s">
        <v>29</v>
      </c>
      <c r="D2108" t="s">
        <v>279</v>
      </c>
      <c r="E2108" t="s">
        <v>161</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25">
      <c r="A2109" t="s">
        <v>323</v>
      </c>
      <c r="B2109" t="s">
        <v>19</v>
      </c>
      <c r="C2109" t="s">
        <v>29</v>
      </c>
      <c r="D2109" t="s">
        <v>279</v>
      </c>
      <c r="E2109" t="s">
        <v>163</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25">
      <c r="A2110" t="s">
        <v>323</v>
      </c>
      <c r="B2110" t="s">
        <v>19</v>
      </c>
      <c r="C2110" t="s">
        <v>29</v>
      </c>
      <c r="D2110" t="s">
        <v>279</v>
      </c>
      <c r="E2110" t="s">
        <v>164</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25">
      <c r="A2111" t="s">
        <v>323</v>
      </c>
      <c r="B2111" t="s">
        <v>19</v>
      </c>
      <c r="C2111" t="s">
        <v>29</v>
      </c>
      <c r="D2111" t="s">
        <v>279</v>
      </c>
      <c r="E2111" t="s">
        <v>166</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25">
      <c r="A2112" t="s">
        <v>323</v>
      </c>
      <c r="B2112" t="s">
        <v>19</v>
      </c>
      <c r="C2112" t="s">
        <v>29</v>
      </c>
      <c r="D2112" t="s">
        <v>280</v>
      </c>
      <c r="E2112" t="s">
        <v>167</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25">
      <c r="A2113" t="s">
        <v>323</v>
      </c>
      <c r="B2113" t="s">
        <v>19</v>
      </c>
      <c r="C2113" t="s">
        <v>29</v>
      </c>
      <c r="D2113" t="s">
        <v>280</v>
      </c>
      <c r="E2113" t="s">
        <v>171</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25">
      <c r="A2114" t="s">
        <v>323</v>
      </c>
      <c r="B2114" t="s">
        <v>19</v>
      </c>
      <c r="C2114" t="s">
        <v>29</v>
      </c>
      <c r="D2114" t="s">
        <v>280</v>
      </c>
      <c r="E2114" t="s">
        <v>174</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25">
      <c r="A2115" t="s">
        <v>323</v>
      </c>
      <c r="B2115" t="s">
        <v>19</v>
      </c>
      <c r="C2115" t="s">
        <v>29</v>
      </c>
      <c r="D2115" t="s">
        <v>280</v>
      </c>
      <c r="E2115" t="s">
        <v>176</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25">
      <c r="A2116" t="s">
        <v>323</v>
      </c>
      <c r="B2116" t="s">
        <v>19</v>
      </c>
      <c r="C2116" t="s">
        <v>29</v>
      </c>
      <c r="D2116" t="s">
        <v>281</v>
      </c>
      <c r="E2116" t="s">
        <v>195</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25">
      <c r="A2117" t="s">
        <v>323</v>
      </c>
      <c r="B2117" t="s">
        <v>19</v>
      </c>
      <c r="C2117" t="s">
        <v>29</v>
      </c>
      <c r="D2117" t="s">
        <v>281</v>
      </c>
      <c r="E2117" t="s">
        <v>206</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25">
      <c r="A2118" t="s">
        <v>323</v>
      </c>
      <c r="B2118" t="s">
        <v>19</v>
      </c>
      <c r="C2118" t="s">
        <v>29</v>
      </c>
      <c r="D2118" t="s">
        <v>281</v>
      </c>
      <c r="E2118" t="s">
        <v>207</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25">
      <c r="A2119" t="s">
        <v>323</v>
      </c>
      <c r="B2119" t="s">
        <v>19</v>
      </c>
      <c r="C2119" t="s">
        <v>29</v>
      </c>
      <c r="D2119" t="s">
        <v>281</v>
      </c>
      <c r="E2119" t="s">
        <v>212</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25">
      <c r="A2120" t="s">
        <v>323</v>
      </c>
      <c r="B2120" t="s">
        <v>19</v>
      </c>
      <c r="C2120" t="s">
        <v>29</v>
      </c>
      <c r="D2120" t="s">
        <v>282</v>
      </c>
      <c r="E2120" t="s">
        <v>213</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25">
      <c r="A2121" t="s">
        <v>323</v>
      </c>
      <c r="B2121" t="s">
        <v>19</v>
      </c>
      <c r="C2121" t="s">
        <v>29</v>
      </c>
      <c r="D2121" t="s">
        <v>282</v>
      </c>
      <c r="E2121" t="s">
        <v>214</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25">
      <c r="A2122" t="s">
        <v>323</v>
      </c>
      <c r="B2122" t="s">
        <v>19</v>
      </c>
      <c r="C2122" t="s">
        <v>29</v>
      </c>
      <c r="D2122" t="s">
        <v>282</v>
      </c>
      <c r="E2122" t="s">
        <v>215</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25">
      <c r="A2123" t="s">
        <v>323</v>
      </c>
      <c r="B2123" t="s">
        <v>19</v>
      </c>
      <c r="C2123" t="s">
        <v>29</v>
      </c>
      <c r="D2123" t="s">
        <v>282</v>
      </c>
      <c r="E2123" t="s">
        <v>217</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25">
      <c r="A2124" t="s">
        <v>323</v>
      </c>
      <c r="B2124" t="s">
        <v>19</v>
      </c>
      <c r="C2124" t="s">
        <v>29</v>
      </c>
      <c r="D2124" t="s">
        <v>283</v>
      </c>
      <c r="E2124" t="s">
        <v>219</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25">
      <c r="A2125" t="s">
        <v>323</v>
      </c>
      <c r="B2125" t="s">
        <v>19</v>
      </c>
      <c r="C2125" t="s">
        <v>29</v>
      </c>
      <c r="D2125" t="s">
        <v>283</v>
      </c>
      <c r="E2125" t="s">
        <v>221</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25">
      <c r="A2126" t="s">
        <v>323</v>
      </c>
      <c r="B2126" t="s">
        <v>19</v>
      </c>
      <c r="C2126" t="s">
        <v>29</v>
      </c>
      <c r="D2126" t="s">
        <v>283</v>
      </c>
      <c r="E2126" t="s">
        <v>222</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25">
      <c r="A2127" t="s">
        <v>323</v>
      </c>
      <c r="B2127" t="s">
        <v>19</v>
      </c>
      <c r="C2127" t="s">
        <v>29</v>
      </c>
      <c r="D2127" t="s">
        <v>283</v>
      </c>
      <c r="E2127" t="s">
        <v>224</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25">
      <c r="A2128" t="s">
        <v>323</v>
      </c>
      <c r="B2128" t="s">
        <v>19</v>
      </c>
      <c r="C2128" t="s">
        <v>29</v>
      </c>
      <c r="D2128" t="s">
        <v>284</v>
      </c>
      <c r="E2128" t="s">
        <v>225</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25">
      <c r="A2129" t="s">
        <v>323</v>
      </c>
      <c r="B2129" t="s">
        <v>19</v>
      </c>
      <c r="C2129" t="s">
        <v>29</v>
      </c>
      <c r="D2129" t="s">
        <v>284</v>
      </c>
      <c r="E2129" t="s">
        <v>226</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25">
      <c r="A2130" t="s">
        <v>323</v>
      </c>
      <c r="B2130" t="s">
        <v>19</v>
      </c>
      <c r="C2130" t="s">
        <v>29</v>
      </c>
      <c r="D2130" t="s">
        <v>284</v>
      </c>
      <c r="E2130" t="s">
        <v>229</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25">
      <c r="A2131" t="s">
        <v>323</v>
      </c>
      <c r="B2131" t="s">
        <v>19</v>
      </c>
      <c r="C2131" t="s">
        <v>29</v>
      </c>
      <c r="D2131" t="s">
        <v>284</v>
      </c>
      <c r="E2131" t="s">
        <v>231</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25">
      <c r="A2132" t="s">
        <v>323</v>
      </c>
      <c r="B2132" t="s">
        <v>19</v>
      </c>
      <c r="C2132" t="s">
        <v>29</v>
      </c>
      <c r="D2132" t="s">
        <v>285</v>
      </c>
      <c r="E2132" t="s">
        <v>232</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25">
      <c r="A2133" t="s">
        <v>323</v>
      </c>
      <c r="B2133" t="s">
        <v>19</v>
      </c>
      <c r="C2133" t="s">
        <v>29</v>
      </c>
      <c r="D2133" t="s">
        <v>285</v>
      </c>
      <c r="E2133" t="s">
        <v>233</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25">
      <c r="A2134" t="s">
        <v>323</v>
      </c>
      <c r="B2134" t="s">
        <v>19</v>
      </c>
      <c r="C2134" t="s">
        <v>29</v>
      </c>
      <c r="D2134" t="s">
        <v>285</v>
      </c>
      <c r="E2134" t="s">
        <v>235</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25">
      <c r="A2135" t="s">
        <v>323</v>
      </c>
      <c r="B2135" t="s">
        <v>19</v>
      </c>
      <c r="C2135" t="s">
        <v>29</v>
      </c>
      <c r="D2135" t="s">
        <v>285</v>
      </c>
      <c r="E2135" t="s">
        <v>244</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25">
      <c r="A2136" t="s">
        <v>323</v>
      </c>
      <c r="B2136" t="s">
        <v>19</v>
      </c>
      <c r="C2136" t="s">
        <v>29</v>
      </c>
      <c r="D2136" t="s">
        <v>286</v>
      </c>
      <c r="E2136" t="s">
        <v>247</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25">
      <c r="A2137" t="s">
        <v>324</v>
      </c>
      <c r="B2137" t="s">
        <v>20</v>
      </c>
      <c r="C2137" t="s">
        <v>29</v>
      </c>
      <c r="D2137" t="s">
        <v>271</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25">
      <c r="A2138" t="s">
        <v>324</v>
      </c>
      <c r="B2138" t="s">
        <v>20</v>
      </c>
      <c r="C2138" t="s">
        <v>29</v>
      </c>
      <c r="D2138" t="s">
        <v>271</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25">
      <c r="A2139" t="s">
        <v>324</v>
      </c>
      <c r="B2139" t="s">
        <v>20</v>
      </c>
      <c r="C2139" t="s">
        <v>29</v>
      </c>
      <c r="D2139" t="s">
        <v>271</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25">
      <c r="A2140" t="s">
        <v>324</v>
      </c>
      <c r="B2140" t="s">
        <v>20</v>
      </c>
      <c r="C2140" t="s">
        <v>29</v>
      </c>
      <c r="D2140" t="s">
        <v>271</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25">
      <c r="A2141" t="s">
        <v>324</v>
      </c>
      <c r="B2141" t="s">
        <v>20</v>
      </c>
      <c r="C2141" t="s">
        <v>29</v>
      </c>
      <c r="D2141" t="s">
        <v>272</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25">
      <c r="A2142" t="s">
        <v>324</v>
      </c>
      <c r="B2142" t="s">
        <v>20</v>
      </c>
      <c r="C2142" t="s">
        <v>29</v>
      </c>
      <c r="D2142" t="s">
        <v>272</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25">
      <c r="A2143" t="s">
        <v>324</v>
      </c>
      <c r="B2143" t="s">
        <v>20</v>
      </c>
      <c r="C2143" t="s">
        <v>29</v>
      </c>
      <c r="D2143" t="s">
        <v>272</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25">
      <c r="A2144" t="s">
        <v>324</v>
      </c>
      <c r="B2144" t="s">
        <v>20</v>
      </c>
      <c r="C2144" t="s">
        <v>29</v>
      </c>
      <c r="D2144" t="s">
        <v>272</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25">
      <c r="A2145" t="s">
        <v>324</v>
      </c>
      <c r="B2145" t="s">
        <v>20</v>
      </c>
      <c r="C2145" t="s">
        <v>29</v>
      </c>
      <c r="D2145" t="s">
        <v>273</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25">
      <c r="A2146" t="s">
        <v>324</v>
      </c>
      <c r="B2146" t="s">
        <v>20</v>
      </c>
      <c r="C2146" t="s">
        <v>29</v>
      </c>
      <c r="D2146" t="s">
        <v>273</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25">
      <c r="A2147" t="s">
        <v>324</v>
      </c>
      <c r="B2147" t="s">
        <v>20</v>
      </c>
      <c r="C2147" t="s">
        <v>29</v>
      </c>
      <c r="D2147" t="s">
        <v>273</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25">
      <c r="A2148" t="s">
        <v>324</v>
      </c>
      <c r="B2148" t="s">
        <v>20</v>
      </c>
      <c r="C2148" t="s">
        <v>29</v>
      </c>
      <c r="D2148" t="s">
        <v>273</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25">
      <c r="A2149" t="s">
        <v>324</v>
      </c>
      <c r="B2149" t="s">
        <v>20</v>
      </c>
      <c r="C2149" t="s">
        <v>29</v>
      </c>
      <c r="D2149" t="s">
        <v>274</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25">
      <c r="A2150" t="s">
        <v>324</v>
      </c>
      <c r="B2150" t="s">
        <v>20</v>
      </c>
      <c r="C2150" t="s">
        <v>29</v>
      </c>
      <c r="D2150" t="s">
        <v>274</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25">
      <c r="A2151" t="s">
        <v>324</v>
      </c>
      <c r="B2151" t="s">
        <v>20</v>
      </c>
      <c r="C2151" t="s">
        <v>29</v>
      </c>
      <c r="D2151" t="s">
        <v>274</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25">
      <c r="A2152" t="s">
        <v>324</v>
      </c>
      <c r="B2152" t="s">
        <v>20</v>
      </c>
      <c r="C2152" t="s">
        <v>29</v>
      </c>
      <c r="D2152" t="s">
        <v>274</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25">
      <c r="A2153" t="s">
        <v>324</v>
      </c>
      <c r="B2153" t="s">
        <v>20</v>
      </c>
      <c r="C2153" t="s">
        <v>29</v>
      </c>
      <c r="D2153" t="s">
        <v>275</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25">
      <c r="A2154" t="s">
        <v>324</v>
      </c>
      <c r="B2154" t="s">
        <v>20</v>
      </c>
      <c r="C2154" t="s">
        <v>29</v>
      </c>
      <c r="D2154" t="s">
        <v>275</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25">
      <c r="A2155" t="s">
        <v>324</v>
      </c>
      <c r="B2155" t="s">
        <v>20</v>
      </c>
      <c r="C2155" t="s">
        <v>29</v>
      </c>
      <c r="D2155" t="s">
        <v>275</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25">
      <c r="A2156" t="s">
        <v>324</v>
      </c>
      <c r="B2156" t="s">
        <v>20</v>
      </c>
      <c r="C2156" t="s">
        <v>29</v>
      </c>
      <c r="D2156" t="s">
        <v>275</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25">
      <c r="A2157" t="s">
        <v>324</v>
      </c>
      <c r="B2157" t="s">
        <v>20</v>
      </c>
      <c r="C2157" t="s">
        <v>29</v>
      </c>
      <c r="D2157" t="s">
        <v>276</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25">
      <c r="A2158" t="s">
        <v>324</v>
      </c>
      <c r="B2158" t="s">
        <v>20</v>
      </c>
      <c r="C2158" t="s">
        <v>29</v>
      </c>
      <c r="D2158" t="s">
        <v>276</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25">
      <c r="A2159" t="s">
        <v>324</v>
      </c>
      <c r="B2159" t="s">
        <v>20</v>
      </c>
      <c r="C2159" t="s">
        <v>29</v>
      </c>
      <c r="D2159" t="s">
        <v>276</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25">
      <c r="A2160" t="s">
        <v>324</v>
      </c>
      <c r="B2160" t="s">
        <v>20</v>
      </c>
      <c r="C2160" t="s">
        <v>29</v>
      </c>
      <c r="D2160" t="s">
        <v>276</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25">
      <c r="A2161" t="s">
        <v>324</v>
      </c>
      <c r="B2161" t="s">
        <v>20</v>
      </c>
      <c r="C2161" t="s">
        <v>29</v>
      </c>
      <c r="D2161" t="s">
        <v>277</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25">
      <c r="A2162" t="s">
        <v>324</v>
      </c>
      <c r="B2162" t="s">
        <v>20</v>
      </c>
      <c r="C2162" t="s">
        <v>29</v>
      </c>
      <c r="D2162" t="s">
        <v>277</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25">
      <c r="A2163" t="s">
        <v>324</v>
      </c>
      <c r="B2163" t="s">
        <v>20</v>
      </c>
      <c r="C2163" t="s">
        <v>29</v>
      </c>
      <c r="D2163" t="s">
        <v>277</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25">
      <c r="A2164" t="s">
        <v>324</v>
      </c>
      <c r="B2164" t="s">
        <v>20</v>
      </c>
      <c r="C2164" t="s">
        <v>29</v>
      </c>
      <c r="D2164" t="s">
        <v>277</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25">
      <c r="A2165" t="s">
        <v>324</v>
      </c>
      <c r="B2165" t="s">
        <v>20</v>
      </c>
      <c r="C2165" t="s">
        <v>29</v>
      </c>
      <c r="D2165" t="s">
        <v>278</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25">
      <c r="A2166" t="s">
        <v>324</v>
      </c>
      <c r="B2166" t="s">
        <v>20</v>
      </c>
      <c r="C2166" t="s">
        <v>29</v>
      </c>
      <c r="D2166" t="s">
        <v>278</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25">
      <c r="A2167" t="s">
        <v>324</v>
      </c>
      <c r="B2167" t="s">
        <v>20</v>
      </c>
      <c r="C2167" t="s">
        <v>29</v>
      </c>
      <c r="D2167" t="s">
        <v>278</v>
      </c>
      <c r="E2167" t="s">
        <v>146</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25">
      <c r="A2168" t="s">
        <v>324</v>
      </c>
      <c r="B2168" t="s">
        <v>20</v>
      </c>
      <c r="C2168" t="s">
        <v>29</v>
      </c>
      <c r="D2168" t="s">
        <v>278</v>
      </c>
      <c r="E2168" t="s">
        <v>147</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25">
      <c r="A2169" t="s">
        <v>324</v>
      </c>
      <c r="B2169" t="s">
        <v>20</v>
      </c>
      <c r="C2169" t="s">
        <v>29</v>
      </c>
      <c r="D2169" t="s">
        <v>279</v>
      </c>
      <c r="E2169" t="s">
        <v>161</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25">
      <c r="A2170" t="s">
        <v>324</v>
      </c>
      <c r="B2170" t="s">
        <v>20</v>
      </c>
      <c r="C2170" t="s">
        <v>29</v>
      </c>
      <c r="D2170" t="s">
        <v>279</v>
      </c>
      <c r="E2170" t="s">
        <v>163</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25">
      <c r="A2171" t="s">
        <v>324</v>
      </c>
      <c r="B2171" t="s">
        <v>20</v>
      </c>
      <c r="C2171" t="s">
        <v>29</v>
      </c>
      <c r="D2171" t="s">
        <v>279</v>
      </c>
      <c r="E2171" t="s">
        <v>164</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25">
      <c r="A2172" t="s">
        <v>324</v>
      </c>
      <c r="B2172" t="s">
        <v>20</v>
      </c>
      <c r="C2172" t="s">
        <v>29</v>
      </c>
      <c r="D2172" t="s">
        <v>279</v>
      </c>
      <c r="E2172" t="s">
        <v>166</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25">
      <c r="A2173" t="s">
        <v>324</v>
      </c>
      <c r="B2173" t="s">
        <v>20</v>
      </c>
      <c r="C2173" t="s">
        <v>29</v>
      </c>
      <c r="D2173" t="s">
        <v>280</v>
      </c>
      <c r="E2173" t="s">
        <v>167</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25">
      <c r="A2174" t="s">
        <v>324</v>
      </c>
      <c r="B2174" t="s">
        <v>20</v>
      </c>
      <c r="C2174" t="s">
        <v>29</v>
      </c>
      <c r="D2174" t="s">
        <v>280</v>
      </c>
      <c r="E2174" t="s">
        <v>171</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25">
      <c r="A2175" t="s">
        <v>324</v>
      </c>
      <c r="B2175" t="s">
        <v>20</v>
      </c>
      <c r="C2175" t="s">
        <v>29</v>
      </c>
      <c r="D2175" t="s">
        <v>280</v>
      </c>
      <c r="E2175" t="s">
        <v>174</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25">
      <c r="A2176" t="s">
        <v>324</v>
      </c>
      <c r="B2176" t="s">
        <v>20</v>
      </c>
      <c r="C2176" t="s">
        <v>29</v>
      </c>
      <c r="D2176" t="s">
        <v>280</v>
      </c>
      <c r="E2176" t="s">
        <v>176</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25">
      <c r="A2177" t="s">
        <v>324</v>
      </c>
      <c r="B2177" t="s">
        <v>20</v>
      </c>
      <c r="C2177" t="s">
        <v>29</v>
      </c>
      <c r="D2177" t="s">
        <v>281</v>
      </c>
      <c r="E2177" t="s">
        <v>195</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25">
      <c r="A2178" t="s">
        <v>324</v>
      </c>
      <c r="B2178" t="s">
        <v>20</v>
      </c>
      <c r="C2178" t="s">
        <v>29</v>
      </c>
      <c r="D2178" t="s">
        <v>281</v>
      </c>
      <c r="E2178" t="s">
        <v>206</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25">
      <c r="A2179" t="s">
        <v>324</v>
      </c>
      <c r="B2179" t="s">
        <v>20</v>
      </c>
      <c r="C2179" t="s">
        <v>29</v>
      </c>
      <c r="D2179" t="s">
        <v>281</v>
      </c>
      <c r="E2179" t="s">
        <v>207</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25">
      <c r="A2180" t="s">
        <v>324</v>
      </c>
      <c r="B2180" t="s">
        <v>20</v>
      </c>
      <c r="C2180" t="s">
        <v>29</v>
      </c>
      <c r="D2180" t="s">
        <v>281</v>
      </c>
      <c r="E2180" t="s">
        <v>212</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25">
      <c r="A2181" t="s">
        <v>324</v>
      </c>
      <c r="B2181" t="s">
        <v>20</v>
      </c>
      <c r="C2181" t="s">
        <v>29</v>
      </c>
      <c r="D2181" t="s">
        <v>282</v>
      </c>
      <c r="E2181" t="s">
        <v>213</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25">
      <c r="A2182" t="s">
        <v>324</v>
      </c>
      <c r="B2182" t="s">
        <v>20</v>
      </c>
      <c r="C2182" t="s">
        <v>29</v>
      </c>
      <c r="D2182" t="s">
        <v>282</v>
      </c>
      <c r="E2182" t="s">
        <v>214</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25">
      <c r="A2183" t="s">
        <v>324</v>
      </c>
      <c r="B2183" t="s">
        <v>20</v>
      </c>
      <c r="C2183" t="s">
        <v>29</v>
      </c>
      <c r="D2183" t="s">
        <v>282</v>
      </c>
      <c r="E2183" t="s">
        <v>215</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25">
      <c r="A2184" t="s">
        <v>324</v>
      </c>
      <c r="B2184" t="s">
        <v>20</v>
      </c>
      <c r="C2184" t="s">
        <v>29</v>
      </c>
      <c r="D2184" t="s">
        <v>282</v>
      </c>
      <c r="E2184" t="s">
        <v>217</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25">
      <c r="A2185" t="s">
        <v>324</v>
      </c>
      <c r="B2185" t="s">
        <v>20</v>
      </c>
      <c r="C2185" t="s">
        <v>29</v>
      </c>
      <c r="D2185" t="s">
        <v>283</v>
      </c>
      <c r="E2185" t="s">
        <v>219</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25">
      <c r="A2186" t="s">
        <v>324</v>
      </c>
      <c r="B2186" t="s">
        <v>20</v>
      </c>
      <c r="C2186" t="s">
        <v>29</v>
      </c>
      <c r="D2186" t="s">
        <v>283</v>
      </c>
      <c r="E2186" t="s">
        <v>221</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25">
      <c r="A2187" t="s">
        <v>324</v>
      </c>
      <c r="B2187" t="s">
        <v>20</v>
      </c>
      <c r="C2187" t="s">
        <v>29</v>
      </c>
      <c r="D2187" t="s">
        <v>283</v>
      </c>
      <c r="E2187" t="s">
        <v>222</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25">
      <c r="A2188" t="s">
        <v>324</v>
      </c>
      <c r="B2188" t="s">
        <v>20</v>
      </c>
      <c r="C2188" t="s">
        <v>29</v>
      </c>
      <c r="D2188" t="s">
        <v>283</v>
      </c>
      <c r="E2188" t="s">
        <v>224</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25">
      <c r="A2189" t="s">
        <v>324</v>
      </c>
      <c r="B2189" t="s">
        <v>20</v>
      </c>
      <c r="C2189" t="s">
        <v>29</v>
      </c>
      <c r="D2189" t="s">
        <v>284</v>
      </c>
      <c r="E2189" t="s">
        <v>225</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25">
      <c r="A2190" t="s">
        <v>324</v>
      </c>
      <c r="B2190" t="s">
        <v>20</v>
      </c>
      <c r="C2190" t="s">
        <v>29</v>
      </c>
      <c r="D2190" t="s">
        <v>284</v>
      </c>
      <c r="E2190" t="s">
        <v>226</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25">
      <c r="A2191" t="s">
        <v>324</v>
      </c>
      <c r="B2191" t="s">
        <v>20</v>
      </c>
      <c r="C2191" t="s">
        <v>29</v>
      </c>
      <c r="D2191" t="s">
        <v>284</v>
      </c>
      <c r="E2191" t="s">
        <v>229</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25">
      <c r="A2192" t="s">
        <v>324</v>
      </c>
      <c r="B2192" t="s">
        <v>20</v>
      </c>
      <c r="C2192" t="s">
        <v>29</v>
      </c>
      <c r="D2192" t="s">
        <v>284</v>
      </c>
      <c r="E2192" t="s">
        <v>231</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25">
      <c r="A2193" t="s">
        <v>324</v>
      </c>
      <c r="B2193" t="s">
        <v>20</v>
      </c>
      <c r="C2193" t="s">
        <v>29</v>
      </c>
      <c r="D2193" t="s">
        <v>285</v>
      </c>
      <c r="E2193" t="s">
        <v>232</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25">
      <c r="A2194" t="s">
        <v>324</v>
      </c>
      <c r="B2194" t="s">
        <v>20</v>
      </c>
      <c r="C2194" t="s">
        <v>29</v>
      </c>
      <c r="D2194" t="s">
        <v>285</v>
      </c>
      <c r="E2194" t="s">
        <v>233</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25">
      <c r="A2195" t="s">
        <v>324</v>
      </c>
      <c r="B2195" t="s">
        <v>20</v>
      </c>
      <c r="C2195" t="s">
        <v>29</v>
      </c>
      <c r="D2195" t="s">
        <v>285</v>
      </c>
      <c r="E2195" t="s">
        <v>235</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25">
      <c r="A2196" t="s">
        <v>324</v>
      </c>
      <c r="B2196" t="s">
        <v>20</v>
      </c>
      <c r="C2196" t="s">
        <v>29</v>
      </c>
      <c r="D2196" t="s">
        <v>285</v>
      </c>
      <c r="E2196" t="s">
        <v>244</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25">
      <c r="A2197" t="s">
        <v>324</v>
      </c>
      <c r="B2197" t="s">
        <v>20</v>
      </c>
      <c r="C2197" t="s">
        <v>29</v>
      </c>
      <c r="D2197" t="s">
        <v>286</v>
      </c>
      <c r="E2197" t="s">
        <v>247</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25">
      <c r="A2198" t="s">
        <v>325</v>
      </c>
      <c r="B2198" t="s">
        <v>47</v>
      </c>
      <c r="C2198" t="s">
        <v>26</v>
      </c>
      <c r="D2198" t="s">
        <v>271</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25">
      <c r="A2199" t="s">
        <v>325</v>
      </c>
      <c r="B2199" t="s">
        <v>47</v>
      </c>
      <c r="C2199" t="s">
        <v>26</v>
      </c>
      <c r="D2199" t="s">
        <v>271</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25">
      <c r="A2200" t="s">
        <v>325</v>
      </c>
      <c r="B2200" t="s">
        <v>47</v>
      </c>
      <c r="C2200" t="s">
        <v>26</v>
      </c>
      <c r="D2200" t="s">
        <v>271</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25">
      <c r="A2201" t="s">
        <v>325</v>
      </c>
      <c r="B2201" t="s">
        <v>47</v>
      </c>
      <c r="C2201" t="s">
        <v>26</v>
      </c>
      <c r="D2201" t="s">
        <v>271</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25">
      <c r="A2202" t="s">
        <v>325</v>
      </c>
      <c r="B2202" t="s">
        <v>47</v>
      </c>
      <c r="C2202" t="s">
        <v>26</v>
      </c>
      <c r="D2202" t="s">
        <v>272</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25">
      <c r="A2203" t="s">
        <v>325</v>
      </c>
      <c r="B2203" t="s">
        <v>47</v>
      </c>
      <c r="C2203" t="s">
        <v>26</v>
      </c>
      <c r="D2203" t="s">
        <v>272</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25">
      <c r="A2204" t="s">
        <v>325</v>
      </c>
      <c r="B2204" t="s">
        <v>47</v>
      </c>
      <c r="C2204" t="s">
        <v>26</v>
      </c>
      <c r="D2204" t="s">
        <v>272</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25">
      <c r="A2205" t="s">
        <v>325</v>
      </c>
      <c r="B2205" t="s">
        <v>47</v>
      </c>
      <c r="C2205" t="s">
        <v>26</v>
      </c>
      <c r="D2205" t="s">
        <v>272</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25">
      <c r="A2206" t="s">
        <v>325</v>
      </c>
      <c r="B2206" t="s">
        <v>47</v>
      </c>
      <c r="C2206" t="s">
        <v>26</v>
      </c>
      <c r="D2206" t="s">
        <v>273</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25">
      <c r="A2207" t="s">
        <v>325</v>
      </c>
      <c r="B2207" t="s">
        <v>47</v>
      </c>
      <c r="C2207" t="s">
        <v>26</v>
      </c>
      <c r="D2207" t="s">
        <v>273</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25">
      <c r="A2208" t="s">
        <v>325</v>
      </c>
      <c r="B2208" t="s">
        <v>47</v>
      </c>
      <c r="C2208" t="s">
        <v>26</v>
      </c>
      <c r="D2208" t="s">
        <v>273</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25">
      <c r="A2209" t="s">
        <v>325</v>
      </c>
      <c r="B2209" t="s">
        <v>47</v>
      </c>
      <c r="C2209" t="s">
        <v>26</v>
      </c>
      <c r="D2209" t="s">
        <v>273</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25">
      <c r="A2210" t="s">
        <v>325</v>
      </c>
      <c r="B2210" t="s">
        <v>47</v>
      </c>
      <c r="C2210" t="s">
        <v>26</v>
      </c>
      <c r="D2210" t="s">
        <v>274</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25">
      <c r="A2211" t="s">
        <v>325</v>
      </c>
      <c r="B2211" t="s">
        <v>47</v>
      </c>
      <c r="C2211" t="s">
        <v>26</v>
      </c>
      <c r="D2211" t="s">
        <v>274</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25">
      <c r="A2212" t="s">
        <v>325</v>
      </c>
      <c r="B2212" t="s">
        <v>47</v>
      </c>
      <c r="C2212" t="s">
        <v>26</v>
      </c>
      <c r="D2212" t="s">
        <v>274</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25">
      <c r="A2213" t="s">
        <v>325</v>
      </c>
      <c r="B2213" t="s">
        <v>47</v>
      </c>
      <c r="C2213" t="s">
        <v>26</v>
      </c>
      <c r="D2213" t="s">
        <v>274</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25">
      <c r="A2214" t="s">
        <v>325</v>
      </c>
      <c r="B2214" t="s">
        <v>47</v>
      </c>
      <c r="C2214" t="s">
        <v>26</v>
      </c>
      <c r="D2214" t="s">
        <v>275</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25">
      <c r="A2215" t="s">
        <v>325</v>
      </c>
      <c r="B2215" t="s">
        <v>47</v>
      </c>
      <c r="C2215" t="s">
        <v>26</v>
      </c>
      <c r="D2215" t="s">
        <v>275</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25">
      <c r="A2216" t="s">
        <v>325</v>
      </c>
      <c r="B2216" t="s">
        <v>47</v>
      </c>
      <c r="C2216" t="s">
        <v>26</v>
      </c>
      <c r="D2216" t="s">
        <v>275</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25">
      <c r="A2217" t="s">
        <v>325</v>
      </c>
      <c r="B2217" t="s">
        <v>47</v>
      </c>
      <c r="C2217" t="s">
        <v>26</v>
      </c>
      <c r="D2217" t="s">
        <v>275</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25">
      <c r="A2218" t="s">
        <v>325</v>
      </c>
      <c r="B2218" t="s">
        <v>47</v>
      </c>
      <c r="C2218" t="s">
        <v>26</v>
      </c>
      <c r="D2218" t="s">
        <v>276</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25">
      <c r="A2219" t="s">
        <v>325</v>
      </c>
      <c r="B2219" t="s">
        <v>47</v>
      </c>
      <c r="C2219" t="s">
        <v>26</v>
      </c>
      <c r="D2219" t="s">
        <v>276</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25">
      <c r="A2220" t="s">
        <v>325</v>
      </c>
      <c r="B2220" t="s">
        <v>47</v>
      </c>
      <c r="C2220" t="s">
        <v>26</v>
      </c>
      <c r="D2220" t="s">
        <v>276</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25">
      <c r="A2221" t="s">
        <v>325</v>
      </c>
      <c r="B2221" t="s">
        <v>47</v>
      </c>
      <c r="C2221" t="s">
        <v>26</v>
      </c>
      <c r="D2221" t="s">
        <v>276</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25">
      <c r="A2222" t="s">
        <v>325</v>
      </c>
      <c r="B2222" t="s">
        <v>47</v>
      </c>
      <c r="C2222" t="s">
        <v>26</v>
      </c>
      <c r="D2222" t="s">
        <v>277</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25">
      <c r="A2223" t="s">
        <v>325</v>
      </c>
      <c r="B2223" t="s">
        <v>47</v>
      </c>
      <c r="C2223" t="s">
        <v>26</v>
      </c>
      <c r="D2223" t="s">
        <v>277</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25">
      <c r="A2224" t="s">
        <v>325</v>
      </c>
      <c r="B2224" t="s">
        <v>47</v>
      </c>
      <c r="C2224" t="s">
        <v>26</v>
      </c>
      <c r="D2224" t="s">
        <v>277</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25">
      <c r="A2225" t="s">
        <v>325</v>
      </c>
      <c r="B2225" t="s">
        <v>47</v>
      </c>
      <c r="C2225" t="s">
        <v>26</v>
      </c>
      <c r="D2225" t="s">
        <v>277</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25">
      <c r="A2226" t="s">
        <v>325</v>
      </c>
      <c r="B2226" t="s">
        <v>47</v>
      </c>
      <c r="C2226" t="s">
        <v>26</v>
      </c>
      <c r="D2226" t="s">
        <v>278</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25">
      <c r="A2227" t="s">
        <v>325</v>
      </c>
      <c r="B2227" t="s">
        <v>47</v>
      </c>
      <c r="C2227" t="s">
        <v>26</v>
      </c>
      <c r="D2227" t="s">
        <v>278</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25">
      <c r="A2228" t="s">
        <v>325</v>
      </c>
      <c r="B2228" t="s">
        <v>47</v>
      </c>
      <c r="C2228" t="s">
        <v>26</v>
      </c>
      <c r="D2228" t="s">
        <v>278</v>
      </c>
      <c r="E2228" t="s">
        <v>146</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25">
      <c r="A2229" t="s">
        <v>325</v>
      </c>
      <c r="B2229" t="s">
        <v>47</v>
      </c>
      <c r="C2229" t="s">
        <v>26</v>
      </c>
      <c r="D2229" t="s">
        <v>278</v>
      </c>
      <c r="E2229" t="s">
        <v>147</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25">
      <c r="A2230" t="s">
        <v>325</v>
      </c>
      <c r="B2230" t="s">
        <v>47</v>
      </c>
      <c r="C2230" t="s">
        <v>26</v>
      </c>
      <c r="D2230" t="s">
        <v>279</v>
      </c>
      <c r="E2230" t="s">
        <v>161</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25">
      <c r="A2231" t="s">
        <v>325</v>
      </c>
      <c r="B2231" t="s">
        <v>47</v>
      </c>
      <c r="C2231" t="s">
        <v>26</v>
      </c>
      <c r="D2231" t="s">
        <v>279</v>
      </c>
      <c r="E2231" t="s">
        <v>163</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25">
      <c r="A2232" t="s">
        <v>325</v>
      </c>
      <c r="B2232" t="s">
        <v>47</v>
      </c>
      <c r="C2232" t="s">
        <v>26</v>
      </c>
      <c r="D2232" t="s">
        <v>279</v>
      </c>
      <c r="E2232" t="s">
        <v>164</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25">
      <c r="A2233" t="s">
        <v>325</v>
      </c>
      <c r="B2233" t="s">
        <v>47</v>
      </c>
      <c r="C2233" t="s">
        <v>26</v>
      </c>
      <c r="D2233" t="s">
        <v>279</v>
      </c>
      <c r="E2233" t="s">
        <v>166</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25">
      <c r="A2234" t="s">
        <v>325</v>
      </c>
      <c r="B2234" t="s">
        <v>47</v>
      </c>
      <c r="C2234" t="s">
        <v>26</v>
      </c>
      <c r="D2234" t="s">
        <v>280</v>
      </c>
      <c r="E2234" t="s">
        <v>167</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25">
      <c r="A2235" t="s">
        <v>325</v>
      </c>
      <c r="B2235" t="s">
        <v>47</v>
      </c>
      <c r="C2235" t="s">
        <v>26</v>
      </c>
      <c r="D2235" t="s">
        <v>280</v>
      </c>
      <c r="E2235" t="s">
        <v>171</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25">
      <c r="A2236" t="s">
        <v>325</v>
      </c>
      <c r="B2236" t="s">
        <v>47</v>
      </c>
      <c r="C2236" t="s">
        <v>26</v>
      </c>
      <c r="D2236" t="s">
        <v>280</v>
      </c>
      <c r="E2236" t="s">
        <v>174</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25">
      <c r="A2237" t="s">
        <v>325</v>
      </c>
      <c r="B2237" t="s">
        <v>47</v>
      </c>
      <c r="C2237" t="s">
        <v>26</v>
      </c>
      <c r="D2237" t="s">
        <v>280</v>
      </c>
      <c r="E2237" t="s">
        <v>176</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25">
      <c r="A2238" t="s">
        <v>325</v>
      </c>
      <c r="B2238" t="s">
        <v>47</v>
      </c>
      <c r="C2238" t="s">
        <v>26</v>
      </c>
      <c r="D2238" t="s">
        <v>281</v>
      </c>
      <c r="E2238" t="s">
        <v>195</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25">
      <c r="A2239" t="s">
        <v>325</v>
      </c>
      <c r="B2239" t="s">
        <v>47</v>
      </c>
      <c r="C2239" t="s">
        <v>26</v>
      </c>
      <c r="D2239" t="s">
        <v>281</v>
      </c>
      <c r="E2239" t="s">
        <v>206</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25">
      <c r="A2240" t="s">
        <v>325</v>
      </c>
      <c r="B2240" t="s">
        <v>47</v>
      </c>
      <c r="C2240" t="s">
        <v>26</v>
      </c>
      <c r="D2240" t="s">
        <v>281</v>
      </c>
      <c r="E2240" t="s">
        <v>207</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25">
      <c r="A2241" t="s">
        <v>325</v>
      </c>
      <c r="B2241" t="s">
        <v>47</v>
      </c>
      <c r="C2241" t="s">
        <v>26</v>
      </c>
      <c r="D2241" t="s">
        <v>281</v>
      </c>
      <c r="E2241" t="s">
        <v>212</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25">
      <c r="A2242" t="s">
        <v>325</v>
      </c>
      <c r="B2242" t="s">
        <v>47</v>
      </c>
      <c r="C2242" t="s">
        <v>26</v>
      </c>
      <c r="D2242" t="s">
        <v>282</v>
      </c>
      <c r="E2242" t="s">
        <v>213</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25">
      <c r="A2243" t="s">
        <v>325</v>
      </c>
      <c r="B2243" t="s">
        <v>47</v>
      </c>
      <c r="C2243" t="s">
        <v>26</v>
      </c>
      <c r="D2243" t="s">
        <v>282</v>
      </c>
      <c r="E2243" t="s">
        <v>214</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25">
      <c r="A2244" t="s">
        <v>325</v>
      </c>
      <c r="B2244" t="s">
        <v>47</v>
      </c>
      <c r="C2244" t="s">
        <v>26</v>
      </c>
      <c r="D2244" t="s">
        <v>282</v>
      </c>
      <c r="E2244" t="s">
        <v>215</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25">
      <c r="A2245" t="s">
        <v>325</v>
      </c>
      <c r="B2245" t="s">
        <v>47</v>
      </c>
      <c r="C2245" t="s">
        <v>26</v>
      </c>
      <c r="D2245" t="s">
        <v>282</v>
      </c>
      <c r="E2245" t="s">
        <v>217</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25">
      <c r="A2246" t="s">
        <v>325</v>
      </c>
      <c r="B2246" t="s">
        <v>47</v>
      </c>
      <c r="C2246" t="s">
        <v>26</v>
      </c>
      <c r="D2246" t="s">
        <v>283</v>
      </c>
      <c r="E2246" t="s">
        <v>219</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25">
      <c r="A2247" t="s">
        <v>325</v>
      </c>
      <c r="B2247" t="s">
        <v>47</v>
      </c>
      <c r="C2247" t="s">
        <v>26</v>
      </c>
      <c r="D2247" t="s">
        <v>283</v>
      </c>
      <c r="E2247" t="s">
        <v>221</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25">
      <c r="A2248" t="s">
        <v>325</v>
      </c>
      <c r="B2248" t="s">
        <v>47</v>
      </c>
      <c r="C2248" t="s">
        <v>26</v>
      </c>
      <c r="D2248" t="s">
        <v>283</v>
      </c>
      <c r="E2248" t="s">
        <v>222</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25">
      <c r="A2249" t="s">
        <v>325</v>
      </c>
      <c r="B2249" t="s">
        <v>47</v>
      </c>
      <c r="C2249" t="s">
        <v>26</v>
      </c>
      <c r="D2249" t="s">
        <v>283</v>
      </c>
      <c r="E2249" t="s">
        <v>224</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25">
      <c r="A2250" t="s">
        <v>325</v>
      </c>
      <c r="B2250" t="s">
        <v>47</v>
      </c>
      <c r="C2250" t="s">
        <v>26</v>
      </c>
      <c r="D2250" t="s">
        <v>284</v>
      </c>
      <c r="E2250" t="s">
        <v>225</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25">
      <c r="A2251" t="s">
        <v>325</v>
      </c>
      <c r="B2251" t="s">
        <v>47</v>
      </c>
      <c r="C2251" t="s">
        <v>26</v>
      </c>
      <c r="D2251" t="s">
        <v>284</v>
      </c>
      <c r="E2251" t="s">
        <v>226</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25">
      <c r="A2252" t="s">
        <v>325</v>
      </c>
      <c r="B2252" t="s">
        <v>47</v>
      </c>
      <c r="C2252" t="s">
        <v>26</v>
      </c>
      <c r="D2252" t="s">
        <v>284</v>
      </c>
      <c r="E2252" t="s">
        <v>229</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25">
      <c r="A2253" t="s">
        <v>325</v>
      </c>
      <c r="B2253" t="s">
        <v>47</v>
      </c>
      <c r="C2253" t="s">
        <v>26</v>
      </c>
      <c r="D2253" t="s">
        <v>284</v>
      </c>
      <c r="E2253" t="s">
        <v>231</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25">
      <c r="A2254" t="s">
        <v>325</v>
      </c>
      <c r="B2254" t="s">
        <v>47</v>
      </c>
      <c r="C2254" t="s">
        <v>26</v>
      </c>
      <c r="D2254" t="s">
        <v>285</v>
      </c>
      <c r="E2254" t="s">
        <v>232</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25">
      <c r="A2255" t="s">
        <v>325</v>
      </c>
      <c r="B2255" t="s">
        <v>47</v>
      </c>
      <c r="C2255" t="s">
        <v>26</v>
      </c>
      <c r="D2255" t="s">
        <v>285</v>
      </c>
      <c r="E2255" t="s">
        <v>233</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25">
      <c r="A2256" t="s">
        <v>325</v>
      </c>
      <c r="B2256" t="s">
        <v>47</v>
      </c>
      <c r="C2256" t="s">
        <v>26</v>
      </c>
      <c r="D2256" t="s">
        <v>285</v>
      </c>
      <c r="E2256" t="s">
        <v>235</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25">
      <c r="A2257" t="s">
        <v>325</v>
      </c>
      <c r="B2257" t="s">
        <v>47</v>
      </c>
      <c r="C2257" t="s">
        <v>26</v>
      </c>
      <c r="D2257" t="s">
        <v>285</v>
      </c>
      <c r="E2257" t="s">
        <v>244</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25">
      <c r="A2258" t="s">
        <v>325</v>
      </c>
      <c r="B2258" t="s">
        <v>47</v>
      </c>
      <c r="C2258" t="s">
        <v>26</v>
      </c>
      <c r="D2258" t="s">
        <v>286</v>
      </c>
      <c r="E2258" t="s">
        <v>247</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F114"/>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customWidth="1"/>
    <col min="2" max="3" width="72.77734375" style="62" customWidth="1"/>
    <col min="4" max="40" width="9.21875" style="62" customWidth="1"/>
    <col min="41" max="80" width="9.21875" style="42" customWidth="1"/>
    <col min="81" max="89" width="9.21875" style="62" customWidth="1"/>
    <col min="90" max="16384" width="9.21875" style="62"/>
  </cols>
  <sheetData>
    <row r="1" spans="1:84" s="3" customFormat="1" ht="15.75" customHeight="1" x14ac:dyDescent="0.3">
      <c r="A1"/>
      <c r="B1" s="397" t="s">
        <v>162</v>
      </c>
      <c r="C1" s="184"/>
      <c r="AR1" s="42"/>
      <c r="AS1" s="42"/>
      <c r="AT1" s="42"/>
      <c r="AU1" s="42"/>
      <c r="AV1" s="42"/>
      <c r="AW1" s="42"/>
      <c r="AX1" s="42"/>
      <c r="AY1" s="42"/>
      <c r="AZ1" s="42"/>
      <c r="BA1" s="42"/>
      <c r="BB1" s="42"/>
      <c r="BC1" s="42"/>
      <c r="BD1" s="42"/>
      <c r="BE1" s="42"/>
      <c r="BF1" s="42"/>
      <c r="BG1" s="42"/>
      <c r="BH1" s="42"/>
      <c r="BI1" s="42"/>
      <c r="BJ1" s="42"/>
      <c r="BK1" s="42"/>
      <c r="BL1" s="51"/>
      <c r="BM1" s="42"/>
      <c r="BN1" s="42"/>
      <c r="BO1" s="42"/>
      <c r="BP1" s="42"/>
      <c r="BQ1" s="42"/>
      <c r="BR1" s="42"/>
      <c r="BS1" s="42"/>
      <c r="BT1" s="42"/>
      <c r="BU1" s="42"/>
      <c r="BV1" s="42"/>
      <c r="BW1" s="42"/>
      <c r="BX1" s="43" t="s">
        <v>141</v>
      </c>
      <c r="BY1" s="2"/>
      <c r="BZ1" s="41"/>
      <c r="CA1" s="41"/>
      <c r="CB1" s="41"/>
      <c r="CC1" s="43" t="s">
        <v>141</v>
      </c>
    </row>
    <row r="2" spans="1:84" s="3" customFormat="1" ht="15.75" customHeight="1" x14ac:dyDescent="0.3">
      <c r="A2"/>
      <c r="B2" s="201"/>
      <c r="C2" s="202"/>
      <c r="AR2" s="42"/>
      <c r="AS2" s="42"/>
      <c r="AT2" s="42"/>
      <c r="AU2" s="42"/>
      <c r="AV2" s="42"/>
      <c r="AW2" s="42"/>
      <c r="AX2" s="42"/>
      <c r="AY2" s="42"/>
      <c r="AZ2" s="42"/>
      <c r="BA2" s="42"/>
      <c r="BB2" s="42"/>
      <c r="BC2" s="42"/>
      <c r="BD2" s="42"/>
      <c r="BE2" s="42"/>
      <c r="BF2" s="42"/>
      <c r="BG2" s="42"/>
      <c r="BH2" s="42"/>
      <c r="BI2" s="42"/>
      <c r="BJ2" s="42"/>
      <c r="BK2" s="42"/>
      <c r="BL2" s="126"/>
      <c r="BM2" s="118"/>
      <c r="BN2" s="42"/>
      <c r="BO2" s="42"/>
      <c r="BP2" s="42"/>
      <c r="BQ2" s="42"/>
      <c r="BR2" s="42"/>
      <c r="BS2" s="42"/>
      <c r="BT2" s="42"/>
      <c r="BU2" s="42"/>
      <c r="BV2" s="42"/>
      <c r="BW2" s="42"/>
      <c r="BX2" s="63" t="s">
        <v>102</v>
      </c>
      <c r="BY2" s="63"/>
      <c r="BZ2" s="52"/>
      <c r="CA2" s="52"/>
      <c r="CB2" s="52"/>
      <c r="CC2" s="63" t="s">
        <v>143</v>
      </c>
    </row>
    <row r="3" spans="1:84" s="3" customFormat="1" ht="15.75" customHeight="1" x14ac:dyDescent="0.3">
      <c r="A3"/>
      <c r="B3" s="208" t="s">
        <v>101</v>
      </c>
      <c r="C3" s="208" t="s">
        <v>25</v>
      </c>
      <c r="AR3" s="42"/>
      <c r="AS3" s="42"/>
      <c r="AT3" s="42"/>
      <c r="AU3" s="42"/>
      <c r="AV3" s="42"/>
      <c r="AW3" s="42"/>
      <c r="AX3" s="42"/>
      <c r="AY3" s="42"/>
      <c r="AZ3" s="42"/>
      <c r="BA3" s="42"/>
      <c r="BB3" s="42"/>
      <c r="BC3" s="42"/>
      <c r="BD3" s="63"/>
      <c r="BE3" s="63"/>
      <c r="BF3" s="63"/>
      <c r="BG3" s="63"/>
      <c r="BH3" s="63"/>
      <c r="BI3" s="63"/>
      <c r="BJ3" s="63"/>
      <c r="BK3" s="63"/>
      <c r="BL3" s="59"/>
      <c r="BM3" s="63"/>
      <c r="BN3" s="63"/>
      <c r="BO3" s="63"/>
      <c r="BP3" s="63"/>
      <c r="BQ3" s="63"/>
      <c r="BR3" s="63"/>
      <c r="BS3" s="63"/>
      <c r="BT3" s="63"/>
      <c r="BU3" s="63"/>
      <c r="BV3" s="63"/>
      <c r="BW3" s="63"/>
      <c r="BX3" s="63" t="s">
        <v>83</v>
      </c>
      <c r="CC3" s="63" t="s">
        <v>83</v>
      </c>
    </row>
    <row r="4" spans="1:84" s="63" customFormat="1" ht="15.75" customHeight="1" x14ac:dyDescent="0.3">
      <c r="A4"/>
      <c r="B4" s="208" t="s">
        <v>102</v>
      </c>
      <c r="C4" s="208" t="s">
        <v>27</v>
      </c>
      <c r="D4" s="63" t="s">
        <v>51</v>
      </c>
      <c r="AR4" s="41"/>
      <c r="AS4" s="41"/>
      <c r="AT4" s="41"/>
      <c r="AU4" s="41"/>
      <c r="AV4" s="41"/>
      <c r="AW4" s="41"/>
      <c r="AX4" s="41"/>
      <c r="AY4" s="41"/>
      <c r="AZ4" s="41"/>
      <c r="BA4" s="41"/>
      <c r="BB4" s="41"/>
      <c r="BC4" s="41"/>
      <c r="BL4" s="59"/>
      <c r="BX4" s="154" t="s">
        <v>27</v>
      </c>
      <c r="BY4" s="155"/>
      <c r="BZ4" s="155"/>
      <c r="CA4" s="156"/>
      <c r="CC4" s="154" t="s">
        <v>84</v>
      </c>
      <c r="CD4" s="155"/>
      <c r="CE4" s="155"/>
      <c r="CF4" s="156"/>
    </row>
    <row r="5" spans="1:84" s="63" customFormat="1" ht="15.75" customHeight="1" x14ac:dyDescent="0.3">
      <c r="A5"/>
      <c r="B5" s="209" t="s">
        <v>103</v>
      </c>
      <c r="C5" s="210" t="s">
        <v>21</v>
      </c>
      <c r="D5" s="218" t="s">
        <v>52</v>
      </c>
      <c r="E5" s="218" t="s">
        <v>53</v>
      </c>
      <c r="F5" s="218" t="s">
        <v>54</v>
      </c>
      <c r="G5" s="218" t="s">
        <v>55</v>
      </c>
      <c r="H5" s="218" t="s">
        <v>56</v>
      </c>
      <c r="I5" s="218" t="s">
        <v>57</v>
      </c>
      <c r="J5" s="218" t="s">
        <v>58</v>
      </c>
      <c r="K5" s="218" t="s">
        <v>59</v>
      </c>
      <c r="L5" s="218" t="s">
        <v>60</v>
      </c>
      <c r="M5" s="218" t="s">
        <v>61</v>
      </c>
      <c r="N5" s="218" t="s">
        <v>62</v>
      </c>
      <c r="O5" s="218" t="s">
        <v>63</v>
      </c>
      <c r="P5" s="218" t="s">
        <v>64</v>
      </c>
      <c r="Q5" s="218" t="s">
        <v>65</v>
      </c>
      <c r="R5" s="218" t="s">
        <v>66</v>
      </c>
      <c r="S5" s="218" t="s">
        <v>67</v>
      </c>
      <c r="T5" s="218" t="s">
        <v>68</v>
      </c>
      <c r="U5" s="218" t="s">
        <v>69</v>
      </c>
      <c r="V5" s="218" t="s">
        <v>70</v>
      </c>
      <c r="W5" s="218" t="s">
        <v>71</v>
      </c>
      <c r="X5" s="218" t="s">
        <v>72</v>
      </c>
      <c r="Y5" s="218" t="s">
        <v>73</v>
      </c>
      <c r="Z5" s="218" t="s">
        <v>74</v>
      </c>
      <c r="AA5" s="218" t="s">
        <v>75</v>
      </c>
      <c r="AB5" s="218" t="s">
        <v>76</v>
      </c>
      <c r="AC5" s="218" t="s">
        <v>77</v>
      </c>
      <c r="AD5" s="218" t="s">
        <v>78</v>
      </c>
      <c r="AE5" s="218" t="s">
        <v>79</v>
      </c>
      <c r="AF5" s="218" t="s">
        <v>80</v>
      </c>
      <c r="AG5" s="218" t="s">
        <v>81</v>
      </c>
      <c r="AH5" s="218" t="s">
        <v>146</v>
      </c>
      <c r="AI5" s="218" t="s">
        <v>147</v>
      </c>
      <c r="AJ5" s="218" t="s">
        <v>161</v>
      </c>
      <c r="AK5" s="218" t="s">
        <v>163</v>
      </c>
      <c r="AL5" s="218" t="s">
        <v>164</v>
      </c>
      <c r="AM5" s="218" t="s">
        <v>166</v>
      </c>
      <c r="AN5" s="218" t="s">
        <v>167</v>
      </c>
      <c r="AO5" s="218" t="s">
        <v>171</v>
      </c>
      <c r="AP5" s="218" t="s">
        <v>174</v>
      </c>
      <c r="AQ5" s="218" t="s">
        <v>176</v>
      </c>
      <c r="AR5" s="218" t="s">
        <v>195</v>
      </c>
      <c r="AS5" s="218" t="s">
        <v>206</v>
      </c>
      <c r="AT5" s="218" t="s">
        <v>207</v>
      </c>
      <c r="AU5" s="218" t="s">
        <v>212</v>
      </c>
      <c r="AV5" s="218" t="s">
        <v>213</v>
      </c>
      <c r="AW5" s="218" t="s">
        <v>214</v>
      </c>
      <c r="AX5" s="218" t="s">
        <v>215</v>
      </c>
      <c r="AY5" s="218" t="s">
        <v>217</v>
      </c>
      <c r="AZ5" s="218" t="s">
        <v>219</v>
      </c>
      <c r="BA5" s="218" t="s">
        <v>221</v>
      </c>
      <c r="BB5" s="218" t="s">
        <v>222</v>
      </c>
      <c r="BC5" s="218" t="s">
        <v>224</v>
      </c>
      <c r="BD5" s="218" t="s">
        <v>225</v>
      </c>
      <c r="BE5" s="218" t="s">
        <v>226</v>
      </c>
      <c r="BF5" s="218" t="s">
        <v>229</v>
      </c>
      <c r="BG5" s="219" t="s">
        <v>231</v>
      </c>
      <c r="BH5" s="218" t="s">
        <v>232</v>
      </c>
      <c r="BI5" s="218" t="s">
        <v>233</v>
      </c>
      <c r="BJ5" s="218" t="s">
        <v>235</v>
      </c>
      <c r="BK5" s="218" t="s">
        <v>244</v>
      </c>
      <c r="BL5" s="218" t="s">
        <v>247</v>
      </c>
      <c r="BM5" s="218" t="s">
        <v>332</v>
      </c>
      <c r="BN5" s="218" t="s">
        <v>333</v>
      </c>
      <c r="BO5" s="218" t="s">
        <v>336</v>
      </c>
      <c r="BP5" s="218" t="s">
        <v>337</v>
      </c>
      <c r="BQ5" s="218" t="s">
        <v>341</v>
      </c>
      <c r="BR5" s="218" t="s">
        <v>342</v>
      </c>
      <c r="BS5" s="218" t="s">
        <v>343</v>
      </c>
      <c r="BT5" s="218" t="s">
        <v>354</v>
      </c>
      <c r="BU5" s="218" t="s">
        <v>373</v>
      </c>
      <c r="BV5" s="220" t="s">
        <v>400</v>
      </c>
      <c r="BW5" s="262" t="s">
        <v>355</v>
      </c>
      <c r="BX5" s="221" t="s">
        <v>343</v>
      </c>
      <c r="BY5" s="218" t="s">
        <v>354</v>
      </c>
      <c r="BZ5" s="218" t="s">
        <v>373</v>
      </c>
      <c r="CA5" s="220" t="s">
        <v>400</v>
      </c>
      <c r="CB5" s="263" t="s">
        <v>356</v>
      </c>
      <c r="CC5" s="221" t="s">
        <v>343</v>
      </c>
      <c r="CD5" s="218" t="s">
        <v>354</v>
      </c>
      <c r="CE5" s="218" t="s">
        <v>373</v>
      </c>
      <c r="CF5" s="220" t="s">
        <v>400</v>
      </c>
    </row>
    <row r="6" spans="1:84" s="52" customFormat="1" ht="15.75" customHeight="1" x14ac:dyDescent="0.3">
      <c r="A6"/>
      <c r="B6" s="211" t="s">
        <v>104</v>
      </c>
      <c r="C6" s="192" t="s">
        <v>35</v>
      </c>
      <c r="D6" s="222">
        <v>2202.61</v>
      </c>
      <c r="E6" s="222">
        <v>2225.83</v>
      </c>
      <c r="F6" s="222">
        <v>2213</v>
      </c>
      <c r="G6" s="222">
        <v>2244.73</v>
      </c>
      <c r="H6" s="222">
        <v>2127.1799999999998</v>
      </c>
      <c r="I6" s="222">
        <v>2140.61</v>
      </c>
      <c r="J6" s="222">
        <v>2140.4</v>
      </c>
      <c r="K6" s="222">
        <v>2150.64</v>
      </c>
      <c r="L6" s="222">
        <v>2182.0500000000002</v>
      </c>
      <c r="M6" s="222">
        <v>2169.6999999999998</v>
      </c>
      <c r="N6" s="222">
        <v>2183.48</v>
      </c>
      <c r="O6" s="222">
        <v>2240.19</v>
      </c>
      <c r="P6" s="222">
        <v>2174.52</v>
      </c>
      <c r="Q6" s="222">
        <v>2201.14</v>
      </c>
      <c r="R6" s="222">
        <v>2188.25</v>
      </c>
      <c r="S6" s="222">
        <v>2190.0300000000002</v>
      </c>
      <c r="T6" s="222">
        <v>2156.79</v>
      </c>
      <c r="U6" s="222">
        <v>2133.61</v>
      </c>
      <c r="V6" s="222">
        <v>2152.4</v>
      </c>
      <c r="W6" s="222">
        <v>2163.44</v>
      </c>
      <c r="X6" s="222">
        <v>2140.48</v>
      </c>
      <c r="Y6" s="222">
        <v>2144.9</v>
      </c>
      <c r="Z6" s="222">
        <v>2151.33</v>
      </c>
      <c r="AA6" s="222">
        <v>2146.4699999999998</v>
      </c>
      <c r="AB6" s="222">
        <v>2119.7600000000002</v>
      </c>
      <c r="AC6" s="222">
        <v>2134</v>
      </c>
      <c r="AD6" s="222">
        <v>2151.66</v>
      </c>
      <c r="AE6" s="222">
        <v>2158.2199999999998</v>
      </c>
      <c r="AF6" s="222">
        <v>2120.9499999999998</v>
      </c>
      <c r="AG6" s="222">
        <v>2143.6799999999998</v>
      </c>
      <c r="AH6" s="222">
        <v>2133.86</v>
      </c>
      <c r="AI6" s="222">
        <v>2151.42</v>
      </c>
      <c r="AJ6" s="222">
        <v>2066.15</v>
      </c>
      <c r="AK6" s="222">
        <v>2094.23</v>
      </c>
      <c r="AL6" s="222">
        <v>2097.31</v>
      </c>
      <c r="AM6" s="222">
        <v>2125.92</v>
      </c>
      <c r="AN6" s="222">
        <v>2081.3200000000002</v>
      </c>
      <c r="AO6" s="222">
        <v>2106.71</v>
      </c>
      <c r="AP6" s="222">
        <v>2125.84</v>
      </c>
      <c r="AQ6" s="222">
        <v>2122.42</v>
      </c>
      <c r="AR6" s="222">
        <v>1981.99</v>
      </c>
      <c r="AS6" s="222">
        <v>2022.05</v>
      </c>
      <c r="AT6" s="222">
        <v>2037.69</v>
      </c>
      <c r="AU6" s="222">
        <v>2020.34</v>
      </c>
      <c r="AV6" s="222">
        <v>1994.47</v>
      </c>
      <c r="AW6" s="222">
        <v>2033.59</v>
      </c>
      <c r="AX6" s="222">
        <v>2051.3000000000002</v>
      </c>
      <c r="AY6" s="223">
        <v>2035.26</v>
      </c>
      <c r="AZ6" s="223">
        <v>2023.46</v>
      </c>
      <c r="BA6" s="223">
        <v>2013.41</v>
      </c>
      <c r="BB6" s="223">
        <v>2052.92</v>
      </c>
      <c r="BC6" s="223">
        <v>2053.85</v>
      </c>
      <c r="BD6" s="223">
        <v>1974.35</v>
      </c>
      <c r="BE6" s="223">
        <v>2018.37</v>
      </c>
      <c r="BF6" s="223">
        <v>2023.79</v>
      </c>
      <c r="BG6" s="223">
        <v>2007.27</v>
      </c>
      <c r="BH6" s="223">
        <v>1980.56</v>
      </c>
      <c r="BI6" s="223">
        <v>1973.34</v>
      </c>
      <c r="BJ6" s="223">
        <v>1987.94</v>
      </c>
      <c r="BK6" s="223">
        <v>1999.13</v>
      </c>
      <c r="BL6" s="224">
        <v>1958.17</v>
      </c>
      <c r="BM6" s="223">
        <v>1960.23</v>
      </c>
      <c r="BN6" s="224">
        <v>1967.09</v>
      </c>
      <c r="BO6" s="223">
        <v>1977.2</v>
      </c>
      <c r="BP6" s="224">
        <v>2054.9899999999998</v>
      </c>
      <c r="BQ6" s="223">
        <v>2061.9899999999998</v>
      </c>
      <c r="BR6" s="224">
        <v>2078.54</v>
      </c>
      <c r="BS6" s="223">
        <v>2057.0100000000002</v>
      </c>
      <c r="BT6" s="223">
        <v>2025.67</v>
      </c>
      <c r="BU6" s="224">
        <v>2033.24</v>
      </c>
      <c r="BV6" s="225">
        <v>2049.96</v>
      </c>
      <c r="BW6" s="222" t="s">
        <v>51</v>
      </c>
      <c r="BX6" s="226">
        <v>79.81</v>
      </c>
      <c r="BY6" s="223">
        <v>-29.32</v>
      </c>
      <c r="BZ6" s="224">
        <v>-28.75</v>
      </c>
      <c r="CA6" s="227">
        <v>-28.58</v>
      </c>
      <c r="CB6" s="264" t="s">
        <v>51</v>
      </c>
      <c r="CC6" s="228">
        <v>4.0399999999999998E-2</v>
      </c>
      <c r="CD6" s="229">
        <v>-1.43E-2</v>
      </c>
      <c r="CE6" s="230">
        <v>-1.3899999999999999E-2</v>
      </c>
      <c r="CF6" s="231">
        <v>-1.37E-2</v>
      </c>
    </row>
    <row r="7" spans="1:84" s="52" customFormat="1" ht="15.75" customHeight="1" x14ac:dyDescent="0.3">
      <c r="A7"/>
      <c r="B7" s="212" t="s">
        <v>105</v>
      </c>
      <c r="C7" s="192" t="s">
        <v>1</v>
      </c>
      <c r="D7" s="222">
        <v>186.21</v>
      </c>
      <c r="E7" s="222">
        <v>200.48</v>
      </c>
      <c r="F7" s="222">
        <v>195.83</v>
      </c>
      <c r="G7" s="222">
        <v>195.04</v>
      </c>
      <c r="H7" s="222">
        <v>145.72999999999999</v>
      </c>
      <c r="I7" s="222">
        <v>140.63999999999999</v>
      </c>
      <c r="J7" s="222">
        <v>143.94</v>
      </c>
      <c r="K7" s="222">
        <v>213.23</v>
      </c>
      <c r="L7" s="222">
        <v>228.51</v>
      </c>
      <c r="M7" s="222">
        <v>211.3</v>
      </c>
      <c r="N7" s="222">
        <v>205.66</v>
      </c>
      <c r="O7" s="222">
        <v>234.96</v>
      </c>
      <c r="P7" s="222">
        <v>244.51</v>
      </c>
      <c r="Q7" s="222">
        <v>205.31</v>
      </c>
      <c r="R7" s="222">
        <v>214.75</v>
      </c>
      <c r="S7" s="222">
        <v>222.66</v>
      </c>
      <c r="T7" s="222">
        <v>252.5</v>
      </c>
      <c r="U7" s="222">
        <v>206.01</v>
      </c>
      <c r="V7" s="222">
        <v>212.98</v>
      </c>
      <c r="W7" s="222">
        <v>237.93</v>
      </c>
      <c r="X7" s="222">
        <v>225.08</v>
      </c>
      <c r="Y7" s="222">
        <v>212.56</v>
      </c>
      <c r="Z7" s="222">
        <v>226.33</v>
      </c>
      <c r="AA7" s="222">
        <v>217.33</v>
      </c>
      <c r="AB7" s="222">
        <v>244.31</v>
      </c>
      <c r="AC7" s="222">
        <v>218.65</v>
      </c>
      <c r="AD7" s="222">
        <v>224.91</v>
      </c>
      <c r="AE7" s="222">
        <v>248.83</v>
      </c>
      <c r="AF7" s="222">
        <v>237.23</v>
      </c>
      <c r="AG7" s="222">
        <v>224.87</v>
      </c>
      <c r="AH7" s="222">
        <v>217.6</v>
      </c>
      <c r="AI7" s="222">
        <v>240.53</v>
      </c>
      <c r="AJ7" s="222">
        <v>241.6</v>
      </c>
      <c r="AK7" s="222">
        <v>220.45</v>
      </c>
      <c r="AL7" s="222">
        <v>229.56</v>
      </c>
      <c r="AM7" s="222">
        <v>231.34</v>
      </c>
      <c r="AN7" s="222">
        <v>243.23</v>
      </c>
      <c r="AO7" s="222">
        <v>234.47</v>
      </c>
      <c r="AP7" s="222">
        <v>228.83</v>
      </c>
      <c r="AQ7" s="222">
        <v>227.36</v>
      </c>
      <c r="AR7" s="222">
        <v>245.13</v>
      </c>
      <c r="AS7" s="222">
        <v>210.8</v>
      </c>
      <c r="AT7" s="222">
        <v>216.32</v>
      </c>
      <c r="AU7" s="222">
        <v>211.82</v>
      </c>
      <c r="AV7" s="222">
        <v>218.35</v>
      </c>
      <c r="AW7" s="222">
        <v>219.14</v>
      </c>
      <c r="AX7" s="222">
        <v>228.38</v>
      </c>
      <c r="AY7" s="223">
        <v>234.12</v>
      </c>
      <c r="AZ7" s="223">
        <v>236.62</v>
      </c>
      <c r="BA7" s="223">
        <v>215.95</v>
      </c>
      <c r="BB7" s="223">
        <v>217.58</v>
      </c>
      <c r="BC7" s="223">
        <v>227.21</v>
      </c>
      <c r="BD7" s="223">
        <v>222.51</v>
      </c>
      <c r="BE7" s="223">
        <v>217.54</v>
      </c>
      <c r="BF7" s="223">
        <v>229.74</v>
      </c>
      <c r="BG7" s="223">
        <v>217.62</v>
      </c>
      <c r="BH7" s="223">
        <v>221.94</v>
      </c>
      <c r="BI7" s="223">
        <v>199.88</v>
      </c>
      <c r="BJ7" s="223">
        <v>198.81</v>
      </c>
      <c r="BK7" s="223">
        <v>205.78</v>
      </c>
      <c r="BL7" s="223">
        <v>205.51</v>
      </c>
      <c r="BM7" s="223">
        <v>180.01</v>
      </c>
      <c r="BN7" s="223">
        <v>194.06</v>
      </c>
      <c r="BO7" s="223">
        <v>221.94</v>
      </c>
      <c r="BP7" s="223">
        <v>228.45</v>
      </c>
      <c r="BQ7" s="223">
        <v>207.98</v>
      </c>
      <c r="BR7" s="223">
        <v>205.06</v>
      </c>
      <c r="BS7" s="223">
        <v>214.3</v>
      </c>
      <c r="BT7" s="223">
        <v>227.97</v>
      </c>
      <c r="BU7" s="223">
        <v>221.32</v>
      </c>
      <c r="BV7" s="227">
        <v>229.53</v>
      </c>
      <c r="BW7" s="222" t="s">
        <v>51</v>
      </c>
      <c r="BX7" s="232">
        <v>-7.64</v>
      </c>
      <c r="BY7" s="223">
        <v>-0.48</v>
      </c>
      <c r="BZ7" s="223">
        <v>13.34</v>
      </c>
      <c r="CA7" s="227">
        <v>24.46</v>
      </c>
      <c r="CB7" s="264" t="s">
        <v>51</v>
      </c>
      <c r="CC7" s="233">
        <v>-3.44E-2</v>
      </c>
      <c r="CD7" s="229">
        <v>-2.0999999999999999E-3</v>
      </c>
      <c r="CE7" s="229">
        <v>6.4100000000000004E-2</v>
      </c>
      <c r="CF7" s="231">
        <v>0.1193</v>
      </c>
    </row>
    <row r="8" spans="1:84" s="52" customFormat="1" ht="15.75" customHeight="1" x14ac:dyDescent="0.3">
      <c r="A8"/>
      <c r="B8" s="212" t="s">
        <v>106</v>
      </c>
      <c r="C8" s="192" t="s">
        <v>2</v>
      </c>
      <c r="D8" s="222">
        <v>209.7</v>
      </c>
      <c r="E8" s="222">
        <v>187.46</v>
      </c>
      <c r="F8" s="222">
        <v>189.61</v>
      </c>
      <c r="G8" s="222">
        <v>297.16000000000003</v>
      </c>
      <c r="H8" s="222">
        <v>227.7</v>
      </c>
      <c r="I8" s="222">
        <v>186.66</v>
      </c>
      <c r="J8" s="222">
        <v>198.8</v>
      </c>
      <c r="K8" s="222">
        <v>285.83999999999997</v>
      </c>
      <c r="L8" s="222">
        <v>225.74</v>
      </c>
      <c r="M8" s="222">
        <v>179.82</v>
      </c>
      <c r="N8" s="222">
        <v>184.26</v>
      </c>
      <c r="O8" s="222">
        <v>281.87</v>
      </c>
      <c r="P8" s="222">
        <v>216.45</v>
      </c>
      <c r="Q8" s="222">
        <v>192.31</v>
      </c>
      <c r="R8" s="222">
        <v>190.19</v>
      </c>
      <c r="S8" s="222">
        <v>263.3</v>
      </c>
      <c r="T8" s="222">
        <v>209.12</v>
      </c>
      <c r="U8" s="222">
        <v>179.81</v>
      </c>
      <c r="V8" s="222">
        <v>178.7</v>
      </c>
      <c r="W8" s="222">
        <v>269.01</v>
      </c>
      <c r="X8" s="222">
        <v>200.02</v>
      </c>
      <c r="Y8" s="222">
        <v>165.17</v>
      </c>
      <c r="Z8" s="222">
        <v>177.02</v>
      </c>
      <c r="AA8" s="222">
        <v>252.17</v>
      </c>
      <c r="AB8" s="222">
        <v>193.83</v>
      </c>
      <c r="AC8" s="222">
        <v>163.11000000000001</v>
      </c>
      <c r="AD8" s="222">
        <v>167.34</v>
      </c>
      <c r="AE8" s="222">
        <v>242.68</v>
      </c>
      <c r="AF8" s="222">
        <v>191.74</v>
      </c>
      <c r="AG8" s="222">
        <v>153.58000000000001</v>
      </c>
      <c r="AH8" s="222">
        <v>148.65</v>
      </c>
      <c r="AI8" s="222">
        <v>208.58</v>
      </c>
      <c r="AJ8" s="222">
        <v>191.56</v>
      </c>
      <c r="AK8" s="222">
        <v>152.43</v>
      </c>
      <c r="AL8" s="222">
        <v>165.42</v>
      </c>
      <c r="AM8" s="222">
        <v>224.44</v>
      </c>
      <c r="AN8" s="222">
        <v>168.53</v>
      </c>
      <c r="AO8" s="222">
        <v>146.49</v>
      </c>
      <c r="AP8" s="222">
        <v>152.63</v>
      </c>
      <c r="AQ8" s="222">
        <v>223.73</v>
      </c>
      <c r="AR8" s="222">
        <v>164.12</v>
      </c>
      <c r="AS8" s="222">
        <v>137.55000000000001</v>
      </c>
      <c r="AT8" s="222">
        <v>133.02000000000001</v>
      </c>
      <c r="AU8" s="222">
        <v>220.47</v>
      </c>
      <c r="AV8" s="222">
        <v>158.68</v>
      </c>
      <c r="AW8" s="222">
        <v>141.44999999999999</v>
      </c>
      <c r="AX8" s="222">
        <v>137.6</v>
      </c>
      <c r="AY8" s="223">
        <v>197.87</v>
      </c>
      <c r="AZ8" s="223">
        <v>167.68</v>
      </c>
      <c r="BA8" s="223">
        <v>124.91</v>
      </c>
      <c r="BB8" s="223">
        <v>131.9</v>
      </c>
      <c r="BC8" s="223">
        <v>202.33</v>
      </c>
      <c r="BD8" s="223">
        <v>149.56</v>
      </c>
      <c r="BE8" s="223">
        <v>114.46</v>
      </c>
      <c r="BF8" s="223">
        <v>119.1</v>
      </c>
      <c r="BG8" s="223">
        <v>186.46</v>
      </c>
      <c r="BH8" s="223">
        <v>147.79</v>
      </c>
      <c r="BI8" s="223">
        <v>110.61</v>
      </c>
      <c r="BJ8" s="223">
        <v>116.67</v>
      </c>
      <c r="BK8" s="223">
        <v>174.91</v>
      </c>
      <c r="BL8" s="223">
        <v>126.96</v>
      </c>
      <c r="BM8" s="223">
        <v>115.31</v>
      </c>
      <c r="BN8" s="223">
        <v>122.28</v>
      </c>
      <c r="BO8" s="223">
        <v>145.47</v>
      </c>
      <c r="BP8" s="223">
        <v>137.51</v>
      </c>
      <c r="BQ8" s="223">
        <v>135.08000000000001</v>
      </c>
      <c r="BR8" s="223">
        <v>117.09</v>
      </c>
      <c r="BS8" s="223">
        <v>144.31</v>
      </c>
      <c r="BT8" s="223">
        <v>124.8</v>
      </c>
      <c r="BU8" s="223">
        <v>106.03</v>
      </c>
      <c r="BV8" s="227">
        <v>114.05</v>
      </c>
      <c r="BW8" s="222" t="s">
        <v>51</v>
      </c>
      <c r="BX8" s="232">
        <v>-1.1499999999999999</v>
      </c>
      <c r="BY8" s="223">
        <v>-12.71</v>
      </c>
      <c r="BZ8" s="223">
        <v>-29.05</v>
      </c>
      <c r="CA8" s="227">
        <v>-3.04</v>
      </c>
      <c r="CB8" s="264" t="s">
        <v>51</v>
      </c>
      <c r="CC8" s="233">
        <v>-7.9000000000000008E-3</v>
      </c>
      <c r="CD8" s="229">
        <v>-9.2399999999999996E-2</v>
      </c>
      <c r="CE8" s="229">
        <v>-0.21510000000000001</v>
      </c>
      <c r="CF8" s="231">
        <v>-2.5999999999999999E-2</v>
      </c>
    </row>
    <row r="9" spans="1:84" s="52" customFormat="1" ht="15.75" customHeight="1" x14ac:dyDescent="0.3">
      <c r="A9"/>
      <c r="B9" s="212" t="s">
        <v>107</v>
      </c>
      <c r="C9" s="192" t="s">
        <v>3</v>
      </c>
      <c r="D9" s="222">
        <v>14.71</v>
      </c>
      <c r="E9" s="222">
        <v>13.89</v>
      </c>
      <c r="F9" s="222">
        <v>11.36</v>
      </c>
      <c r="G9" s="222">
        <v>14.15</v>
      </c>
      <c r="H9" s="222">
        <v>14.84</v>
      </c>
      <c r="I9" s="222">
        <v>12.32</v>
      </c>
      <c r="J9" s="222">
        <v>9.42</v>
      </c>
      <c r="K9" s="222">
        <v>12.62</v>
      </c>
      <c r="L9" s="222">
        <v>14.33</v>
      </c>
      <c r="M9" s="222">
        <v>12.16</v>
      </c>
      <c r="N9" s="222">
        <v>9.6999999999999993</v>
      </c>
      <c r="O9" s="222">
        <v>13.77</v>
      </c>
      <c r="P9" s="222">
        <v>13.44</v>
      </c>
      <c r="Q9" s="222">
        <v>11.12</v>
      </c>
      <c r="R9" s="222">
        <v>9.31</v>
      </c>
      <c r="S9" s="222">
        <v>11.24</v>
      </c>
      <c r="T9" s="222">
        <v>12.01</v>
      </c>
      <c r="U9" s="222">
        <v>10.45</v>
      </c>
      <c r="V9" s="222">
        <v>8.68</v>
      </c>
      <c r="W9" s="222">
        <v>10.77</v>
      </c>
      <c r="X9" s="222">
        <v>12.1</v>
      </c>
      <c r="Y9" s="222">
        <v>9.26</v>
      </c>
      <c r="Z9" s="222">
        <v>7.53</v>
      </c>
      <c r="AA9" s="222">
        <v>9.83</v>
      </c>
      <c r="AB9" s="222">
        <v>10.16</v>
      </c>
      <c r="AC9" s="222">
        <v>8.27</v>
      </c>
      <c r="AD9" s="222">
        <v>7.59</v>
      </c>
      <c r="AE9" s="222">
        <v>8.06</v>
      </c>
      <c r="AF9" s="222">
        <v>8.07</v>
      </c>
      <c r="AG9" s="222">
        <v>7.43</v>
      </c>
      <c r="AH9" s="222">
        <v>6.62</v>
      </c>
      <c r="AI9" s="222">
        <v>7.71</v>
      </c>
      <c r="AJ9" s="222">
        <v>8.52</v>
      </c>
      <c r="AK9" s="222">
        <v>6.64</v>
      </c>
      <c r="AL9" s="222">
        <v>6</v>
      </c>
      <c r="AM9" s="222">
        <v>7.42</v>
      </c>
      <c r="AN9" s="222">
        <v>7.4</v>
      </c>
      <c r="AO9" s="222">
        <v>6.11</v>
      </c>
      <c r="AP9" s="222">
        <v>5.99</v>
      </c>
      <c r="AQ9" s="222">
        <v>6.67</v>
      </c>
      <c r="AR9" s="222">
        <v>5.76</v>
      </c>
      <c r="AS9" s="222">
        <v>5.0199999999999996</v>
      </c>
      <c r="AT9" s="222">
        <v>4.63</v>
      </c>
      <c r="AU9" s="222">
        <v>5.45</v>
      </c>
      <c r="AV9" s="222">
        <v>5.56</v>
      </c>
      <c r="AW9" s="222">
        <v>4.88</v>
      </c>
      <c r="AX9" s="222">
        <v>4.67</v>
      </c>
      <c r="AY9" s="223">
        <v>5.22</v>
      </c>
      <c r="AZ9" s="223">
        <v>5.08</v>
      </c>
      <c r="BA9" s="223">
        <v>4.07</v>
      </c>
      <c r="BB9" s="223">
        <v>4.3099999999999996</v>
      </c>
      <c r="BC9" s="223">
        <v>4.8</v>
      </c>
      <c r="BD9" s="223">
        <v>4.87</v>
      </c>
      <c r="BE9" s="223">
        <v>4.2300000000000004</v>
      </c>
      <c r="BF9" s="223">
        <v>3.91</v>
      </c>
      <c r="BG9" s="223">
        <v>4.66</v>
      </c>
      <c r="BH9" s="223">
        <v>5.13</v>
      </c>
      <c r="BI9" s="223">
        <v>4.53</v>
      </c>
      <c r="BJ9" s="223">
        <v>4.0999999999999996</v>
      </c>
      <c r="BK9" s="223">
        <v>5.56</v>
      </c>
      <c r="BL9" s="223">
        <v>5.48</v>
      </c>
      <c r="BM9" s="223">
        <v>4.68</v>
      </c>
      <c r="BN9" s="223">
        <v>4.09</v>
      </c>
      <c r="BO9" s="223">
        <v>5.4</v>
      </c>
      <c r="BP9" s="223">
        <v>6.84</v>
      </c>
      <c r="BQ9" s="223">
        <v>5.98</v>
      </c>
      <c r="BR9" s="223">
        <v>4.82</v>
      </c>
      <c r="BS9" s="223">
        <v>6.19</v>
      </c>
      <c r="BT9" s="223">
        <v>6.82</v>
      </c>
      <c r="BU9" s="223">
        <v>5.43</v>
      </c>
      <c r="BV9" s="227">
        <v>4.47</v>
      </c>
      <c r="BW9" s="222" t="s">
        <v>51</v>
      </c>
      <c r="BX9" s="232">
        <v>0.79</v>
      </c>
      <c r="BY9" s="223">
        <v>-0.02</v>
      </c>
      <c r="BZ9" s="223">
        <v>-0.54</v>
      </c>
      <c r="CA9" s="227">
        <v>-0.35</v>
      </c>
      <c r="CB9" s="264" t="s">
        <v>51</v>
      </c>
      <c r="CC9" s="233">
        <v>0.14580000000000001</v>
      </c>
      <c r="CD9" s="229">
        <v>-2.7000000000000001E-3</v>
      </c>
      <c r="CE9" s="229">
        <v>-9.0899999999999995E-2</v>
      </c>
      <c r="CF9" s="231">
        <v>-7.3400000000000007E-2</v>
      </c>
    </row>
    <row r="10" spans="1:84" s="52" customFormat="1" ht="15.75" customHeight="1" x14ac:dyDescent="0.3">
      <c r="A10"/>
      <c r="B10" s="212" t="s">
        <v>108</v>
      </c>
      <c r="C10" s="192" t="s">
        <v>36</v>
      </c>
      <c r="D10" s="222">
        <v>559.27</v>
      </c>
      <c r="E10" s="222">
        <v>461.47</v>
      </c>
      <c r="F10" s="222">
        <v>516.13</v>
      </c>
      <c r="G10" s="222">
        <v>617.73</v>
      </c>
      <c r="H10" s="222">
        <v>592.42999999999995</v>
      </c>
      <c r="I10" s="222">
        <v>397.78</v>
      </c>
      <c r="J10" s="222">
        <v>373.92</v>
      </c>
      <c r="K10" s="222">
        <v>479.49</v>
      </c>
      <c r="L10" s="222">
        <v>623.01</v>
      </c>
      <c r="M10" s="222">
        <v>395.21</v>
      </c>
      <c r="N10" s="222">
        <v>357.61</v>
      </c>
      <c r="O10" s="222">
        <v>548.70000000000005</v>
      </c>
      <c r="P10" s="222">
        <v>593.04999999999995</v>
      </c>
      <c r="Q10" s="222">
        <v>399.43</v>
      </c>
      <c r="R10" s="222">
        <v>356.03</v>
      </c>
      <c r="S10" s="222">
        <v>427.95</v>
      </c>
      <c r="T10" s="222">
        <v>478.47</v>
      </c>
      <c r="U10" s="222">
        <v>400.89</v>
      </c>
      <c r="V10" s="222">
        <v>344</v>
      </c>
      <c r="W10" s="222">
        <v>427.9</v>
      </c>
      <c r="X10" s="222">
        <v>431.21</v>
      </c>
      <c r="Y10" s="222">
        <v>338.58</v>
      </c>
      <c r="Z10" s="222">
        <v>302.61</v>
      </c>
      <c r="AA10" s="222">
        <v>314.39</v>
      </c>
      <c r="AB10" s="222">
        <v>319.10000000000002</v>
      </c>
      <c r="AC10" s="222">
        <v>300.83999999999997</v>
      </c>
      <c r="AD10" s="222">
        <v>277.35000000000002</v>
      </c>
      <c r="AE10" s="222">
        <v>319.83999999999997</v>
      </c>
      <c r="AF10" s="222">
        <v>313.14</v>
      </c>
      <c r="AG10" s="222">
        <v>278.39999999999998</v>
      </c>
      <c r="AH10" s="222">
        <v>258.63</v>
      </c>
      <c r="AI10" s="222">
        <v>302.08</v>
      </c>
      <c r="AJ10" s="222">
        <v>374.2</v>
      </c>
      <c r="AK10" s="222">
        <v>309.25</v>
      </c>
      <c r="AL10" s="222">
        <v>302.83999999999997</v>
      </c>
      <c r="AM10" s="222">
        <v>372.08</v>
      </c>
      <c r="AN10" s="222">
        <v>352.57</v>
      </c>
      <c r="AO10" s="222">
        <v>318.68</v>
      </c>
      <c r="AP10" s="222">
        <v>299.69</v>
      </c>
      <c r="AQ10" s="222">
        <v>376.91</v>
      </c>
      <c r="AR10" s="222">
        <v>409.72</v>
      </c>
      <c r="AS10" s="222">
        <v>337.25</v>
      </c>
      <c r="AT10" s="222">
        <v>324.33999999999997</v>
      </c>
      <c r="AU10" s="222">
        <v>349.72</v>
      </c>
      <c r="AV10" s="222">
        <v>362.87</v>
      </c>
      <c r="AW10" s="222">
        <v>316.35000000000002</v>
      </c>
      <c r="AX10" s="222">
        <v>328.97</v>
      </c>
      <c r="AY10" s="223">
        <v>361.99</v>
      </c>
      <c r="AZ10" s="223">
        <v>342.99</v>
      </c>
      <c r="BA10" s="223">
        <v>300.36</v>
      </c>
      <c r="BB10" s="223">
        <v>312.47000000000003</v>
      </c>
      <c r="BC10" s="223">
        <v>344.74</v>
      </c>
      <c r="BD10" s="223">
        <v>353.71</v>
      </c>
      <c r="BE10" s="223">
        <v>315.19</v>
      </c>
      <c r="BF10" s="223">
        <v>324.44</v>
      </c>
      <c r="BG10" s="223">
        <v>344.43</v>
      </c>
      <c r="BH10" s="223">
        <v>296.24</v>
      </c>
      <c r="BI10" s="223">
        <v>276.38</v>
      </c>
      <c r="BJ10" s="223">
        <v>277.43</v>
      </c>
      <c r="BK10" s="223">
        <v>388.36</v>
      </c>
      <c r="BL10" s="223">
        <v>374.53</v>
      </c>
      <c r="BM10" s="223">
        <v>343.97</v>
      </c>
      <c r="BN10" s="223">
        <v>294.14999999999998</v>
      </c>
      <c r="BO10" s="223">
        <v>359.75</v>
      </c>
      <c r="BP10" s="223">
        <v>385.04</v>
      </c>
      <c r="BQ10" s="223">
        <v>354.67</v>
      </c>
      <c r="BR10" s="223">
        <v>340.97</v>
      </c>
      <c r="BS10" s="223">
        <v>367.58</v>
      </c>
      <c r="BT10" s="223">
        <v>359.72</v>
      </c>
      <c r="BU10" s="223">
        <v>324.38</v>
      </c>
      <c r="BV10" s="227">
        <v>307.5</v>
      </c>
      <c r="BW10" s="222" t="s">
        <v>51</v>
      </c>
      <c r="BX10" s="232">
        <v>7.83</v>
      </c>
      <c r="BY10" s="223">
        <v>-25.32</v>
      </c>
      <c r="BZ10" s="223">
        <v>-30.28</v>
      </c>
      <c r="CA10" s="227">
        <v>-33.47</v>
      </c>
      <c r="CB10" s="264" t="s">
        <v>51</v>
      </c>
      <c r="CC10" s="233">
        <v>2.18E-2</v>
      </c>
      <c r="CD10" s="229">
        <v>-6.5799999999999997E-2</v>
      </c>
      <c r="CE10" s="229">
        <v>-8.5400000000000004E-2</v>
      </c>
      <c r="CF10" s="231">
        <v>-9.8199999999999996E-2</v>
      </c>
    </row>
    <row r="11" spans="1:84" s="52" customFormat="1" ht="15.75" customHeight="1" x14ac:dyDescent="0.3">
      <c r="A11"/>
      <c r="B11" s="212" t="s">
        <v>109</v>
      </c>
      <c r="C11" s="192" t="s">
        <v>37</v>
      </c>
      <c r="D11" s="222">
        <v>1111.82</v>
      </c>
      <c r="E11" s="222">
        <v>1083.23</v>
      </c>
      <c r="F11" s="222">
        <v>1058.1600000000001</v>
      </c>
      <c r="G11" s="222">
        <v>1374.45</v>
      </c>
      <c r="H11" s="222">
        <v>1173.46</v>
      </c>
      <c r="I11" s="222">
        <v>1159.6400000000001</v>
      </c>
      <c r="J11" s="222">
        <v>993.81</v>
      </c>
      <c r="K11" s="222">
        <v>1150.42</v>
      </c>
      <c r="L11" s="222">
        <v>1209.31</v>
      </c>
      <c r="M11" s="222">
        <v>1165.33</v>
      </c>
      <c r="N11" s="222">
        <v>1132.97</v>
      </c>
      <c r="O11" s="222">
        <v>1165.47</v>
      </c>
      <c r="P11" s="222">
        <v>1090.56</v>
      </c>
      <c r="Q11" s="222">
        <v>1068.06</v>
      </c>
      <c r="R11" s="222">
        <v>1062.2</v>
      </c>
      <c r="S11" s="222">
        <v>1027.3800000000001</v>
      </c>
      <c r="T11" s="222">
        <v>1186.02</v>
      </c>
      <c r="U11" s="222">
        <v>1129.3499999999999</v>
      </c>
      <c r="V11" s="222">
        <v>970.19</v>
      </c>
      <c r="W11" s="222">
        <v>1134.4100000000001</v>
      </c>
      <c r="X11" s="222">
        <v>977.16</v>
      </c>
      <c r="Y11" s="222">
        <v>1025</v>
      </c>
      <c r="Z11" s="222">
        <v>998.33</v>
      </c>
      <c r="AA11" s="222">
        <v>1004.61</v>
      </c>
      <c r="AB11" s="222">
        <v>1034.33</v>
      </c>
      <c r="AC11" s="222">
        <v>1004.3</v>
      </c>
      <c r="AD11" s="222">
        <v>1041.3</v>
      </c>
      <c r="AE11" s="222">
        <v>1037.23</v>
      </c>
      <c r="AF11" s="222">
        <v>977.72</v>
      </c>
      <c r="AG11" s="222">
        <v>1220.1199999999999</v>
      </c>
      <c r="AH11" s="222">
        <v>1033.48</v>
      </c>
      <c r="AI11" s="222">
        <v>932.39</v>
      </c>
      <c r="AJ11" s="222">
        <v>1016.36</v>
      </c>
      <c r="AK11" s="222">
        <v>1015.08</v>
      </c>
      <c r="AL11" s="222">
        <v>1052.8499999999999</v>
      </c>
      <c r="AM11" s="222">
        <v>1074.67</v>
      </c>
      <c r="AN11" s="222">
        <v>1073.73</v>
      </c>
      <c r="AO11" s="222">
        <v>1040.67</v>
      </c>
      <c r="AP11" s="222">
        <v>1034.99</v>
      </c>
      <c r="AQ11" s="222">
        <v>1078.32</v>
      </c>
      <c r="AR11" s="222">
        <v>1116.98</v>
      </c>
      <c r="AS11" s="222">
        <v>1105.8</v>
      </c>
      <c r="AT11" s="222">
        <v>1026.25</v>
      </c>
      <c r="AU11" s="222">
        <v>1112.73</v>
      </c>
      <c r="AV11" s="222">
        <v>873.83</v>
      </c>
      <c r="AW11" s="222">
        <v>952.77</v>
      </c>
      <c r="AX11" s="222">
        <v>939.11</v>
      </c>
      <c r="AY11" s="223">
        <v>956.08</v>
      </c>
      <c r="AZ11" s="223">
        <v>1363.76</v>
      </c>
      <c r="BA11" s="223">
        <v>742.14</v>
      </c>
      <c r="BB11" s="223">
        <v>604.1</v>
      </c>
      <c r="BC11" s="223">
        <v>597.4</v>
      </c>
      <c r="BD11" s="223">
        <v>900.73</v>
      </c>
      <c r="BE11" s="223">
        <v>1157.23</v>
      </c>
      <c r="BF11" s="223">
        <v>1001.14</v>
      </c>
      <c r="BG11" s="223">
        <v>1084.48</v>
      </c>
      <c r="BH11" s="223">
        <v>1253.96</v>
      </c>
      <c r="BI11" s="223">
        <v>465.74</v>
      </c>
      <c r="BJ11" s="223">
        <v>1024.7</v>
      </c>
      <c r="BK11" s="223">
        <v>1146.17</v>
      </c>
      <c r="BL11" s="223">
        <v>1069.32</v>
      </c>
      <c r="BM11" s="223">
        <v>1093.53</v>
      </c>
      <c r="BN11" s="223">
        <v>905.83</v>
      </c>
      <c r="BO11" s="223">
        <v>821.46</v>
      </c>
      <c r="BP11" s="223">
        <v>989.42</v>
      </c>
      <c r="BQ11" s="223">
        <v>963.96</v>
      </c>
      <c r="BR11" s="223">
        <v>954.43</v>
      </c>
      <c r="BS11" s="223">
        <v>973.74</v>
      </c>
      <c r="BT11" s="223">
        <v>954.02</v>
      </c>
      <c r="BU11" s="223">
        <v>997.63</v>
      </c>
      <c r="BV11" s="227">
        <v>1026.8900000000001</v>
      </c>
      <c r="BW11" s="222" t="s">
        <v>51</v>
      </c>
      <c r="BX11" s="232">
        <v>152.27000000000001</v>
      </c>
      <c r="BY11" s="223">
        <v>-35.39</v>
      </c>
      <c r="BZ11" s="223">
        <v>33.67</v>
      </c>
      <c r="CA11" s="227">
        <v>72.45</v>
      </c>
      <c r="CB11" s="264" t="s">
        <v>51</v>
      </c>
      <c r="CC11" s="233">
        <v>0.18540000000000001</v>
      </c>
      <c r="CD11" s="229">
        <v>-3.5799999999999998E-2</v>
      </c>
      <c r="CE11" s="229">
        <v>3.49E-2</v>
      </c>
      <c r="CF11" s="231">
        <v>7.5899999999999995E-2</v>
      </c>
    </row>
    <row r="12" spans="1:84" s="52" customFormat="1" ht="15.75" customHeight="1" x14ac:dyDescent="0.3">
      <c r="A12"/>
      <c r="B12" s="212" t="s">
        <v>109</v>
      </c>
      <c r="C12" s="192" t="s">
        <v>38</v>
      </c>
      <c r="D12" s="222">
        <v>867.89</v>
      </c>
      <c r="E12" s="222">
        <v>922.12</v>
      </c>
      <c r="F12" s="222">
        <v>882.31</v>
      </c>
      <c r="G12" s="222">
        <v>922.01</v>
      </c>
      <c r="H12" s="222">
        <v>776.76</v>
      </c>
      <c r="I12" s="222">
        <v>793.44</v>
      </c>
      <c r="J12" s="222">
        <v>707.82</v>
      </c>
      <c r="K12" s="222">
        <v>783.32</v>
      </c>
      <c r="L12" s="222">
        <v>856.79</v>
      </c>
      <c r="M12" s="222">
        <v>878.56</v>
      </c>
      <c r="N12" s="222">
        <v>852.03</v>
      </c>
      <c r="O12" s="222">
        <v>888.56</v>
      </c>
      <c r="P12" s="222">
        <v>879.4</v>
      </c>
      <c r="Q12" s="222">
        <v>852.38</v>
      </c>
      <c r="R12" s="222">
        <v>870.91</v>
      </c>
      <c r="S12" s="222">
        <v>933.85</v>
      </c>
      <c r="T12" s="222">
        <v>896.64</v>
      </c>
      <c r="U12" s="222">
        <v>856.94</v>
      </c>
      <c r="V12" s="222">
        <v>892.78</v>
      </c>
      <c r="W12" s="222">
        <v>916.4</v>
      </c>
      <c r="X12" s="222">
        <v>795.07</v>
      </c>
      <c r="Y12" s="222">
        <v>823.79</v>
      </c>
      <c r="Z12" s="222">
        <v>797.34</v>
      </c>
      <c r="AA12" s="222">
        <v>833.6</v>
      </c>
      <c r="AB12" s="222">
        <v>774.93</v>
      </c>
      <c r="AC12" s="222">
        <v>816.96</v>
      </c>
      <c r="AD12" s="222">
        <v>765.62</v>
      </c>
      <c r="AE12" s="222">
        <v>831.9</v>
      </c>
      <c r="AF12" s="222">
        <v>803.26</v>
      </c>
      <c r="AG12" s="222">
        <v>866.54</v>
      </c>
      <c r="AH12" s="222">
        <v>819</v>
      </c>
      <c r="AI12" s="222">
        <v>854.64</v>
      </c>
      <c r="AJ12" s="222">
        <v>823.54</v>
      </c>
      <c r="AK12" s="222">
        <v>853.92</v>
      </c>
      <c r="AL12" s="222">
        <v>836.63</v>
      </c>
      <c r="AM12" s="222">
        <v>909.19</v>
      </c>
      <c r="AN12" s="222">
        <v>819.68</v>
      </c>
      <c r="AO12" s="222">
        <v>862.24</v>
      </c>
      <c r="AP12" s="222">
        <v>839.8</v>
      </c>
      <c r="AQ12" s="222">
        <v>860.18</v>
      </c>
      <c r="AR12" s="222">
        <v>836.3</v>
      </c>
      <c r="AS12" s="222">
        <v>871.48</v>
      </c>
      <c r="AT12" s="222">
        <v>862.73</v>
      </c>
      <c r="AU12" s="222">
        <v>886.27</v>
      </c>
      <c r="AV12" s="222">
        <v>754.17</v>
      </c>
      <c r="AW12" s="222">
        <v>758.91</v>
      </c>
      <c r="AX12" s="222">
        <v>732.55</v>
      </c>
      <c r="AY12" s="223">
        <v>759.5</v>
      </c>
      <c r="AZ12" s="223">
        <v>684.84</v>
      </c>
      <c r="BA12" s="223">
        <v>745.96</v>
      </c>
      <c r="BB12" s="223">
        <v>688.69</v>
      </c>
      <c r="BC12" s="223">
        <v>718.85</v>
      </c>
      <c r="BD12" s="223">
        <v>689.14</v>
      </c>
      <c r="BE12" s="223">
        <v>744.59</v>
      </c>
      <c r="BF12" s="223">
        <v>664.31</v>
      </c>
      <c r="BG12" s="223">
        <v>715.85</v>
      </c>
      <c r="BH12" s="223">
        <v>650.38</v>
      </c>
      <c r="BI12" s="223">
        <v>719.64</v>
      </c>
      <c r="BJ12" s="223">
        <v>652.67999999999995</v>
      </c>
      <c r="BK12" s="223">
        <v>683.29</v>
      </c>
      <c r="BL12" s="223">
        <v>631.71</v>
      </c>
      <c r="BM12" s="223">
        <v>672.69</v>
      </c>
      <c r="BN12" s="223">
        <v>627.29</v>
      </c>
      <c r="BO12" s="223">
        <v>687.61</v>
      </c>
      <c r="BP12" s="223">
        <v>620.80999999999995</v>
      </c>
      <c r="BQ12" s="223">
        <v>655.58</v>
      </c>
      <c r="BR12" s="223">
        <v>642.28</v>
      </c>
      <c r="BS12" s="223">
        <v>642.41</v>
      </c>
      <c r="BT12" s="223">
        <v>623.86</v>
      </c>
      <c r="BU12" s="223">
        <v>645.26</v>
      </c>
      <c r="BV12" s="227">
        <v>634.63</v>
      </c>
      <c r="BW12" s="222" t="s">
        <v>51</v>
      </c>
      <c r="BX12" s="232">
        <v>-45.2</v>
      </c>
      <c r="BY12" s="223">
        <v>3.05</v>
      </c>
      <c r="BZ12" s="223">
        <v>-10.32</v>
      </c>
      <c r="CA12" s="227">
        <v>-7.65</v>
      </c>
      <c r="CB12" s="264" t="s">
        <v>51</v>
      </c>
      <c r="CC12" s="233">
        <v>-6.5699999999999995E-2</v>
      </c>
      <c r="CD12" s="229">
        <v>4.8999999999999998E-3</v>
      </c>
      <c r="CE12" s="229">
        <v>-1.5699999999999999E-2</v>
      </c>
      <c r="CF12" s="231">
        <v>-1.1900000000000001E-2</v>
      </c>
    </row>
    <row r="13" spans="1:84" s="52" customFormat="1" ht="15.75" customHeight="1" x14ac:dyDescent="0.3">
      <c r="A13"/>
      <c r="B13" s="212" t="s">
        <v>110</v>
      </c>
      <c r="C13" s="192" t="s">
        <v>39</v>
      </c>
      <c r="D13" s="222">
        <v>1613.76</v>
      </c>
      <c r="E13" s="222">
        <v>1586.9</v>
      </c>
      <c r="F13" s="222">
        <v>1520.43</v>
      </c>
      <c r="G13" s="222">
        <v>1497.45</v>
      </c>
      <c r="H13" s="222">
        <v>949.09</v>
      </c>
      <c r="I13" s="222">
        <v>851.81</v>
      </c>
      <c r="J13" s="222">
        <v>746.19</v>
      </c>
      <c r="K13" s="222">
        <v>1069.44</v>
      </c>
      <c r="L13" s="222">
        <v>1541.72</v>
      </c>
      <c r="M13" s="222">
        <v>1581.98</v>
      </c>
      <c r="N13" s="222">
        <v>1349.46</v>
      </c>
      <c r="O13" s="222">
        <v>1448.79</v>
      </c>
      <c r="P13" s="222">
        <v>1448.57</v>
      </c>
      <c r="Q13" s="222">
        <v>1484.27</v>
      </c>
      <c r="R13" s="222">
        <v>1263.0999999999999</v>
      </c>
      <c r="S13" s="222">
        <v>1321.69</v>
      </c>
      <c r="T13" s="222">
        <v>1236.79</v>
      </c>
      <c r="U13" s="222">
        <v>1234.9000000000001</v>
      </c>
      <c r="V13" s="222">
        <v>1062.74</v>
      </c>
      <c r="W13" s="222">
        <v>1172.1300000000001</v>
      </c>
      <c r="X13" s="222">
        <v>1192.03</v>
      </c>
      <c r="Y13" s="222">
        <v>1221.1400000000001</v>
      </c>
      <c r="Z13" s="222">
        <v>1139.6600000000001</v>
      </c>
      <c r="AA13" s="222">
        <v>1221.1600000000001</v>
      </c>
      <c r="AB13" s="222">
        <v>1239.81</v>
      </c>
      <c r="AC13" s="222">
        <v>1231.99</v>
      </c>
      <c r="AD13" s="222">
        <v>1118.6400000000001</v>
      </c>
      <c r="AE13" s="222">
        <v>1245.32</v>
      </c>
      <c r="AF13" s="222">
        <v>1319.97</v>
      </c>
      <c r="AG13" s="222">
        <v>1336.95</v>
      </c>
      <c r="AH13" s="222">
        <v>1186.24</v>
      </c>
      <c r="AI13" s="222">
        <v>1190.3800000000001</v>
      </c>
      <c r="AJ13" s="222">
        <v>1273.3900000000001</v>
      </c>
      <c r="AK13" s="222">
        <v>1287.05</v>
      </c>
      <c r="AL13" s="222">
        <v>1221.5899999999999</v>
      </c>
      <c r="AM13" s="222">
        <v>1253.32</v>
      </c>
      <c r="AN13" s="222">
        <v>1230.93</v>
      </c>
      <c r="AO13" s="222">
        <v>1223.71</v>
      </c>
      <c r="AP13" s="222">
        <v>1165.06</v>
      </c>
      <c r="AQ13" s="222">
        <v>1236.42</v>
      </c>
      <c r="AR13" s="222">
        <v>1177.6400000000001</v>
      </c>
      <c r="AS13" s="222">
        <v>1217.73</v>
      </c>
      <c r="AT13" s="222">
        <v>1093.22</v>
      </c>
      <c r="AU13" s="222">
        <v>1149.57</v>
      </c>
      <c r="AV13" s="222">
        <v>1551.99</v>
      </c>
      <c r="AW13" s="222">
        <v>1524.72</v>
      </c>
      <c r="AX13" s="222">
        <v>1464.56</v>
      </c>
      <c r="AY13" s="223">
        <v>1300.53</v>
      </c>
      <c r="AZ13" s="223">
        <v>1191.5999999999999</v>
      </c>
      <c r="BA13" s="223">
        <v>1161.03</v>
      </c>
      <c r="BB13" s="223">
        <v>997.03</v>
      </c>
      <c r="BC13" s="223">
        <v>1218.77</v>
      </c>
      <c r="BD13" s="223">
        <v>1247.58</v>
      </c>
      <c r="BE13" s="223">
        <v>1258.08</v>
      </c>
      <c r="BF13" s="223">
        <v>1140.93</v>
      </c>
      <c r="BG13" s="223">
        <v>1283.74</v>
      </c>
      <c r="BH13" s="223">
        <v>1331.55</v>
      </c>
      <c r="BI13" s="223">
        <v>1339.31</v>
      </c>
      <c r="BJ13" s="223">
        <v>1290.43</v>
      </c>
      <c r="BK13" s="223">
        <v>1165.04</v>
      </c>
      <c r="BL13" s="223">
        <v>1244.8399999999999</v>
      </c>
      <c r="BM13" s="223">
        <v>1258.43</v>
      </c>
      <c r="BN13" s="223">
        <v>1201.49</v>
      </c>
      <c r="BO13" s="223">
        <v>1148.32</v>
      </c>
      <c r="BP13" s="223">
        <v>1230.47</v>
      </c>
      <c r="BQ13" s="223">
        <v>1209.47</v>
      </c>
      <c r="BR13" s="223">
        <v>1167.6500000000001</v>
      </c>
      <c r="BS13" s="223">
        <v>1186.19</v>
      </c>
      <c r="BT13" s="223">
        <v>1160.74</v>
      </c>
      <c r="BU13" s="223">
        <v>1181.93</v>
      </c>
      <c r="BV13" s="227">
        <v>1114.18</v>
      </c>
      <c r="BW13" s="222" t="s">
        <v>51</v>
      </c>
      <c r="BX13" s="232">
        <v>37.869999999999997</v>
      </c>
      <c r="BY13" s="223">
        <v>-69.739999999999995</v>
      </c>
      <c r="BZ13" s="223">
        <v>-27.54</v>
      </c>
      <c r="CA13" s="227">
        <v>-53.47</v>
      </c>
      <c r="CB13" s="264" t="s">
        <v>51</v>
      </c>
      <c r="CC13" s="233">
        <v>3.3000000000000002E-2</v>
      </c>
      <c r="CD13" s="229">
        <v>-5.67E-2</v>
      </c>
      <c r="CE13" s="229">
        <v>-2.2800000000000001E-2</v>
      </c>
      <c r="CF13" s="231">
        <v>-4.58E-2</v>
      </c>
    </row>
    <row r="14" spans="1:84" s="52" customFormat="1" ht="15.75" customHeight="1" x14ac:dyDescent="0.3">
      <c r="A14"/>
      <c r="B14" s="212" t="s">
        <v>111</v>
      </c>
      <c r="C14" s="192" t="s">
        <v>4</v>
      </c>
      <c r="D14" s="222">
        <v>6.48</v>
      </c>
      <c r="E14" s="222">
        <v>6.47</v>
      </c>
      <c r="F14" s="222">
        <v>6.55</v>
      </c>
      <c r="G14" s="222">
        <v>7.54</v>
      </c>
      <c r="H14" s="222">
        <v>5.28</v>
      </c>
      <c r="I14" s="222">
        <v>5.48</v>
      </c>
      <c r="J14" s="222">
        <v>5.44</v>
      </c>
      <c r="K14" s="222">
        <v>5.42</v>
      </c>
      <c r="L14" s="222">
        <v>5.01</v>
      </c>
      <c r="M14" s="222">
        <v>5.04</v>
      </c>
      <c r="N14" s="222">
        <v>5.15</v>
      </c>
      <c r="O14" s="222">
        <v>5.44</v>
      </c>
      <c r="P14" s="222">
        <v>4.63</v>
      </c>
      <c r="Q14" s="222">
        <v>4.7699999999999996</v>
      </c>
      <c r="R14" s="222">
        <v>4.79</v>
      </c>
      <c r="S14" s="222">
        <v>4.76</v>
      </c>
      <c r="T14" s="222">
        <v>4.59</v>
      </c>
      <c r="U14" s="222">
        <v>4.58</v>
      </c>
      <c r="V14" s="222">
        <v>4.67</v>
      </c>
      <c r="W14" s="222">
        <v>4.76</v>
      </c>
      <c r="X14" s="222">
        <v>4.09</v>
      </c>
      <c r="Y14" s="222">
        <v>4.24</v>
      </c>
      <c r="Z14" s="222">
        <v>4.2699999999999996</v>
      </c>
      <c r="AA14" s="222">
        <v>4.22</v>
      </c>
      <c r="AB14" s="222">
        <v>3.38</v>
      </c>
      <c r="AC14" s="222">
        <v>3.54</v>
      </c>
      <c r="AD14" s="222">
        <v>3.59</v>
      </c>
      <c r="AE14" s="222">
        <v>3.58</v>
      </c>
      <c r="AF14" s="222">
        <v>2.8</v>
      </c>
      <c r="AG14" s="222">
        <v>2.96</v>
      </c>
      <c r="AH14" s="222">
        <v>2.96</v>
      </c>
      <c r="AI14" s="222">
        <v>2.98</v>
      </c>
      <c r="AJ14" s="222">
        <v>2.72</v>
      </c>
      <c r="AK14" s="222">
        <v>2.9</v>
      </c>
      <c r="AL14" s="222">
        <v>2.98</v>
      </c>
      <c r="AM14" s="222">
        <v>3.01</v>
      </c>
      <c r="AN14" s="222">
        <v>2.4</v>
      </c>
      <c r="AO14" s="222">
        <v>2.52</v>
      </c>
      <c r="AP14" s="222">
        <v>2.57</v>
      </c>
      <c r="AQ14" s="222">
        <v>2.54</v>
      </c>
      <c r="AR14" s="222">
        <v>2.2799999999999998</v>
      </c>
      <c r="AS14" s="222">
        <v>2.48</v>
      </c>
      <c r="AT14" s="222">
        <v>2.54</v>
      </c>
      <c r="AU14" s="222">
        <v>2.46</v>
      </c>
      <c r="AV14" s="222">
        <v>2.11</v>
      </c>
      <c r="AW14" s="222">
        <v>2.33</v>
      </c>
      <c r="AX14" s="222">
        <v>2.39</v>
      </c>
      <c r="AY14" s="223">
        <v>2.29</v>
      </c>
      <c r="AZ14" s="223">
        <v>2.1800000000000002</v>
      </c>
      <c r="BA14" s="223">
        <v>2.17</v>
      </c>
      <c r="BB14" s="223">
        <v>2.34</v>
      </c>
      <c r="BC14" s="223">
        <v>2.33</v>
      </c>
      <c r="BD14" s="223">
        <v>2</v>
      </c>
      <c r="BE14" s="223">
        <v>2.27</v>
      </c>
      <c r="BF14" s="223">
        <v>2.29</v>
      </c>
      <c r="BG14" s="223">
        <v>2.17</v>
      </c>
      <c r="BH14" s="223">
        <v>2.0299999999999998</v>
      </c>
      <c r="BI14" s="223">
        <v>2.0099999999999998</v>
      </c>
      <c r="BJ14" s="223">
        <v>2.09</v>
      </c>
      <c r="BK14" s="223">
        <v>2.11</v>
      </c>
      <c r="BL14" s="223">
        <v>1.5</v>
      </c>
      <c r="BM14" s="223">
        <v>1.58</v>
      </c>
      <c r="BN14" s="223">
        <v>1.57</v>
      </c>
      <c r="BO14" s="223">
        <v>1.56</v>
      </c>
      <c r="BP14" s="223">
        <v>1.92</v>
      </c>
      <c r="BQ14" s="223">
        <v>2.02</v>
      </c>
      <c r="BR14" s="223">
        <v>2.0499999999999998</v>
      </c>
      <c r="BS14" s="223">
        <v>1.9</v>
      </c>
      <c r="BT14" s="223">
        <v>1.79</v>
      </c>
      <c r="BU14" s="223">
        <v>1.9</v>
      </c>
      <c r="BV14" s="227">
        <v>1.93</v>
      </c>
      <c r="BW14" s="222" t="s">
        <v>51</v>
      </c>
      <c r="BX14" s="232">
        <v>0.34</v>
      </c>
      <c r="BY14" s="223">
        <v>-0.12</v>
      </c>
      <c r="BZ14" s="223">
        <v>-0.12</v>
      </c>
      <c r="CA14" s="227">
        <v>-0.12</v>
      </c>
      <c r="CB14" s="264" t="s">
        <v>51</v>
      </c>
      <c r="CC14" s="233">
        <v>0.21729999999999999</v>
      </c>
      <c r="CD14" s="229">
        <v>-6.4600000000000005E-2</v>
      </c>
      <c r="CE14" s="229">
        <v>-5.96E-2</v>
      </c>
      <c r="CF14" s="231">
        <v>-5.8900000000000001E-2</v>
      </c>
    </row>
    <row r="15" spans="1:84" s="52" customFormat="1" ht="15.75" customHeight="1" x14ac:dyDescent="0.3">
      <c r="A15"/>
      <c r="B15" s="212" t="s">
        <v>112</v>
      </c>
      <c r="C15" s="192" t="s">
        <v>5</v>
      </c>
      <c r="D15" s="222">
        <v>13.48</v>
      </c>
      <c r="E15" s="222">
        <v>10.43</v>
      </c>
      <c r="F15" s="222">
        <v>10.91</v>
      </c>
      <c r="G15" s="222">
        <v>13.02</v>
      </c>
      <c r="H15" s="222">
        <v>16.07</v>
      </c>
      <c r="I15" s="222">
        <v>13.44</v>
      </c>
      <c r="J15" s="222">
        <v>13.43</v>
      </c>
      <c r="K15" s="222">
        <v>16.77</v>
      </c>
      <c r="L15" s="222">
        <v>23.24</v>
      </c>
      <c r="M15" s="222">
        <v>10.029999999999999</v>
      </c>
      <c r="N15" s="222">
        <v>11.17</v>
      </c>
      <c r="O15" s="222">
        <v>18.96</v>
      </c>
      <c r="P15" s="222">
        <v>16.649999999999999</v>
      </c>
      <c r="Q15" s="222">
        <v>7.98</v>
      </c>
      <c r="R15" s="222">
        <v>7.34</v>
      </c>
      <c r="S15" s="222">
        <v>8.36</v>
      </c>
      <c r="T15" s="222">
        <v>9.4</v>
      </c>
      <c r="U15" s="222">
        <v>7.95</v>
      </c>
      <c r="V15" s="222">
        <v>7.21</v>
      </c>
      <c r="W15" s="222">
        <v>9.3699999999999992</v>
      </c>
      <c r="X15" s="222">
        <v>9.8699999999999992</v>
      </c>
      <c r="Y15" s="222">
        <v>7.97</v>
      </c>
      <c r="Z15" s="222">
        <v>7.32</v>
      </c>
      <c r="AA15" s="222">
        <v>8.1</v>
      </c>
      <c r="AB15" s="222">
        <v>7.68</v>
      </c>
      <c r="AC15" s="222">
        <v>6.75</v>
      </c>
      <c r="AD15" s="222">
        <v>6.5</v>
      </c>
      <c r="AE15" s="222">
        <v>8.36</v>
      </c>
      <c r="AF15" s="222">
        <v>8.69</v>
      </c>
      <c r="AG15" s="222">
        <v>7.78</v>
      </c>
      <c r="AH15" s="222">
        <v>7.73</v>
      </c>
      <c r="AI15" s="222">
        <v>7.97</v>
      </c>
      <c r="AJ15" s="222">
        <v>10.119999999999999</v>
      </c>
      <c r="AK15" s="222">
        <v>8.0399999999999991</v>
      </c>
      <c r="AL15" s="222">
        <v>7.48</v>
      </c>
      <c r="AM15" s="222">
        <v>8.64</v>
      </c>
      <c r="AN15" s="222">
        <v>6.59</v>
      </c>
      <c r="AO15" s="222">
        <v>6.95</v>
      </c>
      <c r="AP15" s="222">
        <v>7.1</v>
      </c>
      <c r="AQ15" s="222">
        <v>6.83</v>
      </c>
      <c r="AR15" s="222">
        <v>6.34</v>
      </c>
      <c r="AS15" s="222">
        <v>6.25</v>
      </c>
      <c r="AT15" s="222">
        <v>6.52</v>
      </c>
      <c r="AU15" s="222">
        <v>6.43</v>
      </c>
      <c r="AV15" s="222">
        <v>6.14</v>
      </c>
      <c r="AW15" s="222">
        <v>5.79</v>
      </c>
      <c r="AX15" s="222">
        <v>5.86</v>
      </c>
      <c r="AY15" s="223">
        <v>6.11</v>
      </c>
      <c r="AZ15" s="223">
        <v>4.59</v>
      </c>
      <c r="BA15" s="223">
        <v>4.49</v>
      </c>
      <c r="BB15" s="223">
        <v>4.51</v>
      </c>
      <c r="BC15" s="223">
        <v>4.7300000000000004</v>
      </c>
      <c r="BD15" s="223">
        <v>4.83</v>
      </c>
      <c r="BE15" s="223">
        <v>5.14</v>
      </c>
      <c r="BF15" s="223">
        <v>4.9400000000000004</v>
      </c>
      <c r="BG15" s="223">
        <v>5.07</v>
      </c>
      <c r="BH15" s="223">
        <v>5.08</v>
      </c>
      <c r="BI15" s="223">
        <v>4.75</v>
      </c>
      <c r="BJ15" s="223">
        <v>4.79</v>
      </c>
      <c r="BK15" s="223">
        <v>5.14</v>
      </c>
      <c r="BL15" s="223">
        <v>3.85</v>
      </c>
      <c r="BM15" s="223">
        <v>4.49</v>
      </c>
      <c r="BN15" s="223">
        <v>4.13</v>
      </c>
      <c r="BO15" s="223">
        <v>4.6900000000000004</v>
      </c>
      <c r="BP15" s="223">
        <v>17.059999999999999</v>
      </c>
      <c r="BQ15" s="223">
        <v>4.43</v>
      </c>
      <c r="BR15" s="223">
        <v>4.3600000000000003</v>
      </c>
      <c r="BS15" s="223">
        <v>4.34</v>
      </c>
      <c r="BT15" s="223">
        <v>4.76</v>
      </c>
      <c r="BU15" s="223">
        <v>4.34</v>
      </c>
      <c r="BV15" s="227">
        <v>4.45</v>
      </c>
      <c r="BW15" s="234" t="s">
        <v>51</v>
      </c>
      <c r="BX15" s="232">
        <v>-0.34</v>
      </c>
      <c r="BY15" s="223">
        <v>-12.3</v>
      </c>
      <c r="BZ15" s="223">
        <v>-0.09</v>
      </c>
      <c r="CA15" s="227">
        <v>0.09</v>
      </c>
      <c r="CB15" s="264" t="s">
        <v>51</v>
      </c>
      <c r="CC15" s="233">
        <v>-7.3400000000000007E-2</v>
      </c>
      <c r="CD15" s="229">
        <v>-0.72070000000000001</v>
      </c>
      <c r="CE15" s="229">
        <v>-2.0899999999999998E-2</v>
      </c>
      <c r="CF15" s="231">
        <v>2.0799999999999999E-2</v>
      </c>
    </row>
    <row r="16" spans="1:84" s="52" customFormat="1" ht="15.75" customHeight="1" x14ac:dyDescent="0.3">
      <c r="A16"/>
      <c r="B16" s="212" t="s">
        <v>113</v>
      </c>
      <c r="C16" s="192" t="s">
        <v>6</v>
      </c>
      <c r="D16" s="222">
        <v>55.76</v>
      </c>
      <c r="E16" s="222">
        <v>45.73</v>
      </c>
      <c r="F16" s="222">
        <v>41.41</v>
      </c>
      <c r="G16" s="222">
        <v>50.96</v>
      </c>
      <c r="H16" s="222">
        <v>42.04</v>
      </c>
      <c r="I16" s="222">
        <v>37.340000000000003</v>
      </c>
      <c r="J16" s="222">
        <v>32.4</v>
      </c>
      <c r="K16" s="222">
        <v>37.78</v>
      </c>
      <c r="L16" s="222">
        <v>43.62</v>
      </c>
      <c r="M16" s="222">
        <v>37.369999999999997</v>
      </c>
      <c r="N16" s="222">
        <v>35.61</v>
      </c>
      <c r="O16" s="222">
        <v>44.42</v>
      </c>
      <c r="P16" s="222">
        <v>37.1</v>
      </c>
      <c r="Q16" s="222">
        <v>33.61</v>
      </c>
      <c r="R16" s="222">
        <v>30.78</v>
      </c>
      <c r="S16" s="222">
        <v>35.49</v>
      </c>
      <c r="T16" s="222">
        <v>37.18</v>
      </c>
      <c r="U16" s="222">
        <v>32.17</v>
      </c>
      <c r="V16" s="222">
        <v>30.06</v>
      </c>
      <c r="W16" s="222">
        <v>34.9</v>
      </c>
      <c r="X16" s="222">
        <v>34.700000000000003</v>
      </c>
      <c r="Y16" s="222">
        <v>31.76</v>
      </c>
      <c r="Z16" s="222">
        <v>29.91</v>
      </c>
      <c r="AA16" s="222">
        <v>32.32</v>
      </c>
      <c r="AB16" s="222">
        <v>36.96</v>
      </c>
      <c r="AC16" s="222">
        <v>34.409999999999997</v>
      </c>
      <c r="AD16" s="222">
        <v>31.46</v>
      </c>
      <c r="AE16" s="222">
        <v>34.619999999999997</v>
      </c>
      <c r="AF16" s="222">
        <v>38.28</v>
      </c>
      <c r="AG16" s="222">
        <v>36.74</v>
      </c>
      <c r="AH16" s="222">
        <v>31.16</v>
      </c>
      <c r="AI16" s="222">
        <v>34.950000000000003</v>
      </c>
      <c r="AJ16" s="222">
        <v>36.11</v>
      </c>
      <c r="AK16" s="222">
        <v>35.44</v>
      </c>
      <c r="AL16" s="222">
        <v>34.33</v>
      </c>
      <c r="AM16" s="222">
        <v>38.6</v>
      </c>
      <c r="AN16" s="222">
        <v>34.71</v>
      </c>
      <c r="AO16" s="222">
        <v>33.89</v>
      </c>
      <c r="AP16" s="222">
        <v>34.200000000000003</v>
      </c>
      <c r="AQ16" s="222">
        <v>36</v>
      </c>
      <c r="AR16" s="222">
        <v>33.42</v>
      </c>
      <c r="AS16" s="222">
        <v>33.71</v>
      </c>
      <c r="AT16" s="222">
        <v>29.28</v>
      </c>
      <c r="AU16" s="222">
        <v>33.200000000000003</v>
      </c>
      <c r="AV16" s="222">
        <v>34.46</v>
      </c>
      <c r="AW16" s="222">
        <v>28.75</v>
      </c>
      <c r="AX16" s="222">
        <v>26.16</v>
      </c>
      <c r="AY16" s="223">
        <v>26.9</v>
      </c>
      <c r="AZ16" s="223">
        <v>29.93</v>
      </c>
      <c r="BA16" s="223">
        <v>22.31</v>
      </c>
      <c r="BB16" s="223">
        <v>23.61</v>
      </c>
      <c r="BC16" s="223">
        <v>23.69</v>
      </c>
      <c r="BD16" s="223">
        <v>27.76</v>
      </c>
      <c r="BE16" s="223">
        <v>29.73</v>
      </c>
      <c r="BF16" s="223">
        <v>27.93</v>
      </c>
      <c r="BG16" s="223">
        <v>27.67</v>
      </c>
      <c r="BH16" s="223">
        <v>27.16</v>
      </c>
      <c r="BI16" s="223">
        <v>28.22</v>
      </c>
      <c r="BJ16" s="223">
        <v>25.26</v>
      </c>
      <c r="BK16" s="223">
        <v>27.92</v>
      </c>
      <c r="BL16" s="223">
        <v>28.66</v>
      </c>
      <c r="BM16" s="223">
        <v>24.85</v>
      </c>
      <c r="BN16" s="223">
        <v>22.71</v>
      </c>
      <c r="BO16" s="223">
        <v>29.52</v>
      </c>
      <c r="BP16" s="223">
        <v>30.15</v>
      </c>
      <c r="BQ16" s="223">
        <v>28.22</v>
      </c>
      <c r="BR16" s="223">
        <v>27.53</v>
      </c>
      <c r="BS16" s="223">
        <v>31.59</v>
      </c>
      <c r="BT16" s="223">
        <v>29.24</v>
      </c>
      <c r="BU16" s="223">
        <v>27.39</v>
      </c>
      <c r="BV16" s="227">
        <v>26.24</v>
      </c>
      <c r="BW16" s="234" t="s">
        <v>51</v>
      </c>
      <c r="BX16" s="232">
        <v>2.0699999999999998</v>
      </c>
      <c r="BY16" s="223">
        <v>-0.91</v>
      </c>
      <c r="BZ16" s="223">
        <v>-0.83</v>
      </c>
      <c r="CA16" s="227">
        <v>-1.28</v>
      </c>
      <c r="CB16" s="264" t="s">
        <v>51</v>
      </c>
      <c r="CC16" s="233">
        <v>7.0199999999999999E-2</v>
      </c>
      <c r="CD16" s="229">
        <v>-3.0099999999999998E-2</v>
      </c>
      <c r="CE16" s="229">
        <v>-2.93E-2</v>
      </c>
      <c r="CF16" s="231">
        <v>-4.6699999999999998E-2</v>
      </c>
    </row>
    <row r="17" spans="1:84" s="52" customFormat="1" ht="15.75" customHeight="1" x14ac:dyDescent="0.3">
      <c r="A17"/>
      <c r="B17" s="212" t="s">
        <v>114</v>
      </c>
      <c r="C17" s="192" t="s">
        <v>7</v>
      </c>
      <c r="D17" s="222">
        <v>78.95</v>
      </c>
      <c r="E17" s="222">
        <v>69.73</v>
      </c>
      <c r="F17" s="222">
        <v>50.93</v>
      </c>
      <c r="G17" s="222">
        <v>57.3</v>
      </c>
      <c r="H17" s="222">
        <v>58.76</v>
      </c>
      <c r="I17" s="222">
        <v>51.32</v>
      </c>
      <c r="J17" s="222">
        <v>37.54</v>
      </c>
      <c r="K17" s="222">
        <v>55.66</v>
      </c>
      <c r="L17" s="222">
        <v>58.29</v>
      </c>
      <c r="M17" s="222">
        <v>58.42</v>
      </c>
      <c r="N17" s="222">
        <v>50.02</v>
      </c>
      <c r="O17" s="222">
        <v>69.14</v>
      </c>
      <c r="P17" s="222">
        <v>68.319999999999993</v>
      </c>
      <c r="Q17" s="222">
        <v>49.96</v>
      </c>
      <c r="R17" s="222">
        <v>43.05</v>
      </c>
      <c r="S17" s="222">
        <v>53.05</v>
      </c>
      <c r="T17" s="222">
        <v>59.53</v>
      </c>
      <c r="U17" s="222">
        <v>51.47</v>
      </c>
      <c r="V17" s="222">
        <v>45.07</v>
      </c>
      <c r="W17" s="222">
        <v>55.53</v>
      </c>
      <c r="X17" s="222">
        <v>57.95</v>
      </c>
      <c r="Y17" s="222">
        <v>57.78</v>
      </c>
      <c r="Z17" s="222">
        <v>49.69</v>
      </c>
      <c r="AA17" s="222">
        <v>55</v>
      </c>
      <c r="AB17" s="222">
        <v>44.48</v>
      </c>
      <c r="AC17" s="222">
        <v>44.08</v>
      </c>
      <c r="AD17" s="222">
        <v>37.979999999999997</v>
      </c>
      <c r="AE17" s="222">
        <v>50.18</v>
      </c>
      <c r="AF17" s="222">
        <v>48.51</v>
      </c>
      <c r="AG17" s="222">
        <v>47.69</v>
      </c>
      <c r="AH17" s="222">
        <v>38.79</v>
      </c>
      <c r="AI17" s="222">
        <v>46.07</v>
      </c>
      <c r="AJ17" s="222">
        <v>38.11</v>
      </c>
      <c r="AK17" s="222">
        <v>40.909999999999997</v>
      </c>
      <c r="AL17" s="222">
        <v>33.119999999999997</v>
      </c>
      <c r="AM17" s="222">
        <v>37.58</v>
      </c>
      <c r="AN17" s="222">
        <v>47.13</v>
      </c>
      <c r="AO17" s="222">
        <v>46.92</v>
      </c>
      <c r="AP17" s="222">
        <v>37.15</v>
      </c>
      <c r="AQ17" s="222">
        <v>47.77</v>
      </c>
      <c r="AR17" s="222">
        <v>48.36</v>
      </c>
      <c r="AS17" s="222">
        <v>44.88</v>
      </c>
      <c r="AT17" s="222">
        <v>40.909999999999997</v>
      </c>
      <c r="AU17" s="222">
        <v>48.96</v>
      </c>
      <c r="AV17" s="222">
        <v>46.79</v>
      </c>
      <c r="AW17" s="222">
        <v>44.68</v>
      </c>
      <c r="AX17" s="222">
        <v>39.369999999999997</v>
      </c>
      <c r="AY17" s="223">
        <v>38.42</v>
      </c>
      <c r="AZ17" s="223">
        <v>43.75</v>
      </c>
      <c r="BA17" s="223">
        <v>26.15</v>
      </c>
      <c r="BB17" s="223">
        <v>27.26</v>
      </c>
      <c r="BC17" s="223">
        <v>36.06</v>
      </c>
      <c r="BD17" s="223">
        <v>39.159999999999997</v>
      </c>
      <c r="BE17" s="223">
        <v>37.89</v>
      </c>
      <c r="BF17" s="223">
        <v>28.89</v>
      </c>
      <c r="BG17" s="223">
        <v>37.32</v>
      </c>
      <c r="BH17" s="223">
        <v>33.15</v>
      </c>
      <c r="BI17" s="223">
        <v>31.4</v>
      </c>
      <c r="BJ17" s="223">
        <v>27.77</v>
      </c>
      <c r="BK17" s="223">
        <v>32.29</v>
      </c>
      <c r="BL17" s="223">
        <v>32.26</v>
      </c>
      <c r="BM17" s="223">
        <v>39.020000000000003</v>
      </c>
      <c r="BN17" s="223">
        <v>30.75</v>
      </c>
      <c r="BO17" s="223">
        <v>41.71</v>
      </c>
      <c r="BP17" s="223">
        <v>38.49</v>
      </c>
      <c r="BQ17" s="223">
        <v>37.17</v>
      </c>
      <c r="BR17" s="223">
        <v>29.09</v>
      </c>
      <c r="BS17" s="223">
        <v>37.07</v>
      </c>
      <c r="BT17" s="223">
        <v>63.07</v>
      </c>
      <c r="BU17" s="223">
        <v>69.89</v>
      </c>
      <c r="BV17" s="227">
        <v>42.72</v>
      </c>
      <c r="BW17" s="234" t="s">
        <v>51</v>
      </c>
      <c r="BX17" s="232">
        <v>-4.6399999999999997</v>
      </c>
      <c r="BY17" s="223">
        <v>24.58</v>
      </c>
      <c r="BZ17" s="223">
        <v>32.72</v>
      </c>
      <c r="CA17" s="227">
        <v>13.63</v>
      </c>
      <c r="CB17" s="264" t="s">
        <v>51</v>
      </c>
      <c r="CC17" s="233">
        <v>-0.1114</v>
      </c>
      <c r="CD17" s="229">
        <v>0.63870000000000005</v>
      </c>
      <c r="CE17" s="229">
        <v>0.88029999999999997</v>
      </c>
      <c r="CF17" s="231">
        <v>0.46860000000000002</v>
      </c>
    </row>
    <row r="18" spans="1:84" s="52" customFormat="1" ht="15.75" customHeight="1" x14ac:dyDescent="0.3">
      <c r="A18"/>
      <c r="B18" s="212" t="s">
        <v>115</v>
      </c>
      <c r="C18" s="192" t="s">
        <v>8</v>
      </c>
      <c r="D18" s="222">
        <v>14.66</v>
      </c>
      <c r="E18" s="222">
        <v>5.77</v>
      </c>
      <c r="F18" s="222">
        <v>5.19</v>
      </c>
      <c r="G18" s="222">
        <v>6.65</v>
      </c>
      <c r="H18" s="222">
        <v>6.67</v>
      </c>
      <c r="I18" s="222">
        <v>7.29</v>
      </c>
      <c r="J18" s="222">
        <v>5.35</v>
      </c>
      <c r="K18" s="222">
        <v>6.6</v>
      </c>
      <c r="L18" s="222">
        <v>7.8</v>
      </c>
      <c r="M18" s="222">
        <v>5.67</v>
      </c>
      <c r="N18" s="222">
        <v>6.07</v>
      </c>
      <c r="O18" s="222">
        <v>7.78</v>
      </c>
      <c r="P18" s="222">
        <v>6.81</v>
      </c>
      <c r="Q18" s="222">
        <v>5.72</v>
      </c>
      <c r="R18" s="222">
        <v>5.75</v>
      </c>
      <c r="S18" s="222">
        <v>6.35</v>
      </c>
      <c r="T18" s="222">
        <v>4.63</v>
      </c>
      <c r="U18" s="222">
        <v>4.3600000000000003</v>
      </c>
      <c r="V18" s="222">
        <v>4.55</v>
      </c>
      <c r="W18" s="222">
        <v>4.8</v>
      </c>
      <c r="X18" s="222">
        <v>4.5599999999999996</v>
      </c>
      <c r="Y18" s="222">
        <v>4.43</v>
      </c>
      <c r="Z18" s="222">
        <v>4.49</v>
      </c>
      <c r="AA18" s="222">
        <v>4.57</v>
      </c>
      <c r="AB18" s="222">
        <v>4.21</v>
      </c>
      <c r="AC18" s="222">
        <v>4.09</v>
      </c>
      <c r="AD18" s="222">
        <v>4.24</v>
      </c>
      <c r="AE18" s="222">
        <v>4.3099999999999996</v>
      </c>
      <c r="AF18" s="222">
        <v>4.0599999999999996</v>
      </c>
      <c r="AG18" s="222">
        <v>4.18</v>
      </c>
      <c r="AH18" s="222">
        <v>4.2300000000000004</v>
      </c>
      <c r="AI18" s="222">
        <v>4.3499999999999996</v>
      </c>
      <c r="AJ18" s="222">
        <v>5.73</v>
      </c>
      <c r="AK18" s="222">
        <v>4.3099999999999996</v>
      </c>
      <c r="AL18" s="222">
        <v>4.28</v>
      </c>
      <c r="AM18" s="222">
        <v>4.67</v>
      </c>
      <c r="AN18" s="222">
        <v>4.5999999999999996</v>
      </c>
      <c r="AO18" s="222">
        <v>3.91</v>
      </c>
      <c r="AP18" s="222">
        <v>3.85</v>
      </c>
      <c r="AQ18" s="222">
        <v>3.96</v>
      </c>
      <c r="AR18" s="222">
        <v>3.71</v>
      </c>
      <c r="AS18" s="222">
        <v>3.8</v>
      </c>
      <c r="AT18" s="222">
        <v>3.95</v>
      </c>
      <c r="AU18" s="222">
        <v>3.94</v>
      </c>
      <c r="AV18" s="222">
        <v>3.88</v>
      </c>
      <c r="AW18" s="222">
        <v>3.85</v>
      </c>
      <c r="AX18" s="222">
        <v>4.07</v>
      </c>
      <c r="AY18" s="223">
        <v>4.03</v>
      </c>
      <c r="AZ18" s="223">
        <v>4.8899999999999997</v>
      </c>
      <c r="BA18" s="223">
        <v>4.45</v>
      </c>
      <c r="BB18" s="223">
        <v>5.12</v>
      </c>
      <c r="BC18" s="223">
        <v>5.24</v>
      </c>
      <c r="BD18" s="223">
        <v>2.94</v>
      </c>
      <c r="BE18" s="223">
        <v>3.25</v>
      </c>
      <c r="BF18" s="223">
        <v>3.36</v>
      </c>
      <c r="BG18" s="223">
        <v>3.2</v>
      </c>
      <c r="BH18" s="223">
        <v>2.64</v>
      </c>
      <c r="BI18" s="223">
        <v>2.63</v>
      </c>
      <c r="BJ18" s="223">
        <v>2.75</v>
      </c>
      <c r="BK18" s="223">
        <v>2.75</v>
      </c>
      <c r="BL18" s="223">
        <v>2.31</v>
      </c>
      <c r="BM18" s="223">
        <v>2.34</v>
      </c>
      <c r="BN18" s="223">
        <v>2.42</v>
      </c>
      <c r="BO18" s="223">
        <v>2.42</v>
      </c>
      <c r="BP18" s="223">
        <v>2.82</v>
      </c>
      <c r="BQ18" s="223">
        <v>2.87</v>
      </c>
      <c r="BR18" s="223">
        <v>2.99</v>
      </c>
      <c r="BS18" s="223">
        <v>2.83</v>
      </c>
      <c r="BT18" s="223">
        <v>2.68</v>
      </c>
      <c r="BU18" s="223">
        <v>2.73</v>
      </c>
      <c r="BV18" s="227">
        <v>2.87</v>
      </c>
      <c r="BW18" s="234" t="s">
        <v>51</v>
      </c>
      <c r="BX18" s="232">
        <v>0.42</v>
      </c>
      <c r="BY18" s="223">
        <v>-0.14000000000000001</v>
      </c>
      <c r="BZ18" s="223">
        <v>-0.14000000000000001</v>
      </c>
      <c r="CA18" s="227">
        <v>-0.13</v>
      </c>
      <c r="CB18" s="264" t="s">
        <v>51</v>
      </c>
      <c r="CC18" s="233">
        <v>0.17280000000000001</v>
      </c>
      <c r="CD18" s="229">
        <v>-4.8099999999999997E-2</v>
      </c>
      <c r="CE18" s="229">
        <v>-4.8000000000000001E-2</v>
      </c>
      <c r="CF18" s="231">
        <v>-4.3200000000000002E-2</v>
      </c>
    </row>
    <row r="19" spans="1:84" s="52" customFormat="1" ht="15.75" customHeight="1" x14ac:dyDescent="0.3">
      <c r="A19"/>
      <c r="B19" s="212" t="s">
        <v>116</v>
      </c>
      <c r="C19" s="192" t="s">
        <v>40</v>
      </c>
      <c r="D19" s="222">
        <v>37.06</v>
      </c>
      <c r="E19" s="222">
        <v>37.25</v>
      </c>
      <c r="F19" s="222">
        <v>36.549999999999997</v>
      </c>
      <c r="G19" s="222">
        <v>40.75</v>
      </c>
      <c r="H19" s="222">
        <v>34.35</v>
      </c>
      <c r="I19" s="222">
        <v>34.08</v>
      </c>
      <c r="J19" s="222">
        <v>33.17</v>
      </c>
      <c r="K19" s="222">
        <v>34.67</v>
      </c>
      <c r="L19" s="222">
        <v>38.36</v>
      </c>
      <c r="M19" s="222">
        <v>35.24</v>
      </c>
      <c r="N19" s="222">
        <v>34.81</v>
      </c>
      <c r="O19" s="222">
        <v>40.950000000000003</v>
      </c>
      <c r="P19" s="222">
        <v>38.590000000000003</v>
      </c>
      <c r="Q19" s="222">
        <v>35.21</v>
      </c>
      <c r="R19" s="222">
        <v>35.619999999999997</v>
      </c>
      <c r="S19" s="222">
        <v>36.33</v>
      </c>
      <c r="T19" s="222">
        <v>36.54</v>
      </c>
      <c r="U19" s="222">
        <v>35.31</v>
      </c>
      <c r="V19" s="222">
        <v>35.24</v>
      </c>
      <c r="W19" s="222">
        <v>37.33</v>
      </c>
      <c r="X19" s="222">
        <v>37.119999999999997</v>
      </c>
      <c r="Y19" s="222">
        <v>35.76</v>
      </c>
      <c r="Z19" s="222">
        <v>35.71</v>
      </c>
      <c r="AA19" s="222">
        <v>35.729999999999997</v>
      </c>
      <c r="AB19" s="222">
        <v>33.549999999999997</v>
      </c>
      <c r="AC19" s="222">
        <v>32.26</v>
      </c>
      <c r="AD19" s="222">
        <v>32.72</v>
      </c>
      <c r="AE19" s="222">
        <v>33.58</v>
      </c>
      <c r="AF19" s="222">
        <v>30.24</v>
      </c>
      <c r="AG19" s="222">
        <v>30.82</v>
      </c>
      <c r="AH19" s="222">
        <v>30.36</v>
      </c>
      <c r="AI19" s="222">
        <v>31.39</v>
      </c>
      <c r="AJ19" s="222">
        <v>29.45</v>
      </c>
      <c r="AK19" s="222">
        <v>30.24</v>
      </c>
      <c r="AL19" s="222">
        <v>30.41</v>
      </c>
      <c r="AM19" s="222">
        <v>31.31</v>
      </c>
      <c r="AN19" s="222">
        <v>28.18</v>
      </c>
      <c r="AO19" s="222">
        <v>28.89</v>
      </c>
      <c r="AP19" s="222">
        <v>29.14</v>
      </c>
      <c r="AQ19" s="222">
        <v>29.2</v>
      </c>
      <c r="AR19" s="222">
        <v>26.33</v>
      </c>
      <c r="AS19" s="222">
        <v>27.34</v>
      </c>
      <c r="AT19" s="222">
        <v>27.72</v>
      </c>
      <c r="AU19" s="222">
        <v>27.84</v>
      </c>
      <c r="AV19" s="222">
        <v>25.96</v>
      </c>
      <c r="AW19" s="222">
        <v>27.55</v>
      </c>
      <c r="AX19" s="222">
        <v>28.13</v>
      </c>
      <c r="AY19" s="223">
        <v>27.45</v>
      </c>
      <c r="AZ19" s="223">
        <v>26.48</v>
      </c>
      <c r="BA19" s="223">
        <v>25.73</v>
      </c>
      <c r="BB19" s="223">
        <v>27.06</v>
      </c>
      <c r="BC19" s="223">
        <v>28.19</v>
      </c>
      <c r="BD19" s="223">
        <v>26.97</v>
      </c>
      <c r="BE19" s="223">
        <v>29.03</v>
      </c>
      <c r="BF19" s="223">
        <v>29.32</v>
      </c>
      <c r="BG19" s="223">
        <v>28.49</v>
      </c>
      <c r="BH19" s="223">
        <v>25.74</v>
      </c>
      <c r="BI19" s="223">
        <v>25.52</v>
      </c>
      <c r="BJ19" s="223">
        <v>26.12</v>
      </c>
      <c r="BK19" s="223">
        <v>26.8</v>
      </c>
      <c r="BL19" s="223">
        <v>26.79</v>
      </c>
      <c r="BM19" s="223">
        <v>24.59</v>
      </c>
      <c r="BN19" s="223">
        <v>25.48</v>
      </c>
      <c r="BO19" s="223">
        <v>26.02</v>
      </c>
      <c r="BP19" s="223">
        <v>31.57</v>
      </c>
      <c r="BQ19" s="223">
        <v>32.97</v>
      </c>
      <c r="BR19" s="223">
        <v>36.18</v>
      </c>
      <c r="BS19" s="223">
        <v>31.27</v>
      </c>
      <c r="BT19" s="223">
        <v>33.380000000000003</v>
      </c>
      <c r="BU19" s="223">
        <v>30.12</v>
      </c>
      <c r="BV19" s="227">
        <v>30.65</v>
      </c>
      <c r="BW19" s="234" t="s">
        <v>51</v>
      </c>
      <c r="BX19" s="232">
        <v>5.24</v>
      </c>
      <c r="BY19" s="223">
        <v>1.81</v>
      </c>
      <c r="BZ19" s="223">
        <v>-2.85</v>
      </c>
      <c r="CA19" s="227">
        <v>-5.54</v>
      </c>
      <c r="CB19" s="264" t="s">
        <v>51</v>
      </c>
      <c r="CC19" s="233">
        <v>0.20150000000000001</v>
      </c>
      <c r="CD19" s="229">
        <v>5.7299999999999997E-2</v>
      </c>
      <c r="CE19" s="229">
        <v>-8.6300000000000002E-2</v>
      </c>
      <c r="CF19" s="231">
        <v>-0.15310000000000001</v>
      </c>
    </row>
    <row r="20" spans="1:84" s="52" customFormat="1" ht="15.75" customHeight="1" x14ac:dyDescent="0.3">
      <c r="A20"/>
      <c r="B20" s="212" t="s">
        <v>117</v>
      </c>
      <c r="C20" s="192" t="s">
        <v>41</v>
      </c>
      <c r="D20" s="222">
        <v>3265.19</v>
      </c>
      <c r="E20" s="222">
        <v>2154.1799999999998</v>
      </c>
      <c r="F20" s="222">
        <v>1841.81</v>
      </c>
      <c r="G20" s="222">
        <v>3132.92</v>
      </c>
      <c r="H20" s="222">
        <v>3570.95</v>
      </c>
      <c r="I20" s="222">
        <v>2080.67</v>
      </c>
      <c r="J20" s="222">
        <v>1550.1</v>
      </c>
      <c r="K20" s="222">
        <v>3433.85</v>
      </c>
      <c r="L20" s="222">
        <v>4904.22</v>
      </c>
      <c r="M20" s="222">
        <v>2496.4299999999998</v>
      </c>
      <c r="N20" s="222">
        <v>1600.79</v>
      </c>
      <c r="O20" s="222">
        <v>4084.49</v>
      </c>
      <c r="P20" s="222">
        <v>4298.83</v>
      </c>
      <c r="Q20" s="222">
        <v>2195.9499999999998</v>
      </c>
      <c r="R20" s="222">
        <v>1553.17</v>
      </c>
      <c r="S20" s="222">
        <v>2784.83</v>
      </c>
      <c r="T20" s="222">
        <v>3697.32</v>
      </c>
      <c r="U20" s="222">
        <v>2007.4</v>
      </c>
      <c r="V20" s="222">
        <v>1477.84</v>
      </c>
      <c r="W20" s="222">
        <v>2935.18</v>
      </c>
      <c r="X20" s="222">
        <v>3707.59</v>
      </c>
      <c r="Y20" s="222">
        <v>1955.66</v>
      </c>
      <c r="Z20" s="222">
        <v>1509</v>
      </c>
      <c r="AA20" s="222">
        <v>2455.35</v>
      </c>
      <c r="AB20" s="222">
        <v>2817.89</v>
      </c>
      <c r="AC20" s="222">
        <v>1865.83</v>
      </c>
      <c r="AD20" s="222">
        <v>1379.91</v>
      </c>
      <c r="AE20" s="222">
        <v>2459.88</v>
      </c>
      <c r="AF20" s="222">
        <v>2944.31</v>
      </c>
      <c r="AG20" s="222">
        <v>1678.97</v>
      </c>
      <c r="AH20" s="222">
        <v>1218.1600000000001</v>
      </c>
      <c r="AI20" s="222">
        <v>2395.16</v>
      </c>
      <c r="AJ20" s="222">
        <v>3130.4</v>
      </c>
      <c r="AK20" s="222">
        <v>1787.37</v>
      </c>
      <c r="AL20" s="222">
        <v>1365.65</v>
      </c>
      <c r="AM20" s="222">
        <v>2452.38</v>
      </c>
      <c r="AN20" s="222">
        <v>2639.9</v>
      </c>
      <c r="AO20" s="222">
        <v>1774.56</v>
      </c>
      <c r="AP20" s="222">
        <v>1534.27</v>
      </c>
      <c r="AQ20" s="222">
        <v>2342.42</v>
      </c>
      <c r="AR20" s="222">
        <v>2904.26</v>
      </c>
      <c r="AS20" s="222">
        <v>1658.88</v>
      </c>
      <c r="AT20" s="222">
        <v>1421.66</v>
      </c>
      <c r="AU20" s="222">
        <v>2418.83</v>
      </c>
      <c r="AV20" s="222">
        <v>2670.36</v>
      </c>
      <c r="AW20" s="222">
        <v>1354.02</v>
      </c>
      <c r="AX20" s="222">
        <v>1277.9000000000001</v>
      </c>
      <c r="AY20" s="223">
        <v>1915.92</v>
      </c>
      <c r="AZ20" s="223">
        <v>1979.1</v>
      </c>
      <c r="BA20" s="223">
        <v>1544.55</v>
      </c>
      <c r="BB20" s="223">
        <v>1370.1</v>
      </c>
      <c r="BC20" s="223">
        <v>1885.61</v>
      </c>
      <c r="BD20" s="223">
        <v>2201.11</v>
      </c>
      <c r="BE20" s="223">
        <v>1667.03</v>
      </c>
      <c r="BF20" s="223">
        <v>1384.35</v>
      </c>
      <c r="BG20" s="223">
        <v>2174.36</v>
      </c>
      <c r="BH20" s="223">
        <v>2016.98</v>
      </c>
      <c r="BI20" s="223">
        <v>1653.1</v>
      </c>
      <c r="BJ20" s="223">
        <v>1325.79</v>
      </c>
      <c r="BK20" s="223">
        <v>2061.19</v>
      </c>
      <c r="BL20" s="223">
        <v>1916.83</v>
      </c>
      <c r="BM20" s="223">
        <v>1520.68</v>
      </c>
      <c r="BN20" s="223">
        <v>1290.97</v>
      </c>
      <c r="BO20" s="223">
        <v>1888.02</v>
      </c>
      <c r="BP20" s="223">
        <v>2036.08</v>
      </c>
      <c r="BQ20" s="223">
        <v>1544.02</v>
      </c>
      <c r="BR20" s="223">
        <v>1119.68</v>
      </c>
      <c r="BS20" s="223">
        <v>1624.11</v>
      </c>
      <c r="BT20" s="223">
        <v>1861.5</v>
      </c>
      <c r="BU20" s="223">
        <v>1482.44</v>
      </c>
      <c r="BV20" s="227">
        <v>1148.5899999999999</v>
      </c>
      <c r="BW20" s="234" t="s">
        <v>51</v>
      </c>
      <c r="BX20" s="232">
        <v>-263.92</v>
      </c>
      <c r="BY20" s="223">
        <v>-174.58</v>
      </c>
      <c r="BZ20" s="223">
        <v>-61.58</v>
      </c>
      <c r="CA20" s="227">
        <v>28.92</v>
      </c>
      <c r="CB20" s="264" t="s">
        <v>51</v>
      </c>
      <c r="CC20" s="233">
        <v>-0.13980000000000001</v>
      </c>
      <c r="CD20" s="229">
        <v>-8.5699999999999998E-2</v>
      </c>
      <c r="CE20" s="229">
        <v>-3.9899999999999998E-2</v>
      </c>
      <c r="CF20" s="231">
        <v>2.58E-2</v>
      </c>
    </row>
    <row r="21" spans="1:84" s="52" customFormat="1" ht="15.75" customHeight="1" x14ac:dyDescent="0.3">
      <c r="A21"/>
      <c r="B21" s="212" t="s">
        <v>118</v>
      </c>
      <c r="C21" s="192" t="s">
        <v>9</v>
      </c>
      <c r="D21" s="222">
        <v>439</v>
      </c>
      <c r="E21" s="222">
        <v>470.34</v>
      </c>
      <c r="F21" s="222">
        <v>459.72</v>
      </c>
      <c r="G21" s="222">
        <v>479.04</v>
      </c>
      <c r="H21" s="222">
        <v>446.52</v>
      </c>
      <c r="I21" s="222">
        <v>462.99</v>
      </c>
      <c r="J21" s="222">
        <v>461</v>
      </c>
      <c r="K21" s="222">
        <v>474.4</v>
      </c>
      <c r="L21" s="222">
        <v>475.04</v>
      </c>
      <c r="M21" s="222">
        <v>474.39</v>
      </c>
      <c r="N21" s="222">
        <v>482.08</v>
      </c>
      <c r="O21" s="222">
        <v>527.54999999999995</v>
      </c>
      <c r="P21" s="222">
        <v>482.98</v>
      </c>
      <c r="Q21" s="222">
        <v>501.03</v>
      </c>
      <c r="R21" s="222">
        <v>495.6</v>
      </c>
      <c r="S21" s="222">
        <v>501.51</v>
      </c>
      <c r="T21" s="222">
        <v>480.62</v>
      </c>
      <c r="U21" s="222">
        <v>469.38</v>
      </c>
      <c r="V21" s="222">
        <v>477.57</v>
      </c>
      <c r="W21" s="222">
        <v>492.28</v>
      </c>
      <c r="X21" s="222">
        <v>462.11</v>
      </c>
      <c r="Y21" s="222">
        <v>474.48</v>
      </c>
      <c r="Z21" s="222">
        <v>477.9</v>
      </c>
      <c r="AA21" s="222">
        <v>476.69</v>
      </c>
      <c r="AB21" s="222">
        <v>442.41</v>
      </c>
      <c r="AC21" s="222">
        <v>449.81</v>
      </c>
      <c r="AD21" s="222">
        <v>460.15</v>
      </c>
      <c r="AE21" s="222">
        <v>467.08</v>
      </c>
      <c r="AF21" s="222">
        <v>449.14</v>
      </c>
      <c r="AG21" s="222">
        <v>470.43</v>
      </c>
      <c r="AH21" s="222">
        <v>466.29</v>
      </c>
      <c r="AI21" s="222">
        <v>483.84</v>
      </c>
      <c r="AJ21" s="222">
        <v>438.71</v>
      </c>
      <c r="AK21" s="222">
        <v>465.24</v>
      </c>
      <c r="AL21" s="222">
        <v>474.19</v>
      </c>
      <c r="AM21" s="222">
        <v>493.67</v>
      </c>
      <c r="AN21" s="222">
        <v>417.21</v>
      </c>
      <c r="AO21" s="222">
        <v>455.15</v>
      </c>
      <c r="AP21" s="222">
        <v>456.41</v>
      </c>
      <c r="AQ21" s="222">
        <v>446.52</v>
      </c>
      <c r="AR21" s="222">
        <v>402.47</v>
      </c>
      <c r="AS21" s="222">
        <v>453.07</v>
      </c>
      <c r="AT21" s="222">
        <v>456.92</v>
      </c>
      <c r="AU21" s="222">
        <v>437.3</v>
      </c>
      <c r="AV21" s="222">
        <v>418</v>
      </c>
      <c r="AW21" s="222">
        <v>470.88</v>
      </c>
      <c r="AX21" s="222">
        <v>474.7</v>
      </c>
      <c r="AY21" s="223">
        <v>454.31</v>
      </c>
      <c r="AZ21" s="223">
        <v>440.12</v>
      </c>
      <c r="BA21" s="223">
        <v>439.34</v>
      </c>
      <c r="BB21" s="223">
        <v>467.13</v>
      </c>
      <c r="BC21" s="223">
        <v>471.61</v>
      </c>
      <c r="BD21" s="223">
        <v>435.21</v>
      </c>
      <c r="BE21" s="223">
        <v>498.84</v>
      </c>
      <c r="BF21" s="223">
        <v>492.25</v>
      </c>
      <c r="BG21" s="223">
        <v>470.67</v>
      </c>
      <c r="BH21" s="223">
        <v>422.13</v>
      </c>
      <c r="BI21" s="223">
        <v>424.09</v>
      </c>
      <c r="BJ21" s="223">
        <v>427.98</v>
      </c>
      <c r="BK21" s="223">
        <v>433.66</v>
      </c>
      <c r="BL21" s="223">
        <v>393.42</v>
      </c>
      <c r="BM21" s="223">
        <v>408.79</v>
      </c>
      <c r="BN21" s="223">
        <v>405.17</v>
      </c>
      <c r="BO21" s="223">
        <v>408.49</v>
      </c>
      <c r="BP21" s="223">
        <v>517.99</v>
      </c>
      <c r="BQ21" s="223">
        <v>542.91999999999996</v>
      </c>
      <c r="BR21" s="223">
        <v>547.83000000000004</v>
      </c>
      <c r="BS21" s="223">
        <v>511.98</v>
      </c>
      <c r="BT21" s="223">
        <v>481.41</v>
      </c>
      <c r="BU21" s="223">
        <v>507.71</v>
      </c>
      <c r="BV21" s="227">
        <v>513.08000000000004</v>
      </c>
      <c r="BW21" s="234" t="s">
        <v>51</v>
      </c>
      <c r="BX21" s="232">
        <v>103.5</v>
      </c>
      <c r="BY21" s="223">
        <v>-36.58</v>
      </c>
      <c r="BZ21" s="223">
        <v>-35.21</v>
      </c>
      <c r="CA21" s="227">
        <v>-34.76</v>
      </c>
      <c r="CB21" s="264" t="s">
        <v>51</v>
      </c>
      <c r="CC21" s="233">
        <v>0.25340000000000001</v>
      </c>
      <c r="CD21" s="229">
        <v>-7.0599999999999996E-2</v>
      </c>
      <c r="CE21" s="229">
        <v>-6.4799999999999996E-2</v>
      </c>
      <c r="CF21" s="231">
        <v>-6.3399999999999998E-2</v>
      </c>
    </row>
    <row r="22" spans="1:84" s="52" customFormat="1" ht="15.75" customHeight="1" x14ac:dyDescent="0.3">
      <c r="A22"/>
      <c r="B22" s="212" t="s">
        <v>119</v>
      </c>
      <c r="C22" s="192" t="s">
        <v>10</v>
      </c>
      <c r="D22" s="222">
        <v>514.35</v>
      </c>
      <c r="E22" s="222">
        <v>552.25</v>
      </c>
      <c r="F22" s="222">
        <v>539.64</v>
      </c>
      <c r="G22" s="222">
        <v>530.82000000000005</v>
      </c>
      <c r="H22" s="222">
        <v>458.25</v>
      </c>
      <c r="I22" s="222">
        <v>494.52</v>
      </c>
      <c r="J22" s="222">
        <v>496.82</v>
      </c>
      <c r="K22" s="222">
        <v>492.86</v>
      </c>
      <c r="L22" s="222">
        <v>482.78</v>
      </c>
      <c r="M22" s="222">
        <v>506.05</v>
      </c>
      <c r="N22" s="222">
        <v>510.08</v>
      </c>
      <c r="O22" s="222">
        <v>520.85</v>
      </c>
      <c r="P22" s="222">
        <v>507.62</v>
      </c>
      <c r="Q22" s="222">
        <v>532.39</v>
      </c>
      <c r="R22" s="222">
        <v>526.54</v>
      </c>
      <c r="S22" s="222">
        <v>516.14</v>
      </c>
      <c r="T22" s="222">
        <v>463.94</v>
      </c>
      <c r="U22" s="222">
        <v>473.75</v>
      </c>
      <c r="V22" s="222">
        <v>472.69</v>
      </c>
      <c r="W22" s="222">
        <v>478.39</v>
      </c>
      <c r="X22" s="222">
        <v>456.04</v>
      </c>
      <c r="Y22" s="222">
        <v>477.48</v>
      </c>
      <c r="Z22" s="222">
        <v>475.88</v>
      </c>
      <c r="AA22" s="222">
        <v>465.36</v>
      </c>
      <c r="AB22" s="222">
        <v>419.41</v>
      </c>
      <c r="AC22" s="222">
        <v>442.93</v>
      </c>
      <c r="AD22" s="222">
        <v>441.23</v>
      </c>
      <c r="AE22" s="222">
        <v>438.17</v>
      </c>
      <c r="AF22" s="222">
        <v>403.47</v>
      </c>
      <c r="AG22" s="222">
        <v>427.66</v>
      </c>
      <c r="AH22" s="222">
        <v>428.17</v>
      </c>
      <c r="AI22" s="222">
        <v>423.4</v>
      </c>
      <c r="AJ22" s="222">
        <v>394.55</v>
      </c>
      <c r="AK22" s="222">
        <v>422.93</v>
      </c>
      <c r="AL22" s="222">
        <v>430.2</v>
      </c>
      <c r="AM22" s="222">
        <v>425.75</v>
      </c>
      <c r="AN22" s="222">
        <v>392.2</v>
      </c>
      <c r="AO22" s="222">
        <v>419.43</v>
      </c>
      <c r="AP22" s="222">
        <v>420.96</v>
      </c>
      <c r="AQ22" s="222">
        <v>409.17</v>
      </c>
      <c r="AR22" s="222">
        <v>380.4</v>
      </c>
      <c r="AS22" s="222">
        <v>415.81</v>
      </c>
      <c r="AT22" s="222">
        <v>421.32</v>
      </c>
      <c r="AU22" s="222">
        <v>402.66</v>
      </c>
      <c r="AV22" s="222">
        <v>389.75</v>
      </c>
      <c r="AW22" s="222">
        <v>425.6</v>
      </c>
      <c r="AX22" s="222">
        <v>431.5</v>
      </c>
      <c r="AY22" s="223">
        <v>412.11</v>
      </c>
      <c r="AZ22" s="223">
        <v>365.04</v>
      </c>
      <c r="BA22" s="223">
        <v>365.02</v>
      </c>
      <c r="BB22" s="223">
        <v>387.61</v>
      </c>
      <c r="BC22" s="223">
        <v>377.03</v>
      </c>
      <c r="BD22" s="223">
        <v>340.9</v>
      </c>
      <c r="BE22" s="223">
        <v>379.6</v>
      </c>
      <c r="BF22" s="223">
        <v>383.96</v>
      </c>
      <c r="BG22" s="223">
        <v>362</v>
      </c>
      <c r="BH22" s="223">
        <v>322.58</v>
      </c>
      <c r="BI22" s="223">
        <v>330.22</v>
      </c>
      <c r="BJ22" s="223">
        <v>335.78</v>
      </c>
      <c r="BK22" s="223">
        <v>331.66</v>
      </c>
      <c r="BL22" s="223">
        <v>326.39</v>
      </c>
      <c r="BM22" s="223">
        <v>341.31</v>
      </c>
      <c r="BN22" s="223">
        <v>340.37</v>
      </c>
      <c r="BO22" s="223">
        <v>334.25</v>
      </c>
      <c r="BP22" s="223">
        <v>384.2</v>
      </c>
      <c r="BQ22" s="223">
        <v>402.48</v>
      </c>
      <c r="BR22" s="223">
        <v>409.69</v>
      </c>
      <c r="BS22" s="223">
        <v>379.38</v>
      </c>
      <c r="BT22" s="223">
        <v>365</v>
      </c>
      <c r="BU22" s="223">
        <v>382.97</v>
      </c>
      <c r="BV22" s="227">
        <v>390.09</v>
      </c>
      <c r="BW22" s="234" t="s">
        <v>51</v>
      </c>
      <c r="BX22" s="232">
        <v>45.13</v>
      </c>
      <c r="BY22" s="223">
        <v>-19.190000000000001</v>
      </c>
      <c r="BZ22" s="223">
        <v>-19.510000000000002</v>
      </c>
      <c r="CA22" s="227">
        <v>-19.600000000000001</v>
      </c>
      <c r="CB22" s="264" t="s">
        <v>51</v>
      </c>
      <c r="CC22" s="233">
        <v>0.13500000000000001</v>
      </c>
      <c r="CD22" s="229">
        <v>-0.05</v>
      </c>
      <c r="CE22" s="229">
        <v>-4.8500000000000001E-2</v>
      </c>
      <c r="CF22" s="231">
        <v>-4.7800000000000002E-2</v>
      </c>
    </row>
    <row r="23" spans="1:84" s="52" customFormat="1" ht="15.75" customHeight="1" x14ac:dyDescent="0.3">
      <c r="A23"/>
      <c r="B23" s="212" t="s">
        <v>120</v>
      </c>
      <c r="C23" s="192" t="s">
        <v>42</v>
      </c>
      <c r="D23" s="222">
        <v>2632.74</v>
      </c>
      <c r="E23" s="222">
        <v>2826.55</v>
      </c>
      <c r="F23" s="222">
        <v>2752.93</v>
      </c>
      <c r="G23" s="222">
        <v>2826.62</v>
      </c>
      <c r="H23" s="222">
        <v>2350.9699999999998</v>
      </c>
      <c r="I23" s="222">
        <v>2522.31</v>
      </c>
      <c r="J23" s="222">
        <v>2475.5300000000002</v>
      </c>
      <c r="K23" s="222">
        <v>2501.8000000000002</v>
      </c>
      <c r="L23" s="222">
        <v>2466.5700000000002</v>
      </c>
      <c r="M23" s="222">
        <v>2463.33</v>
      </c>
      <c r="N23" s="222">
        <v>2496.31</v>
      </c>
      <c r="O23" s="222">
        <v>2557.25</v>
      </c>
      <c r="P23" s="222">
        <v>2174.5100000000002</v>
      </c>
      <c r="Q23" s="222">
        <v>2258.15</v>
      </c>
      <c r="R23" s="222">
        <v>2201.04</v>
      </c>
      <c r="S23" s="222">
        <v>2084.5300000000002</v>
      </c>
      <c r="T23" s="222">
        <v>1796.52</v>
      </c>
      <c r="U23" s="222">
        <v>1890.6</v>
      </c>
      <c r="V23" s="222">
        <v>1910.88</v>
      </c>
      <c r="W23" s="222">
        <v>1967.78</v>
      </c>
      <c r="X23" s="222">
        <v>1886.2</v>
      </c>
      <c r="Y23" s="222">
        <v>2049.77</v>
      </c>
      <c r="Z23" s="222">
        <v>1881.16</v>
      </c>
      <c r="AA23" s="222">
        <v>1860.99</v>
      </c>
      <c r="AB23" s="222">
        <v>1741.78</v>
      </c>
      <c r="AC23" s="222">
        <v>1940.25</v>
      </c>
      <c r="AD23" s="222">
        <v>2143.86</v>
      </c>
      <c r="AE23" s="222">
        <v>1879.94</v>
      </c>
      <c r="AF23" s="222">
        <v>2128.41</v>
      </c>
      <c r="AG23" s="222">
        <v>2058.56</v>
      </c>
      <c r="AH23" s="222">
        <v>2146.7800000000002</v>
      </c>
      <c r="AI23" s="222">
        <v>2043.98</v>
      </c>
      <c r="AJ23" s="222">
        <v>2166.9899999999998</v>
      </c>
      <c r="AK23" s="222">
        <v>2143.21</v>
      </c>
      <c r="AL23" s="222">
        <v>2360.2600000000002</v>
      </c>
      <c r="AM23" s="222">
        <v>2343.69</v>
      </c>
      <c r="AN23" s="222">
        <v>2071.87</v>
      </c>
      <c r="AO23" s="222">
        <v>2115.42</v>
      </c>
      <c r="AP23" s="222">
        <v>2177.5500000000002</v>
      </c>
      <c r="AQ23" s="222">
        <v>2139.8200000000002</v>
      </c>
      <c r="AR23" s="222">
        <v>1943.34</v>
      </c>
      <c r="AS23" s="222">
        <v>2164.2800000000002</v>
      </c>
      <c r="AT23" s="222">
        <v>2225.27</v>
      </c>
      <c r="AU23" s="222">
        <v>2091.0300000000002</v>
      </c>
      <c r="AV23" s="222">
        <v>1918.07</v>
      </c>
      <c r="AW23" s="222">
        <v>2131.9</v>
      </c>
      <c r="AX23" s="222">
        <v>2202.58</v>
      </c>
      <c r="AY23" s="223">
        <v>2033.44</v>
      </c>
      <c r="AZ23" s="223">
        <v>1808.97</v>
      </c>
      <c r="BA23" s="223">
        <v>1321.46</v>
      </c>
      <c r="BB23" s="223">
        <v>1486.63</v>
      </c>
      <c r="BC23" s="223">
        <v>1438.18</v>
      </c>
      <c r="BD23" s="223">
        <v>1450.93</v>
      </c>
      <c r="BE23" s="223">
        <v>1595.46</v>
      </c>
      <c r="BF23" s="223">
        <v>1621.63</v>
      </c>
      <c r="BG23" s="223">
        <v>1692.03</v>
      </c>
      <c r="BH23" s="223">
        <v>1680</v>
      </c>
      <c r="BI23" s="223">
        <v>1781.32</v>
      </c>
      <c r="BJ23" s="223">
        <v>1954.61</v>
      </c>
      <c r="BK23" s="223">
        <v>2097.7600000000002</v>
      </c>
      <c r="BL23" s="223">
        <v>1718.76</v>
      </c>
      <c r="BM23" s="223">
        <v>1843.68</v>
      </c>
      <c r="BN23" s="223">
        <v>2056.31</v>
      </c>
      <c r="BO23" s="223">
        <v>2202.98</v>
      </c>
      <c r="BP23" s="223">
        <v>1889.57</v>
      </c>
      <c r="BQ23" s="223">
        <v>2061.77</v>
      </c>
      <c r="BR23" s="223">
        <v>2310.27</v>
      </c>
      <c r="BS23" s="223">
        <v>2440.2199999999998</v>
      </c>
      <c r="BT23" s="223">
        <v>1807.71</v>
      </c>
      <c r="BU23" s="223">
        <v>2080.77</v>
      </c>
      <c r="BV23" s="227">
        <v>2212.38</v>
      </c>
      <c r="BW23" s="234" t="s">
        <v>51</v>
      </c>
      <c r="BX23" s="232">
        <v>237.24</v>
      </c>
      <c r="BY23" s="223">
        <v>-81.86</v>
      </c>
      <c r="BZ23" s="223">
        <v>19</v>
      </c>
      <c r="CA23" s="227">
        <v>-97.89</v>
      </c>
      <c r="CB23" s="264" t="s">
        <v>51</v>
      </c>
      <c r="CC23" s="233">
        <v>0.1077</v>
      </c>
      <c r="CD23" s="229">
        <v>-4.3299999999999998E-2</v>
      </c>
      <c r="CE23" s="229">
        <v>9.1999999999999998E-3</v>
      </c>
      <c r="CF23" s="231">
        <v>-4.24E-2</v>
      </c>
    </row>
    <row r="24" spans="1:84" s="52" customFormat="1" ht="15.75" customHeight="1" x14ac:dyDescent="0.3">
      <c r="A24"/>
      <c r="B24" s="212" t="s">
        <v>121</v>
      </c>
      <c r="C24" s="192" t="s">
        <v>11</v>
      </c>
      <c r="D24" s="222">
        <v>21.94</v>
      </c>
      <c r="E24" s="222">
        <v>22.89</v>
      </c>
      <c r="F24" s="222">
        <v>22.34</v>
      </c>
      <c r="G24" s="222">
        <v>21.83</v>
      </c>
      <c r="H24" s="222">
        <v>21.12</v>
      </c>
      <c r="I24" s="222">
        <v>22.56</v>
      </c>
      <c r="J24" s="222">
        <v>22.71</v>
      </c>
      <c r="K24" s="222">
        <v>22.88</v>
      </c>
      <c r="L24" s="222">
        <v>23.18</v>
      </c>
      <c r="M24" s="222">
        <v>23.1</v>
      </c>
      <c r="N24" s="222">
        <v>23.2</v>
      </c>
      <c r="O24" s="222">
        <v>24.38</v>
      </c>
      <c r="P24" s="222">
        <v>22.03</v>
      </c>
      <c r="Q24" s="222">
        <v>22.8</v>
      </c>
      <c r="R24" s="222">
        <v>22.47</v>
      </c>
      <c r="S24" s="222">
        <v>21.74</v>
      </c>
      <c r="T24" s="222">
        <v>20.3</v>
      </c>
      <c r="U24" s="222">
        <v>20.84</v>
      </c>
      <c r="V24" s="222">
        <v>20.98</v>
      </c>
      <c r="W24" s="222">
        <v>20.96</v>
      </c>
      <c r="X24" s="222">
        <v>20.22</v>
      </c>
      <c r="Y24" s="222">
        <v>21.24</v>
      </c>
      <c r="Z24" s="222">
        <v>21.27</v>
      </c>
      <c r="AA24" s="222">
        <v>20.420000000000002</v>
      </c>
      <c r="AB24" s="222">
        <v>19.440000000000001</v>
      </c>
      <c r="AC24" s="222">
        <v>20.64</v>
      </c>
      <c r="AD24" s="222">
        <v>20.71</v>
      </c>
      <c r="AE24" s="222">
        <v>20.16</v>
      </c>
      <c r="AF24" s="222">
        <v>18.899999999999999</v>
      </c>
      <c r="AG24" s="222">
        <v>20.41</v>
      </c>
      <c r="AH24" s="222">
        <v>20.89</v>
      </c>
      <c r="AI24" s="222">
        <v>20.239999999999998</v>
      </c>
      <c r="AJ24" s="222">
        <v>18.5</v>
      </c>
      <c r="AK24" s="222">
        <v>19.98</v>
      </c>
      <c r="AL24" s="222">
        <v>20.62</v>
      </c>
      <c r="AM24" s="222">
        <v>19.96</v>
      </c>
      <c r="AN24" s="222">
        <v>18.62</v>
      </c>
      <c r="AO24" s="222">
        <v>20.12</v>
      </c>
      <c r="AP24" s="222">
        <v>20.47</v>
      </c>
      <c r="AQ24" s="222">
        <v>19.61</v>
      </c>
      <c r="AR24" s="222">
        <v>17.5</v>
      </c>
      <c r="AS24" s="222">
        <v>19.28</v>
      </c>
      <c r="AT24" s="222">
        <v>19.86</v>
      </c>
      <c r="AU24" s="222">
        <v>18.760000000000002</v>
      </c>
      <c r="AV24" s="222">
        <v>16.68</v>
      </c>
      <c r="AW24" s="222">
        <v>18.59</v>
      </c>
      <c r="AX24" s="222">
        <v>19.100000000000001</v>
      </c>
      <c r="AY24" s="223">
        <v>17.96</v>
      </c>
      <c r="AZ24" s="223">
        <v>16.09</v>
      </c>
      <c r="BA24" s="223">
        <v>16.12</v>
      </c>
      <c r="BB24" s="223">
        <v>17.559999999999999</v>
      </c>
      <c r="BC24" s="223">
        <v>16.760000000000002</v>
      </c>
      <c r="BD24" s="223">
        <v>15.35</v>
      </c>
      <c r="BE24" s="223">
        <v>17.52</v>
      </c>
      <c r="BF24" s="223">
        <v>18</v>
      </c>
      <c r="BG24" s="223">
        <v>16.62</v>
      </c>
      <c r="BH24" s="223">
        <v>14.55</v>
      </c>
      <c r="BI24" s="223">
        <v>15.1</v>
      </c>
      <c r="BJ24" s="223">
        <v>15.54</v>
      </c>
      <c r="BK24" s="223">
        <v>15.18</v>
      </c>
      <c r="BL24" s="223">
        <v>14.48</v>
      </c>
      <c r="BM24" s="223">
        <v>15.34</v>
      </c>
      <c r="BN24" s="223">
        <v>15.4</v>
      </c>
      <c r="BO24" s="223">
        <v>14.96</v>
      </c>
      <c r="BP24" s="223">
        <v>17.13</v>
      </c>
      <c r="BQ24" s="223">
        <v>18.21</v>
      </c>
      <c r="BR24" s="223">
        <v>18.68</v>
      </c>
      <c r="BS24" s="223">
        <v>16.97</v>
      </c>
      <c r="BT24" s="223">
        <v>16.190000000000001</v>
      </c>
      <c r="BU24" s="223">
        <v>17.25</v>
      </c>
      <c r="BV24" s="227">
        <v>17.71</v>
      </c>
      <c r="BW24" s="234" t="s">
        <v>51</v>
      </c>
      <c r="BX24" s="232">
        <v>2.0099999999999998</v>
      </c>
      <c r="BY24" s="223">
        <v>-0.93</v>
      </c>
      <c r="BZ24" s="223">
        <v>-0.96</v>
      </c>
      <c r="CA24" s="227">
        <v>-0.97</v>
      </c>
      <c r="CB24" s="264" t="s">
        <v>51</v>
      </c>
      <c r="CC24" s="233">
        <v>0.13450000000000001</v>
      </c>
      <c r="CD24" s="229">
        <v>-5.45E-2</v>
      </c>
      <c r="CE24" s="229">
        <v>-5.28E-2</v>
      </c>
      <c r="CF24" s="231">
        <v>-5.21E-2</v>
      </c>
    </row>
    <row r="25" spans="1:84" s="52" customFormat="1" ht="15.75" customHeight="1" x14ac:dyDescent="0.3">
      <c r="A25"/>
      <c r="B25" s="212" t="s">
        <v>122</v>
      </c>
      <c r="C25" s="192" t="s">
        <v>43</v>
      </c>
      <c r="D25" s="222">
        <v>10.3</v>
      </c>
      <c r="E25" s="222">
        <v>11.04</v>
      </c>
      <c r="F25" s="222">
        <v>10.98</v>
      </c>
      <c r="G25" s="222">
        <v>10.52</v>
      </c>
      <c r="H25" s="222">
        <v>9.69</v>
      </c>
      <c r="I25" s="222">
        <v>10.49</v>
      </c>
      <c r="J25" s="222">
        <v>10.67</v>
      </c>
      <c r="K25" s="222">
        <v>10.31</v>
      </c>
      <c r="L25" s="222">
        <v>10.050000000000001</v>
      </c>
      <c r="M25" s="222">
        <v>10.33</v>
      </c>
      <c r="N25" s="222">
        <v>10.58</v>
      </c>
      <c r="O25" s="222">
        <v>10.68</v>
      </c>
      <c r="P25" s="222">
        <v>9.61</v>
      </c>
      <c r="Q25" s="222">
        <v>10.23</v>
      </c>
      <c r="R25" s="222">
        <v>10.23</v>
      </c>
      <c r="S25" s="222">
        <v>9.6999999999999993</v>
      </c>
      <c r="T25" s="222">
        <v>8.7899999999999991</v>
      </c>
      <c r="U25" s="222">
        <v>9.14</v>
      </c>
      <c r="V25" s="222">
        <v>9.2899999999999991</v>
      </c>
      <c r="W25" s="222">
        <v>9.08</v>
      </c>
      <c r="X25" s="222">
        <v>8.14</v>
      </c>
      <c r="Y25" s="222">
        <v>8.74</v>
      </c>
      <c r="Z25" s="222">
        <v>8.85</v>
      </c>
      <c r="AA25" s="222">
        <v>8.34</v>
      </c>
      <c r="AB25" s="222">
        <v>7.7</v>
      </c>
      <c r="AC25" s="222">
        <v>8.2899999999999991</v>
      </c>
      <c r="AD25" s="222">
        <v>8.4</v>
      </c>
      <c r="AE25" s="222">
        <v>8.08</v>
      </c>
      <c r="AF25" s="222">
        <v>6.59</v>
      </c>
      <c r="AG25" s="222">
        <v>7.29</v>
      </c>
      <c r="AH25" s="222">
        <v>7.42</v>
      </c>
      <c r="AI25" s="222">
        <v>7.06</v>
      </c>
      <c r="AJ25" s="222">
        <v>5.89</v>
      </c>
      <c r="AK25" s="222">
        <v>6.62</v>
      </c>
      <c r="AL25" s="222">
        <v>6.81</v>
      </c>
      <c r="AM25" s="222">
        <v>6.41</v>
      </c>
      <c r="AN25" s="222">
        <v>5.63</v>
      </c>
      <c r="AO25" s="222">
        <v>6.35</v>
      </c>
      <c r="AP25" s="222">
        <v>6.45</v>
      </c>
      <c r="AQ25" s="222">
        <v>6</v>
      </c>
      <c r="AR25" s="222">
        <v>5.22</v>
      </c>
      <c r="AS25" s="222">
        <v>6.01</v>
      </c>
      <c r="AT25" s="222">
        <v>6.2</v>
      </c>
      <c r="AU25" s="222">
        <v>5.68</v>
      </c>
      <c r="AV25" s="222">
        <v>4.96</v>
      </c>
      <c r="AW25" s="222">
        <v>5.7</v>
      </c>
      <c r="AX25" s="222">
        <v>5.9</v>
      </c>
      <c r="AY25" s="223">
        <v>5.39</v>
      </c>
      <c r="AZ25" s="223">
        <v>4.9000000000000004</v>
      </c>
      <c r="BA25" s="223">
        <v>5.04</v>
      </c>
      <c r="BB25" s="223">
        <v>5.56</v>
      </c>
      <c r="BC25" s="223">
        <v>5.08</v>
      </c>
      <c r="BD25" s="223">
        <v>4.45</v>
      </c>
      <c r="BE25" s="223">
        <v>5.26</v>
      </c>
      <c r="BF25" s="223">
        <v>5.5</v>
      </c>
      <c r="BG25" s="223">
        <v>4.8899999999999997</v>
      </c>
      <c r="BH25" s="223">
        <v>4.22</v>
      </c>
      <c r="BI25" s="223">
        <v>4.57</v>
      </c>
      <c r="BJ25" s="223">
        <v>4.74</v>
      </c>
      <c r="BK25" s="223">
        <v>4.4800000000000004</v>
      </c>
      <c r="BL25" s="223">
        <v>4.5199999999999996</v>
      </c>
      <c r="BM25" s="223">
        <v>4.92</v>
      </c>
      <c r="BN25" s="223">
        <v>4.95</v>
      </c>
      <c r="BO25" s="223">
        <v>4.6900000000000004</v>
      </c>
      <c r="BP25" s="223">
        <v>5.38</v>
      </c>
      <c r="BQ25" s="223">
        <v>5.78</v>
      </c>
      <c r="BR25" s="223">
        <v>5.96</v>
      </c>
      <c r="BS25" s="223">
        <v>5.34</v>
      </c>
      <c r="BT25" s="223">
        <v>5.1100000000000003</v>
      </c>
      <c r="BU25" s="223">
        <v>5.5</v>
      </c>
      <c r="BV25" s="227">
        <v>5.68</v>
      </c>
      <c r="BW25" s="234" t="s">
        <v>51</v>
      </c>
      <c r="BX25" s="232">
        <v>0.65</v>
      </c>
      <c r="BY25" s="223">
        <v>-0.27</v>
      </c>
      <c r="BZ25" s="223">
        <v>-0.28000000000000003</v>
      </c>
      <c r="CA25" s="227">
        <v>-0.28999999999999998</v>
      </c>
      <c r="CB25" s="264" t="s">
        <v>51</v>
      </c>
      <c r="CC25" s="233">
        <v>0.13819999999999999</v>
      </c>
      <c r="CD25" s="229">
        <v>-4.9299999999999997E-2</v>
      </c>
      <c r="CE25" s="229">
        <v>-4.8800000000000003E-2</v>
      </c>
      <c r="CF25" s="231">
        <v>-4.8500000000000001E-2</v>
      </c>
    </row>
    <row r="26" spans="1:84" s="52" customFormat="1" ht="15.75" customHeight="1" x14ac:dyDescent="0.3">
      <c r="A26"/>
      <c r="B26" s="212" t="s">
        <v>123</v>
      </c>
      <c r="C26" s="192" t="s">
        <v>12</v>
      </c>
      <c r="D26" s="222">
        <v>10.91</v>
      </c>
      <c r="E26" s="222">
        <v>10.78</v>
      </c>
      <c r="F26" s="222">
        <v>10.06</v>
      </c>
      <c r="G26" s="222">
        <v>10.210000000000001</v>
      </c>
      <c r="H26" s="222">
        <v>8.36</v>
      </c>
      <c r="I26" s="222">
        <v>8.6300000000000008</v>
      </c>
      <c r="J26" s="222">
        <v>8.4499999999999993</v>
      </c>
      <c r="K26" s="222">
        <v>9.4600000000000009</v>
      </c>
      <c r="L26" s="222">
        <v>9.01</v>
      </c>
      <c r="M26" s="222">
        <v>8.2899999999999991</v>
      </c>
      <c r="N26" s="222">
        <v>7.79</v>
      </c>
      <c r="O26" s="222">
        <v>9.23</v>
      </c>
      <c r="P26" s="222">
        <v>9.56</v>
      </c>
      <c r="Q26" s="222">
        <v>8.69</v>
      </c>
      <c r="R26" s="222">
        <v>7.94</v>
      </c>
      <c r="S26" s="222">
        <v>8.4499999999999993</v>
      </c>
      <c r="T26" s="222">
        <v>7.18</v>
      </c>
      <c r="U26" s="222">
        <v>6.57</v>
      </c>
      <c r="V26" s="222">
        <v>6.22</v>
      </c>
      <c r="W26" s="222">
        <v>7.41</v>
      </c>
      <c r="X26" s="222">
        <v>7.16</v>
      </c>
      <c r="Y26" s="222">
        <v>6.47</v>
      </c>
      <c r="Z26" s="222">
        <v>6.05</v>
      </c>
      <c r="AA26" s="222">
        <v>6.59</v>
      </c>
      <c r="AB26" s="222">
        <v>6.74</v>
      </c>
      <c r="AC26" s="222">
        <v>6.27</v>
      </c>
      <c r="AD26" s="222">
        <v>5.95</v>
      </c>
      <c r="AE26" s="222">
        <v>6.39</v>
      </c>
      <c r="AF26" s="222">
        <v>3.8</v>
      </c>
      <c r="AG26" s="222">
        <v>4.03</v>
      </c>
      <c r="AH26" s="222">
        <v>3.99</v>
      </c>
      <c r="AI26" s="222">
        <v>4.03</v>
      </c>
      <c r="AJ26" s="222">
        <v>3.47</v>
      </c>
      <c r="AK26" s="222">
        <v>3.81</v>
      </c>
      <c r="AL26" s="222">
        <v>3.9</v>
      </c>
      <c r="AM26" s="222">
        <v>3.89</v>
      </c>
      <c r="AN26" s="222">
        <v>3.39</v>
      </c>
      <c r="AO26" s="222">
        <v>3.7</v>
      </c>
      <c r="AP26" s="222">
        <v>3.7</v>
      </c>
      <c r="AQ26" s="222">
        <v>3.62</v>
      </c>
      <c r="AR26" s="222">
        <v>3.23</v>
      </c>
      <c r="AS26" s="222">
        <v>3.65</v>
      </c>
      <c r="AT26" s="222">
        <v>3.67</v>
      </c>
      <c r="AU26" s="222">
        <v>3.51</v>
      </c>
      <c r="AV26" s="222">
        <v>3.03</v>
      </c>
      <c r="AW26" s="222">
        <v>3.43</v>
      </c>
      <c r="AX26" s="222">
        <v>3.45</v>
      </c>
      <c r="AY26" s="223">
        <v>3.29</v>
      </c>
      <c r="AZ26" s="223">
        <v>3.13</v>
      </c>
      <c r="BA26" s="223">
        <v>3.15</v>
      </c>
      <c r="BB26" s="223">
        <v>3.37</v>
      </c>
      <c r="BC26" s="223">
        <v>3.32</v>
      </c>
      <c r="BD26" s="223">
        <v>3.2</v>
      </c>
      <c r="BE26" s="223">
        <v>3.6</v>
      </c>
      <c r="BF26" s="223">
        <v>3.62</v>
      </c>
      <c r="BG26" s="223">
        <v>3.43</v>
      </c>
      <c r="BH26" s="223">
        <v>2.96</v>
      </c>
      <c r="BI26" s="223">
        <v>2.99</v>
      </c>
      <c r="BJ26" s="223">
        <v>3.05</v>
      </c>
      <c r="BK26" s="223">
        <v>3.05</v>
      </c>
      <c r="BL26" s="223">
        <v>2.58</v>
      </c>
      <c r="BM26" s="223">
        <v>2.67</v>
      </c>
      <c r="BN26" s="223">
        <v>2.67</v>
      </c>
      <c r="BO26" s="223">
        <v>2.66</v>
      </c>
      <c r="BP26" s="223">
        <v>3.12</v>
      </c>
      <c r="BQ26" s="223">
        <v>3.28</v>
      </c>
      <c r="BR26" s="223">
        <v>3.34</v>
      </c>
      <c r="BS26" s="223">
        <v>3.08</v>
      </c>
      <c r="BT26" s="223">
        <v>2.93</v>
      </c>
      <c r="BU26" s="223">
        <v>3.09</v>
      </c>
      <c r="BV26" s="227">
        <v>3.15</v>
      </c>
      <c r="BW26" s="234" t="s">
        <v>51</v>
      </c>
      <c r="BX26" s="232">
        <v>0.43</v>
      </c>
      <c r="BY26" s="223">
        <v>-0.19</v>
      </c>
      <c r="BZ26" s="223">
        <v>-0.19</v>
      </c>
      <c r="CA26" s="227">
        <v>-0.19</v>
      </c>
      <c r="CB26" s="264" t="s">
        <v>51</v>
      </c>
      <c r="CC26" s="233">
        <v>0.15989999999999999</v>
      </c>
      <c r="CD26" s="229">
        <v>-6.1800000000000001E-2</v>
      </c>
      <c r="CE26" s="229">
        <v>-5.8400000000000001E-2</v>
      </c>
      <c r="CF26" s="231">
        <v>-5.7299999999999997E-2</v>
      </c>
    </row>
    <row r="27" spans="1:84" s="52" customFormat="1" ht="15.75" customHeight="1" x14ac:dyDescent="0.3">
      <c r="A27"/>
      <c r="B27" s="212" t="s">
        <v>124</v>
      </c>
      <c r="C27" s="192" t="s">
        <v>13</v>
      </c>
      <c r="D27" s="222">
        <v>21.82</v>
      </c>
      <c r="E27" s="222">
        <v>24.51</v>
      </c>
      <c r="F27" s="222">
        <v>24.64</v>
      </c>
      <c r="G27" s="222">
        <v>22.94</v>
      </c>
      <c r="H27" s="222">
        <v>21.77</v>
      </c>
      <c r="I27" s="222">
        <v>24.68</v>
      </c>
      <c r="J27" s="222">
        <v>25.22</v>
      </c>
      <c r="K27" s="222">
        <v>23.13</v>
      </c>
      <c r="L27" s="222">
        <v>19.68</v>
      </c>
      <c r="M27" s="222">
        <v>21.81</v>
      </c>
      <c r="N27" s="222">
        <v>22.57</v>
      </c>
      <c r="O27" s="222">
        <v>21.35</v>
      </c>
      <c r="P27" s="222">
        <v>21.21</v>
      </c>
      <c r="Q27" s="222">
        <v>23.69</v>
      </c>
      <c r="R27" s="222">
        <v>23.91</v>
      </c>
      <c r="S27" s="222">
        <v>22.16</v>
      </c>
      <c r="T27" s="222">
        <v>19.72</v>
      </c>
      <c r="U27" s="222">
        <v>21.02</v>
      </c>
      <c r="V27" s="222">
        <v>21.33</v>
      </c>
      <c r="W27" s="222">
        <v>20.32</v>
      </c>
      <c r="X27" s="222">
        <v>18.64</v>
      </c>
      <c r="Y27" s="222">
        <v>20.62</v>
      </c>
      <c r="Z27" s="222">
        <v>20.96</v>
      </c>
      <c r="AA27" s="222">
        <v>19.52</v>
      </c>
      <c r="AB27" s="222">
        <v>17.3</v>
      </c>
      <c r="AC27" s="222">
        <v>19.309999999999999</v>
      </c>
      <c r="AD27" s="222">
        <v>19.53</v>
      </c>
      <c r="AE27" s="222">
        <v>18.66</v>
      </c>
      <c r="AF27" s="222">
        <v>17.010000000000002</v>
      </c>
      <c r="AG27" s="222">
        <v>18.66</v>
      </c>
      <c r="AH27" s="222">
        <v>18.899999999999999</v>
      </c>
      <c r="AI27" s="222">
        <v>18.190000000000001</v>
      </c>
      <c r="AJ27" s="222">
        <v>15.73</v>
      </c>
      <c r="AK27" s="222">
        <v>17.61</v>
      </c>
      <c r="AL27" s="222">
        <v>18.100000000000001</v>
      </c>
      <c r="AM27" s="222">
        <v>17.23</v>
      </c>
      <c r="AN27" s="222">
        <v>15.68</v>
      </c>
      <c r="AO27" s="222">
        <v>17.600000000000001</v>
      </c>
      <c r="AP27" s="222">
        <v>17.809999999999999</v>
      </c>
      <c r="AQ27" s="222">
        <v>16.73</v>
      </c>
      <c r="AR27" s="222">
        <v>14.89</v>
      </c>
      <c r="AS27" s="222">
        <v>17.079999999999998</v>
      </c>
      <c r="AT27" s="222">
        <v>17.57</v>
      </c>
      <c r="AU27" s="222">
        <v>16.190000000000001</v>
      </c>
      <c r="AV27" s="222">
        <v>14.08</v>
      </c>
      <c r="AW27" s="222">
        <v>16.18</v>
      </c>
      <c r="AX27" s="222">
        <v>16.670000000000002</v>
      </c>
      <c r="AY27" s="223">
        <v>15.31</v>
      </c>
      <c r="AZ27" s="223">
        <v>13.07</v>
      </c>
      <c r="BA27" s="223">
        <v>13.43</v>
      </c>
      <c r="BB27" s="223">
        <v>14.8</v>
      </c>
      <c r="BC27" s="223">
        <v>13.56</v>
      </c>
      <c r="BD27" s="223">
        <v>11.26</v>
      </c>
      <c r="BE27" s="223">
        <v>13.18</v>
      </c>
      <c r="BF27" s="223">
        <v>13.82</v>
      </c>
      <c r="BG27" s="223">
        <v>12.34</v>
      </c>
      <c r="BH27" s="223">
        <v>9.8699999999999992</v>
      </c>
      <c r="BI27" s="223">
        <v>10.63</v>
      </c>
      <c r="BJ27" s="223">
        <v>11.06</v>
      </c>
      <c r="BK27" s="223">
        <v>10.45</v>
      </c>
      <c r="BL27" s="223">
        <v>9.02</v>
      </c>
      <c r="BM27" s="223">
        <v>9.83</v>
      </c>
      <c r="BN27" s="223">
        <v>9.93</v>
      </c>
      <c r="BO27" s="223">
        <v>9.34</v>
      </c>
      <c r="BP27" s="223">
        <v>10.28</v>
      </c>
      <c r="BQ27" s="223">
        <v>11.1</v>
      </c>
      <c r="BR27" s="223">
        <v>11.52</v>
      </c>
      <c r="BS27" s="223">
        <v>10.220000000000001</v>
      </c>
      <c r="BT27" s="223">
        <v>9.84</v>
      </c>
      <c r="BU27" s="223">
        <v>10.61</v>
      </c>
      <c r="BV27" s="227">
        <v>11.01</v>
      </c>
      <c r="BW27" s="234" t="s">
        <v>51</v>
      </c>
      <c r="BX27" s="232">
        <v>0.89</v>
      </c>
      <c r="BY27" s="223">
        <v>-0.44</v>
      </c>
      <c r="BZ27" s="223">
        <v>-0.49</v>
      </c>
      <c r="CA27" s="227">
        <v>-0.51</v>
      </c>
      <c r="CB27" s="264" t="s">
        <v>51</v>
      </c>
      <c r="CC27" s="233">
        <v>9.4799999999999995E-2</v>
      </c>
      <c r="CD27" s="229">
        <v>-4.2999999999999997E-2</v>
      </c>
      <c r="CE27" s="229">
        <v>-4.4200000000000003E-2</v>
      </c>
      <c r="CF27" s="231">
        <v>-4.4200000000000003E-2</v>
      </c>
    </row>
    <row r="28" spans="1:84" s="52" customFormat="1" ht="15.75" customHeight="1" x14ac:dyDescent="0.3">
      <c r="A28"/>
      <c r="B28" s="212" t="s">
        <v>125</v>
      </c>
      <c r="C28" s="192" t="s">
        <v>44</v>
      </c>
      <c r="D28" s="222">
        <v>18.309999999999999</v>
      </c>
      <c r="E28" s="222">
        <v>20.3</v>
      </c>
      <c r="F28" s="222">
        <v>20.21</v>
      </c>
      <c r="G28" s="222">
        <v>19.37</v>
      </c>
      <c r="H28" s="222">
        <v>18.78</v>
      </c>
      <c r="I28" s="222">
        <v>20.75</v>
      </c>
      <c r="J28" s="222">
        <v>21.09</v>
      </c>
      <c r="K28" s="222">
        <v>20.059999999999999</v>
      </c>
      <c r="L28" s="222">
        <v>22.08</v>
      </c>
      <c r="M28" s="222">
        <v>23.76</v>
      </c>
      <c r="N28" s="222">
        <v>24.44</v>
      </c>
      <c r="O28" s="222">
        <v>24.13</v>
      </c>
      <c r="P28" s="222">
        <v>20.11</v>
      </c>
      <c r="Q28" s="222">
        <v>21.88</v>
      </c>
      <c r="R28" s="222">
        <v>22.01</v>
      </c>
      <c r="S28" s="222">
        <v>21.14</v>
      </c>
      <c r="T28" s="222">
        <v>22.17</v>
      </c>
      <c r="U28" s="222">
        <v>23.07</v>
      </c>
      <c r="V28" s="222">
        <v>23.22</v>
      </c>
      <c r="W28" s="222">
        <v>23.01</v>
      </c>
      <c r="X28" s="222">
        <v>20.84</v>
      </c>
      <c r="Y28" s="222">
        <v>22.6</v>
      </c>
      <c r="Z28" s="222">
        <v>22.75</v>
      </c>
      <c r="AA28" s="222">
        <v>21.87</v>
      </c>
      <c r="AB28" s="222">
        <v>19.82</v>
      </c>
      <c r="AC28" s="222">
        <v>21.6</v>
      </c>
      <c r="AD28" s="222">
        <v>21.7</v>
      </c>
      <c r="AE28" s="222">
        <v>21.47</v>
      </c>
      <c r="AF28" s="222">
        <v>20.64</v>
      </c>
      <c r="AG28" s="222">
        <v>22.16</v>
      </c>
      <c r="AH28" s="222">
        <v>22.09</v>
      </c>
      <c r="AI28" s="222">
        <v>21.98</v>
      </c>
      <c r="AJ28" s="222">
        <v>19.760000000000002</v>
      </c>
      <c r="AK28" s="222">
        <v>21.87</v>
      </c>
      <c r="AL28" s="222">
        <v>22.38</v>
      </c>
      <c r="AM28" s="222">
        <v>21.98</v>
      </c>
      <c r="AN28" s="222">
        <v>20.79</v>
      </c>
      <c r="AO28" s="222">
        <v>23.01</v>
      </c>
      <c r="AP28" s="222">
        <v>23.12</v>
      </c>
      <c r="AQ28" s="222">
        <v>22.19</v>
      </c>
      <c r="AR28" s="222">
        <v>18.79</v>
      </c>
      <c r="AS28" s="222">
        <v>21.38</v>
      </c>
      <c r="AT28" s="222">
        <v>21.72</v>
      </c>
      <c r="AU28" s="222">
        <v>20.41</v>
      </c>
      <c r="AV28" s="222">
        <v>18.399999999999999</v>
      </c>
      <c r="AW28" s="222">
        <v>20.99</v>
      </c>
      <c r="AX28" s="222">
        <v>21.38</v>
      </c>
      <c r="AY28" s="223">
        <v>20</v>
      </c>
      <c r="AZ28" s="223">
        <v>18.329999999999998</v>
      </c>
      <c r="BA28" s="223">
        <v>18.7</v>
      </c>
      <c r="BB28" s="223">
        <v>20.39</v>
      </c>
      <c r="BC28" s="223">
        <v>19.170000000000002</v>
      </c>
      <c r="BD28" s="223">
        <v>22.84</v>
      </c>
      <c r="BE28" s="223">
        <v>26.91</v>
      </c>
      <c r="BF28" s="223">
        <v>27.89</v>
      </c>
      <c r="BG28" s="223">
        <v>25.06</v>
      </c>
      <c r="BH28" s="223">
        <v>22.66</v>
      </c>
      <c r="BI28" s="223">
        <v>24.45</v>
      </c>
      <c r="BJ28" s="223">
        <v>25.33</v>
      </c>
      <c r="BK28" s="223">
        <v>24</v>
      </c>
      <c r="BL28" s="223">
        <v>21.62</v>
      </c>
      <c r="BM28" s="223">
        <v>23.73</v>
      </c>
      <c r="BN28" s="223">
        <v>23.92</v>
      </c>
      <c r="BO28" s="223">
        <v>22.42</v>
      </c>
      <c r="BP28" s="223">
        <v>25.12</v>
      </c>
      <c r="BQ28" s="223">
        <v>27.15</v>
      </c>
      <c r="BR28" s="223">
        <v>28.14</v>
      </c>
      <c r="BS28" s="223">
        <v>24.97</v>
      </c>
      <c r="BT28" s="223">
        <v>24.01</v>
      </c>
      <c r="BU28" s="223">
        <v>25.92</v>
      </c>
      <c r="BV28" s="227">
        <v>26.88</v>
      </c>
      <c r="BW28" s="234" t="s">
        <v>51</v>
      </c>
      <c r="BX28" s="232">
        <v>2.5499999999999998</v>
      </c>
      <c r="BY28" s="223">
        <v>-1.1100000000000001</v>
      </c>
      <c r="BZ28" s="223">
        <v>-1.22</v>
      </c>
      <c r="CA28" s="227">
        <v>-1.26</v>
      </c>
      <c r="CB28" s="264" t="s">
        <v>51</v>
      </c>
      <c r="CC28" s="233">
        <v>0.1138</v>
      </c>
      <c r="CD28" s="229">
        <v>-4.4200000000000003E-2</v>
      </c>
      <c r="CE28" s="229">
        <v>-4.5100000000000001E-2</v>
      </c>
      <c r="CF28" s="231">
        <v>-4.4900000000000002E-2</v>
      </c>
    </row>
    <row r="29" spans="1:84" s="52" customFormat="1" ht="15.75" customHeight="1" x14ac:dyDescent="0.3">
      <c r="A29"/>
      <c r="B29" s="212" t="s">
        <v>126</v>
      </c>
      <c r="C29" s="192" t="s">
        <v>14</v>
      </c>
      <c r="D29" s="222">
        <v>78.52</v>
      </c>
      <c r="E29" s="222">
        <v>71.48</v>
      </c>
      <c r="F29" s="222">
        <v>67.34</v>
      </c>
      <c r="G29" s="222">
        <v>73.27</v>
      </c>
      <c r="H29" s="222">
        <v>73.209999999999994</v>
      </c>
      <c r="I29" s="222">
        <v>64.569999999999993</v>
      </c>
      <c r="J29" s="222">
        <v>63.53</v>
      </c>
      <c r="K29" s="222">
        <v>79.09</v>
      </c>
      <c r="L29" s="222">
        <v>90.78</v>
      </c>
      <c r="M29" s="222">
        <v>71.48</v>
      </c>
      <c r="N29" s="222">
        <v>68.98</v>
      </c>
      <c r="O29" s="222">
        <v>90.78</v>
      </c>
      <c r="P29" s="222">
        <v>75.3</v>
      </c>
      <c r="Q29" s="222">
        <v>65.23</v>
      </c>
      <c r="R29" s="222">
        <v>61.78</v>
      </c>
      <c r="S29" s="222">
        <v>66.38</v>
      </c>
      <c r="T29" s="222">
        <v>62.45</v>
      </c>
      <c r="U29" s="222">
        <v>55.7</v>
      </c>
      <c r="V29" s="222">
        <v>54.68</v>
      </c>
      <c r="W29" s="222">
        <v>64.95</v>
      </c>
      <c r="X29" s="222">
        <v>59.08</v>
      </c>
      <c r="Y29" s="222">
        <v>52.02</v>
      </c>
      <c r="Z29" s="222">
        <v>49.49</v>
      </c>
      <c r="AA29" s="222">
        <v>53.59</v>
      </c>
      <c r="AB29" s="222">
        <v>60.67</v>
      </c>
      <c r="AC29" s="222">
        <v>53.82</v>
      </c>
      <c r="AD29" s="222">
        <v>52.74</v>
      </c>
      <c r="AE29" s="222">
        <v>55.98</v>
      </c>
      <c r="AF29" s="222">
        <v>43.6</v>
      </c>
      <c r="AG29" s="222">
        <v>43.76</v>
      </c>
      <c r="AH29" s="222">
        <v>44.24</v>
      </c>
      <c r="AI29" s="222">
        <v>45.34</v>
      </c>
      <c r="AJ29" s="222">
        <v>45.94</v>
      </c>
      <c r="AK29" s="222">
        <v>44.16</v>
      </c>
      <c r="AL29" s="222">
        <v>44.78</v>
      </c>
      <c r="AM29" s="222">
        <v>48.54</v>
      </c>
      <c r="AN29" s="222">
        <v>41.19</v>
      </c>
      <c r="AO29" s="222">
        <v>40.96</v>
      </c>
      <c r="AP29" s="222">
        <v>41.42</v>
      </c>
      <c r="AQ29" s="222">
        <v>41.96</v>
      </c>
      <c r="AR29" s="222">
        <v>39.72</v>
      </c>
      <c r="AS29" s="222">
        <v>39.840000000000003</v>
      </c>
      <c r="AT29" s="222">
        <v>40.64</v>
      </c>
      <c r="AU29" s="222">
        <v>40.799999999999997</v>
      </c>
      <c r="AV29" s="222">
        <v>37.39</v>
      </c>
      <c r="AW29" s="222">
        <v>38.72</v>
      </c>
      <c r="AX29" s="222">
        <v>39.39</v>
      </c>
      <c r="AY29" s="223">
        <v>38.85</v>
      </c>
      <c r="AZ29" s="223">
        <v>46.51</v>
      </c>
      <c r="BA29" s="223">
        <v>40.409999999999997</v>
      </c>
      <c r="BB29" s="223">
        <v>42.27</v>
      </c>
      <c r="BC29" s="223">
        <v>45.04</v>
      </c>
      <c r="BD29" s="223">
        <v>42.51</v>
      </c>
      <c r="BE29" s="223">
        <v>41.17</v>
      </c>
      <c r="BF29" s="223">
        <v>41.08</v>
      </c>
      <c r="BG29" s="223">
        <v>42.11</v>
      </c>
      <c r="BH29" s="223">
        <v>39.590000000000003</v>
      </c>
      <c r="BI29" s="223">
        <v>35.270000000000003</v>
      </c>
      <c r="BJ29" s="223">
        <v>34.99</v>
      </c>
      <c r="BK29" s="223">
        <v>37.74</v>
      </c>
      <c r="BL29" s="223">
        <v>38.86</v>
      </c>
      <c r="BM29" s="223">
        <v>35.299999999999997</v>
      </c>
      <c r="BN29" s="223">
        <v>34.520000000000003</v>
      </c>
      <c r="BO29" s="223">
        <v>37</v>
      </c>
      <c r="BP29" s="223">
        <v>41.57</v>
      </c>
      <c r="BQ29" s="223">
        <v>39.56</v>
      </c>
      <c r="BR29" s="223">
        <v>39.619999999999997</v>
      </c>
      <c r="BS29" s="223">
        <v>39.15</v>
      </c>
      <c r="BT29" s="223">
        <v>39.69</v>
      </c>
      <c r="BU29" s="223">
        <v>37.67</v>
      </c>
      <c r="BV29" s="227">
        <v>37.74</v>
      </c>
      <c r="BW29" s="234" t="s">
        <v>51</v>
      </c>
      <c r="BX29" s="232">
        <v>2.15</v>
      </c>
      <c r="BY29" s="223">
        <v>-1.88</v>
      </c>
      <c r="BZ29" s="223">
        <v>-1.89</v>
      </c>
      <c r="CA29" s="227">
        <v>-1.88</v>
      </c>
      <c r="CB29" s="264" t="s">
        <v>51</v>
      </c>
      <c r="CC29" s="233">
        <v>5.8200000000000002E-2</v>
      </c>
      <c r="CD29" s="229">
        <v>-4.53E-2</v>
      </c>
      <c r="CE29" s="229">
        <v>-4.7699999999999999E-2</v>
      </c>
      <c r="CF29" s="231">
        <v>-4.7500000000000001E-2</v>
      </c>
    </row>
    <row r="30" spans="1:84" s="52" customFormat="1" ht="15.75" customHeight="1" x14ac:dyDescent="0.3">
      <c r="A30"/>
      <c r="B30" s="212" t="s">
        <v>127</v>
      </c>
      <c r="C30" s="192" t="s">
        <v>45</v>
      </c>
      <c r="D30" s="222">
        <v>112.62</v>
      </c>
      <c r="E30" s="222">
        <v>122.14</v>
      </c>
      <c r="F30" s="222">
        <v>120.16</v>
      </c>
      <c r="G30" s="222">
        <v>115.33</v>
      </c>
      <c r="H30" s="222">
        <v>104.97</v>
      </c>
      <c r="I30" s="222">
        <v>115.97</v>
      </c>
      <c r="J30" s="222">
        <v>117.34</v>
      </c>
      <c r="K30" s="222">
        <v>113.24</v>
      </c>
      <c r="L30" s="222">
        <v>105.43</v>
      </c>
      <c r="M30" s="222">
        <v>111.3</v>
      </c>
      <c r="N30" s="222">
        <v>112.74</v>
      </c>
      <c r="O30" s="222">
        <v>113.34</v>
      </c>
      <c r="P30" s="222">
        <v>108.72</v>
      </c>
      <c r="Q30" s="222">
        <v>115.47</v>
      </c>
      <c r="R30" s="222">
        <v>114.24</v>
      </c>
      <c r="S30" s="222">
        <v>109.95</v>
      </c>
      <c r="T30" s="222">
        <v>100.81</v>
      </c>
      <c r="U30" s="222">
        <v>104.11</v>
      </c>
      <c r="V30" s="222">
        <v>104.29</v>
      </c>
      <c r="W30" s="222">
        <v>104.13</v>
      </c>
      <c r="X30" s="222">
        <v>97.89</v>
      </c>
      <c r="Y30" s="222">
        <v>103.94</v>
      </c>
      <c r="Z30" s="222">
        <v>103.97</v>
      </c>
      <c r="AA30" s="222">
        <v>100.2</v>
      </c>
      <c r="AB30" s="222">
        <v>93.38</v>
      </c>
      <c r="AC30" s="222">
        <v>100.34</v>
      </c>
      <c r="AD30" s="222">
        <v>100.24</v>
      </c>
      <c r="AE30" s="222">
        <v>98.58</v>
      </c>
      <c r="AF30" s="222">
        <v>86.23</v>
      </c>
      <c r="AG30" s="222">
        <v>93.51</v>
      </c>
      <c r="AH30" s="222">
        <v>93.94</v>
      </c>
      <c r="AI30" s="222">
        <v>92.01</v>
      </c>
      <c r="AJ30" s="222">
        <v>78.88</v>
      </c>
      <c r="AK30" s="222">
        <v>87.81</v>
      </c>
      <c r="AL30" s="222">
        <v>90.05</v>
      </c>
      <c r="AM30" s="222">
        <v>87.16</v>
      </c>
      <c r="AN30" s="222">
        <v>78.19</v>
      </c>
      <c r="AO30" s="222">
        <v>86.97</v>
      </c>
      <c r="AP30" s="222">
        <v>87.62</v>
      </c>
      <c r="AQ30" s="222">
        <v>83.48</v>
      </c>
      <c r="AR30" s="222">
        <v>73.59</v>
      </c>
      <c r="AS30" s="222">
        <v>84</v>
      </c>
      <c r="AT30" s="222">
        <v>85.71</v>
      </c>
      <c r="AU30" s="222">
        <v>79.959999999999994</v>
      </c>
      <c r="AV30" s="222">
        <v>73.86</v>
      </c>
      <c r="AW30" s="222">
        <v>84.4</v>
      </c>
      <c r="AX30" s="222">
        <v>86.21</v>
      </c>
      <c r="AY30" s="223">
        <v>80.28</v>
      </c>
      <c r="AZ30" s="223">
        <v>71.7</v>
      </c>
      <c r="BA30" s="223">
        <v>73.040000000000006</v>
      </c>
      <c r="BB30" s="223">
        <v>79.44</v>
      </c>
      <c r="BC30" s="223">
        <v>75.180000000000007</v>
      </c>
      <c r="BD30" s="223">
        <v>55.83</v>
      </c>
      <c r="BE30" s="223">
        <v>65.33</v>
      </c>
      <c r="BF30" s="223">
        <v>67.150000000000006</v>
      </c>
      <c r="BG30" s="223">
        <v>61.04</v>
      </c>
      <c r="BH30" s="223">
        <v>51.61</v>
      </c>
      <c r="BI30" s="223">
        <v>54.65</v>
      </c>
      <c r="BJ30" s="223">
        <v>56.25</v>
      </c>
      <c r="BK30" s="223">
        <v>54.22</v>
      </c>
      <c r="BL30" s="223">
        <v>49.61</v>
      </c>
      <c r="BM30" s="223">
        <v>53.57</v>
      </c>
      <c r="BN30" s="223">
        <v>53.74</v>
      </c>
      <c r="BO30" s="223">
        <v>51.45</v>
      </c>
      <c r="BP30" s="223">
        <v>59.61</v>
      </c>
      <c r="BQ30" s="223">
        <v>63.83</v>
      </c>
      <c r="BR30" s="223">
        <v>65.61</v>
      </c>
      <c r="BS30" s="223">
        <v>59.15</v>
      </c>
      <c r="BT30" s="223">
        <v>56.49</v>
      </c>
      <c r="BU30" s="223">
        <v>60.56</v>
      </c>
      <c r="BV30" s="227">
        <v>62.29</v>
      </c>
      <c r="BW30" s="234" t="s">
        <v>51</v>
      </c>
      <c r="BX30" s="232">
        <v>7.7</v>
      </c>
      <c r="BY30" s="223">
        <v>-3.13</v>
      </c>
      <c r="BZ30" s="223">
        <v>-3.26</v>
      </c>
      <c r="CA30" s="227">
        <v>-3.32</v>
      </c>
      <c r="CB30" s="264" t="s">
        <v>51</v>
      </c>
      <c r="CC30" s="233">
        <v>0.14960000000000001</v>
      </c>
      <c r="CD30" s="229">
        <v>-5.2400000000000002E-2</v>
      </c>
      <c r="CE30" s="229">
        <v>-5.11E-2</v>
      </c>
      <c r="CF30" s="231">
        <v>-5.0599999999999999E-2</v>
      </c>
    </row>
    <row r="31" spans="1:84" s="52" customFormat="1" ht="15.75" customHeight="1" x14ac:dyDescent="0.3">
      <c r="A31"/>
      <c r="B31" s="212" t="s">
        <v>127</v>
      </c>
      <c r="C31" s="192" t="s">
        <v>15</v>
      </c>
      <c r="D31" s="222">
        <v>21.38</v>
      </c>
      <c r="E31" s="222">
        <v>23.88</v>
      </c>
      <c r="F31" s="222">
        <v>24</v>
      </c>
      <c r="G31" s="222">
        <v>22.48</v>
      </c>
      <c r="H31" s="222">
        <v>21.1</v>
      </c>
      <c r="I31" s="222">
        <v>23.74</v>
      </c>
      <c r="J31" s="222">
        <v>24.27</v>
      </c>
      <c r="K31" s="222">
        <v>22.37</v>
      </c>
      <c r="L31" s="222">
        <v>20.420000000000002</v>
      </c>
      <c r="M31" s="222">
        <v>22.36</v>
      </c>
      <c r="N31" s="222">
        <v>23.17</v>
      </c>
      <c r="O31" s="222">
        <v>22.07</v>
      </c>
      <c r="P31" s="222">
        <v>20.88</v>
      </c>
      <c r="Q31" s="222">
        <v>23.28</v>
      </c>
      <c r="R31" s="222">
        <v>23.53</v>
      </c>
      <c r="S31" s="222">
        <v>21.73</v>
      </c>
      <c r="T31" s="222">
        <v>19.72</v>
      </c>
      <c r="U31" s="222">
        <v>21.1</v>
      </c>
      <c r="V31" s="222">
        <v>21.51</v>
      </c>
      <c r="W31" s="222">
        <v>20.3</v>
      </c>
      <c r="X31" s="222">
        <v>18.46</v>
      </c>
      <c r="Y31" s="222">
        <v>20.52</v>
      </c>
      <c r="Z31" s="222">
        <v>20.96</v>
      </c>
      <c r="AA31" s="222">
        <v>19.28</v>
      </c>
      <c r="AB31" s="222">
        <v>17.77</v>
      </c>
      <c r="AC31" s="222">
        <v>19.93</v>
      </c>
      <c r="AD31" s="222">
        <v>20.260000000000002</v>
      </c>
      <c r="AE31" s="222">
        <v>19.07</v>
      </c>
      <c r="AF31" s="222">
        <v>17.66</v>
      </c>
      <c r="AG31" s="222">
        <v>19.57</v>
      </c>
      <c r="AH31" s="222">
        <v>19.96</v>
      </c>
      <c r="AI31" s="222">
        <v>18.920000000000002</v>
      </c>
      <c r="AJ31" s="222">
        <v>16.440000000000001</v>
      </c>
      <c r="AK31" s="222">
        <v>18.489999999999998</v>
      </c>
      <c r="AL31" s="222">
        <v>19.03</v>
      </c>
      <c r="AM31" s="222">
        <v>17.89</v>
      </c>
      <c r="AN31" s="222">
        <v>16.059999999999999</v>
      </c>
      <c r="AO31" s="222">
        <v>18.12</v>
      </c>
      <c r="AP31" s="222">
        <v>18.39</v>
      </c>
      <c r="AQ31" s="222">
        <v>17.13</v>
      </c>
      <c r="AR31" s="222">
        <v>15.25</v>
      </c>
      <c r="AS31" s="222">
        <v>17.510000000000002</v>
      </c>
      <c r="AT31" s="222">
        <v>18.05</v>
      </c>
      <c r="AU31" s="222">
        <v>16.579999999999998</v>
      </c>
      <c r="AV31" s="222">
        <v>14.84</v>
      </c>
      <c r="AW31" s="222">
        <v>17.04</v>
      </c>
      <c r="AX31" s="222">
        <v>17.559999999999999</v>
      </c>
      <c r="AY31" s="223">
        <v>16.13</v>
      </c>
      <c r="AZ31" s="223">
        <v>14.34</v>
      </c>
      <c r="BA31" s="223">
        <v>14.69</v>
      </c>
      <c r="BB31" s="223">
        <v>16.11</v>
      </c>
      <c r="BC31" s="223">
        <v>14.92</v>
      </c>
      <c r="BD31" s="223">
        <v>12.89</v>
      </c>
      <c r="BE31" s="223">
        <v>15.18</v>
      </c>
      <c r="BF31" s="223">
        <v>15.71</v>
      </c>
      <c r="BG31" s="223">
        <v>14.14</v>
      </c>
      <c r="BH31" s="223">
        <v>11.84</v>
      </c>
      <c r="BI31" s="223">
        <v>12.65</v>
      </c>
      <c r="BJ31" s="223">
        <v>13.06</v>
      </c>
      <c r="BK31" s="223">
        <v>12.49</v>
      </c>
      <c r="BL31" s="223">
        <v>11.29</v>
      </c>
      <c r="BM31" s="223">
        <v>12.26</v>
      </c>
      <c r="BN31" s="223">
        <v>12.31</v>
      </c>
      <c r="BO31" s="223">
        <v>11.71</v>
      </c>
      <c r="BP31" s="223">
        <v>13.49</v>
      </c>
      <c r="BQ31" s="223">
        <v>14.48</v>
      </c>
      <c r="BR31" s="223">
        <v>14.91</v>
      </c>
      <c r="BS31" s="223">
        <v>13.39</v>
      </c>
      <c r="BT31" s="223">
        <v>12.81</v>
      </c>
      <c r="BU31" s="223">
        <v>13.76</v>
      </c>
      <c r="BV31" s="227">
        <v>14.18</v>
      </c>
      <c r="BW31" s="234" t="s">
        <v>51</v>
      </c>
      <c r="BX31" s="232">
        <v>1.68</v>
      </c>
      <c r="BY31" s="223">
        <v>-0.68</v>
      </c>
      <c r="BZ31" s="223">
        <v>-0.72</v>
      </c>
      <c r="CA31" s="227">
        <v>-0.73</v>
      </c>
      <c r="CB31" s="264" t="s">
        <v>51</v>
      </c>
      <c r="CC31" s="233">
        <v>0.14319999999999999</v>
      </c>
      <c r="CD31" s="229">
        <v>-5.04E-2</v>
      </c>
      <c r="CE31" s="229">
        <v>-4.9700000000000001E-2</v>
      </c>
      <c r="CF31" s="231">
        <v>-4.9200000000000001E-2</v>
      </c>
    </row>
    <row r="32" spans="1:84" s="52" customFormat="1" ht="15.75" customHeight="1" x14ac:dyDescent="0.3">
      <c r="A32"/>
      <c r="B32" s="212" t="s">
        <v>128</v>
      </c>
      <c r="C32" s="192" t="s">
        <v>46</v>
      </c>
      <c r="D32" s="222">
        <v>105.96</v>
      </c>
      <c r="E32" s="222">
        <v>117.15</v>
      </c>
      <c r="F32" s="222">
        <v>115</v>
      </c>
      <c r="G32" s="222">
        <v>112.59</v>
      </c>
      <c r="H32" s="222">
        <v>108.77</v>
      </c>
      <c r="I32" s="222">
        <v>119.52</v>
      </c>
      <c r="J32" s="222">
        <v>120.59</v>
      </c>
      <c r="K32" s="222">
        <v>117.48</v>
      </c>
      <c r="L32" s="222">
        <v>120.83</v>
      </c>
      <c r="M32" s="222">
        <v>130.19</v>
      </c>
      <c r="N32" s="222">
        <v>132.61000000000001</v>
      </c>
      <c r="O32" s="222">
        <v>133.99</v>
      </c>
      <c r="P32" s="222">
        <v>127.1</v>
      </c>
      <c r="Q32" s="222">
        <v>138</v>
      </c>
      <c r="R32" s="222">
        <v>138.34</v>
      </c>
      <c r="S32" s="222">
        <v>134.54</v>
      </c>
      <c r="T32" s="222">
        <v>123.55</v>
      </c>
      <c r="U32" s="222">
        <v>128.46</v>
      </c>
      <c r="V32" s="222">
        <v>128.86000000000001</v>
      </c>
      <c r="W32" s="222">
        <v>128.35</v>
      </c>
      <c r="X32" s="222">
        <v>129.03</v>
      </c>
      <c r="Y32" s="222">
        <v>139.94</v>
      </c>
      <c r="Z32" s="222">
        <v>140.51</v>
      </c>
      <c r="AA32" s="222">
        <v>135.71</v>
      </c>
      <c r="AB32" s="222">
        <v>112.2</v>
      </c>
      <c r="AC32" s="222">
        <v>122.85</v>
      </c>
      <c r="AD32" s="222">
        <v>123.19</v>
      </c>
      <c r="AE32" s="222">
        <v>121.89</v>
      </c>
      <c r="AF32" s="222">
        <v>116.78</v>
      </c>
      <c r="AG32" s="222">
        <v>125.27</v>
      </c>
      <c r="AH32" s="222">
        <v>124.9</v>
      </c>
      <c r="AI32" s="222">
        <v>124.32</v>
      </c>
      <c r="AJ32" s="222">
        <v>110.3</v>
      </c>
      <c r="AK32" s="222">
        <v>121.86</v>
      </c>
      <c r="AL32" s="222">
        <v>124.57</v>
      </c>
      <c r="AM32" s="222">
        <v>122.47</v>
      </c>
      <c r="AN32" s="222">
        <v>110.45</v>
      </c>
      <c r="AO32" s="222">
        <v>121.64</v>
      </c>
      <c r="AP32" s="222">
        <v>121.92</v>
      </c>
      <c r="AQ32" s="222">
        <v>117.81</v>
      </c>
      <c r="AR32" s="222">
        <v>110.89</v>
      </c>
      <c r="AS32" s="222">
        <v>125.85</v>
      </c>
      <c r="AT32" s="222">
        <v>127.44</v>
      </c>
      <c r="AU32" s="222">
        <v>120.35</v>
      </c>
      <c r="AV32" s="222">
        <v>114.11</v>
      </c>
      <c r="AW32" s="222">
        <v>129.54</v>
      </c>
      <c r="AX32" s="222">
        <v>131.19999999999999</v>
      </c>
      <c r="AY32" s="223">
        <v>123.85</v>
      </c>
      <c r="AZ32" s="223">
        <v>113.37</v>
      </c>
      <c r="BA32" s="223">
        <v>114.46</v>
      </c>
      <c r="BB32" s="223">
        <v>122.84</v>
      </c>
      <c r="BC32" s="223">
        <v>119.96</v>
      </c>
      <c r="BD32" s="223">
        <v>109.33</v>
      </c>
      <c r="BE32" s="223">
        <v>126.82</v>
      </c>
      <c r="BF32" s="223">
        <v>127.77</v>
      </c>
      <c r="BG32" s="223">
        <v>118.79</v>
      </c>
      <c r="BH32" s="223">
        <v>107.45</v>
      </c>
      <c r="BI32" s="223">
        <v>111.23</v>
      </c>
      <c r="BJ32" s="223">
        <v>113.37</v>
      </c>
      <c r="BK32" s="223">
        <v>111.77</v>
      </c>
      <c r="BL32" s="223">
        <v>105.22</v>
      </c>
      <c r="BM32" s="223">
        <v>111.88</v>
      </c>
      <c r="BN32" s="223">
        <v>111.49</v>
      </c>
      <c r="BO32" s="223">
        <v>109.18</v>
      </c>
      <c r="BP32" s="223">
        <v>131.72999999999999</v>
      </c>
      <c r="BQ32" s="223">
        <v>139.78</v>
      </c>
      <c r="BR32" s="223">
        <v>142.34</v>
      </c>
      <c r="BS32" s="223">
        <v>130.4</v>
      </c>
      <c r="BT32" s="223">
        <v>123.65</v>
      </c>
      <c r="BU32" s="223">
        <v>131.68</v>
      </c>
      <c r="BV32" s="227">
        <v>134.25</v>
      </c>
      <c r="BW32" s="234" t="s">
        <v>51</v>
      </c>
      <c r="BX32" s="232">
        <v>21.22</v>
      </c>
      <c r="BY32" s="223">
        <v>-8.07</v>
      </c>
      <c r="BZ32" s="223">
        <v>-8.1</v>
      </c>
      <c r="CA32" s="227">
        <v>-8.09</v>
      </c>
      <c r="CB32" s="264" t="s">
        <v>51</v>
      </c>
      <c r="CC32" s="233">
        <v>0.1943</v>
      </c>
      <c r="CD32" s="229">
        <v>-6.13E-2</v>
      </c>
      <c r="CE32" s="229">
        <v>-5.8000000000000003E-2</v>
      </c>
      <c r="CF32" s="231">
        <v>-5.6800000000000003E-2</v>
      </c>
    </row>
    <row r="33" spans="1:84" s="52" customFormat="1" ht="15.75" customHeight="1" x14ac:dyDescent="0.3">
      <c r="A33"/>
      <c r="B33" s="212" t="s">
        <v>129</v>
      </c>
      <c r="C33" s="192" t="s">
        <v>16</v>
      </c>
      <c r="D33" s="222">
        <v>17.190000000000001</v>
      </c>
      <c r="E33" s="222">
        <v>18.53</v>
      </c>
      <c r="F33" s="222">
        <v>18.260000000000002</v>
      </c>
      <c r="G33" s="222">
        <v>17.600000000000001</v>
      </c>
      <c r="H33" s="222">
        <v>17.02</v>
      </c>
      <c r="I33" s="222">
        <v>18.670000000000002</v>
      </c>
      <c r="J33" s="222">
        <v>18.91</v>
      </c>
      <c r="K33" s="222">
        <v>18.29</v>
      </c>
      <c r="L33" s="222">
        <v>17.91</v>
      </c>
      <c r="M33" s="222">
        <v>18.72</v>
      </c>
      <c r="N33" s="222">
        <v>19.04</v>
      </c>
      <c r="O33" s="222">
        <v>19.190000000000001</v>
      </c>
      <c r="P33" s="222">
        <v>17.43</v>
      </c>
      <c r="Q33" s="222">
        <v>18.79</v>
      </c>
      <c r="R33" s="222">
        <v>18.77</v>
      </c>
      <c r="S33" s="222">
        <v>17.77</v>
      </c>
      <c r="T33" s="222">
        <v>16.690000000000001</v>
      </c>
      <c r="U33" s="222">
        <v>17.52</v>
      </c>
      <c r="V33" s="222">
        <v>17.73</v>
      </c>
      <c r="W33" s="222">
        <v>17.22</v>
      </c>
      <c r="X33" s="222">
        <v>16.38</v>
      </c>
      <c r="Y33" s="222">
        <v>17.8</v>
      </c>
      <c r="Z33" s="222">
        <v>18.010000000000002</v>
      </c>
      <c r="AA33" s="222">
        <v>16.91</v>
      </c>
      <c r="AB33" s="222">
        <v>15.92</v>
      </c>
      <c r="AC33" s="222">
        <v>17.440000000000001</v>
      </c>
      <c r="AD33" s="222">
        <v>17.600000000000001</v>
      </c>
      <c r="AE33" s="222">
        <v>16.86</v>
      </c>
      <c r="AF33" s="222">
        <v>15.35</v>
      </c>
      <c r="AG33" s="222">
        <v>16.920000000000002</v>
      </c>
      <c r="AH33" s="222">
        <v>17.190000000000001</v>
      </c>
      <c r="AI33" s="222">
        <v>16.43</v>
      </c>
      <c r="AJ33" s="222">
        <v>14.2</v>
      </c>
      <c r="AK33" s="222">
        <v>15.94</v>
      </c>
      <c r="AL33" s="222">
        <v>16.399999999999999</v>
      </c>
      <c r="AM33" s="222">
        <v>15.49</v>
      </c>
      <c r="AN33" s="222">
        <v>14.02</v>
      </c>
      <c r="AO33" s="222">
        <v>15.79</v>
      </c>
      <c r="AP33" s="222">
        <v>16.02</v>
      </c>
      <c r="AQ33" s="222">
        <v>14.95</v>
      </c>
      <c r="AR33" s="222">
        <v>13.56</v>
      </c>
      <c r="AS33" s="222">
        <v>15.57</v>
      </c>
      <c r="AT33" s="222">
        <v>16.04</v>
      </c>
      <c r="AU33" s="222">
        <v>14.75</v>
      </c>
      <c r="AV33" s="222">
        <v>13.6</v>
      </c>
      <c r="AW33" s="222">
        <v>15.62</v>
      </c>
      <c r="AX33" s="222">
        <v>16.100000000000001</v>
      </c>
      <c r="AY33" s="223">
        <v>14.79</v>
      </c>
      <c r="AZ33" s="223">
        <v>13.36</v>
      </c>
      <c r="BA33" s="223">
        <v>13.7</v>
      </c>
      <c r="BB33" s="223">
        <v>15.05</v>
      </c>
      <c r="BC33" s="223">
        <v>13.88</v>
      </c>
      <c r="BD33" s="223">
        <v>12.41</v>
      </c>
      <c r="BE33" s="223">
        <v>14.55</v>
      </c>
      <c r="BF33" s="223">
        <v>15.11</v>
      </c>
      <c r="BG33" s="223">
        <v>13.6</v>
      </c>
      <c r="BH33" s="223">
        <v>11.73</v>
      </c>
      <c r="BI33" s="223">
        <v>12.53</v>
      </c>
      <c r="BJ33" s="223">
        <v>12.95</v>
      </c>
      <c r="BK33" s="223">
        <v>12.38</v>
      </c>
      <c r="BL33" s="223">
        <v>11.37</v>
      </c>
      <c r="BM33" s="223">
        <v>12.34</v>
      </c>
      <c r="BN33" s="223">
        <v>12.41</v>
      </c>
      <c r="BO33" s="223">
        <v>11.78</v>
      </c>
      <c r="BP33" s="223">
        <v>13.41</v>
      </c>
      <c r="BQ33" s="223">
        <v>14.4</v>
      </c>
      <c r="BR33" s="223">
        <v>14.86</v>
      </c>
      <c r="BS33" s="223">
        <v>13.31</v>
      </c>
      <c r="BT33" s="223">
        <v>12.76</v>
      </c>
      <c r="BU33" s="223">
        <v>13.7</v>
      </c>
      <c r="BV33" s="227">
        <v>14.14</v>
      </c>
      <c r="BW33" s="234" t="s">
        <v>51</v>
      </c>
      <c r="BX33" s="232">
        <v>1.53</v>
      </c>
      <c r="BY33" s="223">
        <v>-0.65</v>
      </c>
      <c r="BZ33" s="223">
        <v>-0.7</v>
      </c>
      <c r="CA33" s="227">
        <v>-0.72</v>
      </c>
      <c r="CB33" s="264" t="s">
        <v>51</v>
      </c>
      <c r="CC33" s="233">
        <v>0.12970000000000001</v>
      </c>
      <c r="CD33" s="229">
        <v>-4.8800000000000003E-2</v>
      </c>
      <c r="CE33" s="229">
        <v>-4.8500000000000001E-2</v>
      </c>
      <c r="CF33" s="231">
        <v>-4.82E-2</v>
      </c>
    </row>
    <row r="34" spans="1:84" s="52" customFormat="1" ht="15.75" customHeight="1" x14ac:dyDescent="0.3">
      <c r="A34"/>
      <c r="B34" s="213" t="s">
        <v>130</v>
      </c>
      <c r="C34" s="192" t="s">
        <v>17</v>
      </c>
      <c r="D34" s="234">
        <v>39.950000000000003</v>
      </c>
      <c r="E34" s="234">
        <v>41.59</v>
      </c>
      <c r="F34" s="234">
        <v>41.72</v>
      </c>
      <c r="G34" s="234">
        <v>40.67</v>
      </c>
      <c r="H34" s="234">
        <v>36.86</v>
      </c>
      <c r="I34" s="234">
        <v>38.57</v>
      </c>
      <c r="J34" s="234">
        <v>38.93</v>
      </c>
      <c r="K34" s="234">
        <v>37.64</v>
      </c>
      <c r="L34" s="234">
        <v>39.67</v>
      </c>
      <c r="M34" s="234">
        <v>40.89</v>
      </c>
      <c r="N34" s="234">
        <v>41.45</v>
      </c>
      <c r="O34" s="234">
        <v>40.69</v>
      </c>
      <c r="P34" s="234">
        <v>34.270000000000003</v>
      </c>
      <c r="Q34" s="234">
        <v>35.83</v>
      </c>
      <c r="R34" s="234">
        <v>36.020000000000003</v>
      </c>
      <c r="S34" s="234">
        <v>34.82</v>
      </c>
      <c r="T34" s="234">
        <v>33.700000000000003</v>
      </c>
      <c r="U34" s="234">
        <v>34.67</v>
      </c>
      <c r="V34" s="234">
        <v>34.97</v>
      </c>
      <c r="W34" s="234">
        <v>34.08</v>
      </c>
      <c r="X34" s="234">
        <v>29.41</v>
      </c>
      <c r="Y34" s="234">
        <v>30.85</v>
      </c>
      <c r="Z34" s="234">
        <v>31.17</v>
      </c>
      <c r="AA34" s="234">
        <v>29.98</v>
      </c>
      <c r="AB34" s="234">
        <v>30.61</v>
      </c>
      <c r="AC34" s="234">
        <v>32.090000000000003</v>
      </c>
      <c r="AD34" s="234">
        <v>32.33</v>
      </c>
      <c r="AE34" s="234">
        <v>31.49</v>
      </c>
      <c r="AF34" s="234">
        <v>31.12</v>
      </c>
      <c r="AG34" s="234">
        <v>32.39</v>
      </c>
      <c r="AH34" s="234">
        <v>32.67</v>
      </c>
      <c r="AI34" s="234">
        <v>31.95</v>
      </c>
      <c r="AJ34" s="234">
        <v>27.97</v>
      </c>
      <c r="AK34" s="234">
        <v>29.36</v>
      </c>
      <c r="AL34" s="234">
        <v>29.72</v>
      </c>
      <c r="AM34" s="234">
        <v>28.92</v>
      </c>
      <c r="AN34" s="234">
        <v>36.75</v>
      </c>
      <c r="AO34" s="234">
        <v>38.159999999999997</v>
      </c>
      <c r="AP34" s="234">
        <v>38.36</v>
      </c>
      <c r="AQ34" s="234">
        <v>37.46</v>
      </c>
      <c r="AR34" s="234">
        <v>29.62</v>
      </c>
      <c r="AS34" s="234">
        <v>31.12</v>
      </c>
      <c r="AT34" s="234">
        <v>31.52</v>
      </c>
      <c r="AU34" s="234">
        <v>30.49</v>
      </c>
      <c r="AV34" s="234">
        <v>28.16</v>
      </c>
      <c r="AW34" s="234">
        <v>29.6</v>
      </c>
      <c r="AX34" s="234">
        <v>29.99</v>
      </c>
      <c r="AY34" s="223">
        <v>28.99</v>
      </c>
      <c r="AZ34" s="223">
        <v>27.14</v>
      </c>
      <c r="BA34" s="223">
        <v>27.42</v>
      </c>
      <c r="BB34" s="223">
        <v>28.41</v>
      </c>
      <c r="BC34" s="223">
        <v>27.46</v>
      </c>
      <c r="BD34" s="223">
        <v>25.42</v>
      </c>
      <c r="BE34" s="223">
        <v>26.9</v>
      </c>
      <c r="BF34" s="223">
        <v>27.35</v>
      </c>
      <c r="BG34" s="223">
        <v>26.24</v>
      </c>
      <c r="BH34" s="223">
        <v>23.84</v>
      </c>
      <c r="BI34" s="223">
        <v>24.43</v>
      </c>
      <c r="BJ34" s="223">
        <v>24.74</v>
      </c>
      <c r="BK34" s="223">
        <v>24.28</v>
      </c>
      <c r="BL34" s="223">
        <v>22.8</v>
      </c>
      <c r="BM34" s="223">
        <v>23.46</v>
      </c>
      <c r="BN34" s="223">
        <v>23.52</v>
      </c>
      <c r="BO34" s="223">
        <v>23.06</v>
      </c>
      <c r="BP34" s="223">
        <v>23.97</v>
      </c>
      <c r="BQ34" s="223">
        <v>24.63</v>
      </c>
      <c r="BR34" s="223">
        <v>24.95</v>
      </c>
      <c r="BS34" s="223">
        <v>23.92</v>
      </c>
      <c r="BT34" s="223">
        <v>23.59</v>
      </c>
      <c r="BU34" s="223">
        <v>24.21</v>
      </c>
      <c r="BV34" s="227">
        <v>24.52</v>
      </c>
      <c r="BW34" s="234" t="s">
        <v>51</v>
      </c>
      <c r="BX34" s="232">
        <v>0.86</v>
      </c>
      <c r="BY34" s="223">
        <v>-0.38</v>
      </c>
      <c r="BZ34" s="223">
        <v>-0.42</v>
      </c>
      <c r="CA34" s="227">
        <v>-0.43</v>
      </c>
      <c r="CB34" s="264" t="s">
        <v>51</v>
      </c>
      <c r="CC34" s="233">
        <v>3.73E-2</v>
      </c>
      <c r="CD34" s="229">
        <v>-1.5900000000000001E-2</v>
      </c>
      <c r="CE34" s="229">
        <v>-1.6899999999999998E-2</v>
      </c>
      <c r="CF34" s="231">
        <v>-1.72E-2</v>
      </c>
    </row>
    <row r="35" spans="1:84" s="52" customFormat="1" ht="15.75" customHeight="1" x14ac:dyDescent="0.3">
      <c r="A35"/>
      <c r="B35" s="212" t="s">
        <v>131</v>
      </c>
      <c r="C35" s="192" t="s">
        <v>18</v>
      </c>
      <c r="D35" s="222">
        <v>6.91</v>
      </c>
      <c r="E35" s="222">
        <v>7.54</v>
      </c>
      <c r="F35" s="222">
        <v>7.51</v>
      </c>
      <c r="G35" s="222">
        <v>7.33</v>
      </c>
      <c r="H35" s="222">
        <v>7.12</v>
      </c>
      <c r="I35" s="222">
        <v>7.72</v>
      </c>
      <c r="J35" s="222">
        <v>7.85</v>
      </c>
      <c r="K35" s="222">
        <v>7.56</v>
      </c>
      <c r="L35" s="222">
        <v>7.66</v>
      </c>
      <c r="M35" s="222">
        <v>7.99</v>
      </c>
      <c r="N35" s="222">
        <v>8.26</v>
      </c>
      <c r="O35" s="222">
        <v>8.31</v>
      </c>
      <c r="P35" s="222">
        <v>7.98</v>
      </c>
      <c r="Q35" s="222">
        <v>8.68</v>
      </c>
      <c r="R35" s="222">
        <v>8.7799999999999994</v>
      </c>
      <c r="S35" s="222">
        <v>8.31</v>
      </c>
      <c r="T35" s="222">
        <v>7.78</v>
      </c>
      <c r="U35" s="222">
        <v>8.1999999999999993</v>
      </c>
      <c r="V35" s="222">
        <v>8.3699999999999992</v>
      </c>
      <c r="W35" s="222">
        <v>8.06</v>
      </c>
      <c r="X35" s="222">
        <v>7.69</v>
      </c>
      <c r="Y35" s="222">
        <v>8.4499999999999993</v>
      </c>
      <c r="Z35" s="222">
        <v>8.61</v>
      </c>
      <c r="AA35" s="222">
        <v>8.0299999999999994</v>
      </c>
      <c r="AB35" s="222">
        <v>7.57</v>
      </c>
      <c r="AC35" s="222">
        <v>8.36</v>
      </c>
      <c r="AD35" s="222">
        <v>8.51</v>
      </c>
      <c r="AE35" s="222">
        <v>8.11</v>
      </c>
      <c r="AF35" s="222">
        <v>7.92</v>
      </c>
      <c r="AG35" s="222">
        <v>8.7100000000000009</v>
      </c>
      <c r="AH35" s="222">
        <v>8.85</v>
      </c>
      <c r="AI35" s="222">
        <v>8.48</v>
      </c>
      <c r="AJ35" s="222">
        <v>7.97</v>
      </c>
      <c r="AK35" s="222">
        <v>8.93</v>
      </c>
      <c r="AL35" s="222">
        <v>9.18</v>
      </c>
      <c r="AM35" s="222">
        <v>8.69</v>
      </c>
      <c r="AN35" s="222">
        <v>7.62</v>
      </c>
      <c r="AO35" s="222">
        <v>8.56</v>
      </c>
      <c r="AP35" s="222">
        <v>8.68</v>
      </c>
      <c r="AQ35" s="222">
        <v>8.1300000000000008</v>
      </c>
      <c r="AR35" s="222">
        <v>7.1</v>
      </c>
      <c r="AS35" s="222">
        <v>8.14</v>
      </c>
      <c r="AT35" s="222">
        <v>8.3800000000000008</v>
      </c>
      <c r="AU35" s="222">
        <v>7.71</v>
      </c>
      <c r="AV35" s="222">
        <v>6.61</v>
      </c>
      <c r="AW35" s="222">
        <v>7.59</v>
      </c>
      <c r="AX35" s="222">
        <v>7.83</v>
      </c>
      <c r="AY35" s="223">
        <v>7.19</v>
      </c>
      <c r="AZ35" s="223">
        <v>6.52</v>
      </c>
      <c r="BA35" s="223">
        <v>6.68</v>
      </c>
      <c r="BB35" s="223">
        <v>7.35</v>
      </c>
      <c r="BC35" s="223">
        <v>6.77</v>
      </c>
      <c r="BD35" s="223">
        <v>6.02</v>
      </c>
      <c r="BE35" s="223">
        <v>7.07</v>
      </c>
      <c r="BF35" s="223">
        <v>7.37</v>
      </c>
      <c r="BG35" s="223">
        <v>6.61</v>
      </c>
      <c r="BH35" s="223">
        <v>5.62</v>
      </c>
      <c r="BI35" s="223">
        <v>6.04</v>
      </c>
      <c r="BJ35" s="223">
        <v>6.25</v>
      </c>
      <c r="BK35" s="223">
        <v>5.94</v>
      </c>
      <c r="BL35" s="223">
        <v>5.64</v>
      </c>
      <c r="BM35" s="223">
        <v>6.15</v>
      </c>
      <c r="BN35" s="223">
        <v>6.19</v>
      </c>
      <c r="BO35" s="223">
        <v>5.84</v>
      </c>
      <c r="BP35" s="223">
        <v>6.58</v>
      </c>
      <c r="BQ35" s="223">
        <v>7.09</v>
      </c>
      <c r="BR35" s="223">
        <v>7.33</v>
      </c>
      <c r="BS35" s="223">
        <v>6.54</v>
      </c>
      <c r="BT35" s="223">
        <v>6.28</v>
      </c>
      <c r="BU35" s="223">
        <v>6.76</v>
      </c>
      <c r="BV35" s="227">
        <v>6.99</v>
      </c>
      <c r="BW35" s="234" t="s">
        <v>51</v>
      </c>
      <c r="BX35" s="232">
        <v>0.69</v>
      </c>
      <c r="BY35" s="223">
        <v>-0.31</v>
      </c>
      <c r="BZ35" s="223">
        <v>-0.33</v>
      </c>
      <c r="CA35" s="227">
        <v>-0.34</v>
      </c>
      <c r="CB35" s="264" t="s">
        <v>51</v>
      </c>
      <c r="CC35" s="233">
        <v>0.11890000000000001</v>
      </c>
      <c r="CD35" s="229">
        <v>-4.6399999999999997E-2</v>
      </c>
      <c r="CE35" s="229">
        <v>-4.6800000000000001E-2</v>
      </c>
      <c r="CF35" s="231">
        <v>-4.6600000000000003E-2</v>
      </c>
    </row>
    <row r="36" spans="1:84" s="52" customFormat="1" ht="15.75" customHeight="1" x14ac:dyDescent="0.3">
      <c r="A36"/>
      <c r="B36" s="212" t="s">
        <v>132</v>
      </c>
      <c r="C36" s="192" t="s">
        <v>19</v>
      </c>
      <c r="D36" s="222">
        <v>35.19</v>
      </c>
      <c r="E36" s="222">
        <v>38.869999999999997</v>
      </c>
      <c r="F36" s="222">
        <v>38.200000000000003</v>
      </c>
      <c r="G36" s="222">
        <v>37.119999999999997</v>
      </c>
      <c r="H36" s="222">
        <v>34.68</v>
      </c>
      <c r="I36" s="222">
        <v>38.340000000000003</v>
      </c>
      <c r="J36" s="222">
        <v>38.76</v>
      </c>
      <c r="K36" s="222">
        <v>37.4</v>
      </c>
      <c r="L36" s="222">
        <v>35.590000000000003</v>
      </c>
      <c r="M36" s="222">
        <v>38.369999999999997</v>
      </c>
      <c r="N36" s="222">
        <v>39.090000000000003</v>
      </c>
      <c r="O36" s="222">
        <v>39.07</v>
      </c>
      <c r="P36" s="222">
        <v>37.56</v>
      </c>
      <c r="Q36" s="222">
        <v>41.12</v>
      </c>
      <c r="R36" s="222">
        <v>41.23</v>
      </c>
      <c r="S36" s="222">
        <v>39.31</v>
      </c>
      <c r="T36" s="222">
        <v>36.72</v>
      </c>
      <c r="U36" s="222">
        <v>38.65</v>
      </c>
      <c r="V36" s="222">
        <v>38.99</v>
      </c>
      <c r="W36" s="222">
        <v>37.96</v>
      </c>
      <c r="X36" s="222">
        <v>35.04</v>
      </c>
      <c r="Y36" s="222">
        <v>38.47</v>
      </c>
      <c r="Z36" s="222">
        <v>38.93</v>
      </c>
      <c r="AA36" s="222">
        <v>36.68</v>
      </c>
      <c r="AB36" s="222">
        <v>33.68</v>
      </c>
      <c r="AC36" s="222">
        <v>37.479999999999997</v>
      </c>
      <c r="AD36" s="222">
        <v>37.81</v>
      </c>
      <c r="AE36" s="222">
        <v>36.409999999999997</v>
      </c>
      <c r="AF36" s="222">
        <v>33.79</v>
      </c>
      <c r="AG36" s="222">
        <v>36.909999999999997</v>
      </c>
      <c r="AH36" s="222">
        <v>37.270000000000003</v>
      </c>
      <c r="AI36" s="222">
        <v>36.119999999999997</v>
      </c>
      <c r="AJ36" s="222">
        <v>31.2</v>
      </c>
      <c r="AK36" s="222">
        <v>34.869999999999997</v>
      </c>
      <c r="AL36" s="222">
        <v>35.81</v>
      </c>
      <c r="AM36" s="222">
        <v>34.31</v>
      </c>
      <c r="AN36" s="222">
        <v>31.32</v>
      </c>
      <c r="AO36" s="222">
        <v>34.99</v>
      </c>
      <c r="AP36" s="222">
        <v>35.340000000000003</v>
      </c>
      <c r="AQ36" s="222">
        <v>33.44</v>
      </c>
      <c r="AR36" s="222">
        <v>28.93</v>
      </c>
      <c r="AS36" s="222">
        <v>33.049999999999997</v>
      </c>
      <c r="AT36" s="222">
        <v>33.78</v>
      </c>
      <c r="AU36" s="222">
        <v>31.44</v>
      </c>
      <c r="AV36" s="222">
        <v>29.31</v>
      </c>
      <c r="AW36" s="222">
        <v>33.49</v>
      </c>
      <c r="AX36" s="222">
        <v>34.21</v>
      </c>
      <c r="AY36" s="223">
        <v>31.86</v>
      </c>
      <c r="AZ36" s="223">
        <v>29.05</v>
      </c>
      <c r="BA36" s="223">
        <v>29.5</v>
      </c>
      <c r="BB36" s="223">
        <v>31.97</v>
      </c>
      <c r="BC36" s="223">
        <v>30.56</v>
      </c>
      <c r="BD36" s="223">
        <v>27.52</v>
      </c>
      <c r="BE36" s="223">
        <v>31.94</v>
      </c>
      <c r="BF36" s="223">
        <v>32.44</v>
      </c>
      <c r="BG36" s="223">
        <v>29.95</v>
      </c>
      <c r="BH36" s="223">
        <v>27.54</v>
      </c>
      <c r="BI36" s="223">
        <v>28.55</v>
      </c>
      <c r="BJ36" s="223">
        <v>29.17</v>
      </c>
      <c r="BK36" s="223">
        <v>28.68</v>
      </c>
      <c r="BL36" s="223">
        <v>29.51</v>
      </c>
      <c r="BM36" s="223">
        <v>31.24</v>
      </c>
      <c r="BN36" s="223">
        <v>31.13</v>
      </c>
      <c r="BO36" s="223">
        <v>30.61</v>
      </c>
      <c r="BP36" s="223">
        <v>37.090000000000003</v>
      </c>
      <c r="BQ36" s="223">
        <v>39.28</v>
      </c>
      <c r="BR36" s="223">
        <v>39.979999999999997</v>
      </c>
      <c r="BS36" s="223">
        <v>36.71</v>
      </c>
      <c r="BT36" s="223">
        <v>34.78</v>
      </c>
      <c r="BU36" s="223">
        <v>36.979999999999997</v>
      </c>
      <c r="BV36" s="227">
        <v>37.67</v>
      </c>
      <c r="BW36" s="234" t="s">
        <v>51</v>
      </c>
      <c r="BX36" s="232">
        <v>6.1</v>
      </c>
      <c r="BY36" s="223">
        <v>-2.31</v>
      </c>
      <c r="BZ36" s="223">
        <v>-2.31</v>
      </c>
      <c r="CA36" s="227">
        <v>-2.31</v>
      </c>
      <c r="CB36" s="264" t="s">
        <v>51</v>
      </c>
      <c r="CC36" s="233">
        <v>0.19919999999999999</v>
      </c>
      <c r="CD36" s="229">
        <v>-6.2399999999999997E-2</v>
      </c>
      <c r="CE36" s="229">
        <v>-5.8799999999999998E-2</v>
      </c>
      <c r="CF36" s="231">
        <v>-5.7799999999999997E-2</v>
      </c>
    </row>
    <row r="37" spans="1:84" s="52" customFormat="1" ht="15.75" customHeight="1" x14ac:dyDescent="0.3">
      <c r="A37"/>
      <c r="B37" s="212" t="s">
        <v>133</v>
      </c>
      <c r="C37" s="192" t="s">
        <v>20</v>
      </c>
      <c r="D37" s="222">
        <v>33.130000000000003</v>
      </c>
      <c r="E37" s="222">
        <v>34.380000000000003</v>
      </c>
      <c r="F37" s="222">
        <v>33.39</v>
      </c>
      <c r="G37" s="222">
        <v>32.19</v>
      </c>
      <c r="H37" s="222">
        <v>30.07</v>
      </c>
      <c r="I37" s="222">
        <v>32.729999999999997</v>
      </c>
      <c r="J37" s="222">
        <v>32.979999999999997</v>
      </c>
      <c r="K37" s="222">
        <v>32.700000000000003</v>
      </c>
      <c r="L37" s="222">
        <v>33.89</v>
      </c>
      <c r="M37" s="222">
        <v>34.200000000000003</v>
      </c>
      <c r="N37" s="222">
        <v>34.090000000000003</v>
      </c>
      <c r="O37" s="222">
        <v>35.24</v>
      </c>
      <c r="P37" s="222">
        <v>36.22</v>
      </c>
      <c r="Q37" s="222">
        <v>36.549999999999997</v>
      </c>
      <c r="R37" s="222">
        <v>35.270000000000003</v>
      </c>
      <c r="S37" s="222">
        <v>34.26</v>
      </c>
      <c r="T37" s="222">
        <v>31.03</v>
      </c>
      <c r="U37" s="222">
        <v>31.24</v>
      </c>
      <c r="V37" s="222">
        <v>31.07</v>
      </c>
      <c r="W37" s="222">
        <v>31.86</v>
      </c>
      <c r="X37" s="222">
        <v>30.29</v>
      </c>
      <c r="Y37" s="222">
        <v>30.59</v>
      </c>
      <c r="Z37" s="222">
        <v>30.2</v>
      </c>
      <c r="AA37" s="222">
        <v>29.48</v>
      </c>
      <c r="AB37" s="222">
        <v>29.66</v>
      </c>
      <c r="AC37" s="222">
        <v>30.71</v>
      </c>
      <c r="AD37" s="222">
        <v>30.45</v>
      </c>
      <c r="AE37" s="222">
        <v>29.73</v>
      </c>
      <c r="AF37" s="222">
        <v>23.49</v>
      </c>
      <c r="AG37" s="222">
        <v>26.03</v>
      </c>
      <c r="AH37" s="222">
        <v>26.67</v>
      </c>
      <c r="AI37" s="222">
        <v>25.17</v>
      </c>
      <c r="AJ37" s="222">
        <v>22.71</v>
      </c>
      <c r="AK37" s="222">
        <v>25.36</v>
      </c>
      <c r="AL37" s="222">
        <v>26.13</v>
      </c>
      <c r="AM37" s="222">
        <v>24.5</v>
      </c>
      <c r="AN37" s="222">
        <v>22.11</v>
      </c>
      <c r="AO37" s="222">
        <v>24.8</v>
      </c>
      <c r="AP37" s="222">
        <v>25.25</v>
      </c>
      <c r="AQ37" s="222">
        <v>23.48</v>
      </c>
      <c r="AR37" s="222">
        <v>20.71</v>
      </c>
      <c r="AS37" s="222">
        <v>23.58</v>
      </c>
      <c r="AT37" s="222">
        <v>24.37</v>
      </c>
      <c r="AU37" s="222">
        <v>22.42</v>
      </c>
      <c r="AV37" s="222">
        <v>20.21</v>
      </c>
      <c r="AW37" s="222">
        <v>23.06</v>
      </c>
      <c r="AX37" s="222">
        <v>23.8</v>
      </c>
      <c r="AY37" s="223">
        <v>21.9</v>
      </c>
      <c r="AZ37" s="223">
        <v>20.23</v>
      </c>
      <c r="BA37" s="223">
        <v>20.67</v>
      </c>
      <c r="BB37" s="223">
        <v>22.66</v>
      </c>
      <c r="BC37" s="223">
        <v>20.99</v>
      </c>
      <c r="BD37" s="223">
        <v>18.5</v>
      </c>
      <c r="BE37" s="223">
        <v>21.58</v>
      </c>
      <c r="BF37" s="223">
        <v>22.33</v>
      </c>
      <c r="BG37" s="223">
        <v>20.21</v>
      </c>
      <c r="BH37" s="223">
        <v>17.11</v>
      </c>
      <c r="BI37" s="223">
        <v>18.149999999999999</v>
      </c>
      <c r="BJ37" s="222">
        <v>18.71</v>
      </c>
      <c r="BK37" s="223">
        <v>17.989999999999998</v>
      </c>
      <c r="BL37" s="223">
        <v>16.48</v>
      </c>
      <c r="BM37" s="223">
        <v>17.760000000000002</v>
      </c>
      <c r="BN37" s="223">
        <v>17.809999999999999</v>
      </c>
      <c r="BO37" s="223">
        <v>17.07</v>
      </c>
      <c r="BP37" s="223">
        <v>19.82</v>
      </c>
      <c r="BQ37" s="223">
        <v>21.17</v>
      </c>
      <c r="BR37" s="223">
        <v>21.77</v>
      </c>
      <c r="BS37" s="223">
        <v>19.64</v>
      </c>
      <c r="BT37" s="223">
        <v>18.77</v>
      </c>
      <c r="BU37" s="223">
        <v>20.079999999999998</v>
      </c>
      <c r="BV37" s="227">
        <v>20.66</v>
      </c>
      <c r="BW37" s="234" t="s">
        <v>51</v>
      </c>
      <c r="BX37" s="232">
        <v>2.57</v>
      </c>
      <c r="BY37" s="223">
        <v>-1.04</v>
      </c>
      <c r="BZ37" s="223">
        <v>-1.0900000000000001</v>
      </c>
      <c r="CA37" s="227">
        <v>-1.1000000000000001</v>
      </c>
      <c r="CB37" s="264" t="s">
        <v>51</v>
      </c>
      <c r="CC37" s="233">
        <v>0.15049999999999999</v>
      </c>
      <c r="CD37" s="229">
        <v>-5.2600000000000001E-2</v>
      </c>
      <c r="CE37" s="229">
        <v>-5.16E-2</v>
      </c>
      <c r="CF37" s="231">
        <v>-5.0700000000000002E-2</v>
      </c>
    </row>
    <row r="38" spans="1:84" s="91" customFormat="1" ht="15.75" customHeight="1" x14ac:dyDescent="0.3">
      <c r="A38"/>
      <c r="B38" s="212" t="s">
        <v>134</v>
      </c>
      <c r="C38" s="192" t="s">
        <v>50</v>
      </c>
      <c r="D38" s="235">
        <v>5.25</v>
      </c>
      <c r="E38" s="235">
        <v>5.87</v>
      </c>
      <c r="F38" s="235">
        <v>5.81</v>
      </c>
      <c r="G38" s="235">
        <v>5.6</v>
      </c>
      <c r="H38" s="235">
        <v>5.09</v>
      </c>
      <c r="I38" s="235">
        <v>5.66</v>
      </c>
      <c r="J38" s="235">
        <v>5.74</v>
      </c>
      <c r="K38" s="235">
        <v>5.47</v>
      </c>
      <c r="L38" s="235">
        <v>5.35</v>
      </c>
      <c r="M38" s="235">
        <v>5.84</v>
      </c>
      <c r="N38" s="235">
        <v>5.98</v>
      </c>
      <c r="O38" s="235">
        <v>5.94</v>
      </c>
      <c r="P38" s="235">
        <v>5.23</v>
      </c>
      <c r="Q38" s="235">
        <v>5.75</v>
      </c>
      <c r="R38" s="235">
        <v>5.78</v>
      </c>
      <c r="S38" s="235">
        <v>5.54</v>
      </c>
      <c r="T38" s="235">
        <v>5.24</v>
      </c>
      <c r="U38" s="235">
        <v>5.5</v>
      </c>
      <c r="V38" s="235">
        <v>5.54</v>
      </c>
      <c r="W38" s="235">
        <v>5.43</v>
      </c>
      <c r="X38" s="235">
        <v>5.04</v>
      </c>
      <c r="Y38" s="235">
        <v>5.52</v>
      </c>
      <c r="Z38" s="235">
        <v>5.57</v>
      </c>
      <c r="AA38" s="235">
        <v>5.3</v>
      </c>
      <c r="AB38" s="235">
        <v>4.91</v>
      </c>
      <c r="AC38" s="235">
        <v>5.44</v>
      </c>
      <c r="AD38" s="235">
        <v>5.47</v>
      </c>
      <c r="AE38" s="235">
        <v>5.34</v>
      </c>
      <c r="AF38" s="235">
        <v>5.05</v>
      </c>
      <c r="AG38" s="235">
        <v>5.45</v>
      </c>
      <c r="AH38" s="235">
        <v>5.46</v>
      </c>
      <c r="AI38" s="235">
        <v>5.38</v>
      </c>
      <c r="AJ38" s="235">
        <v>4.51</v>
      </c>
      <c r="AK38" s="235">
        <v>5</v>
      </c>
      <c r="AL38" s="235">
        <v>5.1100000000000003</v>
      </c>
      <c r="AM38" s="235">
        <v>4.99</v>
      </c>
      <c r="AN38" s="235">
        <v>4.42</v>
      </c>
      <c r="AO38" s="235">
        <v>4.88</v>
      </c>
      <c r="AP38" s="235">
        <v>4.9000000000000004</v>
      </c>
      <c r="AQ38" s="235">
        <v>4.71</v>
      </c>
      <c r="AR38" s="235">
        <v>4.13</v>
      </c>
      <c r="AS38" s="235">
        <v>4.6900000000000004</v>
      </c>
      <c r="AT38" s="235">
        <v>4.76</v>
      </c>
      <c r="AU38" s="235">
        <v>4.4800000000000004</v>
      </c>
      <c r="AV38" s="235">
        <v>4.1900000000000004</v>
      </c>
      <c r="AW38" s="235">
        <v>4.76</v>
      </c>
      <c r="AX38" s="235">
        <v>4.83</v>
      </c>
      <c r="AY38" s="236">
        <v>4.55</v>
      </c>
      <c r="AZ38" s="236">
        <v>3.99</v>
      </c>
      <c r="BA38" s="236">
        <v>4.03</v>
      </c>
      <c r="BB38" s="236">
        <v>4.32</v>
      </c>
      <c r="BC38" s="236">
        <v>4.22</v>
      </c>
      <c r="BD38" s="236">
        <v>3.58</v>
      </c>
      <c r="BE38" s="236">
        <v>4.17</v>
      </c>
      <c r="BF38" s="236">
        <v>4.2</v>
      </c>
      <c r="BG38" s="236">
        <v>3.9</v>
      </c>
      <c r="BH38" s="236">
        <v>3.46</v>
      </c>
      <c r="BI38" s="236">
        <v>3.58</v>
      </c>
      <c r="BJ38" s="235">
        <v>3.65</v>
      </c>
      <c r="BK38" s="236">
        <v>3.6</v>
      </c>
      <c r="BL38" s="236">
        <v>3.41</v>
      </c>
      <c r="BM38" s="236">
        <v>3.63</v>
      </c>
      <c r="BN38" s="236">
        <v>3.61</v>
      </c>
      <c r="BO38" s="236">
        <v>3.54</v>
      </c>
      <c r="BP38" s="236">
        <v>4.29</v>
      </c>
      <c r="BQ38" s="223">
        <v>4.55</v>
      </c>
      <c r="BR38" s="236">
        <v>4.63</v>
      </c>
      <c r="BS38" s="236">
        <v>4.25</v>
      </c>
      <c r="BT38" s="236">
        <v>4.0199999999999996</v>
      </c>
      <c r="BU38" s="236">
        <v>4.28</v>
      </c>
      <c r="BV38" s="237">
        <v>4.37</v>
      </c>
      <c r="BW38" s="265" t="s">
        <v>51</v>
      </c>
      <c r="BX38" s="238">
        <v>0.7</v>
      </c>
      <c r="BY38" s="236">
        <v>-0.26</v>
      </c>
      <c r="BZ38" s="236">
        <v>-0.26</v>
      </c>
      <c r="CA38" s="227">
        <v>-0.26</v>
      </c>
      <c r="CB38" s="266" t="s">
        <v>51</v>
      </c>
      <c r="CC38" s="239">
        <v>0.19850000000000001</v>
      </c>
      <c r="CD38" s="240">
        <v>-6.1600000000000002E-2</v>
      </c>
      <c r="CE38" s="240">
        <v>-5.8099999999999999E-2</v>
      </c>
      <c r="CF38" s="231">
        <v>-5.7099999999999998E-2</v>
      </c>
    </row>
    <row r="39" spans="1:84" s="91" customFormat="1" ht="15.75" customHeight="1" x14ac:dyDescent="0.3">
      <c r="A39"/>
      <c r="B39" s="212" t="s">
        <v>135</v>
      </c>
      <c r="C39" s="192" t="s">
        <v>47</v>
      </c>
      <c r="D39" s="235">
        <v>32.85</v>
      </c>
      <c r="E39" s="235">
        <v>33.49</v>
      </c>
      <c r="F39" s="235">
        <v>33.369999999999997</v>
      </c>
      <c r="G39" s="235">
        <v>34.18</v>
      </c>
      <c r="H39" s="235">
        <v>27.74</v>
      </c>
      <c r="I39" s="235">
        <v>26.87</v>
      </c>
      <c r="J39" s="235">
        <v>27.46</v>
      </c>
      <c r="K39" s="235">
        <v>28.19</v>
      </c>
      <c r="L39" s="235">
        <v>28.48</v>
      </c>
      <c r="M39" s="235">
        <v>24.5</v>
      </c>
      <c r="N39" s="235">
        <v>25.08</v>
      </c>
      <c r="O39" s="235">
        <v>29.04</v>
      </c>
      <c r="P39" s="235">
        <v>26.15</v>
      </c>
      <c r="Q39" s="235">
        <v>23.81</v>
      </c>
      <c r="R39" s="235">
        <v>24.45</v>
      </c>
      <c r="S39" s="235">
        <v>24.78</v>
      </c>
      <c r="T39" s="235">
        <v>22.68</v>
      </c>
      <c r="U39" s="235">
        <v>22.39</v>
      </c>
      <c r="V39" s="235">
        <v>23.36</v>
      </c>
      <c r="W39" s="235">
        <v>23.58</v>
      </c>
      <c r="X39" s="235">
        <v>20.420000000000002</v>
      </c>
      <c r="Y39" s="235">
        <v>21.05</v>
      </c>
      <c r="Z39" s="235">
        <v>21.51</v>
      </c>
      <c r="AA39" s="235">
        <v>20.29</v>
      </c>
      <c r="AB39" s="235">
        <v>18.899999999999999</v>
      </c>
      <c r="AC39" s="235">
        <v>19.77</v>
      </c>
      <c r="AD39" s="235">
        <v>20.440000000000001</v>
      </c>
      <c r="AE39" s="235">
        <v>19.350000000000001</v>
      </c>
      <c r="AF39" s="235">
        <v>24.89</v>
      </c>
      <c r="AG39" s="235">
        <v>24.59</v>
      </c>
      <c r="AH39" s="235">
        <v>25.59</v>
      </c>
      <c r="AI39" s="235">
        <v>25.74</v>
      </c>
      <c r="AJ39" s="235">
        <v>24.77</v>
      </c>
      <c r="AK39" s="235">
        <v>23.32</v>
      </c>
      <c r="AL39" s="235">
        <v>23.92</v>
      </c>
      <c r="AM39" s="235">
        <v>25.3</v>
      </c>
      <c r="AN39" s="235">
        <v>25.07</v>
      </c>
      <c r="AO39" s="235">
        <v>23.56</v>
      </c>
      <c r="AP39" s="235">
        <v>24.17</v>
      </c>
      <c r="AQ39" s="235">
        <v>24.73</v>
      </c>
      <c r="AR39" s="235">
        <v>23.8</v>
      </c>
      <c r="AS39" s="235">
        <v>22.52</v>
      </c>
      <c r="AT39" s="235">
        <v>23.45</v>
      </c>
      <c r="AU39" s="235">
        <v>23.79</v>
      </c>
      <c r="AV39" s="235">
        <v>27.5</v>
      </c>
      <c r="AW39" s="235">
        <v>24.34</v>
      </c>
      <c r="AX39" s="235">
        <v>24.41</v>
      </c>
      <c r="AY39" s="236">
        <v>26.23</v>
      </c>
      <c r="AZ39" s="236">
        <v>27.8</v>
      </c>
      <c r="BA39" s="236">
        <v>22.96</v>
      </c>
      <c r="BB39" s="236">
        <v>24</v>
      </c>
      <c r="BC39" s="236">
        <v>25.71</v>
      </c>
      <c r="BD39" s="236">
        <v>23.57</v>
      </c>
      <c r="BE39" s="236">
        <v>22.13</v>
      </c>
      <c r="BF39" s="236">
        <v>22.59</v>
      </c>
      <c r="BG39" s="236">
        <v>23.16</v>
      </c>
      <c r="BH39" s="236">
        <v>22.26</v>
      </c>
      <c r="BI39" s="236">
        <v>20.02</v>
      </c>
      <c r="BJ39" s="236">
        <v>20.22</v>
      </c>
      <c r="BK39" s="236">
        <v>21.53</v>
      </c>
      <c r="BL39" s="236">
        <v>22.8</v>
      </c>
      <c r="BM39" s="236">
        <v>20.72</v>
      </c>
      <c r="BN39" s="236">
        <v>20.52</v>
      </c>
      <c r="BO39" s="236">
        <v>21.78</v>
      </c>
      <c r="BP39" s="236">
        <v>24.38</v>
      </c>
      <c r="BQ39" s="223">
        <v>22.51</v>
      </c>
      <c r="BR39" s="236">
        <v>22.82</v>
      </c>
      <c r="BS39" s="236">
        <v>22.9</v>
      </c>
      <c r="BT39" s="236">
        <v>23.69</v>
      </c>
      <c r="BU39" s="236">
        <v>21.76</v>
      </c>
      <c r="BV39" s="237">
        <v>22.04</v>
      </c>
      <c r="BW39" s="265" t="s">
        <v>51</v>
      </c>
      <c r="BX39" s="238">
        <v>1.1100000000000001</v>
      </c>
      <c r="BY39" s="236">
        <v>-0.69</v>
      </c>
      <c r="BZ39" s="236">
        <v>-0.75</v>
      </c>
      <c r="CA39" s="227">
        <v>-0.78</v>
      </c>
      <c r="CB39" s="266" t="s">
        <v>51</v>
      </c>
      <c r="CC39" s="239">
        <v>5.11E-2</v>
      </c>
      <c r="CD39" s="240">
        <v>-2.8299999999999999E-2</v>
      </c>
      <c r="CE39" s="240">
        <v>-3.3399999999999999E-2</v>
      </c>
      <c r="CF39" s="231">
        <v>-3.4099999999999998E-2</v>
      </c>
    </row>
    <row r="40" spans="1:84" s="91" customFormat="1" ht="15.75" customHeight="1" x14ac:dyDescent="0.3">
      <c r="A40"/>
      <c r="B40" s="212" t="s">
        <v>136</v>
      </c>
      <c r="C40" s="192" t="s">
        <v>48</v>
      </c>
      <c r="D40" s="235">
        <v>94.64</v>
      </c>
      <c r="E40" s="235">
        <v>84.01</v>
      </c>
      <c r="F40" s="235">
        <v>82.93</v>
      </c>
      <c r="G40" s="235">
        <v>97.24</v>
      </c>
      <c r="H40" s="235">
        <v>95.73</v>
      </c>
      <c r="I40" s="235">
        <v>79.59</v>
      </c>
      <c r="J40" s="235">
        <v>80.92</v>
      </c>
      <c r="K40" s="235">
        <v>95.36</v>
      </c>
      <c r="L40" s="235">
        <v>105.97</v>
      </c>
      <c r="M40" s="235">
        <v>78.53</v>
      </c>
      <c r="N40" s="235">
        <v>78.83</v>
      </c>
      <c r="O40" s="235">
        <v>107.28</v>
      </c>
      <c r="P40" s="235">
        <v>90.34</v>
      </c>
      <c r="Q40" s="235">
        <v>73.02</v>
      </c>
      <c r="R40" s="235">
        <v>75.44</v>
      </c>
      <c r="S40" s="235">
        <v>83.49</v>
      </c>
      <c r="T40" s="235">
        <v>87.33</v>
      </c>
      <c r="U40" s="235">
        <v>75.91</v>
      </c>
      <c r="V40" s="235">
        <v>80.72</v>
      </c>
      <c r="W40" s="235">
        <v>92.98</v>
      </c>
      <c r="X40" s="235">
        <v>77.63</v>
      </c>
      <c r="Y40" s="235">
        <v>68.77</v>
      </c>
      <c r="Z40" s="235">
        <v>68.84</v>
      </c>
      <c r="AA40" s="235">
        <v>71.95</v>
      </c>
      <c r="AB40" s="235">
        <v>71.39</v>
      </c>
      <c r="AC40" s="235">
        <v>62.6</v>
      </c>
      <c r="AD40" s="235">
        <v>66.180000000000007</v>
      </c>
      <c r="AE40" s="235">
        <v>68.16</v>
      </c>
      <c r="AF40" s="235">
        <v>59.39</v>
      </c>
      <c r="AG40" s="235">
        <v>59.18</v>
      </c>
      <c r="AH40" s="235">
        <v>60.46</v>
      </c>
      <c r="AI40" s="235">
        <v>61.81</v>
      </c>
      <c r="AJ40" s="235">
        <v>59.58</v>
      </c>
      <c r="AK40" s="235">
        <v>56.96</v>
      </c>
      <c r="AL40" s="235">
        <v>57.8</v>
      </c>
      <c r="AM40" s="235">
        <v>61.37</v>
      </c>
      <c r="AN40" s="235">
        <v>55.89</v>
      </c>
      <c r="AO40" s="235">
        <v>54.18</v>
      </c>
      <c r="AP40" s="235">
        <v>54.88</v>
      </c>
      <c r="AQ40" s="235">
        <v>55.8</v>
      </c>
      <c r="AR40" s="235">
        <v>52.45</v>
      </c>
      <c r="AS40" s="235">
        <v>51.43</v>
      </c>
      <c r="AT40" s="235">
        <v>52.99</v>
      </c>
      <c r="AU40" s="235">
        <v>53.32</v>
      </c>
      <c r="AV40" s="235">
        <v>59.02</v>
      </c>
      <c r="AW40" s="235">
        <v>54.47</v>
      </c>
      <c r="AX40" s="235">
        <v>54.57</v>
      </c>
      <c r="AY40" s="236">
        <v>57.54</v>
      </c>
      <c r="AZ40" s="236">
        <v>58.19</v>
      </c>
      <c r="BA40" s="236">
        <v>49.16</v>
      </c>
      <c r="BB40" s="236">
        <v>51.31</v>
      </c>
      <c r="BC40" s="236">
        <v>54.82</v>
      </c>
      <c r="BD40" s="236">
        <v>55.87</v>
      </c>
      <c r="BE40" s="236">
        <v>50.99</v>
      </c>
      <c r="BF40" s="236">
        <v>50.96</v>
      </c>
      <c r="BG40" s="236">
        <v>54.05</v>
      </c>
      <c r="BH40" s="236">
        <v>50.25</v>
      </c>
      <c r="BI40" s="236">
        <v>43.33</v>
      </c>
      <c r="BJ40" s="236">
        <v>43.19</v>
      </c>
      <c r="BK40" s="236">
        <v>47.68</v>
      </c>
      <c r="BL40" s="236">
        <v>50.77</v>
      </c>
      <c r="BM40" s="236">
        <v>44.32</v>
      </c>
      <c r="BN40" s="236">
        <v>43.34</v>
      </c>
      <c r="BO40" s="236">
        <v>47.78</v>
      </c>
      <c r="BP40" s="236">
        <v>55.09</v>
      </c>
      <c r="BQ40" s="223">
        <v>49.41</v>
      </c>
      <c r="BR40" s="236">
        <v>49.44</v>
      </c>
      <c r="BS40" s="236">
        <v>50.93</v>
      </c>
      <c r="BT40" s="236">
        <v>53.11</v>
      </c>
      <c r="BU40" s="236">
        <v>47.31</v>
      </c>
      <c r="BV40" s="237">
        <v>47.41</v>
      </c>
      <c r="BW40" s="265" t="s">
        <v>51</v>
      </c>
      <c r="BX40" s="238">
        <v>3.15</v>
      </c>
      <c r="BY40" s="236">
        <v>-1.99</v>
      </c>
      <c r="BZ40" s="236">
        <v>-2.09</v>
      </c>
      <c r="CA40" s="227">
        <v>-2.0299999999999998</v>
      </c>
      <c r="CB40" s="266" t="s">
        <v>51</v>
      </c>
      <c r="CC40" s="239">
        <v>6.59E-2</v>
      </c>
      <c r="CD40" s="240">
        <v>-3.5999999999999997E-2</v>
      </c>
      <c r="CE40" s="240">
        <v>-4.24E-2</v>
      </c>
      <c r="CF40" s="231">
        <v>-4.1099999999999998E-2</v>
      </c>
    </row>
    <row r="41" spans="1:84" s="91" customFormat="1" ht="15.75" customHeight="1" x14ac:dyDescent="0.3">
      <c r="A41"/>
      <c r="B41" s="212" t="s">
        <v>137</v>
      </c>
      <c r="C41" s="192" t="s">
        <v>220</v>
      </c>
      <c r="D41" s="235">
        <v>20.67</v>
      </c>
      <c r="E41" s="235">
        <v>21.27</v>
      </c>
      <c r="F41" s="235">
        <v>21.37</v>
      </c>
      <c r="G41" s="235">
        <v>21.77</v>
      </c>
      <c r="H41" s="235">
        <v>20.3</v>
      </c>
      <c r="I41" s="235">
        <v>20.65</v>
      </c>
      <c r="J41" s="235">
        <v>21.06</v>
      </c>
      <c r="K41" s="235">
        <v>20.97</v>
      </c>
      <c r="L41" s="235">
        <v>20.54</v>
      </c>
      <c r="M41" s="235">
        <v>19.739999999999998</v>
      </c>
      <c r="N41" s="235">
        <v>20.309999999999999</v>
      </c>
      <c r="O41" s="235">
        <v>21.54</v>
      </c>
      <c r="P41" s="235">
        <v>18.940000000000001</v>
      </c>
      <c r="Q41" s="235">
        <v>18.920000000000002</v>
      </c>
      <c r="R41" s="235">
        <v>19.25</v>
      </c>
      <c r="S41" s="235">
        <v>18.739999999999998</v>
      </c>
      <c r="T41" s="235">
        <v>19.36</v>
      </c>
      <c r="U41" s="235">
        <v>19.29</v>
      </c>
      <c r="V41" s="235">
        <v>19.93</v>
      </c>
      <c r="W41" s="235">
        <v>20.059999999999999</v>
      </c>
      <c r="X41" s="235">
        <v>17.920000000000002</v>
      </c>
      <c r="Y41" s="235">
        <v>18.510000000000002</v>
      </c>
      <c r="Z41" s="235">
        <v>18.82</v>
      </c>
      <c r="AA41" s="235">
        <v>17.87</v>
      </c>
      <c r="AB41" s="235">
        <v>16.53</v>
      </c>
      <c r="AC41" s="235">
        <v>17.3</v>
      </c>
      <c r="AD41" s="235">
        <v>17.84</v>
      </c>
      <c r="AE41" s="235">
        <v>16.989999999999998</v>
      </c>
      <c r="AF41" s="235">
        <v>15.41</v>
      </c>
      <c r="AG41" s="235">
        <v>16.78</v>
      </c>
      <c r="AH41" s="235">
        <v>17.28</v>
      </c>
      <c r="AI41" s="235">
        <v>16.399999999999999</v>
      </c>
      <c r="AJ41" s="235">
        <v>15.1</v>
      </c>
      <c r="AK41" s="235">
        <v>16.260000000000002</v>
      </c>
      <c r="AL41" s="235">
        <v>16.649999999999999</v>
      </c>
      <c r="AM41" s="235">
        <v>15.81</v>
      </c>
      <c r="AN41" s="235">
        <v>14.36</v>
      </c>
      <c r="AO41" s="235">
        <v>15.71</v>
      </c>
      <c r="AP41" s="235">
        <v>16.03</v>
      </c>
      <c r="AQ41" s="235">
        <v>14.95</v>
      </c>
      <c r="AR41" s="235">
        <v>13.87</v>
      </c>
      <c r="AS41" s="235">
        <v>15.3</v>
      </c>
      <c r="AT41" s="235">
        <v>15.96</v>
      </c>
      <c r="AU41" s="235">
        <v>14.77</v>
      </c>
      <c r="AV41" s="235">
        <v>14.37</v>
      </c>
      <c r="AW41" s="235">
        <v>15.61</v>
      </c>
      <c r="AX41" s="235">
        <v>16.190000000000001</v>
      </c>
      <c r="AY41" s="236">
        <v>15.13</v>
      </c>
      <c r="AZ41" s="236">
        <v>14.25</v>
      </c>
      <c r="BA41" s="236">
        <v>13.97</v>
      </c>
      <c r="BB41" s="236">
        <v>15.37</v>
      </c>
      <c r="BC41" s="236">
        <v>14.14</v>
      </c>
      <c r="BD41" s="236">
        <v>13.22</v>
      </c>
      <c r="BE41" s="236">
        <v>14.59</v>
      </c>
      <c r="BF41" s="236">
        <v>15.33</v>
      </c>
      <c r="BG41" s="236">
        <v>14.05</v>
      </c>
      <c r="BH41" s="236">
        <v>12.57</v>
      </c>
      <c r="BI41" s="236">
        <v>12.96</v>
      </c>
      <c r="BJ41" s="236">
        <v>13.38</v>
      </c>
      <c r="BK41" s="236">
        <v>12.99</v>
      </c>
      <c r="BL41" s="236">
        <v>12.76</v>
      </c>
      <c r="BM41" s="236">
        <v>13.23</v>
      </c>
      <c r="BN41" s="236">
        <v>13.25</v>
      </c>
      <c r="BO41" s="236">
        <v>12.86</v>
      </c>
      <c r="BP41" s="236">
        <v>14.2</v>
      </c>
      <c r="BQ41" s="223">
        <v>14.63</v>
      </c>
      <c r="BR41" s="236">
        <v>15.07</v>
      </c>
      <c r="BS41" s="236">
        <v>13.82</v>
      </c>
      <c r="BT41" s="236">
        <v>13.65</v>
      </c>
      <c r="BU41" s="236">
        <v>14.01</v>
      </c>
      <c r="BV41" s="237">
        <v>14.45</v>
      </c>
      <c r="BW41" s="265" t="s">
        <v>51</v>
      </c>
      <c r="BX41" s="238">
        <v>0.96</v>
      </c>
      <c r="BY41" s="236">
        <v>-0.54</v>
      </c>
      <c r="BZ41" s="236">
        <v>-0.62</v>
      </c>
      <c r="CA41" s="227">
        <v>-0.62</v>
      </c>
      <c r="CB41" s="266" t="s">
        <v>51</v>
      </c>
      <c r="CC41" s="239">
        <v>7.46E-2</v>
      </c>
      <c r="CD41" s="240">
        <v>-3.8300000000000001E-2</v>
      </c>
      <c r="CE41" s="240">
        <v>-4.2299999999999997E-2</v>
      </c>
      <c r="CF41" s="231">
        <v>-4.0899999999999999E-2</v>
      </c>
    </row>
    <row r="42" spans="1:84" s="91" customFormat="1" ht="15.75" customHeight="1" x14ac:dyDescent="0.3">
      <c r="A42"/>
      <c r="B42" s="212" t="s">
        <v>138</v>
      </c>
      <c r="C42" s="192" t="s">
        <v>49</v>
      </c>
      <c r="D42" s="235">
        <v>2702.74</v>
      </c>
      <c r="E42" s="235">
        <v>2914.14</v>
      </c>
      <c r="F42" s="235">
        <v>2958.33</v>
      </c>
      <c r="G42" s="235">
        <v>2803.8</v>
      </c>
      <c r="H42" s="235">
        <v>2668.39</v>
      </c>
      <c r="I42" s="235">
        <v>2903.07</v>
      </c>
      <c r="J42" s="235">
        <v>2980.01</v>
      </c>
      <c r="K42" s="235">
        <v>2755.3</v>
      </c>
      <c r="L42" s="235">
        <v>2631.41</v>
      </c>
      <c r="M42" s="235">
        <v>2779.58</v>
      </c>
      <c r="N42" s="235">
        <v>2895.75</v>
      </c>
      <c r="O42" s="235">
        <v>2753.09</v>
      </c>
      <c r="P42" s="235">
        <v>2467.88</v>
      </c>
      <c r="Q42" s="235">
        <v>2671.73</v>
      </c>
      <c r="R42" s="235">
        <v>2709.92</v>
      </c>
      <c r="S42" s="235">
        <v>2478.65</v>
      </c>
      <c r="T42" s="235">
        <v>2379.44</v>
      </c>
      <c r="U42" s="235">
        <v>2533.9699999999998</v>
      </c>
      <c r="V42" s="235">
        <v>2612.46</v>
      </c>
      <c r="W42" s="235">
        <v>2429.5700000000002</v>
      </c>
      <c r="X42" s="235">
        <v>2346.88</v>
      </c>
      <c r="Y42" s="235">
        <v>2556.19</v>
      </c>
      <c r="Z42" s="235">
        <v>2631.32</v>
      </c>
      <c r="AA42" s="235">
        <v>2385.96</v>
      </c>
      <c r="AB42" s="235">
        <v>2296.0500000000002</v>
      </c>
      <c r="AC42" s="235">
        <v>2545.98</v>
      </c>
      <c r="AD42" s="235">
        <v>2613.94</v>
      </c>
      <c r="AE42" s="235">
        <v>2405.39</v>
      </c>
      <c r="AF42" s="235">
        <v>2313.0500000000002</v>
      </c>
      <c r="AG42" s="235">
        <v>2566.27</v>
      </c>
      <c r="AH42" s="235">
        <v>2658.05</v>
      </c>
      <c r="AI42" s="235">
        <v>2469.12</v>
      </c>
      <c r="AJ42" s="235">
        <v>2275.2600000000002</v>
      </c>
      <c r="AK42" s="235">
        <v>2513.2800000000002</v>
      </c>
      <c r="AL42" s="235">
        <v>2587.96</v>
      </c>
      <c r="AM42" s="235">
        <v>2403.12</v>
      </c>
      <c r="AN42" s="235">
        <v>2249.9699999999998</v>
      </c>
      <c r="AO42" s="235">
        <v>2505.0300000000002</v>
      </c>
      <c r="AP42" s="235">
        <v>2559.02</v>
      </c>
      <c r="AQ42" s="235">
        <v>2364.15</v>
      </c>
      <c r="AR42" s="235">
        <v>2103.8000000000002</v>
      </c>
      <c r="AS42" s="235">
        <v>2361.91</v>
      </c>
      <c r="AT42" s="235">
        <v>2460.61</v>
      </c>
      <c r="AU42" s="235">
        <v>2256.1799999999998</v>
      </c>
      <c r="AV42" s="235">
        <v>2064.87</v>
      </c>
      <c r="AW42" s="235">
        <v>2325.29</v>
      </c>
      <c r="AX42" s="235">
        <v>2420.9299999999998</v>
      </c>
      <c r="AY42" s="236">
        <v>2218.89</v>
      </c>
      <c r="AZ42" s="236">
        <v>2023.04</v>
      </c>
      <c r="BA42" s="236">
        <v>2050.88</v>
      </c>
      <c r="BB42" s="236">
        <v>2273.67</v>
      </c>
      <c r="BC42" s="236">
        <v>2053.79</v>
      </c>
      <c r="BD42" s="236">
        <v>1891.86</v>
      </c>
      <c r="BE42" s="236">
        <v>2173.92</v>
      </c>
      <c r="BF42" s="236">
        <v>2292.16</v>
      </c>
      <c r="BG42" s="236">
        <v>2056.98</v>
      </c>
      <c r="BH42" s="236">
        <v>1759.75</v>
      </c>
      <c r="BI42" s="236">
        <v>1878.41</v>
      </c>
      <c r="BJ42" s="236">
        <v>1948.62</v>
      </c>
      <c r="BK42" s="236">
        <v>1854.31</v>
      </c>
      <c r="BL42" s="236">
        <v>1742.53</v>
      </c>
      <c r="BM42" s="236">
        <v>1873.79</v>
      </c>
      <c r="BN42" s="236">
        <v>1886.03</v>
      </c>
      <c r="BO42" s="236">
        <v>1787.68</v>
      </c>
      <c r="BP42" s="236">
        <v>1960.63</v>
      </c>
      <c r="BQ42" s="223">
        <v>2082.92</v>
      </c>
      <c r="BR42" s="236">
        <v>2159.96</v>
      </c>
      <c r="BS42" s="236">
        <v>1938.46</v>
      </c>
      <c r="BT42" s="236">
        <v>1886.78</v>
      </c>
      <c r="BU42" s="236">
        <v>1999.04</v>
      </c>
      <c r="BV42" s="237">
        <v>2072.04</v>
      </c>
      <c r="BW42" s="265" t="s">
        <v>51</v>
      </c>
      <c r="BX42" s="238">
        <v>150.79</v>
      </c>
      <c r="BY42" s="236">
        <v>-73.849999999999994</v>
      </c>
      <c r="BZ42" s="236">
        <v>-83.88</v>
      </c>
      <c r="CA42" s="227">
        <v>-87.92</v>
      </c>
      <c r="CB42" s="266" t="s">
        <v>51</v>
      </c>
      <c r="CC42" s="239">
        <v>8.43E-2</v>
      </c>
      <c r="CD42" s="240">
        <v>-3.7699999999999997E-2</v>
      </c>
      <c r="CE42" s="240">
        <v>-4.0300000000000002E-2</v>
      </c>
      <c r="CF42" s="231">
        <v>-4.07E-2</v>
      </c>
    </row>
    <row r="43" spans="1:84" s="132" customFormat="1" ht="15.75" customHeight="1" x14ac:dyDescent="0.3">
      <c r="A43"/>
      <c r="B43" s="203" t="s">
        <v>99</v>
      </c>
      <c r="C43" s="214" t="s">
        <v>30</v>
      </c>
      <c r="D43" s="267">
        <v>17213.919999999998</v>
      </c>
      <c r="E43" s="267">
        <v>16483.96</v>
      </c>
      <c r="F43" s="267">
        <v>15988.09</v>
      </c>
      <c r="G43" s="267">
        <v>17814.38</v>
      </c>
      <c r="H43" s="267">
        <v>16327.83</v>
      </c>
      <c r="I43" s="267">
        <v>14975.12</v>
      </c>
      <c r="J43" s="267">
        <v>14091.56</v>
      </c>
      <c r="K43" s="267">
        <v>16661.72</v>
      </c>
      <c r="L43" s="267">
        <v>18734.32</v>
      </c>
      <c r="M43" s="267">
        <v>16157.03</v>
      </c>
      <c r="N43" s="267">
        <v>15101.22</v>
      </c>
      <c r="O43" s="267">
        <v>18208.47</v>
      </c>
      <c r="P43" s="267">
        <v>17453.07</v>
      </c>
      <c r="Q43" s="267">
        <v>15402.27</v>
      </c>
      <c r="R43" s="267">
        <v>14457.78</v>
      </c>
      <c r="S43" s="267">
        <v>15590.92</v>
      </c>
      <c r="T43" s="267">
        <v>16043.29</v>
      </c>
      <c r="U43" s="267">
        <v>14306.28</v>
      </c>
      <c r="V43" s="267">
        <v>13551.8</v>
      </c>
      <c r="W43" s="267">
        <v>15451.63</v>
      </c>
      <c r="X43" s="267">
        <v>15599.54</v>
      </c>
      <c r="Y43" s="267">
        <v>14232.01</v>
      </c>
      <c r="Z43" s="267">
        <v>13543.28</v>
      </c>
      <c r="AA43" s="267">
        <v>14405.84</v>
      </c>
      <c r="AB43" s="267">
        <v>14368.22</v>
      </c>
      <c r="AC43" s="267">
        <v>13852.29</v>
      </c>
      <c r="AD43" s="267">
        <v>13519.37</v>
      </c>
      <c r="AE43" s="267">
        <v>14479.86</v>
      </c>
      <c r="AF43" s="267">
        <v>14890.65</v>
      </c>
      <c r="AG43" s="267">
        <v>14145.25</v>
      </c>
      <c r="AH43" s="267">
        <v>13424.51</v>
      </c>
      <c r="AI43" s="267">
        <v>14410.51</v>
      </c>
      <c r="AJ43" s="267">
        <v>15046.37</v>
      </c>
      <c r="AK43" s="267">
        <v>13951.15</v>
      </c>
      <c r="AL43" s="267">
        <v>13814.03</v>
      </c>
      <c r="AM43" s="267">
        <v>15005.73</v>
      </c>
      <c r="AN43" s="267">
        <v>14393.71</v>
      </c>
      <c r="AO43" s="267">
        <v>13890.87</v>
      </c>
      <c r="AP43" s="267">
        <v>13679.58</v>
      </c>
      <c r="AQ43" s="267">
        <v>14506.6</v>
      </c>
      <c r="AR43" s="267">
        <v>14285.6</v>
      </c>
      <c r="AS43" s="267">
        <v>13620.12</v>
      </c>
      <c r="AT43" s="267">
        <v>13347</v>
      </c>
      <c r="AU43" s="267">
        <v>14210.59</v>
      </c>
      <c r="AV43" s="267">
        <v>14000.62</v>
      </c>
      <c r="AW43" s="267">
        <v>13315.61</v>
      </c>
      <c r="AX43" s="267">
        <v>13353.5</v>
      </c>
      <c r="AY43" s="267">
        <v>13519.69</v>
      </c>
      <c r="AZ43" s="267">
        <v>13246.1</v>
      </c>
      <c r="BA43" s="267">
        <v>11601.49</v>
      </c>
      <c r="BB43" s="267">
        <v>11606.79</v>
      </c>
      <c r="BC43" s="267">
        <v>12205.93</v>
      </c>
      <c r="BD43" s="267">
        <v>12429.88</v>
      </c>
      <c r="BE43" s="267">
        <v>12760.74</v>
      </c>
      <c r="BF43" s="267">
        <v>12296.66</v>
      </c>
      <c r="BG43" s="267">
        <v>13194.68</v>
      </c>
      <c r="BH43" s="267">
        <v>12623.94</v>
      </c>
      <c r="BI43" s="267">
        <v>11692.21</v>
      </c>
      <c r="BJ43" s="267">
        <v>12083.96</v>
      </c>
      <c r="BK43" s="267">
        <v>13092.29</v>
      </c>
      <c r="BL43" s="267">
        <v>12242.58</v>
      </c>
      <c r="BM43" s="267">
        <v>12156.32</v>
      </c>
      <c r="BN43" s="267">
        <v>11822.89</v>
      </c>
      <c r="BO43" s="267">
        <v>12532.22</v>
      </c>
      <c r="BP43" s="267">
        <v>13070.25</v>
      </c>
      <c r="BQ43" s="267">
        <v>12857.32</v>
      </c>
      <c r="BR43" s="267">
        <v>12691.46</v>
      </c>
      <c r="BS43" s="267">
        <v>13089.57</v>
      </c>
      <c r="BT43" s="267">
        <v>12502.3</v>
      </c>
      <c r="BU43" s="267">
        <v>12599.68</v>
      </c>
      <c r="BV43" s="268">
        <v>12431.38</v>
      </c>
      <c r="BW43" s="269" t="s">
        <v>51</v>
      </c>
      <c r="BX43" s="241">
        <v>557.35</v>
      </c>
      <c r="BY43" s="242">
        <v>-567.95000000000005</v>
      </c>
      <c r="BZ43" s="242">
        <v>-257.64999999999998</v>
      </c>
      <c r="CA43" s="243">
        <v>-260.08</v>
      </c>
      <c r="CB43" s="270" t="s">
        <v>51</v>
      </c>
      <c r="CC43" s="244">
        <v>4.4499999999999998E-2</v>
      </c>
      <c r="CD43" s="245">
        <v>-4.3499999999999997E-2</v>
      </c>
      <c r="CE43" s="245">
        <v>-0.02</v>
      </c>
      <c r="CF43" s="246">
        <v>-2.0500000000000001E-2</v>
      </c>
    </row>
    <row r="44" spans="1:84" s="63" customFormat="1" ht="15.75" customHeight="1" x14ac:dyDescent="0.3">
      <c r="A44"/>
      <c r="B44" s="215" t="s">
        <v>51</v>
      </c>
      <c r="C44" s="215" t="s">
        <v>51</v>
      </c>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63"/>
      <c r="AS44" s="263"/>
      <c r="AT44" s="263"/>
      <c r="AU44" s="263"/>
      <c r="AV44" s="263"/>
      <c r="AW44" s="263"/>
      <c r="AX44" s="263"/>
      <c r="AY44" s="272"/>
      <c r="AZ44" s="273"/>
      <c r="BA44" s="273"/>
      <c r="BB44" s="273"/>
      <c r="BC44" s="274"/>
      <c r="BD44" s="274"/>
      <c r="BE44" s="274"/>
      <c r="BF44" s="274"/>
      <c r="BG44" s="274"/>
      <c r="BH44" s="274"/>
      <c r="BI44" s="274"/>
      <c r="BJ44" s="274"/>
      <c r="BK44" s="274"/>
      <c r="BL44" s="274"/>
      <c r="BM44" s="274"/>
      <c r="BN44" s="275"/>
      <c r="BO44" s="272"/>
      <c r="BP44" s="272"/>
      <c r="BQ44" s="272"/>
      <c r="BR44" s="272"/>
      <c r="BS44" s="263"/>
      <c r="BT44" s="263"/>
      <c r="BU44" s="263"/>
      <c r="BV44" s="263"/>
      <c r="BW44" s="263" t="s">
        <v>51</v>
      </c>
      <c r="BX44" s="263"/>
      <c r="BY44" s="263"/>
      <c r="BZ44" s="263"/>
      <c r="CA44" s="263"/>
      <c r="CB44" s="263" t="s">
        <v>51</v>
      </c>
      <c r="CC44" s="263"/>
      <c r="CD44" s="272"/>
      <c r="CE44" s="276"/>
      <c r="CF44" s="272"/>
    </row>
    <row r="45" spans="1:84" s="63" customFormat="1" ht="15.75" customHeight="1" x14ac:dyDescent="0.3">
      <c r="A45"/>
      <c r="B45" s="215" t="s">
        <v>51</v>
      </c>
      <c r="C45" s="215" t="s">
        <v>51</v>
      </c>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63"/>
      <c r="AS45" s="263"/>
      <c r="AT45" s="263"/>
      <c r="AU45" s="263"/>
      <c r="AV45" s="263"/>
      <c r="AW45" s="263"/>
      <c r="AX45" s="263"/>
      <c r="AY45" s="272"/>
      <c r="AZ45" s="273"/>
      <c r="BA45" s="273"/>
      <c r="BB45" s="273"/>
      <c r="BC45" s="273"/>
      <c r="BD45" s="271"/>
      <c r="BE45" s="271"/>
      <c r="BF45" s="271"/>
      <c r="BG45" s="271"/>
      <c r="BH45" s="271"/>
      <c r="BI45" s="271"/>
      <c r="BJ45" s="271"/>
      <c r="BK45" s="271"/>
      <c r="BL45" s="271"/>
      <c r="BM45" s="271"/>
      <c r="BN45" s="271"/>
      <c r="BO45" s="271"/>
      <c r="BP45" s="271"/>
      <c r="BQ45" s="271"/>
      <c r="BR45" s="271"/>
      <c r="BS45" s="263"/>
      <c r="BT45" s="263"/>
      <c r="BU45" s="263"/>
      <c r="BV45" s="263"/>
      <c r="BW45" s="263" t="s">
        <v>51</v>
      </c>
      <c r="BX45" s="263"/>
      <c r="BY45" s="263"/>
      <c r="BZ45" s="263"/>
      <c r="CA45" s="263"/>
      <c r="CB45" s="263" t="s">
        <v>51</v>
      </c>
      <c r="CC45" s="263"/>
      <c r="CD45" s="272"/>
      <c r="CE45" s="276"/>
      <c r="CF45" s="272"/>
    </row>
    <row r="46" spans="1:84" s="52" customFormat="1" ht="15.75" customHeight="1" x14ac:dyDescent="0.3">
      <c r="A46"/>
      <c r="B46" s="208" t="s">
        <v>51</v>
      </c>
      <c r="C46" s="208" t="s">
        <v>51</v>
      </c>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77"/>
      <c r="AP46" s="277"/>
      <c r="AQ46" s="277"/>
      <c r="AR46" s="277"/>
      <c r="AS46" s="277"/>
      <c r="AT46" s="277"/>
      <c r="AU46" s="277"/>
      <c r="AV46" s="277"/>
      <c r="AW46" s="277"/>
      <c r="AX46" s="277"/>
      <c r="AY46" s="277"/>
      <c r="AZ46" s="277"/>
      <c r="BA46" s="277"/>
      <c r="BB46" s="277"/>
      <c r="BC46" s="277"/>
      <c r="BD46" s="263"/>
      <c r="BE46" s="263"/>
      <c r="BF46" s="263"/>
      <c r="BG46" s="263"/>
      <c r="BH46" s="263"/>
      <c r="BI46" s="263"/>
      <c r="BJ46" s="263"/>
      <c r="BK46" s="263"/>
      <c r="BL46" s="272"/>
      <c r="BM46" s="263"/>
      <c r="BN46" s="263"/>
      <c r="BO46" s="263"/>
      <c r="BP46" s="263"/>
      <c r="BQ46" s="263"/>
      <c r="BR46" s="263"/>
      <c r="BS46" s="263"/>
      <c r="BT46" s="263"/>
      <c r="BU46" s="263"/>
      <c r="BV46" s="263"/>
      <c r="BW46" s="263" t="s">
        <v>51</v>
      </c>
      <c r="BX46" s="208" t="s">
        <v>83</v>
      </c>
      <c r="BY46" s="278"/>
      <c r="BZ46" s="278"/>
      <c r="CA46" s="278"/>
      <c r="CB46" s="278" t="s">
        <v>51</v>
      </c>
      <c r="CC46" s="208" t="s">
        <v>83</v>
      </c>
      <c r="CD46" s="264"/>
      <c r="CE46" s="264"/>
      <c r="CF46" s="264"/>
    </row>
    <row r="47" spans="1:84" s="52" customFormat="1" ht="15.75" customHeight="1" x14ac:dyDescent="0.3">
      <c r="A47"/>
      <c r="B47" s="208" t="s">
        <v>51</v>
      </c>
      <c r="C47" s="208" t="s">
        <v>51</v>
      </c>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77"/>
      <c r="AP47" s="277"/>
      <c r="AQ47" s="277"/>
      <c r="AR47" s="277"/>
      <c r="AS47" s="277"/>
      <c r="AT47" s="277"/>
      <c r="AU47" s="277"/>
      <c r="AV47" s="277"/>
      <c r="AW47" s="277"/>
      <c r="AX47" s="277"/>
      <c r="AY47" s="277"/>
      <c r="AZ47" s="277"/>
      <c r="BA47" s="277"/>
      <c r="BB47" s="277"/>
      <c r="BC47" s="277"/>
      <c r="BD47" s="263"/>
      <c r="BE47" s="263"/>
      <c r="BF47" s="263"/>
      <c r="BG47" s="263"/>
      <c r="BH47" s="263"/>
      <c r="BI47" s="263"/>
      <c r="BJ47" s="263"/>
      <c r="BK47" s="263"/>
      <c r="BL47" s="272"/>
      <c r="BM47" s="263"/>
      <c r="BN47" s="263"/>
      <c r="BO47" s="263"/>
      <c r="BP47" s="263"/>
      <c r="BQ47" s="263"/>
      <c r="BR47" s="263"/>
      <c r="BS47" s="263"/>
      <c r="BT47" s="263"/>
      <c r="BU47" s="263"/>
      <c r="BV47" s="263"/>
      <c r="BW47" s="263" t="s">
        <v>51</v>
      </c>
      <c r="BX47" s="283" t="s">
        <v>27</v>
      </c>
      <c r="BY47" s="279"/>
      <c r="BZ47" s="279"/>
      <c r="CA47" s="280"/>
      <c r="CB47" s="263" t="s">
        <v>51</v>
      </c>
      <c r="CC47" s="283" t="s">
        <v>84</v>
      </c>
      <c r="CD47" s="281"/>
      <c r="CE47" s="281"/>
      <c r="CF47" s="282"/>
    </row>
    <row r="48" spans="1:84" s="3" customFormat="1" ht="15.75" customHeight="1" x14ac:dyDescent="0.25">
      <c r="A48"/>
      <c r="B48" s="216" t="s">
        <v>100</v>
      </c>
      <c r="C48" s="217" t="s">
        <v>173</v>
      </c>
      <c r="D48" s="247" t="str">
        <f>D5</f>
        <v>2008K1</v>
      </c>
      <c r="E48" s="247" t="str">
        <f t="shared" ref="E48:BQ48" si="0">E5</f>
        <v>2008K2</v>
      </c>
      <c r="F48" s="247" t="str">
        <f t="shared" si="0"/>
        <v>2008K3</v>
      </c>
      <c r="G48" s="247" t="str">
        <f t="shared" si="0"/>
        <v>2008K4</v>
      </c>
      <c r="H48" s="247" t="str">
        <f t="shared" si="0"/>
        <v>2009K1</v>
      </c>
      <c r="I48" s="247" t="str">
        <f t="shared" si="0"/>
        <v>2009K2</v>
      </c>
      <c r="J48" s="247" t="str">
        <f t="shared" si="0"/>
        <v>2009K3</v>
      </c>
      <c r="K48" s="247" t="str">
        <f t="shared" si="0"/>
        <v>2009K4</v>
      </c>
      <c r="L48" s="247" t="str">
        <f t="shared" si="0"/>
        <v>2010K1</v>
      </c>
      <c r="M48" s="247" t="str">
        <f t="shared" si="0"/>
        <v>2010K2</v>
      </c>
      <c r="N48" s="247" t="str">
        <f t="shared" si="0"/>
        <v>2010K3</v>
      </c>
      <c r="O48" s="247" t="str">
        <f t="shared" si="0"/>
        <v>2010K4</v>
      </c>
      <c r="P48" s="247" t="str">
        <f t="shared" si="0"/>
        <v>2011K1</v>
      </c>
      <c r="Q48" s="247" t="str">
        <f t="shared" si="0"/>
        <v>2011K2</v>
      </c>
      <c r="R48" s="247" t="str">
        <f t="shared" si="0"/>
        <v>2011K3</v>
      </c>
      <c r="S48" s="247" t="str">
        <f t="shared" si="0"/>
        <v>2011K4</v>
      </c>
      <c r="T48" s="247" t="str">
        <f t="shared" si="0"/>
        <v>2012K1</v>
      </c>
      <c r="U48" s="247" t="str">
        <f t="shared" si="0"/>
        <v>2012K2</v>
      </c>
      <c r="V48" s="247" t="str">
        <f t="shared" si="0"/>
        <v>2012K3</v>
      </c>
      <c r="W48" s="247" t="str">
        <f t="shared" si="0"/>
        <v>2012K4</v>
      </c>
      <c r="X48" s="247" t="str">
        <f t="shared" si="0"/>
        <v>2013K1</v>
      </c>
      <c r="Y48" s="247" t="str">
        <f t="shared" si="0"/>
        <v>2013K2</v>
      </c>
      <c r="Z48" s="247" t="str">
        <f t="shared" si="0"/>
        <v>2013K3</v>
      </c>
      <c r="AA48" s="247" t="str">
        <f t="shared" si="0"/>
        <v>2013K4</v>
      </c>
      <c r="AB48" s="247" t="str">
        <f t="shared" si="0"/>
        <v>2014K1</v>
      </c>
      <c r="AC48" s="247" t="str">
        <f t="shared" si="0"/>
        <v>2014K2</v>
      </c>
      <c r="AD48" s="247" t="str">
        <f t="shared" si="0"/>
        <v>2014K3</v>
      </c>
      <c r="AE48" s="247" t="str">
        <f t="shared" si="0"/>
        <v>2014K4</v>
      </c>
      <c r="AF48" s="247" t="str">
        <f t="shared" si="0"/>
        <v>2015K1</v>
      </c>
      <c r="AG48" s="247" t="str">
        <f t="shared" si="0"/>
        <v>2015K2</v>
      </c>
      <c r="AH48" s="247" t="str">
        <f t="shared" si="0"/>
        <v>2015K3</v>
      </c>
      <c r="AI48" s="247" t="str">
        <f t="shared" si="0"/>
        <v>2015K4</v>
      </c>
      <c r="AJ48" s="247" t="str">
        <f t="shared" si="0"/>
        <v>2016K1</v>
      </c>
      <c r="AK48" s="247" t="str">
        <f t="shared" si="0"/>
        <v>2016K2</v>
      </c>
      <c r="AL48" s="247" t="str">
        <f t="shared" si="0"/>
        <v>2016K3</v>
      </c>
      <c r="AM48" s="247" t="str">
        <f t="shared" si="0"/>
        <v>2016K4</v>
      </c>
      <c r="AN48" s="247" t="str">
        <f t="shared" si="0"/>
        <v>2017K1</v>
      </c>
      <c r="AO48" s="247" t="str">
        <f t="shared" si="0"/>
        <v>2017K2</v>
      </c>
      <c r="AP48" s="247" t="str">
        <f t="shared" si="0"/>
        <v>2017K3</v>
      </c>
      <c r="AQ48" s="247" t="str">
        <f t="shared" si="0"/>
        <v>2017K4</v>
      </c>
      <c r="AR48" s="247" t="str">
        <f t="shared" si="0"/>
        <v>2018K1</v>
      </c>
      <c r="AS48" s="247" t="str">
        <f t="shared" si="0"/>
        <v>2018K2</v>
      </c>
      <c r="AT48" s="247" t="str">
        <f t="shared" si="0"/>
        <v>2018K3</v>
      </c>
      <c r="AU48" s="247" t="str">
        <f t="shared" si="0"/>
        <v>2018K4</v>
      </c>
      <c r="AV48" s="247" t="str">
        <f t="shared" si="0"/>
        <v>2019K1</v>
      </c>
      <c r="AW48" s="247" t="str">
        <f t="shared" si="0"/>
        <v>2019K2</v>
      </c>
      <c r="AX48" s="247" t="str">
        <f t="shared" si="0"/>
        <v>2019K3</v>
      </c>
      <c r="AY48" s="247" t="str">
        <f t="shared" si="0"/>
        <v>2019K4</v>
      </c>
      <c r="AZ48" s="247" t="str">
        <f t="shared" si="0"/>
        <v>2020K1</v>
      </c>
      <c r="BA48" s="247" t="str">
        <f t="shared" si="0"/>
        <v>2020K2</v>
      </c>
      <c r="BB48" s="247" t="str">
        <f t="shared" si="0"/>
        <v>2020K3</v>
      </c>
      <c r="BC48" s="247" t="str">
        <f t="shared" si="0"/>
        <v>2020K4</v>
      </c>
      <c r="BD48" s="247" t="str">
        <f t="shared" si="0"/>
        <v>2021K1</v>
      </c>
      <c r="BE48" s="247" t="str">
        <f t="shared" si="0"/>
        <v>2021K2</v>
      </c>
      <c r="BF48" s="247" t="str">
        <f t="shared" si="0"/>
        <v>2021K3</v>
      </c>
      <c r="BG48" s="247" t="str">
        <f t="shared" si="0"/>
        <v>2021K4</v>
      </c>
      <c r="BH48" s="247" t="str">
        <f t="shared" si="0"/>
        <v>2022K1</v>
      </c>
      <c r="BI48" s="247" t="str">
        <f t="shared" si="0"/>
        <v>2022K2</v>
      </c>
      <c r="BJ48" s="247" t="str">
        <f t="shared" si="0"/>
        <v>2022K3</v>
      </c>
      <c r="BK48" s="247" t="str">
        <f t="shared" si="0"/>
        <v>2022K4</v>
      </c>
      <c r="BL48" s="247" t="str">
        <f t="shared" si="0"/>
        <v>2023K1</v>
      </c>
      <c r="BM48" s="247" t="str">
        <f t="shared" si="0"/>
        <v>2023K2</v>
      </c>
      <c r="BN48" s="247" t="str">
        <f t="shared" si="0"/>
        <v>2023K3</v>
      </c>
      <c r="BO48" s="247" t="str">
        <f t="shared" si="0"/>
        <v>2023K4</v>
      </c>
      <c r="BP48" s="247" t="str">
        <f t="shared" si="0"/>
        <v>2024K1</v>
      </c>
      <c r="BQ48" s="247" t="str">
        <f t="shared" si="0"/>
        <v>2024K2</v>
      </c>
      <c r="BR48" s="247" t="str">
        <f t="shared" ref="BR48:BV48" si="1">BR5</f>
        <v>2024K3</v>
      </c>
      <c r="BS48" s="247" t="str">
        <f t="shared" si="1"/>
        <v>2024K4</v>
      </c>
      <c r="BT48" s="247" t="str">
        <f t="shared" si="1"/>
        <v>2025K1</v>
      </c>
      <c r="BU48" s="247" t="str">
        <f t="shared" si="1"/>
        <v>2025K2</v>
      </c>
      <c r="BV48" s="220" t="str">
        <f t="shared" si="1"/>
        <v>2025K3</v>
      </c>
      <c r="BW48" s="248" t="s">
        <v>51</v>
      </c>
      <c r="BX48" s="221" t="str">
        <f t="shared" ref="BX48:CF48" si="2">BX5</f>
        <v>2024K4</v>
      </c>
      <c r="BY48" s="218" t="str">
        <f t="shared" si="2"/>
        <v>2025K1</v>
      </c>
      <c r="BZ48" s="218" t="str">
        <f t="shared" si="2"/>
        <v>2025K2</v>
      </c>
      <c r="CA48" s="220" t="str">
        <f t="shared" si="2"/>
        <v>2025K3</v>
      </c>
      <c r="CB48" s="263" t="s">
        <v>51</v>
      </c>
      <c r="CC48" s="221" t="str">
        <f t="shared" si="2"/>
        <v>2024K4</v>
      </c>
      <c r="CD48" s="218" t="str">
        <f t="shared" si="2"/>
        <v>2025K1</v>
      </c>
      <c r="CE48" s="218" t="str">
        <f t="shared" si="2"/>
        <v>2025K2</v>
      </c>
      <c r="CF48" s="220" t="str">
        <f t="shared" si="2"/>
        <v>2025K3</v>
      </c>
    </row>
    <row r="49" spans="1:84" ht="15.75" customHeight="1" x14ac:dyDescent="0.25">
      <c r="B49" s="204" t="s">
        <v>91</v>
      </c>
      <c r="C49" s="205" t="s">
        <v>22</v>
      </c>
      <c r="D49" s="222">
        <v>2202.61</v>
      </c>
      <c r="E49" s="222">
        <v>2225.83</v>
      </c>
      <c r="F49" s="222">
        <v>2213</v>
      </c>
      <c r="G49" s="222">
        <v>2244.73</v>
      </c>
      <c r="H49" s="222">
        <v>2127.1799999999998</v>
      </c>
      <c r="I49" s="222">
        <v>2140.61</v>
      </c>
      <c r="J49" s="222">
        <v>2140.4</v>
      </c>
      <c r="K49" s="222">
        <v>2150.64</v>
      </c>
      <c r="L49" s="222">
        <v>2182.0500000000002</v>
      </c>
      <c r="M49" s="222">
        <v>2169.6999999999998</v>
      </c>
      <c r="N49" s="222">
        <v>2183.48</v>
      </c>
      <c r="O49" s="222">
        <v>2240.19</v>
      </c>
      <c r="P49" s="222">
        <v>2174.52</v>
      </c>
      <c r="Q49" s="222">
        <v>2201.14</v>
      </c>
      <c r="R49" s="222">
        <v>2188.25</v>
      </c>
      <c r="S49" s="222">
        <v>2190.0300000000002</v>
      </c>
      <c r="T49" s="222">
        <v>2156.79</v>
      </c>
      <c r="U49" s="222">
        <v>2133.61</v>
      </c>
      <c r="V49" s="222">
        <v>2152.4</v>
      </c>
      <c r="W49" s="222">
        <v>2163.44</v>
      </c>
      <c r="X49" s="222">
        <v>2140.48</v>
      </c>
      <c r="Y49" s="222">
        <v>2144.9</v>
      </c>
      <c r="Z49" s="222">
        <v>2151.33</v>
      </c>
      <c r="AA49" s="222">
        <v>2146.4699999999998</v>
      </c>
      <c r="AB49" s="222">
        <v>2119.7600000000002</v>
      </c>
      <c r="AC49" s="222">
        <v>2134</v>
      </c>
      <c r="AD49" s="222">
        <v>2151.66</v>
      </c>
      <c r="AE49" s="222">
        <v>2158.2199999999998</v>
      </c>
      <c r="AF49" s="222">
        <v>2120.9499999999998</v>
      </c>
      <c r="AG49" s="222">
        <v>2143.6799999999998</v>
      </c>
      <c r="AH49" s="222">
        <v>2133.86</v>
      </c>
      <c r="AI49" s="222">
        <v>2151.42</v>
      </c>
      <c r="AJ49" s="222">
        <v>2066.15</v>
      </c>
      <c r="AK49" s="222">
        <v>2094.23</v>
      </c>
      <c r="AL49" s="222">
        <v>2097.31</v>
      </c>
      <c r="AM49" s="222">
        <v>2125.92</v>
      </c>
      <c r="AN49" s="222">
        <v>2081.3200000000002</v>
      </c>
      <c r="AO49" s="222">
        <v>2106.71</v>
      </c>
      <c r="AP49" s="222">
        <v>2125.84</v>
      </c>
      <c r="AQ49" s="222">
        <v>2122.42</v>
      </c>
      <c r="AR49" s="222">
        <v>1981.99</v>
      </c>
      <c r="AS49" s="222">
        <v>2022.05</v>
      </c>
      <c r="AT49" s="222">
        <v>2037.69</v>
      </c>
      <c r="AU49" s="222">
        <v>2020.34</v>
      </c>
      <c r="AV49" s="222">
        <v>1994.47</v>
      </c>
      <c r="AW49" s="222">
        <v>2033.59</v>
      </c>
      <c r="AX49" s="222">
        <v>2051.3000000000002</v>
      </c>
      <c r="AY49" s="222">
        <v>2035.26</v>
      </c>
      <c r="AZ49" s="222">
        <v>2023.46</v>
      </c>
      <c r="BA49" s="222">
        <v>2013.41</v>
      </c>
      <c r="BB49" s="222">
        <v>2052.92</v>
      </c>
      <c r="BC49" s="248">
        <v>2053.85</v>
      </c>
      <c r="BD49" s="248">
        <v>1974.35</v>
      </c>
      <c r="BE49" s="248">
        <v>2018.37</v>
      </c>
      <c r="BF49" s="248">
        <v>2023.79</v>
      </c>
      <c r="BG49" s="235">
        <v>2007.27</v>
      </c>
      <c r="BH49" s="235">
        <v>1980.56</v>
      </c>
      <c r="BI49" s="235">
        <v>1973.34</v>
      </c>
      <c r="BJ49" s="235">
        <v>1987.94</v>
      </c>
      <c r="BK49" s="235">
        <v>1999.13</v>
      </c>
      <c r="BL49" s="235">
        <v>1958.17</v>
      </c>
      <c r="BM49" s="235">
        <v>1960.23</v>
      </c>
      <c r="BN49" s="235">
        <v>1967.09</v>
      </c>
      <c r="BO49" s="235">
        <v>1977.2</v>
      </c>
      <c r="BP49" s="235">
        <v>2054.9899999999998</v>
      </c>
      <c r="BQ49" s="235">
        <v>2061.9899999999998</v>
      </c>
      <c r="BR49" s="235">
        <v>2078.54</v>
      </c>
      <c r="BS49" s="235">
        <v>2057.0100000000002</v>
      </c>
      <c r="BT49" s="235">
        <v>2025.67</v>
      </c>
      <c r="BU49" s="248">
        <v>2033.24</v>
      </c>
      <c r="BV49" s="249">
        <v>2049.96</v>
      </c>
      <c r="BW49" s="248" t="s">
        <v>51</v>
      </c>
      <c r="BX49" s="250">
        <v>79.81</v>
      </c>
      <c r="BY49" s="251">
        <v>-29.32</v>
      </c>
      <c r="BZ49" s="235">
        <v>-28.75</v>
      </c>
      <c r="CA49" s="249">
        <v>-28.58</v>
      </c>
      <c r="CB49" s="248" t="s">
        <v>51</v>
      </c>
      <c r="CC49" s="252">
        <v>4.0399999999999998E-2</v>
      </c>
      <c r="CD49" s="253">
        <v>-1.43E-2</v>
      </c>
      <c r="CE49" s="253">
        <v>-1.3899999999999999E-2</v>
      </c>
      <c r="CF49" s="254">
        <v>-1.37E-2</v>
      </c>
    </row>
    <row r="50" spans="1:84" ht="15.75" customHeight="1" x14ac:dyDescent="0.25">
      <c r="B50" s="204" t="s">
        <v>92</v>
      </c>
      <c r="C50" s="206" t="s">
        <v>23</v>
      </c>
      <c r="D50" s="255">
        <v>186.21</v>
      </c>
      <c r="E50" s="255">
        <v>200.48</v>
      </c>
      <c r="F50" s="255">
        <v>195.83</v>
      </c>
      <c r="G50" s="255">
        <v>195.04</v>
      </c>
      <c r="H50" s="255">
        <v>145.72999999999999</v>
      </c>
      <c r="I50" s="255">
        <v>140.63999999999999</v>
      </c>
      <c r="J50" s="255">
        <v>143.94</v>
      </c>
      <c r="K50" s="255">
        <v>213.23</v>
      </c>
      <c r="L50" s="255">
        <v>228.51</v>
      </c>
      <c r="M50" s="255">
        <v>211.3</v>
      </c>
      <c r="N50" s="255">
        <v>205.66</v>
      </c>
      <c r="O50" s="255">
        <v>234.96</v>
      </c>
      <c r="P50" s="255">
        <v>244.51</v>
      </c>
      <c r="Q50" s="255">
        <v>205.31</v>
      </c>
      <c r="R50" s="255">
        <v>214.75</v>
      </c>
      <c r="S50" s="255">
        <v>222.66</v>
      </c>
      <c r="T50" s="255">
        <v>252.5</v>
      </c>
      <c r="U50" s="255">
        <v>206.01</v>
      </c>
      <c r="V50" s="255">
        <v>212.98</v>
      </c>
      <c r="W50" s="255">
        <v>237.93</v>
      </c>
      <c r="X50" s="255">
        <v>225.08</v>
      </c>
      <c r="Y50" s="255">
        <v>212.56</v>
      </c>
      <c r="Z50" s="255">
        <v>226.33</v>
      </c>
      <c r="AA50" s="255">
        <v>217.33</v>
      </c>
      <c r="AB50" s="255">
        <v>244.31</v>
      </c>
      <c r="AC50" s="255">
        <v>218.65</v>
      </c>
      <c r="AD50" s="255">
        <v>224.91</v>
      </c>
      <c r="AE50" s="255">
        <v>248.83</v>
      </c>
      <c r="AF50" s="255">
        <v>237.23</v>
      </c>
      <c r="AG50" s="255">
        <v>224.87</v>
      </c>
      <c r="AH50" s="255">
        <v>217.6</v>
      </c>
      <c r="AI50" s="255">
        <v>240.53</v>
      </c>
      <c r="AJ50" s="255">
        <v>241.6</v>
      </c>
      <c r="AK50" s="255">
        <v>220.45</v>
      </c>
      <c r="AL50" s="255">
        <v>229.56</v>
      </c>
      <c r="AM50" s="255">
        <v>231.34</v>
      </c>
      <c r="AN50" s="255">
        <v>243.23</v>
      </c>
      <c r="AO50" s="255">
        <v>234.47</v>
      </c>
      <c r="AP50" s="255">
        <v>228.83</v>
      </c>
      <c r="AQ50" s="255">
        <v>227.36</v>
      </c>
      <c r="AR50" s="255">
        <v>245.13</v>
      </c>
      <c r="AS50" s="255">
        <v>210.8</v>
      </c>
      <c r="AT50" s="255">
        <v>216.32</v>
      </c>
      <c r="AU50" s="255">
        <v>211.82</v>
      </c>
      <c r="AV50" s="255">
        <v>218.35</v>
      </c>
      <c r="AW50" s="255">
        <v>219.14</v>
      </c>
      <c r="AX50" s="255">
        <v>228.38</v>
      </c>
      <c r="AY50" s="255">
        <v>234.12</v>
      </c>
      <c r="AZ50" s="255">
        <v>236.62</v>
      </c>
      <c r="BA50" s="255">
        <v>215.95</v>
      </c>
      <c r="BB50" s="255">
        <v>217.58</v>
      </c>
      <c r="BC50" s="248">
        <v>227.21</v>
      </c>
      <c r="BD50" s="248">
        <v>222.51</v>
      </c>
      <c r="BE50" s="248">
        <v>217.54</v>
      </c>
      <c r="BF50" s="248">
        <v>229.74</v>
      </c>
      <c r="BG50" s="235">
        <v>217.62</v>
      </c>
      <c r="BH50" s="235">
        <v>221.94</v>
      </c>
      <c r="BI50" s="235">
        <v>199.88</v>
      </c>
      <c r="BJ50" s="235">
        <v>198.81</v>
      </c>
      <c r="BK50" s="235">
        <v>205.78</v>
      </c>
      <c r="BL50" s="235">
        <v>205.51</v>
      </c>
      <c r="BM50" s="235">
        <v>180.01</v>
      </c>
      <c r="BN50" s="235">
        <v>194.06</v>
      </c>
      <c r="BO50" s="235">
        <v>221.94</v>
      </c>
      <c r="BP50" s="235">
        <v>228.45</v>
      </c>
      <c r="BQ50" s="235">
        <v>207.98</v>
      </c>
      <c r="BR50" s="235">
        <v>205.06</v>
      </c>
      <c r="BS50" s="235">
        <v>214.3</v>
      </c>
      <c r="BT50" s="235">
        <v>227.97</v>
      </c>
      <c r="BU50" s="248">
        <v>221.32</v>
      </c>
      <c r="BV50" s="249">
        <v>229.53</v>
      </c>
      <c r="BW50" s="248" t="s">
        <v>51</v>
      </c>
      <c r="BX50" s="250">
        <v>-7.64</v>
      </c>
      <c r="BY50" s="235">
        <v>-0.48</v>
      </c>
      <c r="BZ50" s="235">
        <v>13.34</v>
      </c>
      <c r="CA50" s="249">
        <v>24.46</v>
      </c>
      <c r="CB50" s="248" t="s">
        <v>51</v>
      </c>
      <c r="CC50" s="252">
        <v>-3.44E-2</v>
      </c>
      <c r="CD50" s="253">
        <v>-2.0999999999999999E-3</v>
      </c>
      <c r="CE50" s="253">
        <v>6.4100000000000004E-2</v>
      </c>
      <c r="CF50" s="254">
        <v>0.1193</v>
      </c>
    </row>
    <row r="51" spans="1:84" ht="15.75" customHeight="1" x14ac:dyDescent="0.25">
      <c r="B51" s="204" t="s">
        <v>93</v>
      </c>
      <c r="C51" s="206" t="s">
        <v>0</v>
      </c>
      <c r="D51" s="255">
        <v>4583.5600000000004</v>
      </c>
      <c r="E51" s="255">
        <v>4430.47</v>
      </c>
      <c r="F51" s="255">
        <v>4329.53</v>
      </c>
      <c r="G51" s="255">
        <v>4899.1899999999996</v>
      </c>
      <c r="H51" s="255">
        <v>3897.45</v>
      </c>
      <c r="I51" s="255">
        <v>3550.58</v>
      </c>
      <c r="J51" s="255">
        <v>3157.28</v>
      </c>
      <c r="K51" s="255">
        <v>3938.03</v>
      </c>
      <c r="L51" s="255">
        <v>4647.2</v>
      </c>
      <c r="M51" s="255">
        <v>4364.83</v>
      </c>
      <c r="N51" s="255">
        <v>4028.86</v>
      </c>
      <c r="O51" s="255">
        <v>4533.8500000000004</v>
      </c>
      <c r="P51" s="255">
        <v>4413.57</v>
      </c>
      <c r="Q51" s="255">
        <v>4144.82</v>
      </c>
      <c r="R51" s="255">
        <v>3879.07</v>
      </c>
      <c r="S51" s="255">
        <v>4129.76</v>
      </c>
      <c r="T51" s="255">
        <v>4170.91</v>
      </c>
      <c r="U51" s="255">
        <v>3948.19</v>
      </c>
      <c r="V51" s="255">
        <v>3583.89</v>
      </c>
      <c r="W51" s="255">
        <v>4077.32</v>
      </c>
      <c r="X51" s="255">
        <v>3755.88</v>
      </c>
      <c r="Y51" s="255">
        <v>3724.87</v>
      </c>
      <c r="Z51" s="255">
        <v>3553.88</v>
      </c>
      <c r="AA51" s="255">
        <v>3775.69</v>
      </c>
      <c r="AB51" s="255">
        <v>3702.42</v>
      </c>
      <c r="AC51" s="255">
        <v>3650.61</v>
      </c>
      <c r="AD51" s="255">
        <v>3494.33</v>
      </c>
      <c r="AE51" s="255">
        <v>3819.64</v>
      </c>
      <c r="AF51" s="255">
        <v>3746.46</v>
      </c>
      <c r="AG51" s="255">
        <v>3993.2</v>
      </c>
      <c r="AH51" s="255">
        <v>3567.83</v>
      </c>
      <c r="AI51" s="255">
        <v>3623.49</v>
      </c>
      <c r="AJ51" s="255">
        <v>3809.8</v>
      </c>
      <c r="AK51" s="255">
        <v>3746.22</v>
      </c>
      <c r="AL51" s="255">
        <v>3697.94</v>
      </c>
      <c r="AM51" s="255">
        <v>3964.94</v>
      </c>
      <c r="AN51" s="255">
        <v>3776.45</v>
      </c>
      <c r="AO51" s="255">
        <v>3720.99</v>
      </c>
      <c r="AP51" s="255">
        <v>3612.18</v>
      </c>
      <c r="AQ51" s="255">
        <v>3908.54</v>
      </c>
      <c r="AR51" s="255">
        <v>3830.96</v>
      </c>
      <c r="AS51" s="255">
        <v>3793.3</v>
      </c>
      <c r="AT51" s="255">
        <v>3555.1</v>
      </c>
      <c r="AU51" s="255">
        <v>3847.01</v>
      </c>
      <c r="AV51" s="255">
        <v>3826.42</v>
      </c>
      <c r="AW51" s="255">
        <v>3812.05</v>
      </c>
      <c r="AX51" s="255">
        <v>3713.44</v>
      </c>
      <c r="AY51" s="255">
        <v>3686.39</v>
      </c>
      <c r="AZ51" s="255">
        <v>3867.78</v>
      </c>
      <c r="BA51" s="255">
        <v>3163.76</v>
      </c>
      <c r="BB51" s="255">
        <v>2828.38</v>
      </c>
      <c r="BC51" s="248">
        <v>3187.12</v>
      </c>
      <c r="BD51" s="248">
        <v>3449.24</v>
      </c>
      <c r="BE51" s="248">
        <v>3701.1</v>
      </c>
      <c r="BF51" s="248">
        <v>3350.56</v>
      </c>
      <c r="BG51" s="235">
        <v>3723.54</v>
      </c>
      <c r="BH51" s="235">
        <v>3780.84</v>
      </c>
      <c r="BI51" s="235">
        <v>3010.73</v>
      </c>
      <c r="BJ51" s="235">
        <v>3454.78</v>
      </c>
      <c r="BK51" s="235">
        <v>3660.34</v>
      </c>
      <c r="BL51" s="235">
        <v>3548.21</v>
      </c>
      <c r="BM51" s="223">
        <v>3585.48</v>
      </c>
      <c r="BN51" s="235">
        <v>3242.18</v>
      </c>
      <c r="BO51" s="223">
        <v>3273.93</v>
      </c>
      <c r="BP51" s="235">
        <v>3492.09</v>
      </c>
      <c r="BQ51" s="223">
        <v>3432.41</v>
      </c>
      <c r="BR51" s="223">
        <v>3329.45</v>
      </c>
      <c r="BS51" s="223">
        <v>3429.42</v>
      </c>
      <c r="BT51" s="223">
        <v>3364.89</v>
      </c>
      <c r="BU51" s="248">
        <v>3397.05</v>
      </c>
      <c r="BV51" s="249">
        <v>3310.57</v>
      </c>
      <c r="BW51" s="248" t="s">
        <v>51</v>
      </c>
      <c r="BX51" s="232">
        <v>155.49</v>
      </c>
      <c r="BY51" s="235">
        <v>-127.2</v>
      </c>
      <c r="BZ51" s="223">
        <v>-35.369999999999997</v>
      </c>
      <c r="CA51" s="227">
        <v>-18.89</v>
      </c>
      <c r="CB51" s="248" t="s">
        <v>51</v>
      </c>
      <c r="CC51" s="252">
        <v>4.7500000000000001E-2</v>
      </c>
      <c r="CD51" s="253">
        <v>-3.6400000000000002E-2</v>
      </c>
      <c r="CE51" s="253">
        <v>-1.03E-2</v>
      </c>
      <c r="CF51" s="254">
        <v>-5.7000000000000002E-3</v>
      </c>
    </row>
    <row r="52" spans="1:84" ht="15.75" customHeight="1" x14ac:dyDescent="0.25">
      <c r="B52" s="204" t="s">
        <v>94</v>
      </c>
      <c r="C52" s="206" t="s">
        <v>28</v>
      </c>
      <c r="D52" s="255">
        <v>3265.19</v>
      </c>
      <c r="E52" s="255">
        <v>2154.1799999999998</v>
      </c>
      <c r="F52" s="255">
        <v>1841.81</v>
      </c>
      <c r="G52" s="255">
        <v>3132.92</v>
      </c>
      <c r="H52" s="255">
        <v>3570.95</v>
      </c>
      <c r="I52" s="255">
        <v>2080.67</v>
      </c>
      <c r="J52" s="255">
        <v>1550.1</v>
      </c>
      <c r="K52" s="255">
        <v>3433.85</v>
      </c>
      <c r="L52" s="255">
        <v>4904.22</v>
      </c>
      <c r="M52" s="255">
        <v>2496.4299999999998</v>
      </c>
      <c r="N52" s="255">
        <v>1600.79</v>
      </c>
      <c r="O52" s="255">
        <v>4084.49</v>
      </c>
      <c r="P52" s="255">
        <v>4298.83</v>
      </c>
      <c r="Q52" s="255">
        <v>2195.9499999999998</v>
      </c>
      <c r="R52" s="255">
        <v>1553.17</v>
      </c>
      <c r="S52" s="255">
        <v>2784.83</v>
      </c>
      <c r="T52" s="255">
        <v>3697.32</v>
      </c>
      <c r="U52" s="255">
        <v>2007.4</v>
      </c>
      <c r="V52" s="255">
        <v>1477.84</v>
      </c>
      <c r="W52" s="255">
        <v>2935.18</v>
      </c>
      <c r="X52" s="255">
        <v>3707.59</v>
      </c>
      <c r="Y52" s="255">
        <v>1955.66</v>
      </c>
      <c r="Z52" s="255">
        <v>1509</v>
      </c>
      <c r="AA52" s="255">
        <v>2455.35</v>
      </c>
      <c r="AB52" s="255">
        <v>2817.89</v>
      </c>
      <c r="AC52" s="255">
        <v>1865.83</v>
      </c>
      <c r="AD52" s="255">
        <v>1379.91</v>
      </c>
      <c r="AE52" s="255">
        <v>2459.88</v>
      </c>
      <c r="AF52" s="255">
        <v>2944.31</v>
      </c>
      <c r="AG52" s="255">
        <v>1678.97</v>
      </c>
      <c r="AH52" s="255">
        <v>1218.1600000000001</v>
      </c>
      <c r="AI52" s="255">
        <v>2395.16</v>
      </c>
      <c r="AJ52" s="255">
        <v>3130.4</v>
      </c>
      <c r="AK52" s="255">
        <v>1787.37</v>
      </c>
      <c r="AL52" s="255">
        <v>1365.65</v>
      </c>
      <c r="AM52" s="255">
        <v>2452.38</v>
      </c>
      <c r="AN52" s="255">
        <v>2639.9</v>
      </c>
      <c r="AO52" s="255">
        <v>1774.56</v>
      </c>
      <c r="AP52" s="255">
        <v>1534.27</v>
      </c>
      <c r="AQ52" s="255">
        <v>2342.42</v>
      </c>
      <c r="AR52" s="255">
        <v>2904.26</v>
      </c>
      <c r="AS52" s="255">
        <v>1658.88</v>
      </c>
      <c r="AT52" s="255">
        <v>1421.66</v>
      </c>
      <c r="AU52" s="255">
        <v>2418.83</v>
      </c>
      <c r="AV52" s="255">
        <v>2670.36</v>
      </c>
      <c r="AW52" s="255">
        <v>1354.02</v>
      </c>
      <c r="AX52" s="255">
        <v>1277.9000000000001</v>
      </c>
      <c r="AY52" s="255">
        <v>1915.92</v>
      </c>
      <c r="AZ52" s="255">
        <v>1979.1</v>
      </c>
      <c r="BA52" s="255">
        <v>1544.55</v>
      </c>
      <c r="BB52" s="255">
        <v>1370.1</v>
      </c>
      <c r="BC52" s="248">
        <v>1885.61</v>
      </c>
      <c r="BD52" s="248">
        <v>2201.11</v>
      </c>
      <c r="BE52" s="248">
        <v>1667.03</v>
      </c>
      <c r="BF52" s="248">
        <v>1384.35</v>
      </c>
      <c r="BG52" s="235">
        <v>2174.36</v>
      </c>
      <c r="BH52" s="235">
        <v>2016.98</v>
      </c>
      <c r="BI52" s="235">
        <v>1653.1</v>
      </c>
      <c r="BJ52" s="235">
        <v>1325.79</v>
      </c>
      <c r="BK52" s="235">
        <v>2061.19</v>
      </c>
      <c r="BL52" s="235">
        <v>1916.83</v>
      </c>
      <c r="BM52" s="235">
        <v>1520.68</v>
      </c>
      <c r="BN52" s="235">
        <v>1290.97</v>
      </c>
      <c r="BO52" s="235">
        <v>1888.02</v>
      </c>
      <c r="BP52" s="235">
        <v>2036.08</v>
      </c>
      <c r="BQ52" s="235">
        <v>1544.02</v>
      </c>
      <c r="BR52" s="235">
        <v>1119.68</v>
      </c>
      <c r="BS52" s="235">
        <v>1624.11</v>
      </c>
      <c r="BT52" s="235">
        <v>1861.5</v>
      </c>
      <c r="BU52" s="248">
        <v>1482.44</v>
      </c>
      <c r="BV52" s="249">
        <v>1148.5899999999999</v>
      </c>
      <c r="BW52" s="248" t="s">
        <v>51</v>
      </c>
      <c r="BX52" s="250">
        <v>-263.92</v>
      </c>
      <c r="BY52" s="235">
        <v>-174.58</v>
      </c>
      <c r="BZ52" s="235">
        <v>-61.58</v>
      </c>
      <c r="CA52" s="249">
        <v>28.92</v>
      </c>
      <c r="CB52" s="248" t="s">
        <v>51</v>
      </c>
      <c r="CC52" s="252">
        <v>-0.13980000000000001</v>
      </c>
      <c r="CD52" s="253">
        <v>-8.5699999999999998E-2</v>
      </c>
      <c r="CE52" s="253">
        <v>-3.9899999999999998E-2</v>
      </c>
      <c r="CF52" s="254">
        <v>2.58E-2</v>
      </c>
    </row>
    <row r="53" spans="1:84" ht="15.75" customHeight="1" x14ac:dyDescent="0.25">
      <c r="B53" s="204" t="s">
        <v>95</v>
      </c>
      <c r="C53" s="206" t="s">
        <v>24</v>
      </c>
      <c r="D53" s="255">
        <v>439</v>
      </c>
      <c r="E53" s="255">
        <v>470.34</v>
      </c>
      <c r="F53" s="255">
        <v>459.72</v>
      </c>
      <c r="G53" s="255">
        <v>479.04</v>
      </c>
      <c r="H53" s="255">
        <v>446.52</v>
      </c>
      <c r="I53" s="255">
        <v>462.99</v>
      </c>
      <c r="J53" s="255">
        <v>461</v>
      </c>
      <c r="K53" s="255">
        <v>474.4</v>
      </c>
      <c r="L53" s="255">
        <v>475.04</v>
      </c>
      <c r="M53" s="255">
        <v>474.39</v>
      </c>
      <c r="N53" s="255">
        <v>482.08</v>
      </c>
      <c r="O53" s="255">
        <v>527.54999999999995</v>
      </c>
      <c r="P53" s="255">
        <v>482.98</v>
      </c>
      <c r="Q53" s="255">
        <v>501.03</v>
      </c>
      <c r="R53" s="255">
        <v>495.6</v>
      </c>
      <c r="S53" s="255">
        <v>501.51</v>
      </c>
      <c r="T53" s="255">
        <v>480.62</v>
      </c>
      <c r="U53" s="255">
        <v>469.38</v>
      </c>
      <c r="V53" s="255">
        <v>477.57</v>
      </c>
      <c r="W53" s="255">
        <v>492.28</v>
      </c>
      <c r="X53" s="255">
        <v>462.11</v>
      </c>
      <c r="Y53" s="255">
        <v>474.48</v>
      </c>
      <c r="Z53" s="255">
        <v>477.9</v>
      </c>
      <c r="AA53" s="255">
        <v>476.69</v>
      </c>
      <c r="AB53" s="255">
        <v>442.41</v>
      </c>
      <c r="AC53" s="255">
        <v>449.81</v>
      </c>
      <c r="AD53" s="255">
        <v>460.15</v>
      </c>
      <c r="AE53" s="255">
        <v>467.08</v>
      </c>
      <c r="AF53" s="255">
        <v>449.14</v>
      </c>
      <c r="AG53" s="255">
        <v>470.43</v>
      </c>
      <c r="AH53" s="255">
        <v>466.29</v>
      </c>
      <c r="AI53" s="255">
        <v>483.84</v>
      </c>
      <c r="AJ53" s="255">
        <v>438.71</v>
      </c>
      <c r="AK53" s="255">
        <v>465.24</v>
      </c>
      <c r="AL53" s="255">
        <v>474.19</v>
      </c>
      <c r="AM53" s="255">
        <v>493.67</v>
      </c>
      <c r="AN53" s="255">
        <v>417.21</v>
      </c>
      <c r="AO53" s="255">
        <v>455.15</v>
      </c>
      <c r="AP53" s="255">
        <v>456.41</v>
      </c>
      <c r="AQ53" s="255">
        <v>446.52</v>
      </c>
      <c r="AR53" s="255">
        <v>402.47</v>
      </c>
      <c r="AS53" s="255">
        <v>453.07</v>
      </c>
      <c r="AT53" s="255">
        <v>456.92</v>
      </c>
      <c r="AU53" s="255">
        <v>437.3</v>
      </c>
      <c r="AV53" s="255">
        <v>418</v>
      </c>
      <c r="AW53" s="255">
        <v>470.88</v>
      </c>
      <c r="AX53" s="255">
        <v>474.7</v>
      </c>
      <c r="AY53" s="255">
        <v>454.31</v>
      </c>
      <c r="AZ53" s="255">
        <v>440.12</v>
      </c>
      <c r="BA53" s="255">
        <v>439.34</v>
      </c>
      <c r="BB53" s="255">
        <v>467.13</v>
      </c>
      <c r="BC53" s="248">
        <v>471.61</v>
      </c>
      <c r="BD53" s="248">
        <v>435.21</v>
      </c>
      <c r="BE53" s="248">
        <v>498.84</v>
      </c>
      <c r="BF53" s="248">
        <v>492.25</v>
      </c>
      <c r="BG53" s="235">
        <v>470.67</v>
      </c>
      <c r="BH53" s="235">
        <v>422.13</v>
      </c>
      <c r="BI53" s="235">
        <v>424.09</v>
      </c>
      <c r="BJ53" s="235">
        <v>427.98</v>
      </c>
      <c r="BK53" s="235">
        <v>433.66</v>
      </c>
      <c r="BL53" s="235">
        <v>393.42</v>
      </c>
      <c r="BM53" s="235">
        <v>408.79</v>
      </c>
      <c r="BN53" s="235">
        <v>405.17</v>
      </c>
      <c r="BO53" s="235">
        <v>408.49</v>
      </c>
      <c r="BP53" s="235">
        <v>517.99</v>
      </c>
      <c r="BQ53" s="235">
        <v>542.91999999999996</v>
      </c>
      <c r="BR53" s="235">
        <v>547.83000000000004</v>
      </c>
      <c r="BS53" s="235">
        <v>511.98</v>
      </c>
      <c r="BT53" s="235">
        <v>481.41</v>
      </c>
      <c r="BU53" s="248">
        <v>507.71</v>
      </c>
      <c r="BV53" s="249">
        <v>513.08000000000004</v>
      </c>
      <c r="BW53" s="248" t="s">
        <v>51</v>
      </c>
      <c r="BX53" s="250">
        <v>103.5</v>
      </c>
      <c r="BY53" s="235">
        <v>-36.58</v>
      </c>
      <c r="BZ53" s="235">
        <v>-35.21</v>
      </c>
      <c r="CA53" s="249">
        <v>-34.76</v>
      </c>
      <c r="CB53" s="248" t="s">
        <v>51</v>
      </c>
      <c r="CC53" s="252">
        <v>0.25340000000000001</v>
      </c>
      <c r="CD53" s="253">
        <v>-7.0599999999999996E-2</v>
      </c>
      <c r="CE53" s="253">
        <v>-6.4799999999999996E-2</v>
      </c>
      <c r="CF53" s="254">
        <v>-6.3399999999999998E-2</v>
      </c>
    </row>
    <row r="54" spans="1:84" ht="15.75" customHeight="1" x14ac:dyDescent="0.25">
      <c r="B54" s="204" t="s">
        <v>96</v>
      </c>
      <c r="C54" s="206" t="s">
        <v>310</v>
      </c>
      <c r="D54" s="255">
        <v>2632.74</v>
      </c>
      <c r="E54" s="255">
        <v>2826.55</v>
      </c>
      <c r="F54" s="255">
        <v>2752.93</v>
      </c>
      <c r="G54" s="255">
        <v>2826.62</v>
      </c>
      <c r="H54" s="255">
        <v>2350.9699999999998</v>
      </c>
      <c r="I54" s="255">
        <v>2522.31</v>
      </c>
      <c r="J54" s="255">
        <v>2475.5300000000002</v>
      </c>
      <c r="K54" s="255">
        <v>2501.8000000000002</v>
      </c>
      <c r="L54" s="255">
        <v>2466.5700000000002</v>
      </c>
      <c r="M54" s="255">
        <v>2463.33</v>
      </c>
      <c r="N54" s="255">
        <v>2496.31</v>
      </c>
      <c r="O54" s="255">
        <v>2557.25</v>
      </c>
      <c r="P54" s="255">
        <v>2174.5100000000002</v>
      </c>
      <c r="Q54" s="255">
        <v>2258.15</v>
      </c>
      <c r="R54" s="255">
        <v>2201.04</v>
      </c>
      <c r="S54" s="255">
        <v>2084.5300000000002</v>
      </c>
      <c r="T54" s="255">
        <v>1796.52</v>
      </c>
      <c r="U54" s="255">
        <v>1890.6</v>
      </c>
      <c r="V54" s="255">
        <v>1910.88</v>
      </c>
      <c r="W54" s="255">
        <v>1967.78</v>
      </c>
      <c r="X54" s="255">
        <v>1886.2</v>
      </c>
      <c r="Y54" s="255">
        <v>2049.77</v>
      </c>
      <c r="Z54" s="255">
        <v>1881.16</v>
      </c>
      <c r="AA54" s="255">
        <v>1860.99</v>
      </c>
      <c r="AB54" s="255">
        <v>1741.78</v>
      </c>
      <c r="AC54" s="255">
        <v>1940.25</v>
      </c>
      <c r="AD54" s="255">
        <v>2143.86</v>
      </c>
      <c r="AE54" s="255">
        <v>1879.94</v>
      </c>
      <c r="AF54" s="255">
        <v>2128.41</v>
      </c>
      <c r="AG54" s="255">
        <v>2058.56</v>
      </c>
      <c r="AH54" s="255">
        <v>2146.7800000000002</v>
      </c>
      <c r="AI54" s="255">
        <v>2043.98</v>
      </c>
      <c r="AJ54" s="255">
        <v>2166.9899999999998</v>
      </c>
      <c r="AK54" s="255">
        <v>2143.21</v>
      </c>
      <c r="AL54" s="255">
        <v>2360.2600000000002</v>
      </c>
      <c r="AM54" s="255">
        <v>2343.69</v>
      </c>
      <c r="AN54" s="255">
        <v>2071.87</v>
      </c>
      <c r="AO54" s="255">
        <v>2115.42</v>
      </c>
      <c r="AP54" s="255">
        <v>2177.5500000000002</v>
      </c>
      <c r="AQ54" s="255">
        <v>2139.8200000000002</v>
      </c>
      <c r="AR54" s="255">
        <v>1943.34</v>
      </c>
      <c r="AS54" s="255">
        <v>2164.2800000000002</v>
      </c>
      <c r="AT54" s="255">
        <v>2225.27</v>
      </c>
      <c r="AU54" s="255">
        <v>2091.0300000000002</v>
      </c>
      <c r="AV54" s="255">
        <v>1918.07</v>
      </c>
      <c r="AW54" s="255">
        <v>2131.9</v>
      </c>
      <c r="AX54" s="255">
        <v>2202.58</v>
      </c>
      <c r="AY54" s="255">
        <v>2033.44</v>
      </c>
      <c r="AZ54" s="255">
        <v>1808.97</v>
      </c>
      <c r="BA54" s="255">
        <v>1321.46</v>
      </c>
      <c r="BB54" s="255">
        <v>1486.63</v>
      </c>
      <c r="BC54" s="248">
        <v>1438.18</v>
      </c>
      <c r="BD54" s="248">
        <v>1450.93</v>
      </c>
      <c r="BE54" s="248">
        <v>1595.46</v>
      </c>
      <c r="BF54" s="248">
        <v>1621.63</v>
      </c>
      <c r="BG54" s="235">
        <v>1692.03</v>
      </c>
      <c r="BH54" s="235">
        <v>1680</v>
      </c>
      <c r="BI54" s="235">
        <v>1781.32</v>
      </c>
      <c r="BJ54" s="235">
        <v>1954.61</v>
      </c>
      <c r="BK54" s="235">
        <v>2097.7600000000002</v>
      </c>
      <c r="BL54" s="235">
        <v>1718.76</v>
      </c>
      <c r="BM54" s="235">
        <v>1843.68</v>
      </c>
      <c r="BN54" s="235">
        <v>2056.31</v>
      </c>
      <c r="BO54" s="235">
        <v>2202.98</v>
      </c>
      <c r="BP54" s="235">
        <v>1889.57</v>
      </c>
      <c r="BQ54" s="235">
        <v>2061.77</v>
      </c>
      <c r="BR54" s="235">
        <v>2310.27</v>
      </c>
      <c r="BS54" s="235">
        <v>2440.2199999999998</v>
      </c>
      <c r="BT54" s="235">
        <v>1807.71</v>
      </c>
      <c r="BU54" s="248">
        <v>2080.77</v>
      </c>
      <c r="BV54" s="249">
        <v>2212.38</v>
      </c>
      <c r="BW54" s="248" t="s">
        <v>51</v>
      </c>
      <c r="BX54" s="250">
        <v>237.24</v>
      </c>
      <c r="BY54" s="235">
        <v>-81.86</v>
      </c>
      <c r="BZ54" s="235">
        <v>19</v>
      </c>
      <c r="CA54" s="249">
        <v>-97.89</v>
      </c>
      <c r="CB54" s="248" t="s">
        <v>51</v>
      </c>
      <c r="CC54" s="252">
        <v>0.1077</v>
      </c>
      <c r="CD54" s="253">
        <v>-4.3299999999999998E-2</v>
      </c>
      <c r="CE54" s="253">
        <v>9.1999999999999998E-3</v>
      </c>
      <c r="CF54" s="254">
        <v>-4.24E-2</v>
      </c>
    </row>
    <row r="55" spans="1:84" ht="15.75" customHeight="1" x14ac:dyDescent="0.25">
      <c r="B55" s="204" t="s">
        <v>97</v>
      </c>
      <c r="C55" s="206" t="s">
        <v>29</v>
      </c>
      <c r="D55" s="222">
        <v>1048.47</v>
      </c>
      <c r="E55" s="222">
        <v>1117.33</v>
      </c>
      <c r="F55" s="222">
        <v>1093.44</v>
      </c>
      <c r="G55" s="222">
        <v>1074.26</v>
      </c>
      <c r="H55" s="222">
        <v>971.76</v>
      </c>
      <c r="I55" s="222">
        <v>1041.47</v>
      </c>
      <c r="J55" s="222">
        <v>1048.1099999999999</v>
      </c>
      <c r="K55" s="222">
        <v>1044.48</v>
      </c>
      <c r="L55" s="222">
        <v>1038.96</v>
      </c>
      <c r="M55" s="222">
        <v>1068.83</v>
      </c>
      <c r="N55" s="222">
        <v>1078.08</v>
      </c>
      <c r="O55" s="222">
        <v>1113.29</v>
      </c>
      <c r="P55" s="222">
        <v>1055.6099999999999</v>
      </c>
      <c r="Q55" s="222">
        <v>1102.6500000000001</v>
      </c>
      <c r="R55" s="222">
        <v>1091.06</v>
      </c>
      <c r="S55" s="222">
        <v>1066.4000000000001</v>
      </c>
      <c r="T55" s="222">
        <v>974.57</v>
      </c>
      <c r="U55" s="222">
        <v>994.03</v>
      </c>
      <c r="V55" s="222">
        <v>994.22</v>
      </c>
      <c r="W55" s="222">
        <v>1006.08</v>
      </c>
      <c r="X55" s="222">
        <v>954.3</v>
      </c>
      <c r="Y55" s="222">
        <v>999.73</v>
      </c>
      <c r="Z55" s="222">
        <v>997.61</v>
      </c>
      <c r="AA55" s="222">
        <v>971.94</v>
      </c>
      <c r="AB55" s="222">
        <v>891.88</v>
      </c>
      <c r="AC55" s="222">
        <v>942.06</v>
      </c>
      <c r="AD55" s="222">
        <v>940.67</v>
      </c>
      <c r="AE55" s="222">
        <v>931.05</v>
      </c>
      <c r="AF55" s="222">
        <v>846.34</v>
      </c>
      <c r="AG55" s="222">
        <v>903.27</v>
      </c>
      <c r="AH55" s="222">
        <v>907.15</v>
      </c>
      <c r="AI55" s="222">
        <v>893.64</v>
      </c>
      <c r="AJ55" s="222">
        <v>813.51</v>
      </c>
      <c r="AK55" s="222">
        <v>879.61</v>
      </c>
      <c r="AL55" s="222">
        <v>897.68</v>
      </c>
      <c r="AM55" s="222">
        <v>883.19</v>
      </c>
      <c r="AN55" s="222">
        <v>814.01</v>
      </c>
      <c r="AO55" s="222">
        <v>880.2</v>
      </c>
      <c r="AP55" s="222">
        <v>885.51</v>
      </c>
      <c r="AQ55" s="222">
        <v>855.18</v>
      </c>
      <c r="AR55" s="222">
        <v>779.4</v>
      </c>
      <c r="AS55" s="222">
        <v>861.89</v>
      </c>
      <c r="AT55" s="222">
        <v>876.27</v>
      </c>
      <c r="AU55" s="222">
        <v>831.7</v>
      </c>
      <c r="AV55" s="222">
        <v>784.99</v>
      </c>
      <c r="AW55" s="222">
        <v>869.55</v>
      </c>
      <c r="AX55" s="222">
        <v>884.28</v>
      </c>
      <c r="AY55" s="222">
        <v>837.9</v>
      </c>
      <c r="AZ55" s="222">
        <v>762.77</v>
      </c>
      <c r="BA55" s="222">
        <v>762.03</v>
      </c>
      <c r="BB55" s="222">
        <v>815.38</v>
      </c>
      <c r="BC55" s="235">
        <v>789.68</v>
      </c>
      <c r="BD55" s="235">
        <v>708.43</v>
      </c>
      <c r="BE55" s="235">
        <v>796.6</v>
      </c>
      <c r="BF55" s="235">
        <v>809.1</v>
      </c>
      <c r="BG55" s="235">
        <v>757.04</v>
      </c>
      <c r="BH55" s="235">
        <v>673.18</v>
      </c>
      <c r="BI55" s="235">
        <v>691.45</v>
      </c>
      <c r="BJ55" s="235">
        <v>704.99</v>
      </c>
      <c r="BK55" s="235">
        <v>694.33</v>
      </c>
      <c r="BL55" s="235">
        <v>669.4</v>
      </c>
      <c r="BM55" s="235">
        <v>701.78</v>
      </c>
      <c r="BN55" s="235">
        <v>700.36</v>
      </c>
      <c r="BO55" s="235">
        <v>686.03</v>
      </c>
      <c r="BP55" s="235">
        <v>792.5</v>
      </c>
      <c r="BQ55" s="235">
        <v>832.23</v>
      </c>
      <c r="BR55" s="235">
        <v>848.71</v>
      </c>
      <c r="BS55" s="235">
        <v>782.18</v>
      </c>
      <c r="BT55" s="235">
        <v>751.91</v>
      </c>
      <c r="BU55" s="248">
        <v>790.75</v>
      </c>
      <c r="BV55" s="249">
        <v>806.96</v>
      </c>
      <c r="BW55" s="248" t="s">
        <v>51</v>
      </c>
      <c r="BX55" s="250">
        <v>96.14</v>
      </c>
      <c r="BY55" s="235">
        <v>-40.6</v>
      </c>
      <c r="BZ55" s="235">
        <v>-41.48</v>
      </c>
      <c r="CA55" s="249">
        <v>-41.75</v>
      </c>
      <c r="CB55" s="235" t="s">
        <v>51</v>
      </c>
      <c r="CC55" s="252">
        <v>0.1401</v>
      </c>
      <c r="CD55" s="253">
        <v>-5.1200000000000002E-2</v>
      </c>
      <c r="CE55" s="253">
        <v>-4.9799999999999997E-2</v>
      </c>
      <c r="CF55" s="254">
        <v>-4.9200000000000001E-2</v>
      </c>
    </row>
    <row r="56" spans="1:84" ht="15.75" customHeight="1" x14ac:dyDescent="0.25">
      <c r="B56" s="204" t="s">
        <v>98</v>
      </c>
      <c r="C56" s="206" t="s">
        <v>26</v>
      </c>
      <c r="D56" s="255">
        <v>148.15</v>
      </c>
      <c r="E56" s="255">
        <v>138.77000000000001</v>
      </c>
      <c r="F56" s="255">
        <v>137.66999999999999</v>
      </c>
      <c r="G56" s="255">
        <v>153.19</v>
      </c>
      <c r="H56" s="255">
        <v>143.77000000000001</v>
      </c>
      <c r="I56" s="255">
        <v>127.11</v>
      </c>
      <c r="J56" s="255">
        <v>129.44</v>
      </c>
      <c r="K56" s="255">
        <v>144.52000000000001</v>
      </c>
      <c r="L56" s="255">
        <v>155</v>
      </c>
      <c r="M56" s="255">
        <v>122.78</v>
      </c>
      <c r="N56" s="255">
        <v>124.22</v>
      </c>
      <c r="O56" s="255">
        <v>157.86000000000001</v>
      </c>
      <c r="P56" s="255">
        <v>135.43</v>
      </c>
      <c r="Q56" s="255">
        <v>115.75</v>
      </c>
      <c r="R56" s="255">
        <v>119.14</v>
      </c>
      <c r="S56" s="255">
        <v>127.01</v>
      </c>
      <c r="T56" s="255">
        <v>129.38</v>
      </c>
      <c r="U56" s="255">
        <v>117.59</v>
      </c>
      <c r="V56" s="255">
        <v>124.01</v>
      </c>
      <c r="W56" s="255">
        <v>136.62</v>
      </c>
      <c r="X56" s="255">
        <v>115.97</v>
      </c>
      <c r="Y56" s="255">
        <v>108.33</v>
      </c>
      <c r="Z56" s="255">
        <v>109.18</v>
      </c>
      <c r="AA56" s="255">
        <v>110.1</v>
      </c>
      <c r="AB56" s="255">
        <v>106.82</v>
      </c>
      <c r="AC56" s="255">
        <v>99.67</v>
      </c>
      <c r="AD56" s="255">
        <v>104.46</v>
      </c>
      <c r="AE56" s="255">
        <v>104.5</v>
      </c>
      <c r="AF56" s="255">
        <v>99.69</v>
      </c>
      <c r="AG56" s="255">
        <v>100.54</v>
      </c>
      <c r="AH56" s="255">
        <v>103.33</v>
      </c>
      <c r="AI56" s="255">
        <v>103.96</v>
      </c>
      <c r="AJ56" s="255">
        <v>99.45</v>
      </c>
      <c r="AK56" s="255">
        <v>96.54</v>
      </c>
      <c r="AL56" s="255">
        <v>98.37</v>
      </c>
      <c r="AM56" s="255">
        <v>102.48</v>
      </c>
      <c r="AN56" s="255">
        <v>95.33</v>
      </c>
      <c r="AO56" s="255">
        <v>93.44</v>
      </c>
      <c r="AP56" s="255">
        <v>95.07</v>
      </c>
      <c r="AQ56" s="255">
        <v>95.49</v>
      </c>
      <c r="AR56" s="255">
        <v>90.11</v>
      </c>
      <c r="AS56" s="255">
        <v>89.25</v>
      </c>
      <c r="AT56" s="255">
        <v>92.39</v>
      </c>
      <c r="AU56" s="255">
        <v>91.89</v>
      </c>
      <c r="AV56" s="255">
        <v>100.89</v>
      </c>
      <c r="AW56" s="255">
        <v>94.43</v>
      </c>
      <c r="AX56" s="255">
        <v>95.17</v>
      </c>
      <c r="AY56" s="255">
        <v>98.91</v>
      </c>
      <c r="AZ56" s="255">
        <v>100.25</v>
      </c>
      <c r="BA56" s="255">
        <v>86.09</v>
      </c>
      <c r="BB56" s="255">
        <v>90.68</v>
      </c>
      <c r="BC56" s="248">
        <v>94.67</v>
      </c>
      <c r="BD56" s="248">
        <v>92.66</v>
      </c>
      <c r="BE56" s="248">
        <v>87.7</v>
      </c>
      <c r="BF56" s="248">
        <v>88.88</v>
      </c>
      <c r="BG56" s="235">
        <v>91.26</v>
      </c>
      <c r="BH56" s="235">
        <v>85.08</v>
      </c>
      <c r="BI56" s="235">
        <v>76.3</v>
      </c>
      <c r="BJ56" s="235">
        <v>76.790000000000006</v>
      </c>
      <c r="BK56" s="235">
        <v>82.19</v>
      </c>
      <c r="BL56" s="235">
        <v>86.34</v>
      </c>
      <c r="BM56" s="235">
        <v>78.27</v>
      </c>
      <c r="BN56" s="235">
        <v>77.11</v>
      </c>
      <c r="BO56" s="235">
        <v>82.42</v>
      </c>
      <c r="BP56" s="235">
        <v>93.67</v>
      </c>
      <c r="BQ56" s="235">
        <v>86.55</v>
      </c>
      <c r="BR56" s="235">
        <v>87.33</v>
      </c>
      <c r="BS56" s="235">
        <v>87.64</v>
      </c>
      <c r="BT56" s="235">
        <v>90.45</v>
      </c>
      <c r="BU56" s="248">
        <v>83.08</v>
      </c>
      <c r="BV56" s="249">
        <v>83.9</v>
      </c>
      <c r="BW56" s="248" t="s">
        <v>51</v>
      </c>
      <c r="BX56" s="250">
        <v>5.22</v>
      </c>
      <c r="BY56" s="235">
        <v>-3.22</v>
      </c>
      <c r="BZ56" s="235">
        <v>-3.46</v>
      </c>
      <c r="CA56" s="249">
        <v>-3.42</v>
      </c>
      <c r="CB56" s="248" t="s">
        <v>51</v>
      </c>
      <c r="CC56" s="252">
        <v>6.3299999999999995E-2</v>
      </c>
      <c r="CD56" s="253">
        <v>-3.44E-2</v>
      </c>
      <c r="CE56" s="253">
        <v>-0.04</v>
      </c>
      <c r="CF56" s="254">
        <v>-3.9199999999999999E-2</v>
      </c>
    </row>
    <row r="57" spans="1:84" ht="15.75" customHeight="1" x14ac:dyDescent="0.25">
      <c r="B57" s="207" t="s">
        <v>150</v>
      </c>
      <c r="C57" s="206" t="s">
        <v>357</v>
      </c>
      <c r="D57" s="255">
        <v>2707.99</v>
      </c>
      <c r="E57" s="255">
        <v>2920.01</v>
      </c>
      <c r="F57" s="255">
        <v>2964.14</v>
      </c>
      <c r="G57" s="255">
        <v>2809.4</v>
      </c>
      <c r="H57" s="255">
        <v>2673.49</v>
      </c>
      <c r="I57" s="255">
        <v>2908.73</v>
      </c>
      <c r="J57" s="255">
        <v>2985.76</v>
      </c>
      <c r="K57" s="255">
        <v>2760.77</v>
      </c>
      <c r="L57" s="255">
        <v>2636.77</v>
      </c>
      <c r="M57" s="255">
        <v>2785.43</v>
      </c>
      <c r="N57" s="255">
        <v>2901.73</v>
      </c>
      <c r="O57" s="255">
        <v>2759.03</v>
      </c>
      <c r="P57" s="255">
        <v>2473.11</v>
      </c>
      <c r="Q57" s="255">
        <v>2677.47</v>
      </c>
      <c r="R57" s="255">
        <v>2715.7</v>
      </c>
      <c r="S57" s="255">
        <v>2484.1999999999998</v>
      </c>
      <c r="T57" s="255">
        <v>2384.6799999999998</v>
      </c>
      <c r="U57" s="255">
        <v>2539.4699999999998</v>
      </c>
      <c r="V57" s="255">
        <v>2617.9899999999998</v>
      </c>
      <c r="W57" s="255">
        <v>2435</v>
      </c>
      <c r="X57" s="255">
        <v>2351.92</v>
      </c>
      <c r="Y57" s="255">
        <v>2561.71</v>
      </c>
      <c r="Z57" s="255">
        <v>2636.89</v>
      </c>
      <c r="AA57" s="255">
        <v>2391.2600000000002</v>
      </c>
      <c r="AB57" s="255">
        <v>2300.96</v>
      </c>
      <c r="AC57" s="255">
        <v>2551.41</v>
      </c>
      <c r="AD57" s="255">
        <v>2619.41</v>
      </c>
      <c r="AE57" s="255">
        <v>2410.73</v>
      </c>
      <c r="AF57" s="255">
        <v>2318.1</v>
      </c>
      <c r="AG57" s="255">
        <v>2571.71</v>
      </c>
      <c r="AH57" s="255">
        <v>2663.51</v>
      </c>
      <c r="AI57" s="255">
        <v>2474.5</v>
      </c>
      <c r="AJ57" s="255">
        <v>2279.77</v>
      </c>
      <c r="AK57" s="255">
        <v>2518.2800000000002</v>
      </c>
      <c r="AL57" s="255">
        <v>2593.0700000000002</v>
      </c>
      <c r="AM57" s="255">
        <v>2408.11</v>
      </c>
      <c r="AN57" s="255">
        <v>2254.39</v>
      </c>
      <c r="AO57" s="255">
        <v>2509.91</v>
      </c>
      <c r="AP57" s="255">
        <v>2563.92</v>
      </c>
      <c r="AQ57" s="255">
        <v>2368.86</v>
      </c>
      <c r="AR57" s="255">
        <v>2107.9299999999998</v>
      </c>
      <c r="AS57" s="255">
        <v>2366.61</v>
      </c>
      <c r="AT57" s="255">
        <v>2465.37</v>
      </c>
      <c r="AU57" s="255">
        <v>2260.66</v>
      </c>
      <c r="AV57" s="255">
        <v>2069.06</v>
      </c>
      <c r="AW57" s="255">
        <v>2330.0500000000002</v>
      </c>
      <c r="AX57" s="255">
        <v>2425.7600000000002</v>
      </c>
      <c r="AY57" s="255">
        <v>2223.44</v>
      </c>
      <c r="AZ57" s="255">
        <v>2027.03</v>
      </c>
      <c r="BA57" s="255">
        <v>2054.9</v>
      </c>
      <c r="BB57" s="255">
        <v>2278</v>
      </c>
      <c r="BC57" s="256">
        <v>2058</v>
      </c>
      <c r="BD57" s="255">
        <v>1895.45</v>
      </c>
      <c r="BE57" s="255">
        <v>2178.09</v>
      </c>
      <c r="BF57" s="255">
        <v>2296.37</v>
      </c>
      <c r="BG57" s="255">
        <v>2060.88</v>
      </c>
      <c r="BH57" s="255">
        <v>1763.21</v>
      </c>
      <c r="BI57" s="255">
        <v>1882</v>
      </c>
      <c r="BJ57" s="255">
        <v>1952.27</v>
      </c>
      <c r="BK57" s="255">
        <v>1857.91</v>
      </c>
      <c r="BL57" s="255">
        <v>1745.94</v>
      </c>
      <c r="BM57" s="255">
        <v>1877.42</v>
      </c>
      <c r="BN57" s="255">
        <v>1889.64</v>
      </c>
      <c r="BO57" s="255">
        <v>1791.22</v>
      </c>
      <c r="BP57" s="255">
        <v>1964.92</v>
      </c>
      <c r="BQ57" s="255">
        <v>2087.4699999999998</v>
      </c>
      <c r="BR57" s="255">
        <v>2164.59</v>
      </c>
      <c r="BS57" s="255">
        <v>1942.71</v>
      </c>
      <c r="BT57" s="255">
        <v>1890.81</v>
      </c>
      <c r="BU57" s="248">
        <v>2003.32</v>
      </c>
      <c r="BV57" s="249">
        <v>2076.41</v>
      </c>
      <c r="BW57" s="248" t="s">
        <v>51</v>
      </c>
      <c r="BX57" s="257">
        <v>151.49</v>
      </c>
      <c r="BY57" s="222">
        <v>-74.12</v>
      </c>
      <c r="BZ57" s="222">
        <v>-84.15</v>
      </c>
      <c r="CA57" s="258">
        <v>-88.18</v>
      </c>
      <c r="CB57" s="248" t="s">
        <v>51</v>
      </c>
      <c r="CC57" s="252">
        <v>8.4599999999999995E-2</v>
      </c>
      <c r="CD57" s="253">
        <v>-3.7699999999999997E-2</v>
      </c>
      <c r="CE57" s="253">
        <v>-4.0300000000000002E-2</v>
      </c>
      <c r="CF57" s="254">
        <v>-4.07E-2</v>
      </c>
    </row>
    <row r="58" spans="1:84" s="3" customFormat="1" ht="15.75" customHeight="1" x14ac:dyDescent="0.25">
      <c r="A58"/>
      <c r="B58" s="203" t="s">
        <v>99</v>
      </c>
      <c r="C58" s="214" t="s">
        <v>30</v>
      </c>
      <c r="D58" s="267">
        <v>17213.919999999998</v>
      </c>
      <c r="E58" s="267">
        <v>16483.96</v>
      </c>
      <c r="F58" s="267">
        <v>15988.09</v>
      </c>
      <c r="G58" s="267">
        <v>17814.38</v>
      </c>
      <c r="H58" s="267">
        <v>16327.83</v>
      </c>
      <c r="I58" s="267">
        <v>14975.12</v>
      </c>
      <c r="J58" s="267">
        <v>14091.56</v>
      </c>
      <c r="K58" s="267">
        <v>16661.72</v>
      </c>
      <c r="L58" s="267">
        <v>18734.32</v>
      </c>
      <c r="M58" s="267">
        <v>16157.03</v>
      </c>
      <c r="N58" s="267">
        <v>15101.22</v>
      </c>
      <c r="O58" s="267">
        <v>18208.47</v>
      </c>
      <c r="P58" s="267">
        <v>17453.07</v>
      </c>
      <c r="Q58" s="267">
        <v>15402.27</v>
      </c>
      <c r="R58" s="267">
        <v>14457.78</v>
      </c>
      <c r="S58" s="267">
        <v>15590.92</v>
      </c>
      <c r="T58" s="267">
        <v>16043.29</v>
      </c>
      <c r="U58" s="267">
        <v>14306.28</v>
      </c>
      <c r="V58" s="267">
        <v>13551.8</v>
      </c>
      <c r="W58" s="267">
        <v>15451.63</v>
      </c>
      <c r="X58" s="267">
        <v>15599.54</v>
      </c>
      <c r="Y58" s="267">
        <v>14232.01</v>
      </c>
      <c r="Z58" s="267">
        <v>13543.28</v>
      </c>
      <c r="AA58" s="267">
        <v>14405.84</v>
      </c>
      <c r="AB58" s="267">
        <v>14368.22</v>
      </c>
      <c r="AC58" s="267">
        <v>13852.29</v>
      </c>
      <c r="AD58" s="267">
        <v>13519.37</v>
      </c>
      <c r="AE58" s="267">
        <v>14479.86</v>
      </c>
      <c r="AF58" s="267">
        <v>14890.65</v>
      </c>
      <c r="AG58" s="267">
        <v>14145.25</v>
      </c>
      <c r="AH58" s="267">
        <v>13424.51</v>
      </c>
      <c r="AI58" s="267">
        <v>14410.51</v>
      </c>
      <c r="AJ58" s="267">
        <v>15046.37</v>
      </c>
      <c r="AK58" s="267">
        <v>13951.15</v>
      </c>
      <c r="AL58" s="267">
        <v>13814.03</v>
      </c>
      <c r="AM58" s="267">
        <v>15005.73</v>
      </c>
      <c r="AN58" s="267">
        <v>14393.71</v>
      </c>
      <c r="AO58" s="267">
        <v>13890.87</v>
      </c>
      <c r="AP58" s="267">
        <v>13679.58</v>
      </c>
      <c r="AQ58" s="267">
        <v>14506.6</v>
      </c>
      <c r="AR58" s="267">
        <v>14285.6</v>
      </c>
      <c r="AS58" s="267">
        <v>13620.12</v>
      </c>
      <c r="AT58" s="267">
        <v>13347</v>
      </c>
      <c r="AU58" s="267">
        <v>14210.59</v>
      </c>
      <c r="AV58" s="267">
        <v>14000.62</v>
      </c>
      <c r="AW58" s="267">
        <v>13315.61</v>
      </c>
      <c r="AX58" s="267">
        <v>13353.5</v>
      </c>
      <c r="AY58" s="267">
        <v>13519.69</v>
      </c>
      <c r="AZ58" s="267">
        <v>13246.1</v>
      </c>
      <c r="BA58" s="267">
        <v>11601.49</v>
      </c>
      <c r="BB58" s="267">
        <v>11606.79</v>
      </c>
      <c r="BC58" s="267">
        <v>12205.93</v>
      </c>
      <c r="BD58" s="267">
        <v>12429.88</v>
      </c>
      <c r="BE58" s="267">
        <v>12760.74</v>
      </c>
      <c r="BF58" s="267">
        <v>12296.66</v>
      </c>
      <c r="BG58" s="267">
        <v>13194.68</v>
      </c>
      <c r="BH58" s="267">
        <v>12623.94</v>
      </c>
      <c r="BI58" s="267">
        <v>11692.21</v>
      </c>
      <c r="BJ58" s="267">
        <v>12083.96</v>
      </c>
      <c r="BK58" s="267">
        <v>13092.29</v>
      </c>
      <c r="BL58" s="267">
        <v>12242.58</v>
      </c>
      <c r="BM58" s="267">
        <v>12156.32</v>
      </c>
      <c r="BN58" s="267">
        <v>11822.89</v>
      </c>
      <c r="BO58" s="267">
        <v>12532.22</v>
      </c>
      <c r="BP58" s="267">
        <v>13070.25</v>
      </c>
      <c r="BQ58" s="267">
        <v>12857.32</v>
      </c>
      <c r="BR58" s="267">
        <v>12691.46</v>
      </c>
      <c r="BS58" s="267">
        <v>13089.57</v>
      </c>
      <c r="BT58" s="267">
        <v>12502.3</v>
      </c>
      <c r="BU58" s="267">
        <v>12599.68</v>
      </c>
      <c r="BV58" s="268">
        <v>12431.38</v>
      </c>
      <c r="BW58" s="273" t="s">
        <v>51</v>
      </c>
      <c r="BX58" s="259">
        <v>557.35</v>
      </c>
      <c r="BY58" s="260">
        <v>-567.95000000000005</v>
      </c>
      <c r="BZ58" s="260">
        <v>-257.64999999999998</v>
      </c>
      <c r="CA58" s="261">
        <v>-260.08</v>
      </c>
      <c r="CB58" s="273" t="s">
        <v>51</v>
      </c>
      <c r="CC58" s="244">
        <v>4.4499999999999998E-2</v>
      </c>
      <c r="CD58" s="245">
        <v>-4.3499999999999997E-2</v>
      </c>
      <c r="CE58" s="245">
        <v>-0.02</v>
      </c>
      <c r="CF58" s="246">
        <v>-2.0500000000000001E-2</v>
      </c>
    </row>
    <row r="59" spans="1:84" ht="15.75" customHeight="1" x14ac:dyDescent="0.3">
      <c r="B59" s="57"/>
      <c r="C59" s="57"/>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8"/>
      <c r="BS59" s="45"/>
      <c r="BT59" s="45"/>
      <c r="BU59" s="45"/>
      <c r="BV59" s="45"/>
      <c r="BW59" s="45"/>
      <c r="BX59" s="45"/>
      <c r="BY59" s="45"/>
      <c r="BZ59" s="45"/>
      <c r="CA59" s="45"/>
      <c r="CB59" s="45"/>
      <c r="CC59" s="122"/>
      <c r="CD59" s="133"/>
    </row>
    <row r="60" spans="1:84" s="52" customFormat="1" ht="15.75" customHeight="1" x14ac:dyDescent="0.3">
      <c r="A60"/>
      <c r="B60" s="129"/>
      <c r="C60" s="49"/>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45"/>
      <c r="BO60" s="45"/>
      <c r="BP60" s="45"/>
      <c r="BQ60" s="45"/>
      <c r="BR60" s="45"/>
      <c r="BS60" s="45"/>
      <c r="BT60" s="45"/>
      <c r="BU60" s="45"/>
      <c r="BV60" s="45"/>
      <c r="BW60" s="45"/>
      <c r="BX60" s="45"/>
      <c r="BY60" s="45"/>
      <c r="BZ60" s="45"/>
      <c r="CA60" s="45"/>
      <c r="CB60" s="45"/>
      <c r="CC60" s="45"/>
      <c r="CD60" s="45"/>
    </row>
    <row r="61" spans="1:84" s="45" customFormat="1" ht="15.75" customHeight="1" x14ac:dyDescent="0.3">
      <c r="A61"/>
      <c r="B61" s="129"/>
      <c r="C61" s="49"/>
      <c r="D61" s="110"/>
      <c r="E61" s="110"/>
      <c r="F61" s="110"/>
      <c r="G61" s="110"/>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53"/>
      <c r="BH61" s="75"/>
      <c r="BI61" s="75"/>
      <c r="BJ61" s="75"/>
      <c r="BK61" s="75"/>
      <c r="BL61" s="75"/>
      <c r="BM61" s="75"/>
    </row>
    <row r="62" spans="1:84" s="45" customFormat="1" ht="15.75" customHeight="1" x14ac:dyDescent="0.3">
      <c r="A62"/>
      <c r="B62" s="129"/>
      <c r="C62" s="49"/>
      <c r="D62" s="110"/>
      <c r="E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G62" s="53"/>
      <c r="BH62" s="104"/>
      <c r="BI62" s="104"/>
      <c r="BJ62" s="104"/>
      <c r="BK62" s="104"/>
    </row>
    <row r="63" spans="1:84" s="45" customFormat="1" ht="15.75" customHeight="1" x14ac:dyDescent="0.3">
      <c r="A63"/>
      <c r="B63" s="49"/>
      <c r="C63" s="49"/>
      <c r="D63" s="110"/>
      <c r="E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G63" s="53"/>
      <c r="BH63" s="104"/>
      <c r="BI63" s="104"/>
      <c r="BJ63" s="104"/>
      <c r="BK63" s="104"/>
    </row>
    <row r="64" spans="1:84" s="45" customFormat="1" ht="15.75" customHeight="1" x14ac:dyDescent="0.3">
      <c r="A64"/>
      <c r="B64" s="49"/>
      <c r="C64" s="49"/>
      <c r="D64" s="110"/>
      <c r="E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G64" s="53"/>
      <c r="BH64" s="104"/>
      <c r="BI64" s="104"/>
      <c r="BJ64" s="104"/>
      <c r="BK64" s="104"/>
    </row>
    <row r="65" spans="1:80" s="45" customFormat="1" ht="15.75" customHeight="1" x14ac:dyDescent="0.3">
      <c r="A65"/>
      <c r="B65" s="49"/>
      <c r="C65" s="49"/>
      <c r="D65" s="110"/>
      <c r="E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G65" s="53"/>
      <c r="BH65" s="104"/>
      <c r="BI65" s="104"/>
      <c r="BJ65" s="104"/>
      <c r="BK65" s="104"/>
    </row>
    <row r="66" spans="1:80" s="45" customFormat="1" ht="15.75" customHeight="1" x14ac:dyDescent="0.3">
      <c r="A66"/>
      <c r="B66" s="49"/>
      <c r="C66" s="49"/>
      <c r="D66" s="110"/>
      <c r="E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G66" s="53"/>
      <c r="BH66" s="104"/>
      <c r="BI66" s="104"/>
      <c r="BJ66" s="104"/>
      <c r="BK66" s="104"/>
    </row>
    <row r="67" spans="1:80" s="45" customFormat="1" ht="15.75" customHeight="1" x14ac:dyDescent="0.3">
      <c r="A67"/>
      <c r="B67" s="74"/>
      <c r="C67" s="74"/>
      <c r="D67" s="68"/>
      <c r="E67" s="68"/>
      <c r="G67" s="68"/>
      <c r="H67" s="68"/>
      <c r="I67" s="68"/>
      <c r="J67" s="68"/>
      <c r="K67" s="68"/>
      <c r="L67" s="68"/>
      <c r="M67" s="68"/>
      <c r="N67" s="68"/>
      <c r="O67" s="68"/>
      <c r="P67" s="68"/>
      <c r="Q67" s="68"/>
      <c r="R67" s="68"/>
      <c r="S67" s="68"/>
      <c r="T67" s="68"/>
      <c r="U67" s="68"/>
      <c r="V67" s="68"/>
      <c r="W67" s="68"/>
      <c r="X67" s="68"/>
      <c r="Y67" s="68"/>
      <c r="Z67" s="68"/>
      <c r="AA67" s="68"/>
      <c r="AB67" s="68"/>
      <c r="AC67" s="68"/>
      <c r="AF67" s="102"/>
      <c r="AG67" s="101"/>
      <c r="AH67" s="101"/>
      <c r="AI67" s="101"/>
      <c r="AJ67" s="101"/>
      <c r="AK67" s="101"/>
      <c r="AL67" s="101"/>
      <c r="AM67" s="101"/>
      <c r="AN67" s="101"/>
      <c r="AO67" s="101"/>
      <c r="AP67" s="101"/>
      <c r="AQ67" s="101"/>
      <c r="BG67" s="53"/>
      <c r="BH67" s="104"/>
      <c r="BI67" s="104"/>
      <c r="BJ67" s="104"/>
      <c r="BK67" s="104"/>
    </row>
    <row r="68" spans="1:80" s="45" customFormat="1" ht="15.75" customHeight="1" x14ac:dyDescent="0.3">
      <c r="A68"/>
      <c r="B68" s="57"/>
      <c r="C68" s="57"/>
      <c r="D68" s="68"/>
      <c r="E68" s="68"/>
      <c r="G68" s="68"/>
      <c r="H68" s="68"/>
      <c r="I68" s="68"/>
      <c r="J68" s="68"/>
      <c r="K68" s="68"/>
      <c r="L68" s="68"/>
      <c r="M68" s="68"/>
      <c r="N68" s="68"/>
      <c r="O68" s="68"/>
      <c r="P68" s="68"/>
      <c r="Q68" s="68"/>
      <c r="R68" s="68"/>
      <c r="S68" s="68"/>
      <c r="T68" s="68"/>
      <c r="U68" s="68"/>
      <c r="V68" s="68"/>
      <c r="W68" s="68"/>
      <c r="X68" s="68"/>
      <c r="Y68" s="68"/>
      <c r="Z68" s="68"/>
      <c r="AA68" s="68"/>
      <c r="AB68" s="68"/>
      <c r="AC68" s="68"/>
      <c r="AF68" s="102"/>
      <c r="AG68" s="101"/>
      <c r="AH68" s="101"/>
      <c r="AI68" s="101"/>
      <c r="AJ68" s="101"/>
      <c r="AK68" s="101"/>
      <c r="AL68" s="101"/>
      <c r="AM68" s="101"/>
      <c r="AN68" s="101"/>
      <c r="AO68" s="101"/>
      <c r="AP68" s="101"/>
      <c r="AQ68" s="101"/>
      <c r="BG68" s="53"/>
      <c r="BH68" s="104"/>
      <c r="BI68" s="104"/>
      <c r="BJ68" s="104"/>
      <c r="BK68" s="104"/>
    </row>
    <row r="69" spans="1:80" s="45" customFormat="1" ht="15.75" customHeight="1" x14ac:dyDescent="0.3">
      <c r="A69"/>
      <c r="D69" s="68"/>
      <c r="E69" s="68"/>
      <c r="G69" s="68"/>
      <c r="H69" s="68"/>
      <c r="I69" s="68"/>
      <c r="J69" s="68"/>
      <c r="K69" s="68"/>
      <c r="L69" s="68"/>
      <c r="M69" s="68"/>
      <c r="N69" s="68"/>
      <c r="O69" s="68"/>
      <c r="P69" s="68"/>
      <c r="Q69" s="68"/>
      <c r="R69" s="68"/>
      <c r="S69" s="68"/>
      <c r="T69" s="68"/>
      <c r="U69" s="68"/>
      <c r="V69" s="68"/>
      <c r="W69" s="68"/>
      <c r="X69" s="68"/>
      <c r="Y69" s="68"/>
      <c r="Z69" s="68"/>
      <c r="AA69" s="68"/>
      <c r="AB69" s="68"/>
      <c r="AC69" s="68"/>
      <c r="AF69" s="102"/>
      <c r="AG69" s="101"/>
      <c r="AH69" s="101"/>
      <c r="AI69" s="101"/>
      <c r="AJ69" s="101"/>
      <c r="AK69" s="101"/>
      <c r="AL69" s="101"/>
      <c r="AM69" s="101"/>
      <c r="AN69" s="101"/>
      <c r="AO69" s="101"/>
      <c r="AP69" s="101"/>
      <c r="AQ69" s="101"/>
      <c r="BG69" s="53"/>
      <c r="BH69" s="104"/>
      <c r="BI69" s="104"/>
      <c r="BJ69" s="104"/>
      <c r="BK69" s="104"/>
    </row>
    <row r="70" spans="1:80" s="45" customFormat="1" ht="15.75" customHeight="1" x14ac:dyDescent="0.3">
      <c r="A70"/>
      <c r="B70" s="55" t="s">
        <v>87</v>
      </c>
      <c r="C70" s="55" t="s">
        <v>89</v>
      </c>
      <c r="D70" s="68"/>
      <c r="E70" s="68"/>
      <c r="G70" s="68"/>
      <c r="H70" s="68"/>
      <c r="I70" s="68"/>
      <c r="J70" s="68"/>
      <c r="K70" s="68"/>
      <c r="L70" s="68"/>
      <c r="M70" s="68"/>
      <c r="N70" s="68"/>
      <c r="O70" s="68"/>
      <c r="P70" s="68"/>
      <c r="Q70" s="68"/>
      <c r="R70" s="68"/>
      <c r="S70" s="68"/>
      <c r="T70" s="68"/>
      <c r="U70" s="68"/>
      <c r="V70" s="68"/>
      <c r="W70" s="68"/>
      <c r="X70" s="68"/>
      <c r="Y70" s="68"/>
      <c r="Z70" s="68"/>
      <c r="AA70" s="68"/>
      <c r="AB70" s="68"/>
      <c r="AC70" s="68"/>
      <c r="BG70" s="53"/>
      <c r="BH70" s="104"/>
      <c r="BI70" s="104"/>
      <c r="BJ70" s="104"/>
      <c r="BK70" s="104"/>
    </row>
    <row r="71" spans="1:80" s="45" customFormat="1" ht="15.75" customHeight="1" x14ac:dyDescent="0.3">
      <c r="A71"/>
      <c r="B71" s="56">
        <v>46051</v>
      </c>
      <c r="C71" s="56">
        <f>B71</f>
        <v>46051</v>
      </c>
    </row>
    <row r="72" spans="1:80" s="45" customFormat="1" ht="15.75" customHeight="1" x14ac:dyDescent="0.3">
      <c r="A72"/>
      <c r="B72" s="57"/>
      <c r="C72" s="57"/>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row>
    <row r="73" spans="1:80" s="45" customFormat="1" ht="15.75" customHeight="1" x14ac:dyDescent="0.3">
      <c r="A73"/>
      <c r="B73" s="55" t="s">
        <v>88</v>
      </c>
      <c r="C73" s="55" t="s">
        <v>90</v>
      </c>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row>
    <row r="74" spans="1:80" ht="15.75" customHeight="1" x14ac:dyDescent="0.3">
      <c r="B74" s="57" t="s">
        <v>152</v>
      </c>
      <c r="C74" s="57" t="s">
        <v>151</v>
      </c>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spans="1:80" ht="15.75" customHeight="1" x14ac:dyDescent="0.3">
      <c r="B75" s="41"/>
      <c r="C75" s="57"/>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spans="1:80" ht="15.75" customHeight="1" x14ac:dyDescent="0.3">
      <c r="B76" s="55" t="s">
        <v>34</v>
      </c>
      <c r="C76" s="55" t="s">
        <v>33</v>
      </c>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spans="1:80" ht="15.75" customHeight="1" x14ac:dyDescent="0.3">
      <c r="B77" s="58" t="s">
        <v>349</v>
      </c>
      <c r="C77" s="58" t="s">
        <v>353</v>
      </c>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spans="1:80" ht="15.75" customHeight="1" x14ac:dyDescent="0.3">
      <c r="B78" s="58" t="s">
        <v>350</v>
      </c>
      <c r="C78" s="58" t="s">
        <v>352</v>
      </c>
    </row>
    <row r="79" spans="1:80" ht="15.75" customHeight="1" x14ac:dyDescent="0.3">
      <c r="B79" s="58" t="s">
        <v>351</v>
      </c>
      <c r="C79" s="58" t="s">
        <v>351</v>
      </c>
    </row>
    <row r="80" spans="1:80" ht="15.75" customHeight="1" x14ac:dyDescent="0.25"/>
    <row r="86" spans="3:4" ht="13.8" x14ac:dyDescent="0.3">
      <c r="C86" s="52"/>
    </row>
    <row r="87" spans="3:4" ht="13.8" x14ac:dyDescent="0.3">
      <c r="C87" s="52"/>
    </row>
    <row r="88" spans="3:4" ht="13.8" x14ac:dyDescent="0.3">
      <c r="C88" s="52"/>
      <c r="D88" s="111"/>
    </row>
    <row r="89" spans="3:4" ht="13.8" x14ac:dyDescent="0.3">
      <c r="C89" s="52"/>
      <c r="D89" s="111"/>
    </row>
    <row r="90" spans="3:4" ht="13.8" x14ac:dyDescent="0.3">
      <c r="C90" s="52"/>
      <c r="D90" s="111"/>
    </row>
    <row r="91" spans="3:4" ht="13.8" x14ac:dyDescent="0.3">
      <c r="C91" s="52"/>
      <c r="D91" s="111"/>
    </row>
    <row r="92" spans="3:4" ht="13.8" x14ac:dyDescent="0.3">
      <c r="C92" s="52"/>
      <c r="D92" s="111"/>
    </row>
    <row r="93" spans="3:4" ht="13.8" x14ac:dyDescent="0.3">
      <c r="C93" s="52"/>
      <c r="D93" s="111"/>
    </row>
    <row r="94" spans="3:4" ht="13.8" x14ac:dyDescent="0.3">
      <c r="C94" s="52"/>
      <c r="D94" s="111"/>
    </row>
    <row r="95" spans="3:4" ht="13.8" x14ac:dyDescent="0.3">
      <c r="C95" s="52"/>
      <c r="D95" s="111"/>
    </row>
    <row r="96" spans="3:4" ht="13.8" x14ac:dyDescent="0.3">
      <c r="C96" s="52"/>
      <c r="D96" s="111"/>
    </row>
    <row r="97" spans="3:4" ht="13.8" x14ac:dyDescent="0.3">
      <c r="C97" s="52"/>
      <c r="D97" s="111"/>
    </row>
    <row r="98" spans="3:4" ht="13.8" x14ac:dyDescent="0.3">
      <c r="C98" s="52"/>
      <c r="D98" s="111"/>
    </row>
    <row r="99" spans="3:4" ht="13.8" x14ac:dyDescent="0.3">
      <c r="C99" s="52"/>
      <c r="D99" s="111"/>
    </row>
    <row r="100" spans="3:4" ht="13.8" x14ac:dyDescent="0.3">
      <c r="C100" s="52"/>
      <c r="D100" s="111"/>
    </row>
    <row r="101" spans="3:4" ht="13.8" x14ac:dyDescent="0.3">
      <c r="C101" s="52"/>
      <c r="D101" s="111"/>
    </row>
    <row r="102" spans="3:4" ht="13.8" x14ac:dyDescent="0.3">
      <c r="C102" s="52"/>
      <c r="D102" s="111"/>
    </row>
    <row r="103" spans="3:4" ht="13.8" x14ac:dyDescent="0.3">
      <c r="C103" s="52"/>
      <c r="D103" s="111"/>
    </row>
    <row r="104" spans="3:4" ht="13.8" x14ac:dyDescent="0.3">
      <c r="C104" s="52"/>
      <c r="D104" s="111"/>
    </row>
    <row r="105" spans="3:4" ht="13.8" x14ac:dyDescent="0.3">
      <c r="C105" s="52"/>
      <c r="D105" s="111"/>
    </row>
    <row r="106" spans="3:4" ht="13.8" x14ac:dyDescent="0.3">
      <c r="C106" s="52"/>
      <c r="D106" s="111"/>
    </row>
    <row r="107" spans="3:4" ht="13.8" x14ac:dyDescent="0.3">
      <c r="C107" s="52"/>
      <c r="D107" s="111"/>
    </row>
    <row r="108" spans="3:4" ht="13.8" x14ac:dyDescent="0.3">
      <c r="C108" s="52"/>
      <c r="D108" s="111"/>
    </row>
    <row r="109" spans="3:4" ht="13.8" x14ac:dyDescent="0.3">
      <c r="C109" s="52"/>
      <c r="D109" s="111"/>
    </row>
    <row r="110" spans="3:4" ht="13.8" x14ac:dyDescent="0.3">
      <c r="C110" s="52"/>
      <c r="D110" s="111"/>
    </row>
    <row r="111" spans="3:4" ht="13.8" x14ac:dyDescent="0.3">
      <c r="C111" s="45"/>
      <c r="D111" s="111"/>
    </row>
    <row r="112" spans="3:4" ht="13.8" x14ac:dyDescent="0.3">
      <c r="C112" s="52"/>
      <c r="D112" s="111"/>
    </row>
    <row r="113" spans="4:4" x14ac:dyDescent="0.25">
      <c r="D113" s="111"/>
    </row>
    <row r="114" spans="4:4" x14ac:dyDescent="0.25">
      <c r="D114" s="111"/>
    </row>
  </sheetData>
  <sortState xmlns:xlrd2="http://schemas.microsoft.com/office/spreadsheetml/2017/richdata2" ref="AK61:AM69">
    <sortCondition ref="AM62:AM70"/>
  </sortState>
  <phoneticPr fontId="47"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92D050"/>
  </sheetPr>
  <dimension ref="A1:CF39"/>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RowHeight="12.6" x14ac:dyDescent="0.25"/>
  <cols>
    <col min="1" max="1" width="1.77734375" style="159" customWidth="1"/>
    <col min="2" max="3" width="72.77734375" customWidth="1"/>
    <col min="4" max="89" width="9.21875" customWidth="1"/>
  </cols>
  <sheetData>
    <row r="1" spans="1:84" s="3" customFormat="1" ht="15.75" customHeight="1" x14ac:dyDescent="0.3">
      <c r="A1" s="284"/>
      <c r="B1" s="397" t="s">
        <v>162</v>
      </c>
      <c r="C1" s="184"/>
      <c r="AT1" s="42"/>
      <c r="AU1" s="42"/>
      <c r="AV1" s="42"/>
      <c r="AW1" s="42"/>
      <c r="AX1" s="42"/>
      <c r="AY1" s="42"/>
      <c r="AZ1" s="42"/>
      <c r="BA1" s="42"/>
      <c r="BB1" s="42"/>
      <c r="BC1" s="42"/>
      <c r="BD1" s="42"/>
      <c r="BE1" s="42"/>
      <c r="BF1" s="42"/>
      <c r="BG1" s="42"/>
      <c r="BH1" s="42"/>
      <c r="BI1" s="42"/>
      <c r="BJ1" s="42"/>
      <c r="BK1" s="42"/>
      <c r="BL1" s="42"/>
      <c r="BM1" s="42"/>
      <c r="BN1" s="42"/>
      <c r="BO1"/>
      <c r="BP1"/>
      <c r="BQ1"/>
      <c r="BR1"/>
      <c r="BS1"/>
      <c r="BT1"/>
      <c r="BU1"/>
      <c r="BV1"/>
      <c r="BW1"/>
      <c r="BX1" s="43" t="s">
        <v>141</v>
      </c>
      <c r="BZ1" s="41"/>
      <c r="CA1" s="41"/>
      <c r="CB1" s="41"/>
      <c r="CC1" s="43" t="s">
        <v>141</v>
      </c>
    </row>
    <row r="2" spans="1:84" s="3" customFormat="1" ht="15.75" customHeight="1" x14ac:dyDescent="0.3">
      <c r="A2" s="284"/>
      <c r="B2" s="183"/>
      <c r="C2" s="184"/>
      <c r="AT2" s="42"/>
      <c r="AU2" s="42"/>
      <c r="AV2" s="42"/>
      <c r="AW2" s="42"/>
      <c r="AX2" s="42"/>
      <c r="AY2" s="42"/>
      <c r="AZ2" s="42"/>
      <c r="BA2" s="42"/>
      <c r="BB2" s="42"/>
      <c r="BC2" s="42"/>
      <c r="BD2" s="42"/>
      <c r="BE2" s="42"/>
      <c r="BF2" s="42"/>
      <c r="BG2" s="42"/>
      <c r="BH2" s="42"/>
      <c r="BI2" s="42"/>
      <c r="BJ2" s="42"/>
      <c r="BK2" s="42"/>
      <c r="BL2" s="42"/>
      <c r="BM2" s="118"/>
      <c r="BN2" s="118"/>
      <c r="BO2"/>
      <c r="BP2"/>
      <c r="BQ2"/>
      <c r="BR2"/>
      <c r="BS2"/>
      <c r="BT2"/>
      <c r="BU2"/>
      <c r="BV2"/>
      <c r="BW2"/>
      <c r="BX2" s="43" t="s">
        <v>102</v>
      </c>
      <c r="BZ2" s="41"/>
      <c r="CA2" s="41"/>
      <c r="CB2" s="41"/>
      <c r="CC2" s="43" t="s">
        <v>143</v>
      </c>
    </row>
    <row r="3" spans="1:84" s="3" customFormat="1" ht="15.75" customHeight="1" x14ac:dyDescent="0.3">
      <c r="A3" s="284"/>
      <c r="B3" s="285" t="s">
        <v>246</v>
      </c>
      <c r="C3" s="208" t="s">
        <v>245</v>
      </c>
      <c r="AT3" s="42"/>
      <c r="AU3" s="42"/>
      <c r="AV3" s="42"/>
      <c r="AW3" s="42"/>
      <c r="AX3" s="42"/>
      <c r="AY3" s="42"/>
      <c r="AZ3" s="42"/>
      <c r="BA3" s="42"/>
      <c r="BB3" s="42"/>
      <c r="BC3" s="42"/>
      <c r="BD3" s="42"/>
      <c r="BE3" s="42"/>
      <c r="BF3" s="63"/>
      <c r="BG3" s="63"/>
      <c r="BH3" s="63"/>
      <c r="BI3" s="63"/>
      <c r="BJ3" s="63"/>
      <c r="BK3" s="63"/>
      <c r="BL3" s="63"/>
      <c r="BM3" s="63"/>
      <c r="BN3" s="63"/>
      <c r="BO3"/>
      <c r="BP3"/>
      <c r="BQ3"/>
      <c r="BR3"/>
      <c r="BS3"/>
      <c r="BT3"/>
      <c r="BU3"/>
      <c r="BV3"/>
      <c r="BW3"/>
      <c r="BX3" s="63" t="s">
        <v>83</v>
      </c>
      <c r="CC3" s="63" t="s">
        <v>83</v>
      </c>
    </row>
    <row r="4" spans="1:84" s="63" customFormat="1" ht="15.75" customHeight="1" x14ac:dyDescent="0.3">
      <c r="A4" s="192"/>
      <c r="B4" s="285" t="s">
        <v>102</v>
      </c>
      <c r="C4" s="208" t="s">
        <v>27</v>
      </c>
      <c r="D4" s="63" t="s">
        <v>51</v>
      </c>
      <c r="AT4" s="41"/>
      <c r="AU4" s="41"/>
      <c r="AV4" s="41"/>
      <c r="AW4" s="41"/>
      <c r="AX4" s="41"/>
      <c r="AY4" s="41"/>
      <c r="AZ4" s="41"/>
      <c r="BA4" s="41"/>
      <c r="BB4" s="41"/>
      <c r="BC4" s="41"/>
      <c r="BD4" s="41"/>
      <c r="BE4" s="41"/>
      <c r="BX4" s="63" t="s">
        <v>27</v>
      </c>
      <c r="CC4" s="63" t="s">
        <v>84</v>
      </c>
    </row>
    <row r="5" spans="1:84" s="63" customFormat="1" ht="15.75" customHeight="1" x14ac:dyDescent="0.3">
      <c r="A5" s="286"/>
      <c r="B5" s="287" t="s">
        <v>103</v>
      </c>
      <c r="C5" s="288" t="s">
        <v>21</v>
      </c>
      <c r="D5" s="218" t="s">
        <v>52</v>
      </c>
      <c r="E5" s="218" t="s">
        <v>53</v>
      </c>
      <c r="F5" s="218" t="s">
        <v>54</v>
      </c>
      <c r="G5" s="218" t="s">
        <v>55</v>
      </c>
      <c r="H5" s="218" t="s">
        <v>56</v>
      </c>
      <c r="I5" s="218" t="s">
        <v>57</v>
      </c>
      <c r="J5" s="218" t="s">
        <v>58</v>
      </c>
      <c r="K5" s="218" t="s">
        <v>59</v>
      </c>
      <c r="L5" s="218" t="s">
        <v>60</v>
      </c>
      <c r="M5" s="218" t="s">
        <v>61</v>
      </c>
      <c r="N5" s="218" t="s">
        <v>62</v>
      </c>
      <c r="O5" s="218" t="s">
        <v>63</v>
      </c>
      <c r="P5" s="218" t="s">
        <v>64</v>
      </c>
      <c r="Q5" s="218" t="s">
        <v>65</v>
      </c>
      <c r="R5" s="218" t="s">
        <v>66</v>
      </c>
      <c r="S5" s="218" t="s">
        <v>67</v>
      </c>
      <c r="T5" s="218" t="s">
        <v>68</v>
      </c>
      <c r="U5" s="218" t="s">
        <v>69</v>
      </c>
      <c r="V5" s="218" t="s">
        <v>70</v>
      </c>
      <c r="W5" s="218" t="s">
        <v>71</v>
      </c>
      <c r="X5" s="218" t="s">
        <v>72</v>
      </c>
      <c r="Y5" s="218" t="s">
        <v>73</v>
      </c>
      <c r="Z5" s="218" t="s">
        <v>74</v>
      </c>
      <c r="AA5" s="218" t="s">
        <v>75</v>
      </c>
      <c r="AB5" s="218" t="s">
        <v>76</v>
      </c>
      <c r="AC5" s="218" t="s">
        <v>77</v>
      </c>
      <c r="AD5" s="218" t="s">
        <v>78</v>
      </c>
      <c r="AE5" s="218" t="s">
        <v>79</v>
      </c>
      <c r="AF5" s="218" t="s">
        <v>80</v>
      </c>
      <c r="AG5" s="218" t="s">
        <v>81</v>
      </c>
      <c r="AH5" s="218" t="s">
        <v>146</v>
      </c>
      <c r="AI5" s="218" t="s">
        <v>147</v>
      </c>
      <c r="AJ5" s="218" t="s">
        <v>161</v>
      </c>
      <c r="AK5" s="218" t="s">
        <v>163</v>
      </c>
      <c r="AL5" s="218" t="s">
        <v>164</v>
      </c>
      <c r="AM5" s="218" t="s">
        <v>166</v>
      </c>
      <c r="AN5" s="218" t="s">
        <v>167</v>
      </c>
      <c r="AO5" s="218" t="s">
        <v>171</v>
      </c>
      <c r="AP5" s="218" t="s">
        <v>174</v>
      </c>
      <c r="AQ5" s="218" t="s">
        <v>176</v>
      </c>
      <c r="AR5" s="218" t="s">
        <v>195</v>
      </c>
      <c r="AS5" s="218" t="s">
        <v>206</v>
      </c>
      <c r="AT5" s="218" t="s">
        <v>207</v>
      </c>
      <c r="AU5" s="218" t="s">
        <v>212</v>
      </c>
      <c r="AV5" s="218" t="s">
        <v>213</v>
      </c>
      <c r="AW5" s="218" t="s">
        <v>214</v>
      </c>
      <c r="AX5" s="218" t="s">
        <v>215</v>
      </c>
      <c r="AY5" s="218" t="s">
        <v>217</v>
      </c>
      <c r="AZ5" s="218" t="s">
        <v>219</v>
      </c>
      <c r="BA5" s="218" t="s">
        <v>221</v>
      </c>
      <c r="BB5" s="218" t="s">
        <v>222</v>
      </c>
      <c r="BC5" s="218" t="s">
        <v>224</v>
      </c>
      <c r="BD5" s="218" t="s">
        <v>225</v>
      </c>
      <c r="BE5" s="218" t="s">
        <v>226</v>
      </c>
      <c r="BF5" s="218" t="s">
        <v>229</v>
      </c>
      <c r="BG5" s="218" t="s">
        <v>231</v>
      </c>
      <c r="BH5" s="219" t="s">
        <v>232</v>
      </c>
      <c r="BI5" s="218" t="s">
        <v>233</v>
      </c>
      <c r="BJ5" s="218" t="s">
        <v>235</v>
      </c>
      <c r="BK5" s="218" t="s">
        <v>244</v>
      </c>
      <c r="BL5" s="218" t="s">
        <v>247</v>
      </c>
      <c r="BM5" s="218" t="s">
        <v>332</v>
      </c>
      <c r="BN5" s="218" t="s">
        <v>333</v>
      </c>
      <c r="BO5" s="218" t="s">
        <v>336</v>
      </c>
      <c r="BP5" s="218" t="s">
        <v>337</v>
      </c>
      <c r="BQ5" s="218" t="s">
        <v>341</v>
      </c>
      <c r="BR5" s="218" t="s">
        <v>342</v>
      </c>
      <c r="BS5" s="218" t="s">
        <v>343</v>
      </c>
      <c r="BT5" s="218" t="s">
        <v>354</v>
      </c>
      <c r="BU5" s="218" t="s">
        <v>373</v>
      </c>
      <c r="BV5" s="220" t="s">
        <v>400</v>
      </c>
      <c r="BW5" s="262" t="s">
        <v>355</v>
      </c>
      <c r="BX5" s="221" t="s">
        <v>343</v>
      </c>
      <c r="BY5" s="218" t="s">
        <v>354</v>
      </c>
      <c r="BZ5" s="218" t="s">
        <v>373</v>
      </c>
      <c r="CA5" s="220" t="s">
        <v>400</v>
      </c>
      <c r="CB5" s="263" t="s">
        <v>356</v>
      </c>
      <c r="CC5" s="221" t="s">
        <v>343</v>
      </c>
      <c r="CD5" s="218" t="s">
        <v>354</v>
      </c>
      <c r="CE5" s="218" t="s">
        <v>373</v>
      </c>
      <c r="CF5" s="220" t="s">
        <v>400</v>
      </c>
    </row>
    <row r="6" spans="1:84" s="52" customFormat="1" ht="15.75" customHeight="1" x14ac:dyDescent="0.3">
      <c r="A6" s="192"/>
      <c r="B6" s="289" t="s">
        <v>238</v>
      </c>
      <c r="C6" s="290" t="s">
        <v>358</v>
      </c>
      <c r="D6" s="255">
        <v>979.66</v>
      </c>
      <c r="E6" s="255">
        <v>1083.71</v>
      </c>
      <c r="F6" s="255">
        <v>1042.9000000000001</v>
      </c>
      <c r="G6" s="255">
        <v>1064.0999999999999</v>
      </c>
      <c r="H6" s="255">
        <v>924.2</v>
      </c>
      <c r="I6" s="255">
        <v>998.04</v>
      </c>
      <c r="J6" s="255">
        <v>997.24</v>
      </c>
      <c r="K6" s="255">
        <v>1013.64</v>
      </c>
      <c r="L6" s="255">
        <v>939.74</v>
      </c>
      <c r="M6" s="255">
        <v>1002.94</v>
      </c>
      <c r="N6" s="255">
        <v>1011.68</v>
      </c>
      <c r="O6" s="255">
        <v>1066.7</v>
      </c>
      <c r="P6" s="255">
        <v>930.3</v>
      </c>
      <c r="Q6" s="255">
        <v>1001.22</v>
      </c>
      <c r="R6" s="255">
        <v>1001.67</v>
      </c>
      <c r="S6" s="255">
        <v>1000.46</v>
      </c>
      <c r="T6" s="255">
        <v>860.68</v>
      </c>
      <c r="U6" s="255">
        <v>885.65</v>
      </c>
      <c r="V6" s="255">
        <v>882.15</v>
      </c>
      <c r="W6" s="255">
        <v>898.18</v>
      </c>
      <c r="X6" s="255">
        <v>769.33</v>
      </c>
      <c r="Y6" s="255">
        <v>830.18</v>
      </c>
      <c r="Z6" s="255">
        <v>828.7</v>
      </c>
      <c r="AA6" s="255">
        <v>813.23</v>
      </c>
      <c r="AB6" s="255">
        <v>726</v>
      </c>
      <c r="AC6" s="255">
        <v>789.23</v>
      </c>
      <c r="AD6" s="255">
        <v>788.2</v>
      </c>
      <c r="AE6" s="255">
        <v>795.09</v>
      </c>
      <c r="AF6" s="255">
        <v>702.67</v>
      </c>
      <c r="AG6" s="255">
        <v>744.91</v>
      </c>
      <c r="AH6" s="255">
        <v>734.45</v>
      </c>
      <c r="AI6" s="255">
        <v>748</v>
      </c>
      <c r="AJ6" s="255">
        <v>601.22</v>
      </c>
      <c r="AK6" s="255">
        <v>659.78</v>
      </c>
      <c r="AL6" s="255">
        <v>670.29</v>
      </c>
      <c r="AM6" s="255">
        <v>670.42</v>
      </c>
      <c r="AN6" s="255">
        <v>580.33000000000004</v>
      </c>
      <c r="AO6" s="255">
        <v>631.22</v>
      </c>
      <c r="AP6" s="255">
        <v>626.58000000000004</v>
      </c>
      <c r="AQ6" s="255">
        <v>614.73</v>
      </c>
      <c r="AR6" s="255">
        <v>527.30999999999995</v>
      </c>
      <c r="AS6" s="255">
        <v>596.48</v>
      </c>
      <c r="AT6" s="255">
        <v>597.91</v>
      </c>
      <c r="AU6" s="255">
        <v>572.92999999999995</v>
      </c>
      <c r="AV6" s="255">
        <v>524.89</v>
      </c>
      <c r="AW6" s="255">
        <v>593.99</v>
      </c>
      <c r="AX6" s="255">
        <v>595.35</v>
      </c>
      <c r="AY6" s="255">
        <v>570.46</v>
      </c>
      <c r="AZ6" s="255">
        <v>524.61</v>
      </c>
      <c r="BA6" s="255">
        <v>522.66999999999996</v>
      </c>
      <c r="BB6" s="255">
        <v>551.57000000000005</v>
      </c>
      <c r="BC6" s="255">
        <v>560.85</v>
      </c>
      <c r="BD6" s="255">
        <v>517.63</v>
      </c>
      <c r="BE6" s="255">
        <v>595.13</v>
      </c>
      <c r="BF6" s="255">
        <v>581.66999999999996</v>
      </c>
      <c r="BG6" s="255">
        <v>558.69000000000005</v>
      </c>
      <c r="BH6" s="255">
        <v>499.82</v>
      </c>
      <c r="BI6" s="255">
        <v>500.02</v>
      </c>
      <c r="BJ6" s="255">
        <v>501.71</v>
      </c>
      <c r="BK6" s="255">
        <v>512.29999999999995</v>
      </c>
      <c r="BL6" s="255">
        <v>487.06</v>
      </c>
      <c r="BM6" s="255">
        <v>504.59</v>
      </c>
      <c r="BN6" s="255">
        <v>496.91</v>
      </c>
      <c r="BO6" s="255">
        <v>505.39</v>
      </c>
      <c r="BP6" s="255">
        <v>647</v>
      </c>
      <c r="BQ6" s="255">
        <v>677.58</v>
      </c>
      <c r="BR6" s="255">
        <v>680</v>
      </c>
      <c r="BS6" s="255">
        <v>637.39</v>
      </c>
      <c r="BT6" s="255">
        <v>598.19000000000005</v>
      </c>
      <c r="BU6" s="255">
        <v>630.49</v>
      </c>
      <c r="BV6" s="225">
        <v>634.41</v>
      </c>
      <c r="BW6" s="222" t="s">
        <v>51</v>
      </c>
      <c r="BX6" s="226">
        <v>132</v>
      </c>
      <c r="BY6" s="223">
        <v>-48.81</v>
      </c>
      <c r="BZ6" s="224">
        <v>-47.09</v>
      </c>
      <c r="CA6" s="227">
        <v>-45.59</v>
      </c>
      <c r="CB6" s="234" t="s">
        <v>51</v>
      </c>
      <c r="CC6" s="298">
        <v>0.26119999999999999</v>
      </c>
      <c r="CD6" s="298">
        <v>-7.5399999999999995E-2</v>
      </c>
      <c r="CE6" s="298">
        <v>-6.9500000000000006E-2</v>
      </c>
      <c r="CF6" s="299">
        <v>-6.7000000000000004E-2</v>
      </c>
    </row>
    <row r="7" spans="1:84" s="52" customFormat="1" ht="15.75" customHeight="1" x14ac:dyDescent="0.3">
      <c r="A7" s="192"/>
      <c r="B7" s="290" t="s">
        <v>237</v>
      </c>
      <c r="C7" s="290" t="s">
        <v>240</v>
      </c>
      <c r="D7" s="255">
        <v>1032.5999999999999</v>
      </c>
      <c r="E7" s="255">
        <v>1082.3</v>
      </c>
      <c r="F7" s="255">
        <v>1077.9100000000001</v>
      </c>
      <c r="G7" s="255">
        <v>1130.6099999999999</v>
      </c>
      <c r="H7" s="255">
        <v>901.99</v>
      </c>
      <c r="I7" s="255">
        <v>957.64</v>
      </c>
      <c r="J7" s="255">
        <v>942.64</v>
      </c>
      <c r="K7" s="255">
        <v>977.84</v>
      </c>
      <c r="L7" s="255">
        <v>1025.97</v>
      </c>
      <c r="M7" s="255">
        <v>929.92</v>
      </c>
      <c r="N7" s="255">
        <v>923.36</v>
      </c>
      <c r="O7" s="255">
        <v>928.7</v>
      </c>
      <c r="P7" s="255">
        <v>675.01</v>
      </c>
      <c r="Q7" s="255">
        <v>637.67999999999995</v>
      </c>
      <c r="R7" s="255">
        <v>605.48</v>
      </c>
      <c r="S7" s="255">
        <v>509.14</v>
      </c>
      <c r="T7" s="255">
        <v>391.27</v>
      </c>
      <c r="U7" s="255">
        <v>428.57</v>
      </c>
      <c r="V7" s="255">
        <v>451.35</v>
      </c>
      <c r="W7" s="255">
        <v>506.47</v>
      </c>
      <c r="X7" s="255">
        <v>584.54999999999995</v>
      </c>
      <c r="Y7" s="255">
        <v>637.83000000000004</v>
      </c>
      <c r="Z7" s="255">
        <v>461.06</v>
      </c>
      <c r="AA7" s="255">
        <v>460.87</v>
      </c>
      <c r="AB7" s="255">
        <v>461</v>
      </c>
      <c r="AC7" s="255">
        <v>552.24</v>
      </c>
      <c r="AD7" s="255">
        <v>743.85</v>
      </c>
      <c r="AE7" s="255">
        <v>517.94000000000005</v>
      </c>
      <c r="AF7" s="255">
        <v>813.59</v>
      </c>
      <c r="AG7" s="255">
        <v>730.33</v>
      </c>
      <c r="AH7" s="255">
        <v>834.32</v>
      </c>
      <c r="AI7" s="255">
        <v>629.14</v>
      </c>
      <c r="AJ7" s="255">
        <v>909.13</v>
      </c>
      <c r="AK7" s="255">
        <v>772.05</v>
      </c>
      <c r="AL7" s="255">
        <v>964.99</v>
      </c>
      <c r="AM7" s="255">
        <v>916.97</v>
      </c>
      <c r="AN7" s="255">
        <v>800.87</v>
      </c>
      <c r="AO7" s="255">
        <v>773.75</v>
      </c>
      <c r="AP7" s="255">
        <v>795.48</v>
      </c>
      <c r="AQ7" s="255">
        <v>807.03</v>
      </c>
      <c r="AR7" s="255">
        <v>760.32</v>
      </c>
      <c r="AS7" s="255">
        <v>857.17</v>
      </c>
      <c r="AT7" s="255">
        <v>919.89</v>
      </c>
      <c r="AU7" s="255">
        <v>823.78</v>
      </c>
      <c r="AV7" s="255">
        <v>771.31</v>
      </c>
      <c r="AW7" s="255">
        <v>864.78</v>
      </c>
      <c r="AX7" s="255">
        <v>937.5</v>
      </c>
      <c r="AY7" s="255">
        <v>804.98</v>
      </c>
      <c r="AZ7" s="255">
        <v>761.22</v>
      </c>
      <c r="BA7" s="255">
        <v>647.48</v>
      </c>
      <c r="BB7" s="255">
        <v>727.82</v>
      </c>
      <c r="BC7" s="255">
        <v>673.52</v>
      </c>
      <c r="BD7" s="255">
        <v>699.16</v>
      </c>
      <c r="BE7" s="255">
        <v>756.31</v>
      </c>
      <c r="BF7" s="255">
        <v>666.05</v>
      </c>
      <c r="BG7" s="255">
        <v>724.39</v>
      </c>
      <c r="BH7" s="255">
        <v>758.1</v>
      </c>
      <c r="BI7" s="255">
        <v>823.32</v>
      </c>
      <c r="BJ7" s="255">
        <v>714.3</v>
      </c>
      <c r="BK7" s="255">
        <v>781.62</v>
      </c>
      <c r="BL7" s="255">
        <v>756.3</v>
      </c>
      <c r="BM7" s="255">
        <v>819.27</v>
      </c>
      <c r="BN7" s="255">
        <v>716.25</v>
      </c>
      <c r="BO7" s="255">
        <v>781.49</v>
      </c>
      <c r="BP7" s="255">
        <v>743.93</v>
      </c>
      <c r="BQ7" s="255">
        <v>816.2</v>
      </c>
      <c r="BR7" s="255">
        <v>734.15</v>
      </c>
      <c r="BS7" s="255">
        <v>806.74</v>
      </c>
      <c r="BT7" s="255">
        <v>724.8</v>
      </c>
      <c r="BU7" s="255">
        <v>907.74</v>
      </c>
      <c r="BV7" s="227">
        <v>709.15</v>
      </c>
      <c r="BW7" s="222" t="s">
        <v>51</v>
      </c>
      <c r="BX7" s="232">
        <v>25.25</v>
      </c>
      <c r="BY7" s="223">
        <v>-19.13</v>
      </c>
      <c r="BZ7" s="223">
        <v>91.54</v>
      </c>
      <c r="CA7" s="227">
        <v>-25.01</v>
      </c>
      <c r="CB7" s="234" t="s">
        <v>51</v>
      </c>
      <c r="CC7" s="298">
        <v>3.2300000000000002E-2</v>
      </c>
      <c r="CD7" s="298">
        <v>-2.5700000000000001E-2</v>
      </c>
      <c r="CE7" s="298">
        <v>0.11219999999999999</v>
      </c>
      <c r="CF7" s="299">
        <v>-3.4099999999999998E-2</v>
      </c>
    </row>
    <row r="8" spans="1:84" s="52" customFormat="1" ht="15.75" customHeight="1" x14ac:dyDescent="0.3">
      <c r="A8" s="192"/>
      <c r="B8" s="290" t="s">
        <v>236</v>
      </c>
      <c r="C8" s="290" t="s">
        <v>241</v>
      </c>
      <c r="D8" s="255">
        <v>561.27</v>
      </c>
      <c r="E8" s="255">
        <v>602.39</v>
      </c>
      <c r="F8" s="255">
        <v>576.35</v>
      </c>
      <c r="G8" s="255">
        <v>574.37</v>
      </c>
      <c r="H8" s="255">
        <v>481.01</v>
      </c>
      <c r="I8" s="255">
        <v>522.63</v>
      </c>
      <c r="J8" s="255">
        <v>492.47</v>
      </c>
      <c r="K8" s="255">
        <v>463.63</v>
      </c>
      <c r="L8" s="255">
        <v>450.61</v>
      </c>
      <c r="M8" s="255">
        <v>482.59</v>
      </c>
      <c r="N8" s="255">
        <v>515.04999999999995</v>
      </c>
      <c r="O8" s="255">
        <v>510.74</v>
      </c>
      <c r="P8" s="255">
        <v>503.55</v>
      </c>
      <c r="Q8" s="255">
        <v>563.65</v>
      </c>
      <c r="R8" s="255">
        <v>539.42999999999995</v>
      </c>
      <c r="S8" s="255">
        <v>515.47</v>
      </c>
      <c r="T8" s="255">
        <v>486.39</v>
      </c>
      <c r="U8" s="255">
        <v>524.04999999999995</v>
      </c>
      <c r="V8" s="255">
        <v>523.75</v>
      </c>
      <c r="W8" s="255">
        <v>502.47</v>
      </c>
      <c r="X8" s="255">
        <v>477.4</v>
      </c>
      <c r="Y8" s="255">
        <v>533.55999999999995</v>
      </c>
      <c r="Z8" s="255">
        <v>544.05999999999995</v>
      </c>
      <c r="AA8" s="255">
        <v>535.91</v>
      </c>
      <c r="AB8" s="255">
        <v>496.06</v>
      </c>
      <c r="AC8" s="255">
        <v>549.89</v>
      </c>
      <c r="AD8" s="255">
        <v>563.34</v>
      </c>
      <c r="AE8" s="255">
        <v>514.41</v>
      </c>
      <c r="AF8" s="255">
        <v>510.99</v>
      </c>
      <c r="AG8" s="255">
        <v>502.86</v>
      </c>
      <c r="AH8" s="255">
        <v>509.37</v>
      </c>
      <c r="AI8" s="255">
        <v>581.04999999999995</v>
      </c>
      <c r="AJ8" s="255">
        <v>570.27</v>
      </c>
      <c r="AK8" s="255">
        <v>646.14</v>
      </c>
      <c r="AL8" s="255">
        <v>665.11</v>
      </c>
      <c r="AM8" s="255">
        <v>667.45</v>
      </c>
      <c r="AN8" s="255">
        <v>612.17999999999995</v>
      </c>
      <c r="AO8" s="255">
        <v>651.27</v>
      </c>
      <c r="AP8" s="255">
        <v>699.28</v>
      </c>
      <c r="AQ8" s="255">
        <v>649.92999999999995</v>
      </c>
      <c r="AR8" s="255">
        <v>574.54</v>
      </c>
      <c r="AS8" s="255">
        <v>650.09</v>
      </c>
      <c r="AT8" s="255">
        <v>650.26</v>
      </c>
      <c r="AU8" s="255">
        <v>624.29</v>
      </c>
      <c r="AV8" s="255">
        <v>544.53</v>
      </c>
      <c r="AW8" s="255">
        <v>616.04</v>
      </c>
      <c r="AX8" s="255">
        <v>616.16999999999996</v>
      </c>
      <c r="AY8" s="255">
        <v>591.72</v>
      </c>
      <c r="AZ8" s="255">
        <v>455.64</v>
      </c>
      <c r="BA8" s="255">
        <v>101.83</v>
      </c>
      <c r="BB8" s="255">
        <v>160.11000000000001</v>
      </c>
      <c r="BC8" s="255">
        <v>145.49</v>
      </c>
      <c r="BD8" s="255">
        <v>170.95</v>
      </c>
      <c r="BE8" s="255">
        <v>195.48</v>
      </c>
      <c r="BF8" s="255">
        <v>328.39</v>
      </c>
      <c r="BG8" s="255">
        <v>354.11</v>
      </c>
      <c r="BH8" s="255">
        <v>364.25</v>
      </c>
      <c r="BI8" s="255">
        <v>416.16</v>
      </c>
      <c r="BJ8" s="255">
        <v>699.53</v>
      </c>
      <c r="BK8" s="255">
        <v>754.89</v>
      </c>
      <c r="BL8" s="255">
        <v>418.72</v>
      </c>
      <c r="BM8" s="255">
        <v>478.28</v>
      </c>
      <c r="BN8" s="255">
        <v>804.23</v>
      </c>
      <c r="BO8" s="255">
        <v>867.9</v>
      </c>
      <c r="BP8" s="255">
        <v>444.44</v>
      </c>
      <c r="BQ8" s="255">
        <v>526.62</v>
      </c>
      <c r="BR8" s="255">
        <v>856.87</v>
      </c>
      <c r="BS8" s="255">
        <v>949.78</v>
      </c>
      <c r="BT8" s="255">
        <v>431.51</v>
      </c>
      <c r="BU8" s="255">
        <v>502.11</v>
      </c>
      <c r="BV8" s="227">
        <v>830.5</v>
      </c>
      <c r="BW8" s="222" t="s">
        <v>51</v>
      </c>
      <c r="BX8" s="232">
        <v>81.88</v>
      </c>
      <c r="BY8" s="223">
        <v>-12.93</v>
      </c>
      <c r="BZ8" s="223">
        <v>-24.51</v>
      </c>
      <c r="CA8" s="227">
        <v>-26.37</v>
      </c>
      <c r="CB8" s="234" t="s">
        <v>51</v>
      </c>
      <c r="CC8" s="298">
        <v>9.4299999999999995E-2</v>
      </c>
      <c r="CD8" s="298">
        <v>-2.9100000000000001E-2</v>
      </c>
      <c r="CE8" s="298">
        <v>-4.65E-2</v>
      </c>
      <c r="CF8" s="299">
        <v>-3.0800000000000001E-2</v>
      </c>
    </row>
    <row r="9" spans="1:84" s="52" customFormat="1" ht="15.75" customHeight="1" x14ac:dyDescent="0.3">
      <c r="A9" s="192"/>
      <c r="B9" s="291" t="s">
        <v>243</v>
      </c>
      <c r="C9" s="291" t="s">
        <v>242</v>
      </c>
      <c r="D9" s="300">
        <v>2306.33</v>
      </c>
      <c r="E9" s="300">
        <v>2629.04</v>
      </c>
      <c r="F9" s="300">
        <v>2683.52</v>
      </c>
      <c r="G9" s="300">
        <v>2413.73</v>
      </c>
      <c r="H9" s="300">
        <v>2283.27</v>
      </c>
      <c r="I9" s="300">
        <v>2658.33</v>
      </c>
      <c r="J9" s="300">
        <v>2743.43</v>
      </c>
      <c r="K9" s="300">
        <v>2397.36</v>
      </c>
      <c r="L9" s="300">
        <v>2227.5500000000002</v>
      </c>
      <c r="M9" s="300">
        <v>2553.5500000000002</v>
      </c>
      <c r="N9" s="300">
        <v>2686.37</v>
      </c>
      <c r="O9" s="300">
        <v>2373.9299999999998</v>
      </c>
      <c r="P9" s="300">
        <v>2152.25</v>
      </c>
      <c r="Q9" s="300">
        <v>2486.9899999999998</v>
      </c>
      <c r="R9" s="300">
        <v>2527.64</v>
      </c>
      <c r="S9" s="300">
        <v>2224.56</v>
      </c>
      <c r="T9" s="300">
        <v>2122.9299999999998</v>
      </c>
      <c r="U9" s="300">
        <v>2348.88</v>
      </c>
      <c r="V9" s="300">
        <v>2422.56</v>
      </c>
      <c r="W9" s="300">
        <v>2165.21</v>
      </c>
      <c r="X9" s="300">
        <v>2062.34</v>
      </c>
      <c r="Y9" s="300">
        <v>2366.48</v>
      </c>
      <c r="Z9" s="300">
        <v>2451.5100000000002</v>
      </c>
      <c r="AA9" s="300">
        <v>2154.2800000000002</v>
      </c>
      <c r="AB9" s="300">
        <v>2040.72</v>
      </c>
      <c r="AC9" s="300">
        <v>2375.39</v>
      </c>
      <c r="AD9" s="300">
        <v>2438.88</v>
      </c>
      <c r="AE9" s="300">
        <v>2188.6</v>
      </c>
      <c r="AF9" s="300">
        <v>2095.73</v>
      </c>
      <c r="AG9" s="300">
        <v>2393.87</v>
      </c>
      <c r="AH9" s="300">
        <v>2489.19</v>
      </c>
      <c r="AI9" s="300">
        <v>2261.5700000000002</v>
      </c>
      <c r="AJ9" s="300">
        <v>2069.75</v>
      </c>
      <c r="AK9" s="300">
        <v>2365.5500000000002</v>
      </c>
      <c r="AL9" s="300">
        <v>2448.0300000000002</v>
      </c>
      <c r="AM9" s="300">
        <v>2210.9</v>
      </c>
      <c r="AN9" s="300">
        <v>2044.1</v>
      </c>
      <c r="AO9" s="300">
        <v>2356.38</v>
      </c>
      <c r="AP9" s="300">
        <v>2418.44</v>
      </c>
      <c r="AQ9" s="300">
        <v>2179.3000000000002</v>
      </c>
      <c r="AR9" s="300">
        <v>1913.46</v>
      </c>
      <c r="AS9" s="300">
        <v>2222.98</v>
      </c>
      <c r="AT9" s="300">
        <v>2328.2399999999998</v>
      </c>
      <c r="AU9" s="300">
        <v>2084.65</v>
      </c>
      <c r="AV9" s="300">
        <v>1898.58</v>
      </c>
      <c r="AW9" s="300">
        <v>2204</v>
      </c>
      <c r="AX9" s="300">
        <v>2305.4</v>
      </c>
      <c r="AY9" s="300">
        <v>2068.3200000000002</v>
      </c>
      <c r="AZ9" s="300">
        <v>1863.69</v>
      </c>
      <c r="BA9" s="300">
        <v>1935.11</v>
      </c>
      <c r="BB9" s="300">
        <v>2163.56</v>
      </c>
      <c r="BC9" s="300">
        <v>1909.69</v>
      </c>
      <c r="BD9" s="300">
        <v>1719.35</v>
      </c>
      <c r="BE9" s="300">
        <v>2050.69</v>
      </c>
      <c r="BF9" s="300">
        <v>2175.56</v>
      </c>
      <c r="BG9" s="300">
        <v>1902.33</v>
      </c>
      <c r="BH9" s="300">
        <v>1616.89</v>
      </c>
      <c r="BI9" s="300">
        <v>1776.17</v>
      </c>
      <c r="BJ9" s="300">
        <v>1853.12</v>
      </c>
      <c r="BK9" s="300">
        <v>1726.66</v>
      </c>
      <c r="BL9" s="300">
        <v>1603.2</v>
      </c>
      <c r="BM9" s="300">
        <v>1774.82</v>
      </c>
      <c r="BN9" s="300">
        <v>1793.67</v>
      </c>
      <c r="BO9" s="300">
        <v>1663.46</v>
      </c>
      <c r="BP9" s="300">
        <v>1833.22</v>
      </c>
      <c r="BQ9" s="300">
        <v>1991.79</v>
      </c>
      <c r="BR9" s="300">
        <v>2074.9699999999998</v>
      </c>
      <c r="BS9" s="300">
        <v>1824.61</v>
      </c>
      <c r="BT9" s="300">
        <v>1759.67</v>
      </c>
      <c r="BU9" s="300">
        <v>1908.04</v>
      </c>
      <c r="BV9" s="295">
        <v>1987.13</v>
      </c>
      <c r="BW9" s="222" t="s">
        <v>51</v>
      </c>
      <c r="BX9" s="296">
        <v>161.13999999999999</v>
      </c>
      <c r="BY9" s="297">
        <v>-73.55</v>
      </c>
      <c r="BZ9" s="297">
        <v>-83.75</v>
      </c>
      <c r="CA9" s="295">
        <v>-87.85</v>
      </c>
      <c r="CB9" s="234" t="s">
        <v>51</v>
      </c>
      <c r="CC9" s="301">
        <v>9.69E-2</v>
      </c>
      <c r="CD9" s="301">
        <v>-4.0099999999999997E-2</v>
      </c>
      <c r="CE9" s="301">
        <v>-4.2000000000000003E-2</v>
      </c>
      <c r="CF9" s="302">
        <v>-4.2299999999999997E-2</v>
      </c>
    </row>
    <row r="10" spans="1:84" s="52" customFormat="1" ht="15.75" customHeight="1" x14ac:dyDescent="0.3">
      <c r="A10" s="192"/>
      <c r="B10" s="192"/>
      <c r="C10" s="192"/>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23"/>
      <c r="BB10" s="223"/>
      <c r="BC10" s="223"/>
      <c r="BD10" s="223"/>
      <c r="BE10" s="223"/>
      <c r="BF10" s="223"/>
      <c r="BG10" s="223"/>
      <c r="BH10" s="264"/>
      <c r="BI10" s="264"/>
      <c r="BJ10" s="264"/>
      <c r="BK10" s="264"/>
      <c r="BL10" s="264"/>
      <c r="BM10" s="264"/>
      <c r="BN10" s="264"/>
      <c r="BO10" s="264"/>
      <c r="BP10" s="264"/>
      <c r="BQ10" s="264"/>
      <c r="BR10" s="264"/>
      <c r="BS10" s="234"/>
      <c r="BT10" s="234"/>
      <c r="BU10" s="234"/>
      <c r="BV10" s="223"/>
      <c r="BW10" s="222"/>
      <c r="BX10" s="223"/>
      <c r="BY10" s="223"/>
      <c r="BZ10" s="223"/>
      <c r="CA10" s="223"/>
      <c r="CB10" s="264"/>
      <c r="CC10" s="303"/>
      <c r="CD10" s="303"/>
      <c r="CE10" s="264"/>
      <c r="CF10" s="264"/>
    </row>
    <row r="11" spans="1:84" s="52" customFormat="1" ht="15.75" customHeight="1" x14ac:dyDescent="0.3">
      <c r="A11" s="192"/>
      <c r="B11" s="192"/>
      <c r="C11" s="192"/>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23"/>
      <c r="BB11" s="223"/>
      <c r="BC11" s="223"/>
      <c r="BD11" s="223"/>
      <c r="BE11" s="223"/>
      <c r="BF11" s="223"/>
      <c r="BG11" s="223"/>
      <c r="BH11" s="264"/>
      <c r="BI11" s="264"/>
      <c r="BJ11" s="264"/>
      <c r="BK11" s="264"/>
      <c r="BL11" s="264"/>
      <c r="BM11" s="264"/>
      <c r="BN11" s="264"/>
      <c r="BO11" s="264"/>
      <c r="BP11" s="264"/>
      <c r="BQ11" s="264"/>
      <c r="BR11" s="264"/>
      <c r="BS11" s="234"/>
      <c r="BT11" s="234"/>
      <c r="BU11" s="234"/>
      <c r="BV11" s="223"/>
      <c r="BW11" s="222"/>
      <c r="BX11" s="223"/>
      <c r="BY11" s="223"/>
      <c r="BZ11" s="223"/>
      <c r="CA11" s="223"/>
      <c r="CB11" s="264"/>
      <c r="CC11" s="303"/>
      <c r="CD11" s="303"/>
      <c r="CE11" s="264"/>
      <c r="CF11" s="264"/>
    </row>
    <row r="12" spans="1:84" s="52" customFormat="1" ht="15.75" customHeight="1" x14ac:dyDescent="0.3">
      <c r="A12" s="192"/>
      <c r="B12" s="193"/>
      <c r="C12" s="19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3"/>
      <c r="BB12" s="223"/>
      <c r="BC12" s="223"/>
      <c r="BD12" s="223"/>
      <c r="BE12" s="223"/>
      <c r="BF12" s="223"/>
      <c r="BG12" s="223"/>
      <c r="BH12" s="223"/>
      <c r="BI12" s="223"/>
      <c r="BJ12" s="223"/>
      <c r="BK12" s="223"/>
      <c r="BL12" s="223"/>
      <c r="BM12" s="223"/>
      <c r="BN12" s="223"/>
      <c r="BO12" s="222"/>
      <c r="BP12" s="222"/>
      <c r="BQ12" s="222"/>
      <c r="BR12" s="222"/>
      <c r="BS12" s="222"/>
      <c r="BT12" s="222"/>
      <c r="BU12" s="222"/>
      <c r="BV12" s="223"/>
      <c r="BW12" s="222"/>
      <c r="BX12" s="223"/>
      <c r="BY12" s="223"/>
      <c r="BZ12" s="223"/>
      <c r="CA12" s="223"/>
      <c r="CB12" s="264"/>
      <c r="CC12" s="276"/>
      <c r="CD12" s="276"/>
      <c r="CE12" s="264"/>
      <c r="CF12" s="264"/>
    </row>
    <row r="13" spans="1:84" ht="15.75" customHeight="1" x14ac:dyDescent="0.25">
      <c r="A13" s="292"/>
      <c r="B13" s="286" t="s">
        <v>169</v>
      </c>
      <c r="C13" s="286" t="s">
        <v>170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223"/>
      <c r="BW13" s="222"/>
      <c r="BX13" s="223"/>
      <c r="BY13" s="223"/>
      <c r="BZ13" s="223"/>
      <c r="CA13" s="223"/>
      <c r="CB13" s="304"/>
      <c r="CC13" s="304"/>
      <c r="CD13" s="304"/>
      <c r="CE13" s="304"/>
      <c r="CF13" s="304"/>
    </row>
    <row r="14" spans="1:84" ht="15.75" customHeight="1" x14ac:dyDescent="0.25">
      <c r="A14" s="286"/>
      <c r="B14" s="287" t="s">
        <v>103</v>
      </c>
      <c r="C14" s="288" t="s">
        <v>21</v>
      </c>
      <c r="D14" s="218" t="str">
        <f>D5</f>
        <v>2008K1</v>
      </c>
      <c r="E14" s="218" t="str">
        <f t="shared" ref="E14:BQ14" si="0">E5</f>
        <v>2008K2</v>
      </c>
      <c r="F14" s="218" t="str">
        <f t="shared" si="0"/>
        <v>2008K3</v>
      </c>
      <c r="G14" s="218" t="str">
        <f t="shared" si="0"/>
        <v>2008K4</v>
      </c>
      <c r="H14" s="218" t="str">
        <f t="shared" si="0"/>
        <v>2009K1</v>
      </c>
      <c r="I14" s="218" t="str">
        <f t="shared" si="0"/>
        <v>2009K2</v>
      </c>
      <c r="J14" s="218" t="str">
        <f t="shared" si="0"/>
        <v>2009K3</v>
      </c>
      <c r="K14" s="218" t="str">
        <f t="shared" si="0"/>
        <v>2009K4</v>
      </c>
      <c r="L14" s="218" t="str">
        <f t="shared" si="0"/>
        <v>2010K1</v>
      </c>
      <c r="M14" s="218" t="str">
        <f t="shared" si="0"/>
        <v>2010K2</v>
      </c>
      <c r="N14" s="218" t="str">
        <f t="shared" si="0"/>
        <v>2010K3</v>
      </c>
      <c r="O14" s="218" t="str">
        <f t="shared" si="0"/>
        <v>2010K4</v>
      </c>
      <c r="P14" s="218" t="str">
        <f t="shared" si="0"/>
        <v>2011K1</v>
      </c>
      <c r="Q14" s="218" t="str">
        <f t="shared" si="0"/>
        <v>2011K2</v>
      </c>
      <c r="R14" s="218" t="str">
        <f t="shared" si="0"/>
        <v>2011K3</v>
      </c>
      <c r="S14" s="218" t="str">
        <f t="shared" si="0"/>
        <v>2011K4</v>
      </c>
      <c r="T14" s="218" t="str">
        <f t="shared" si="0"/>
        <v>2012K1</v>
      </c>
      <c r="U14" s="218" t="str">
        <f t="shared" si="0"/>
        <v>2012K2</v>
      </c>
      <c r="V14" s="218" t="str">
        <f t="shared" si="0"/>
        <v>2012K3</v>
      </c>
      <c r="W14" s="218" t="str">
        <f t="shared" si="0"/>
        <v>2012K4</v>
      </c>
      <c r="X14" s="218" t="str">
        <f t="shared" ref="X14" si="1">X5</f>
        <v>2013K1</v>
      </c>
      <c r="Y14" s="218" t="str">
        <f t="shared" si="0"/>
        <v>2013K2</v>
      </c>
      <c r="Z14" s="218" t="str">
        <f t="shared" si="0"/>
        <v>2013K3</v>
      </c>
      <c r="AA14" s="218" t="str">
        <f t="shared" si="0"/>
        <v>2013K4</v>
      </c>
      <c r="AB14" s="218" t="str">
        <f t="shared" si="0"/>
        <v>2014K1</v>
      </c>
      <c r="AC14" s="218" t="str">
        <f t="shared" si="0"/>
        <v>2014K2</v>
      </c>
      <c r="AD14" s="218" t="str">
        <f t="shared" si="0"/>
        <v>2014K3</v>
      </c>
      <c r="AE14" s="218" t="str">
        <f t="shared" si="0"/>
        <v>2014K4</v>
      </c>
      <c r="AF14" s="218" t="str">
        <f t="shared" si="0"/>
        <v>2015K1</v>
      </c>
      <c r="AG14" s="218" t="str">
        <f t="shared" si="0"/>
        <v>2015K2</v>
      </c>
      <c r="AH14" s="218" t="str">
        <f t="shared" si="0"/>
        <v>2015K3</v>
      </c>
      <c r="AI14" s="218" t="str">
        <f t="shared" si="0"/>
        <v>2015K4</v>
      </c>
      <c r="AJ14" s="218" t="str">
        <f t="shared" si="0"/>
        <v>2016K1</v>
      </c>
      <c r="AK14" s="218" t="str">
        <f t="shared" si="0"/>
        <v>2016K2</v>
      </c>
      <c r="AL14" s="218" t="str">
        <f t="shared" si="0"/>
        <v>2016K3</v>
      </c>
      <c r="AM14" s="218" t="str">
        <f t="shared" si="0"/>
        <v>2016K4</v>
      </c>
      <c r="AN14" s="218" t="str">
        <f t="shared" si="0"/>
        <v>2017K1</v>
      </c>
      <c r="AO14" s="218" t="str">
        <f t="shared" si="0"/>
        <v>2017K2</v>
      </c>
      <c r="AP14" s="218" t="str">
        <f t="shared" si="0"/>
        <v>2017K3</v>
      </c>
      <c r="AQ14" s="218" t="str">
        <f t="shared" si="0"/>
        <v>2017K4</v>
      </c>
      <c r="AR14" s="218" t="str">
        <f t="shared" si="0"/>
        <v>2018K1</v>
      </c>
      <c r="AS14" s="218" t="str">
        <f t="shared" si="0"/>
        <v>2018K2</v>
      </c>
      <c r="AT14" s="218" t="str">
        <f t="shared" si="0"/>
        <v>2018K3</v>
      </c>
      <c r="AU14" s="218" t="str">
        <f t="shared" si="0"/>
        <v>2018K4</v>
      </c>
      <c r="AV14" s="218" t="str">
        <f t="shared" si="0"/>
        <v>2019K1</v>
      </c>
      <c r="AW14" s="218" t="str">
        <f t="shared" si="0"/>
        <v>2019K2</v>
      </c>
      <c r="AX14" s="218" t="str">
        <f t="shared" si="0"/>
        <v>2019K3</v>
      </c>
      <c r="AY14" s="218" t="str">
        <f t="shared" si="0"/>
        <v>2019K4</v>
      </c>
      <c r="AZ14" s="218" t="str">
        <f t="shared" si="0"/>
        <v>2020K1</v>
      </c>
      <c r="BA14" s="218" t="str">
        <f t="shared" si="0"/>
        <v>2020K2</v>
      </c>
      <c r="BB14" s="218" t="str">
        <f t="shared" si="0"/>
        <v>2020K3</v>
      </c>
      <c r="BC14" s="218" t="str">
        <f t="shared" si="0"/>
        <v>2020K4</v>
      </c>
      <c r="BD14" s="218" t="str">
        <f t="shared" si="0"/>
        <v>2021K1</v>
      </c>
      <c r="BE14" s="218" t="str">
        <f t="shared" si="0"/>
        <v>2021K2</v>
      </c>
      <c r="BF14" s="218" t="str">
        <f t="shared" si="0"/>
        <v>2021K3</v>
      </c>
      <c r="BG14" s="218" t="str">
        <f t="shared" si="0"/>
        <v>2021K4</v>
      </c>
      <c r="BH14" s="218" t="str">
        <f t="shared" si="0"/>
        <v>2022K1</v>
      </c>
      <c r="BI14" s="218" t="str">
        <f t="shared" si="0"/>
        <v>2022K2</v>
      </c>
      <c r="BJ14" s="218" t="str">
        <f t="shared" si="0"/>
        <v>2022K3</v>
      </c>
      <c r="BK14" s="218" t="str">
        <f t="shared" si="0"/>
        <v>2022K4</v>
      </c>
      <c r="BL14" s="218" t="str">
        <f t="shared" si="0"/>
        <v>2023K1</v>
      </c>
      <c r="BM14" s="218" t="str">
        <f t="shared" si="0"/>
        <v>2023K2</v>
      </c>
      <c r="BN14" s="218" t="str">
        <f t="shared" si="0"/>
        <v>2023K3</v>
      </c>
      <c r="BO14" s="218" t="str">
        <f t="shared" si="0"/>
        <v>2023K4</v>
      </c>
      <c r="BP14" s="218" t="str">
        <f t="shared" si="0"/>
        <v>2024K1</v>
      </c>
      <c r="BQ14" s="218" t="str">
        <f t="shared" si="0"/>
        <v>2024K2</v>
      </c>
      <c r="BR14" s="218" t="str">
        <f t="shared" ref="BR14:BU14" si="2">BR5</f>
        <v>2024K3</v>
      </c>
      <c r="BS14" s="218" t="str">
        <f t="shared" si="2"/>
        <v>2024K4</v>
      </c>
      <c r="BT14" s="218" t="str">
        <f t="shared" si="2"/>
        <v>2025K1</v>
      </c>
      <c r="BU14" s="218" t="str">
        <f t="shared" si="2"/>
        <v>2025K2</v>
      </c>
      <c r="BV14" s="220" t="str">
        <f>BV5</f>
        <v>2025K3</v>
      </c>
      <c r="BW14" s="222"/>
      <c r="BX14" s="223"/>
      <c r="BY14" s="223"/>
      <c r="BZ14" s="223"/>
      <c r="CA14" s="223"/>
      <c r="CB14" s="304"/>
      <c r="CC14" s="304"/>
      <c r="CD14" s="304"/>
      <c r="CE14" s="304"/>
      <c r="CF14" s="304"/>
    </row>
    <row r="15" spans="1:84" ht="15.75" customHeight="1" x14ac:dyDescent="0.25">
      <c r="A15" s="192"/>
      <c r="B15" s="289" t="s">
        <v>238</v>
      </c>
      <c r="C15" s="290" t="s">
        <v>239</v>
      </c>
      <c r="D15" s="255">
        <f t="shared" ref="D15:E15" si="3">D6/$D6*100</f>
        <v>100</v>
      </c>
      <c r="E15" s="255">
        <f t="shared" si="3"/>
        <v>110.6210317865382</v>
      </c>
      <c r="F15" s="255">
        <f t="shared" ref="F15:K15" si="4">F6/$D6*100</f>
        <v>106.45530081865138</v>
      </c>
      <c r="G15" s="255">
        <f t="shared" si="4"/>
        <v>108.6193169058653</v>
      </c>
      <c r="H15" s="255">
        <f t="shared" si="4"/>
        <v>94.338852254863937</v>
      </c>
      <c r="I15" s="255">
        <f t="shared" si="4"/>
        <v>101.87616111712228</v>
      </c>
      <c r="J15" s="255">
        <f t="shared" si="4"/>
        <v>101.79450013269911</v>
      </c>
      <c r="K15" s="255">
        <f t="shared" si="4"/>
        <v>103.46855031337402</v>
      </c>
      <c r="L15" s="255">
        <f t="shared" ref="L15:BV15" si="5">L6/$D6*100</f>
        <v>95.925116877283955</v>
      </c>
      <c r="M15" s="255">
        <f t="shared" si="5"/>
        <v>102.37633464671418</v>
      </c>
      <c r="N15" s="255">
        <f t="shared" si="5"/>
        <v>103.26848090153726</v>
      </c>
      <c r="O15" s="255">
        <f t="shared" si="5"/>
        <v>108.8847151052406</v>
      </c>
      <c r="P15" s="255">
        <f t="shared" si="5"/>
        <v>94.961517261090577</v>
      </c>
      <c r="Q15" s="255">
        <f t="shared" si="5"/>
        <v>102.20076353020436</v>
      </c>
      <c r="R15" s="255">
        <f t="shared" si="5"/>
        <v>102.24669783394238</v>
      </c>
      <c r="S15" s="255">
        <f t="shared" si="5"/>
        <v>102.12318559500235</v>
      </c>
      <c r="T15" s="255">
        <f t="shared" si="5"/>
        <v>87.854970091664455</v>
      </c>
      <c r="U15" s="255">
        <f t="shared" si="5"/>
        <v>90.403813567972563</v>
      </c>
      <c r="V15" s="255">
        <f t="shared" si="5"/>
        <v>90.046546761121206</v>
      </c>
      <c r="W15" s="255">
        <f t="shared" si="5"/>
        <v>91.682828736500426</v>
      </c>
      <c r="X15" s="255">
        <f t="shared" ref="X15" si="6">X6/$D6*100</f>
        <v>78.530306432844057</v>
      </c>
      <c r="Y15" s="255">
        <f t="shared" si="5"/>
        <v>84.741645060531198</v>
      </c>
      <c r="Z15" s="255">
        <f t="shared" si="5"/>
        <v>84.590572239348347</v>
      </c>
      <c r="AA15" s="255">
        <f t="shared" si="5"/>
        <v>83.011452953065358</v>
      </c>
      <c r="AB15" s="255">
        <f t="shared" si="5"/>
        <v>74.10734336402426</v>
      </c>
      <c r="AC15" s="255">
        <f t="shared" si="5"/>
        <v>80.561623420370339</v>
      </c>
      <c r="AD15" s="255">
        <f t="shared" si="5"/>
        <v>80.45648490292551</v>
      </c>
      <c r="AE15" s="255">
        <f t="shared" si="5"/>
        <v>81.159790131270043</v>
      </c>
      <c r="AF15" s="255">
        <f t="shared" si="5"/>
        <v>71.725904905783636</v>
      </c>
      <c r="AG15" s="255">
        <f t="shared" si="5"/>
        <v>76.037604883326864</v>
      </c>
      <c r="AH15" s="255">
        <f t="shared" si="5"/>
        <v>74.96988751199396</v>
      </c>
      <c r="AI15" s="255">
        <f t="shared" si="5"/>
        <v>76.35302043566135</v>
      </c>
      <c r="AJ15" s="255">
        <f t="shared" si="5"/>
        <v>61.370271318620752</v>
      </c>
      <c r="AK15" s="255">
        <f t="shared" si="5"/>
        <v>67.347855378396588</v>
      </c>
      <c r="AL15" s="255">
        <f t="shared" si="5"/>
        <v>68.420676561255945</v>
      </c>
      <c r="AM15" s="255">
        <f t="shared" si="5"/>
        <v>68.433946471224701</v>
      </c>
      <c r="AN15" s="255">
        <f t="shared" si="5"/>
        <v>59.2378988628708</v>
      </c>
      <c r="AO15" s="255">
        <f t="shared" si="5"/>
        <v>64.43255823448952</v>
      </c>
      <c r="AP15" s="255">
        <f t="shared" si="5"/>
        <v>63.958924524835147</v>
      </c>
      <c r="AQ15" s="255">
        <f t="shared" si="5"/>
        <v>62.74932119306699</v>
      </c>
      <c r="AR15" s="255">
        <f t="shared" si="5"/>
        <v>53.825817120225381</v>
      </c>
      <c r="AS15" s="255">
        <f t="shared" si="5"/>
        <v>60.88642998591348</v>
      </c>
      <c r="AT15" s="255">
        <f t="shared" si="5"/>
        <v>61.032398995569892</v>
      </c>
      <c r="AU15" s="255">
        <f t="shared" si="5"/>
        <v>58.482534756956497</v>
      </c>
      <c r="AV15" s="255">
        <f t="shared" si="5"/>
        <v>53.578792642345306</v>
      </c>
      <c r="AW15" s="255">
        <f t="shared" si="5"/>
        <v>60.632260171896377</v>
      </c>
      <c r="AX15" s="255">
        <f t="shared" si="5"/>
        <v>60.77108384541576</v>
      </c>
      <c r="AY15" s="255">
        <f t="shared" si="5"/>
        <v>58.230406467549969</v>
      </c>
      <c r="AZ15" s="255">
        <f t="shared" si="5"/>
        <v>53.550211297797205</v>
      </c>
      <c r="BA15" s="255">
        <f t="shared" si="5"/>
        <v>53.352183410571008</v>
      </c>
      <c r="BB15" s="255">
        <f t="shared" si="5"/>
        <v>56.30218647285794</v>
      </c>
      <c r="BC15" s="255">
        <f t="shared" si="5"/>
        <v>57.249453892166677</v>
      </c>
      <c r="BD15" s="255">
        <f t="shared" si="5"/>
        <v>52.83771920870506</v>
      </c>
      <c r="BE15" s="255">
        <f t="shared" si="5"/>
        <v>60.748627074699392</v>
      </c>
      <c r="BF15" s="255">
        <f t="shared" si="5"/>
        <v>59.374681011779593</v>
      </c>
      <c r="BG15" s="255">
        <f t="shared" si="5"/>
        <v>57.028969234224128</v>
      </c>
      <c r="BH15" s="255">
        <f t="shared" si="5"/>
        <v>51.019741542984299</v>
      </c>
      <c r="BI15" s="255">
        <f t="shared" si="5"/>
        <v>51.040156789090098</v>
      </c>
      <c r="BJ15" s="255">
        <f t="shared" si="5"/>
        <v>51.212665618684028</v>
      </c>
      <c r="BK15" s="255">
        <f t="shared" si="5"/>
        <v>52.293652899985709</v>
      </c>
      <c r="BL15" s="255">
        <f t="shared" si="5"/>
        <v>49.717248841434788</v>
      </c>
      <c r="BM15" s="255">
        <f t="shared" si="5"/>
        <v>51.506645162607434</v>
      </c>
      <c r="BN15" s="255">
        <f t="shared" si="5"/>
        <v>50.722699712145037</v>
      </c>
      <c r="BO15" s="255">
        <f t="shared" si="5"/>
        <v>51.588306147030607</v>
      </c>
      <c r="BP15" s="255">
        <f t="shared" si="5"/>
        <v>66.043321152236487</v>
      </c>
      <c r="BQ15" s="255">
        <f t="shared" si="5"/>
        <v>69.164812281812061</v>
      </c>
      <c r="BR15" s="255">
        <f t="shared" si="5"/>
        <v>69.411836759692136</v>
      </c>
      <c r="BS15" s="255">
        <f t="shared" si="5"/>
        <v>65.062368576853189</v>
      </c>
      <c r="BT15" s="255">
        <f t="shared" ref="BT15:BU15" si="7">BT6/$D6*100</f>
        <v>61.060980340118007</v>
      </c>
      <c r="BU15" s="255">
        <f t="shared" si="7"/>
        <v>64.358042586203382</v>
      </c>
      <c r="BV15" s="225">
        <f t="shared" si="5"/>
        <v>64.758181409876897</v>
      </c>
      <c r="BW15" s="222"/>
      <c r="BX15" s="223"/>
      <c r="BY15" s="223"/>
      <c r="BZ15" s="223"/>
      <c r="CA15" s="223"/>
      <c r="CB15" s="304"/>
      <c r="CC15" s="305"/>
      <c r="CD15" s="305"/>
      <c r="CE15" s="305"/>
      <c r="CF15" s="305"/>
    </row>
    <row r="16" spans="1:84" ht="15.75" customHeight="1" x14ac:dyDescent="0.25">
      <c r="A16" s="193"/>
      <c r="B16" s="293" t="s">
        <v>237</v>
      </c>
      <c r="C16" s="290" t="s">
        <v>240</v>
      </c>
      <c r="D16" s="255">
        <f t="shared" ref="D16:E16" si="8">D7/$D7*100</f>
        <v>100</v>
      </c>
      <c r="E16" s="255">
        <f t="shared" si="8"/>
        <v>104.8130931628898</v>
      </c>
      <c r="F16" s="255">
        <f t="shared" ref="F16:K16" si="9">F7/$D7*100</f>
        <v>104.38795274065467</v>
      </c>
      <c r="G16" s="255">
        <f t="shared" si="9"/>
        <v>109.49157466589192</v>
      </c>
      <c r="H16" s="255">
        <f t="shared" si="9"/>
        <v>87.351346116598876</v>
      </c>
      <c r="I16" s="255">
        <f t="shared" si="9"/>
        <v>92.740654658144493</v>
      </c>
      <c r="J16" s="255">
        <f t="shared" si="9"/>
        <v>91.288010846407133</v>
      </c>
      <c r="K16" s="255">
        <f t="shared" si="9"/>
        <v>94.696881657950811</v>
      </c>
      <c r="L16" s="255">
        <f t="shared" ref="L16:BV16" si="10">L7/$D7*100</f>
        <v>99.357931435212095</v>
      </c>
      <c r="M16" s="255">
        <f t="shared" si="10"/>
        <v>90.05616889405384</v>
      </c>
      <c r="N16" s="255">
        <f t="shared" si="10"/>
        <v>89.42087933372072</v>
      </c>
      <c r="O16" s="255">
        <f t="shared" si="10"/>
        <v>89.93802053069922</v>
      </c>
      <c r="P16" s="255">
        <f t="shared" si="10"/>
        <v>65.369939957389121</v>
      </c>
      <c r="Q16" s="255">
        <f t="shared" si="10"/>
        <v>61.754793724578739</v>
      </c>
      <c r="R16" s="255">
        <f t="shared" si="10"/>
        <v>58.636451675382538</v>
      </c>
      <c r="S16" s="255">
        <f t="shared" si="10"/>
        <v>49.306604687197371</v>
      </c>
      <c r="T16" s="255">
        <f t="shared" si="10"/>
        <v>37.891729614565179</v>
      </c>
      <c r="U16" s="255">
        <f t="shared" si="10"/>
        <v>41.503970559752084</v>
      </c>
      <c r="V16" s="255">
        <f t="shared" si="10"/>
        <v>43.710052295177228</v>
      </c>
      <c r="W16" s="255">
        <f t="shared" si="10"/>
        <v>49.048034088708121</v>
      </c>
      <c r="X16" s="255">
        <f t="shared" ref="X16" si="11">X7/$D7*100</f>
        <v>56.609529343404994</v>
      </c>
      <c r="Y16" s="255">
        <f t="shared" si="10"/>
        <v>61.769320162696118</v>
      </c>
      <c r="Z16" s="255">
        <f t="shared" si="10"/>
        <v>44.650397055975212</v>
      </c>
      <c r="AA16" s="255">
        <f t="shared" si="10"/>
        <v>44.63199690102654</v>
      </c>
      <c r="AB16" s="255">
        <f t="shared" si="10"/>
        <v>44.644586480728258</v>
      </c>
      <c r="AC16" s="255">
        <f t="shared" si="10"/>
        <v>53.480534572922721</v>
      </c>
      <c r="AD16" s="255">
        <f t="shared" si="10"/>
        <v>72.036606624055793</v>
      </c>
      <c r="AE16" s="255">
        <f t="shared" si="10"/>
        <v>50.158822390083287</v>
      </c>
      <c r="AF16" s="255">
        <f t="shared" si="10"/>
        <v>78.790431919426695</v>
      </c>
      <c r="AG16" s="255">
        <f t="shared" si="10"/>
        <v>70.727290335076518</v>
      </c>
      <c r="AH16" s="255">
        <f t="shared" si="10"/>
        <v>80.797985667247744</v>
      </c>
      <c r="AI16" s="255">
        <f t="shared" si="10"/>
        <v>60.927755181096266</v>
      </c>
      <c r="AJ16" s="255">
        <f t="shared" si="10"/>
        <v>88.042804570985865</v>
      </c>
      <c r="AK16" s="255">
        <f t="shared" si="10"/>
        <v>74.767576990122024</v>
      </c>
      <c r="AL16" s="255">
        <f t="shared" si="10"/>
        <v>93.452450125895808</v>
      </c>
      <c r="AM16" s="255">
        <f t="shared" si="10"/>
        <v>88.802053069920589</v>
      </c>
      <c r="AN16" s="255">
        <f t="shared" si="10"/>
        <v>77.558589967073416</v>
      </c>
      <c r="AO16" s="255">
        <f t="shared" si="10"/>
        <v>74.932209955452265</v>
      </c>
      <c r="AP16" s="255">
        <f t="shared" si="10"/>
        <v>77.036606624055793</v>
      </c>
      <c r="AQ16" s="255">
        <f t="shared" si="10"/>
        <v>78.15514235909356</v>
      </c>
      <c r="AR16" s="255">
        <f t="shared" si="10"/>
        <v>73.631609529343407</v>
      </c>
      <c r="AS16" s="255">
        <f t="shared" si="10"/>
        <v>83.010846407127644</v>
      </c>
      <c r="AT16" s="255">
        <f t="shared" si="10"/>
        <v>89.084834398605466</v>
      </c>
      <c r="AU16" s="255">
        <f t="shared" si="10"/>
        <v>79.777261282200271</v>
      </c>
      <c r="AV16" s="255">
        <f t="shared" si="10"/>
        <v>74.695913228742981</v>
      </c>
      <c r="AW16" s="255">
        <f t="shared" si="10"/>
        <v>83.747821034282396</v>
      </c>
      <c r="AX16" s="255">
        <f t="shared" si="10"/>
        <v>90.790238233585129</v>
      </c>
      <c r="AY16" s="255">
        <f t="shared" si="10"/>
        <v>77.956614371489451</v>
      </c>
      <c r="AZ16" s="255">
        <f t="shared" si="10"/>
        <v>73.718768158047652</v>
      </c>
      <c r="BA16" s="255">
        <f t="shared" si="10"/>
        <v>62.703854348247148</v>
      </c>
      <c r="BB16" s="255">
        <f t="shared" si="10"/>
        <v>70.484214603912463</v>
      </c>
      <c r="BC16" s="255">
        <f t="shared" si="10"/>
        <v>65.225644005423206</v>
      </c>
      <c r="BD16" s="255">
        <f t="shared" si="10"/>
        <v>67.708696494286272</v>
      </c>
      <c r="BE16" s="255">
        <f t="shared" si="10"/>
        <v>73.243269417005621</v>
      </c>
      <c r="BF16" s="255">
        <f t="shared" si="10"/>
        <v>64.502227387177996</v>
      </c>
      <c r="BG16" s="255">
        <f t="shared" si="10"/>
        <v>70.152043385628517</v>
      </c>
      <c r="BH16" s="255">
        <f t="shared" si="10"/>
        <v>73.416618245206294</v>
      </c>
      <c r="BI16" s="255">
        <f t="shared" si="10"/>
        <v>79.732713538640326</v>
      </c>
      <c r="BJ16" s="255">
        <f t="shared" si="10"/>
        <v>69.174898314933174</v>
      </c>
      <c r="BK16" s="255">
        <f t="shared" si="10"/>
        <v>75.694363742010466</v>
      </c>
      <c r="BL16" s="255">
        <f t="shared" si="10"/>
        <v>73.24230098779779</v>
      </c>
      <c r="BM16" s="255">
        <f t="shared" si="10"/>
        <v>79.340499709471246</v>
      </c>
      <c r="BN16" s="255">
        <f t="shared" si="10"/>
        <v>69.363742010459035</v>
      </c>
      <c r="BO16" s="255">
        <f t="shared" si="10"/>
        <v>75.681774162308741</v>
      </c>
      <c r="BP16" s="255">
        <f t="shared" si="10"/>
        <v>72.04435405771838</v>
      </c>
      <c r="BQ16" s="255">
        <f t="shared" si="10"/>
        <v>79.043191942668997</v>
      </c>
      <c r="BR16" s="255">
        <f t="shared" si="10"/>
        <v>71.097230292465625</v>
      </c>
      <c r="BS16" s="255">
        <f t="shared" si="10"/>
        <v>78.127057912066633</v>
      </c>
      <c r="BT16" s="255">
        <f t="shared" ref="BT16:BU16" si="12">BT7/$D7*100</f>
        <v>70.191748983149338</v>
      </c>
      <c r="BU16" s="255">
        <f t="shared" si="12"/>
        <v>87.908192911098197</v>
      </c>
      <c r="BV16" s="227">
        <f t="shared" si="10"/>
        <v>68.676157272903353</v>
      </c>
      <c r="BW16" s="304"/>
      <c r="BX16" s="306"/>
      <c r="BY16" s="306"/>
      <c r="BZ16" s="306"/>
      <c r="CA16" s="306"/>
      <c r="CB16" s="304"/>
      <c r="CC16" s="305"/>
      <c r="CD16" s="305"/>
      <c r="CE16" s="305"/>
      <c r="CF16" s="305"/>
    </row>
    <row r="17" spans="1:84" ht="15.75" customHeight="1" x14ac:dyDescent="0.25">
      <c r="A17" s="193"/>
      <c r="B17" s="293" t="s">
        <v>236</v>
      </c>
      <c r="C17" s="290" t="s">
        <v>241</v>
      </c>
      <c r="D17" s="255">
        <f t="shared" ref="D17:E17" si="13">D8/$D8*100</f>
        <v>100</v>
      </c>
      <c r="E17" s="255">
        <f t="shared" si="13"/>
        <v>107.3262422719903</v>
      </c>
      <c r="F17" s="255">
        <f t="shared" ref="F17:K17" si="14">F8/$D8*100</f>
        <v>102.68676394605092</v>
      </c>
      <c r="G17" s="255">
        <f t="shared" si="14"/>
        <v>102.33399255260392</v>
      </c>
      <c r="H17" s="255">
        <f t="shared" si="14"/>
        <v>85.700286849466394</v>
      </c>
      <c r="I17" s="255">
        <f t="shared" si="14"/>
        <v>93.115612806670583</v>
      </c>
      <c r="J17" s="255">
        <f t="shared" si="14"/>
        <v>87.74208491456875</v>
      </c>
      <c r="K17" s="255">
        <f t="shared" si="14"/>
        <v>82.603737951431583</v>
      </c>
      <c r="L17" s="255">
        <f t="shared" ref="L17:BV17" si="15">L8/$D8*100</f>
        <v>80.283998788461886</v>
      </c>
      <c r="M17" s="255">
        <f t="shared" si="15"/>
        <v>85.98179129474228</v>
      </c>
      <c r="N17" s="255">
        <f t="shared" si="15"/>
        <v>91.765104138828008</v>
      </c>
      <c r="O17" s="255">
        <f t="shared" si="15"/>
        <v>90.997202772284297</v>
      </c>
      <c r="P17" s="255">
        <f t="shared" si="15"/>
        <v>89.716179378908549</v>
      </c>
      <c r="Q17" s="255">
        <f t="shared" si="15"/>
        <v>100.4240383416181</v>
      </c>
      <c r="R17" s="255">
        <f t="shared" si="15"/>
        <v>96.108824629857281</v>
      </c>
      <c r="S17" s="255">
        <f t="shared" si="15"/>
        <v>91.839934434407695</v>
      </c>
      <c r="T17" s="255">
        <f t="shared" si="15"/>
        <v>86.658827302367854</v>
      </c>
      <c r="U17" s="255">
        <f t="shared" si="15"/>
        <v>93.368610472678029</v>
      </c>
      <c r="V17" s="255">
        <f t="shared" si="15"/>
        <v>93.315160261549707</v>
      </c>
      <c r="W17" s="255">
        <f t="shared" si="15"/>
        <v>89.523758618846543</v>
      </c>
      <c r="X17" s="255">
        <f t="shared" ref="X17" si="16">X8/$D8*100</f>
        <v>85.057102642222105</v>
      </c>
      <c r="Y17" s="255">
        <f t="shared" si="15"/>
        <v>95.062982165446215</v>
      </c>
      <c r="Z17" s="255">
        <f t="shared" si="15"/>
        <v>96.933739554937901</v>
      </c>
      <c r="AA17" s="255">
        <f t="shared" si="15"/>
        <v>95.481675485951499</v>
      </c>
      <c r="AB17" s="255">
        <f t="shared" si="15"/>
        <v>88.38170577440448</v>
      </c>
      <c r="AC17" s="255">
        <f t="shared" si="15"/>
        <v>97.972455324531865</v>
      </c>
      <c r="AD17" s="255">
        <f t="shared" si="15"/>
        <v>100.36880645678552</v>
      </c>
      <c r="AE17" s="255">
        <f t="shared" si="15"/>
        <v>91.651077021754233</v>
      </c>
      <c r="AF17" s="255">
        <f t="shared" si="15"/>
        <v>91.041744614891229</v>
      </c>
      <c r="AG17" s="255">
        <f t="shared" si="15"/>
        <v>89.593243893313385</v>
      </c>
      <c r="AH17" s="255">
        <f t="shared" si="15"/>
        <v>90.753113474798226</v>
      </c>
      <c r="AI17" s="255">
        <f t="shared" si="15"/>
        <v>103.52415058706148</v>
      </c>
      <c r="AJ17" s="255">
        <f t="shared" si="15"/>
        <v>101.60350633385002</v>
      </c>
      <c r="AK17" s="255">
        <f t="shared" si="15"/>
        <v>115.12106472820567</v>
      </c>
      <c r="AL17" s="255">
        <f t="shared" si="15"/>
        <v>118.50089974522066</v>
      </c>
      <c r="AM17" s="255">
        <f t="shared" si="15"/>
        <v>118.91781139202166</v>
      </c>
      <c r="AN17" s="255">
        <f t="shared" si="15"/>
        <v>109.07050082847827</v>
      </c>
      <c r="AO17" s="255">
        <f t="shared" si="15"/>
        <v>116.03506333850018</v>
      </c>
      <c r="AP17" s="255">
        <f t="shared" si="15"/>
        <v>124.5888787927379</v>
      </c>
      <c r="AQ17" s="255">
        <f t="shared" si="15"/>
        <v>115.79631906212695</v>
      </c>
      <c r="AR17" s="255">
        <f t="shared" si="15"/>
        <v>102.36428100557664</v>
      </c>
      <c r="AS17" s="255">
        <f t="shared" si="15"/>
        <v>115.82482584139542</v>
      </c>
      <c r="AT17" s="255">
        <f t="shared" si="15"/>
        <v>115.85511429436812</v>
      </c>
      <c r="AU17" s="255">
        <f t="shared" si="15"/>
        <v>111.22810768435869</v>
      </c>
      <c r="AV17" s="255">
        <f t="shared" si="15"/>
        <v>97.017478219038964</v>
      </c>
      <c r="AW17" s="255">
        <f t="shared" si="15"/>
        <v>109.75822687832949</v>
      </c>
      <c r="AX17" s="255">
        <f t="shared" si="15"/>
        <v>109.7813886364851</v>
      </c>
      <c r="AY17" s="255">
        <f t="shared" si="15"/>
        <v>105.4251964295259</v>
      </c>
      <c r="AZ17" s="255">
        <f t="shared" si="15"/>
        <v>81.180180661713621</v>
      </c>
      <c r="BA17" s="255">
        <f t="shared" si="15"/>
        <v>18.142783330660823</v>
      </c>
      <c r="BB17" s="255">
        <f t="shared" si="15"/>
        <v>28.526377679191839</v>
      </c>
      <c r="BC17" s="255">
        <f t="shared" si="15"/>
        <v>25.921570723537695</v>
      </c>
      <c r="BD17" s="255">
        <f t="shared" si="15"/>
        <v>30.457711974628964</v>
      </c>
      <c r="BE17" s="255">
        <f t="shared" si="15"/>
        <v>34.828157571222405</v>
      </c>
      <c r="BF17" s="255">
        <f t="shared" si="15"/>
        <v>58.508382774778624</v>
      </c>
      <c r="BG17" s="255">
        <f t="shared" si="15"/>
        <v>63.09084754218113</v>
      </c>
      <c r="BH17" s="255">
        <f t="shared" si="15"/>
        <v>64.897464678318812</v>
      </c>
      <c r="BI17" s="255">
        <f t="shared" si="15"/>
        <v>74.146132877224872</v>
      </c>
      <c r="BJ17" s="255">
        <f t="shared" si="15"/>
        <v>124.63342063534483</v>
      </c>
      <c r="BK17" s="255">
        <f t="shared" si="15"/>
        <v>134.49676626222674</v>
      </c>
      <c r="BL17" s="255">
        <f t="shared" si="15"/>
        <v>74.60224134552</v>
      </c>
      <c r="BM17" s="255">
        <f t="shared" si="15"/>
        <v>85.213889928198554</v>
      </c>
      <c r="BN17" s="255">
        <f t="shared" si="15"/>
        <v>143.28754431913339</v>
      </c>
      <c r="BO17" s="255">
        <f t="shared" si="15"/>
        <v>154.63146079427014</v>
      </c>
      <c r="BP17" s="255">
        <f t="shared" si="15"/>
        <v>79.18470611292247</v>
      </c>
      <c r="BQ17" s="255">
        <f t="shared" si="15"/>
        <v>93.826500614677428</v>
      </c>
      <c r="BR17" s="255">
        <f t="shared" si="15"/>
        <v>152.66627469845173</v>
      </c>
      <c r="BS17" s="255">
        <f t="shared" si="15"/>
        <v>169.21980508489676</v>
      </c>
      <c r="BT17" s="255">
        <f t="shared" ref="BT17:BU17" si="17">BT8/$D8*100</f>
        <v>76.881002013291294</v>
      </c>
      <c r="BU17" s="255">
        <f t="shared" si="17"/>
        <v>89.459618365492545</v>
      </c>
      <c r="BV17" s="227">
        <f t="shared" si="15"/>
        <v>147.96800114027118</v>
      </c>
      <c r="BW17" s="304"/>
      <c r="BX17" s="307"/>
      <c r="BY17" s="307"/>
      <c r="BZ17" s="307"/>
      <c r="CA17" s="307"/>
      <c r="CB17" s="304"/>
      <c r="CC17" s="305"/>
      <c r="CD17" s="305"/>
      <c r="CE17" s="305"/>
      <c r="CF17" s="305"/>
    </row>
    <row r="18" spans="1:84" ht="15.75" customHeight="1" x14ac:dyDescent="0.25">
      <c r="A18" s="193"/>
      <c r="B18" s="294" t="s">
        <v>243</v>
      </c>
      <c r="C18" s="291" t="s">
        <v>242</v>
      </c>
      <c r="D18" s="300">
        <f>D9/$D9*100</f>
        <v>100</v>
      </c>
      <c r="E18" s="300">
        <f t="shared" ref="E18" si="18">E9/$D9*100</f>
        <v>113.99236015661245</v>
      </c>
      <c r="F18" s="300">
        <f t="shared" ref="F18:K18" si="19">F9/$D9*100</f>
        <v>116.35455463875508</v>
      </c>
      <c r="G18" s="300">
        <f t="shared" si="19"/>
        <v>104.65674903417985</v>
      </c>
      <c r="H18" s="300">
        <f t="shared" si="19"/>
        <v>99.000143084467524</v>
      </c>
      <c r="I18" s="300">
        <f t="shared" si="19"/>
        <v>115.262343203271</v>
      </c>
      <c r="J18" s="300">
        <f t="shared" si="19"/>
        <v>118.95218810837997</v>
      </c>
      <c r="K18" s="300">
        <f t="shared" si="19"/>
        <v>103.94696335736865</v>
      </c>
      <c r="L18" s="300">
        <f t="shared" ref="L18:BV18" si="20">L9/$D9*100</f>
        <v>96.58418352967702</v>
      </c>
      <c r="M18" s="300">
        <f t="shared" si="20"/>
        <v>110.7191945645246</v>
      </c>
      <c r="N18" s="300">
        <f t="shared" si="20"/>
        <v>116.47812758798611</v>
      </c>
      <c r="O18" s="300">
        <f t="shared" si="20"/>
        <v>102.93106363790091</v>
      </c>
      <c r="P18" s="300">
        <f t="shared" si="20"/>
        <v>93.319256134204565</v>
      </c>
      <c r="Q18" s="300">
        <f t="shared" si="20"/>
        <v>107.83322421336061</v>
      </c>
      <c r="R18" s="300">
        <f t="shared" si="20"/>
        <v>109.59576469976109</v>
      </c>
      <c r="S18" s="300">
        <f t="shared" si="20"/>
        <v>96.454540330308319</v>
      </c>
      <c r="T18" s="300">
        <f t="shared" si="20"/>
        <v>92.047972319659365</v>
      </c>
      <c r="U18" s="300">
        <f t="shared" si="20"/>
        <v>101.8449224525545</v>
      </c>
      <c r="V18" s="300">
        <f t="shared" si="20"/>
        <v>105.03960838214826</v>
      </c>
      <c r="W18" s="300">
        <f t="shared" si="20"/>
        <v>93.881187861234082</v>
      </c>
      <c r="X18" s="300">
        <f t="shared" ref="X18" si="21">X9/$D9*100</f>
        <v>89.420854777937251</v>
      </c>
      <c r="Y18" s="300">
        <f t="shared" si="20"/>
        <v>102.60803961271804</v>
      </c>
      <c r="Z18" s="300">
        <f t="shared" si="20"/>
        <v>106.29484939275819</v>
      </c>
      <c r="AA18" s="300">
        <f t="shared" si="20"/>
        <v>93.407274761200711</v>
      </c>
      <c r="AB18" s="300">
        <f t="shared" si="20"/>
        <v>88.483434720963615</v>
      </c>
      <c r="AC18" s="300">
        <f t="shared" si="20"/>
        <v>102.99436767505084</v>
      </c>
      <c r="AD18" s="300">
        <f t="shared" si="20"/>
        <v>105.74722611248175</v>
      </c>
      <c r="AE18" s="300">
        <f t="shared" si="20"/>
        <v>94.895353223519621</v>
      </c>
      <c r="AF18" s="300">
        <f t="shared" si="20"/>
        <v>90.868609435770253</v>
      </c>
      <c r="AG18" s="300">
        <f t="shared" si="20"/>
        <v>103.79564069322255</v>
      </c>
      <c r="AH18" s="300">
        <f t="shared" si="20"/>
        <v>107.92861385838106</v>
      </c>
      <c r="AI18" s="300">
        <f t="shared" si="20"/>
        <v>98.059254313129529</v>
      </c>
      <c r="AJ18" s="300">
        <f t="shared" si="20"/>
        <v>89.742144445937925</v>
      </c>
      <c r="AK18" s="300">
        <f t="shared" si="20"/>
        <v>102.56771580823214</v>
      </c>
      <c r="AL18" s="300">
        <f t="shared" si="20"/>
        <v>106.1439603179077</v>
      </c>
      <c r="AM18" s="300">
        <f t="shared" si="20"/>
        <v>95.86225735259049</v>
      </c>
      <c r="AN18" s="300">
        <f t="shared" si="20"/>
        <v>88.629987902858659</v>
      </c>
      <c r="AO18" s="300">
        <f t="shared" si="20"/>
        <v>102.17011442421511</v>
      </c>
      <c r="AP18" s="300">
        <f t="shared" si="20"/>
        <v>104.86096959238272</v>
      </c>
      <c r="AQ18" s="300">
        <f t="shared" si="20"/>
        <v>94.492115178660484</v>
      </c>
      <c r="AR18" s="300">
        <f t="shared" si="20"/>
        <v>82.965577345826489</v>
      </c>
      <c r="AS18" s="300">
        <f t="shared" si="20"/>
        <v>96.386033221611839</v>
      </c>
      <c r="AT18" s="300">
        <f t="shared" si="20"/>
        <v>100.94999414654451</v>
      </c>
      <c r="AU18" s="300">
        <f t="shared" si="20"/>
        <v>90.38819249630366</v>
      </c>
      <c r="AV18" s="300">
        <f t="shared" si="20"/>
        <v>82.320396474051847</v>
      </c>
      <c r="AW18" s="300">
        <f t="shared" si="20"/>
        <v>95.563080738662734</v>
      </c>
      <c r="AX18" s="300">
        <f t="shared" si="20"/>
        <v>99.959676195514092</v>
      </c>
      <c r="AY18" s="300">
        <f t="shared" si="20"/>
        <v>89.680141176674638</v>
      </c>
      <c r="AZ18" s="300">
        <f t="shared" si="20"/>
        <v>80.807603421886725</v>
      </c>
      <c r="BA18" s="300">
        <f t="shared" si="20"/>
        <v>83.904298170686758</v>
      </c>
      <c r="BB18" s="300">
        <f t="shared" si="20"/>
        <v>93.809645627468754</v>
      </c>
      <c r="BC18" s="300">
        <f t="shared" si="20"/>
        <v>82.802114181405102</v>
      </c>
      <c r="BD18" s="300">
        <f t="shared" si="20"/>
        <v>74.54917552995451</v>
      </c>
      <c r="BE18" s="300">
        <f t="shared" si="20"/>
        <v>88.915723248624445</v>
      </c>
      <c r="BF18" s="300">
        <f t="shared" si="20"/>
        <v>94.329952782125716</v>
      </c>
      <c r="BG18" s="300">
        <f t="shared" si="20"/>
        <v>82.482992459882155</v>
      </c>
      <c r="BH18" s="300">
        <f t="shared" si="20"/>
        <v>70.10661960777513</v>
      </c>
      <c r="BI18" s="300">
        <f t="shared" si="20"/>
        <v>77.012829907255252</v>
      </c>
      <c r="BJ18" s="300">
        <f t="shared" si="20"/>
        <v>80.349299536493049</v>
      </c>
      <c r="BK18" s="300">
        <f t="shared" si="20"/>
        <v>74.866129304999731</v>
      </c>
      <c r="BL18" s="300">
        <f t="shared" si="20"/>
        <v>69.513035862170639</v>
      </c>
      <c r="BM18" s="300">
        <f t="shared" si="20"/>
        <v>76.95429535235634</v>
      </c>
      <c r="BN18" s="300">
        <f t="shared" si="20"/>
        <v>77.771611174463331</v>
      </c>
      <c r="BO18" s="300">
        <f t="shared" si="20"/>
        <v>72.125844957139705</v>
      </c>
      <c r="BP18" s="300">
        <f t="shared" si="20"/>
        <v>79.486456838353575</v>
      </c>
      <c r="BQ18" s="300">
        <f t="shared" si="20"/>
        <v>86.361882297849832</v>
      </c>
      <c r="BR18" s="300">
        <f t="shared" si="20"/>
        <v>89.968478058213691</v>
      </c>
      <c r="BS18" s="300">
        <f t="shared" si="20"/>
        <v>79.113136454887197</v>
      </c>
      <c r="BT18" s="300">
        <f t="shared" ref="BT18:BU18" si="22">BT9/$D9*100</f>
        <v>76.29740756960193</v>
      </c>
      <c r="BU18" s="300">
        <f t="shared" si="22"/>
        <v>82.73057194763976</v>
      </c>
      <c r="BV18" s="295">
        <f t="shared" si="20"/>
        <v>86.159829686124709</v>
      </c>
      <c r="BW18" s="304"/>
      <c r="BX18" s="307"/>
      <c r="BY18" s="307"/>
      <c r="BZ18" s="307"/>
      <c r="CA18" s="307"/>
      <c r="CB18" s="304"/>
      <c r="CC18" s="305"/>
      <c r="CD18" s="305"/>
      <c r="CE18" s="305"/>
      <c r="CF18" s="305"/>
    </row>
    <row r="19" spans="1:84" ht="15.75" customHeight="1" x14ac:dyDescent="0.25">
      <c r="A19" s="292"/>
      <c r="B19" s="290"/>
      <c r="C19" s="290"/>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row>
    <row r="20" spans="1:84" ht="15.75" customHeight="1" x14ac:dyDescent="0.3">
      <c r="B20" s="45"/>
      <c r="C20" s="52"/>
    </row>
    <row r="21" spans="1:84" ht="15.75" customHeight="1" x14ac:dyDescent="0.3">
      <c r="B21" s="45"/>
      <c r="C21" s="62"/>
      <c r="BH21" s="131"/>
      <c r="BI21" s="131"/>
      <c r="BJ21" s="131"/>
      <c r="BK21" s="131"/>
      <c r="BL21" s="131"/>
      <c r="BM21" s="131"/>
      <c r="BN21" s="131"/>
      <c r="BO21" s="131"/>
      <c r="BP21" s="131"/>
      <c r="BQ21" s="131"/>
      <c r="BR21" s="131"/>
    </row>
    <row r="22" spans="1:84" ht="15.75" customHeight="1" x14ac:dyDescent="0.3">
      <c r="B22" s="52"/>
      <c r="C22" s="52"/>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X22" s="151"/>
      <c r="BY22" s="151"/>
      <c r="BZ22" s="151"/>
      <c r="CA22" s="151"/>
      <c r="CB22" s="151"/>
      <c r="CC22" s="151"/>
      <c r="CD22" s="151"/>
      <c r="CE22" s="151"/>
      <c r="CF22" s="151"/>
    </row>
    <row r="23" spans="1:84" ht="15.75" customHeight="1" x14ac:dyDescent="0.3">
      <c r="B23" s="52"/>
      <c r="C23" s="52"/>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X23" s="151"/>
      <c r="BY23" s="151"/>
      <c r="BZ23" s="151"/>
      <c r="CA23" s="151"/>
      <c r="CB23" s="151"/>
      <c r="CC23" s="151"/>
      <c r="CD23" s="151"/>
      <c r="CE23" s="151"/>
      <c r="CF23" s="151"/>
    </row>
    <row r="24" spans="1:84" ht="15.75" customHeight="1" x14ac:dyDescent="0.3">
      <c r="B24" s="52"/>
      <c r="C24" s="52"/>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X24" s="151"/>
      <c r="BY24" s="151"/>
      <c r="BZ24" s="151"/>
      <c r="CA24" s="151"/>
      <c r="CB24" s="151"/>
      <c r="CC24" s="151"/>
      <c r="CD24" s="151"/>
      <c r="CE24" s="151"/>
      <c r="CF24" s="151"/>
    </row>
    <row r="25" spans="1:84" ht="15.75" customHeight="1" x14ac:dyDescent="0.3">
      <c r="B25" s="55" t="s">
        <v>87</v>
      </c>
      <c r="C25" s="55" t="s">
        <v>89</v>
      </c>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X25" s="151"/>
      <c r="BY25" s="151"/>
      <c r="BZ25" s="151"/>
      <c r="CA25" s="151"/>
      <c r="CB25" s="151"/>
      <c r="CC25" s="151"/>
      <c r="CD25" s="151"/>
      <c r="CE25" s="151"/>
      <c r="CF25" s="151"/>
    </row>
    <row r="26" spans="1:84" ht="15.75" customHeight="1" x14ac:dyDescent="0.3">
      <c r="B26" s="56">
        <f>'1 Utsläpp'!$B$71</f>
        <v>46051</v>
      </c>
      <c r="C26" s="56">
        <f>'1 Utsläpp'!$C$71</f>
        <v>46051</v>
      </c>
    </row>
    <row r="27" spans="1:84" ht="15.75" customHeight="1" x14ac:dyDescent="0.3">
      <c r="B27" s="57"/>
      <c r="C27" s="57"/>
      <c r="BH27" s="61"/>
      <c r="BI27" s="61"/>
      <c r="BJ27" s="61"/>
      <c r="BK27" s="61"/>
      <c r="BL27" s="61"/>
      <c r="BM27" s="61"/>
      <c r="BN27" s="61"/>
      <c r="BO27" s="112"/>
      <c r="BP27" s="112"/>
      <c r="BQ27" s="112"/>
      <c r="BR27" s="112"/>
    </row>
    <row r="28" spans="1:84" ht="15.75" customHeight="1" x14ac:dyDescent="0.3">
      <c r="B28" s="55" t="s">
        <v>88</v>
      </c>
      <c r="C28" s="55" t="s">
        <v>90</v>
      </c>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row>
    <row r="29" spans="1:84" ht="15.75" customHeight="1" x14ac:dyDescent="0.3">
      <c r="B29" s="57" t="str">
        <f>'1 Utsläpp'!$B$74</f>
        <v>Environmental Accounts, Statistics Sweden</v>
      </c>
      <c r="C29" s="57" t="str">
        <f>'1 Utsläpp'!$C$74</f>
        <v>Miljöräkenskaperna, Statistiska centralbyrån (SCB)</v>
      </c>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row>
    <row r="30" spans="1:84" ht="15.75" customHeight="1" x14ac:dyDescent="0.3">
      <c r="B30" s="41"/>
      <c r="C30" s="57"/>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row>
    <row r="31" spans="1:84" ht="15.75" customHeight="1" x14ac:dyDescent="0.3">
      <c r="B31" s="55" t="s">
        <v>34</v>
      </c>
      <c r="C31" s="55" t="s">
        <v>33</v>
      </c>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row>
    <row r="32" spans="1:84" ht="15.75" customHeight="1" x14ac:dyDescent="0.3">
      <c r="B32" s="58" t="str">
        <f>'1 Utsläpp'!$B$77</f>
        <v>Jonas Bergström, Statistics Sweden</v>
      </c>
      <c r="C32" s="58" t="str">
        <f>'1 Utsläpp'!$C$77</f>
        <v>Jonas Bergström, Statistiska centralbyrån (SCB)</v>
      </c>
    </row>
    <row r="33" spans="2:3" ht="15.75" customHeight="1" x14ac:dyDescent="0.3">
      <c r="B33" s="58" t="str">
        <f>'1 Utsläpp'!$B$78</f>
        <v>Telephone: +46 10 479 46 22</v>
      </c>
      <c r="C33" s="58" t="str">
        <f>'1 Utsläpp'!$C$78</f>
        <v>Telefon: 010 479 46 22</v>
      </c>
    </row>
    <row r="34" spans="2:3" ht="15.75" customHeight="1" x14ac:dyDescent="0.3">
      <c r="B34" s="58" t="str">
        <f>'1 Utsläpp'!$B$79</f>
        <v>e-post: jonas.bergstrom@scb.se / miljorakenskaper@scb.se</v>
      </c>
      <c r="C34" s="58" t="str">
        <f>'1 Utsläpp'!$C$79</f>
        <v>e-post: jonas.bergstrom@scb.se / miljorakenskaper@scb.se</v>
      </c>
    </row>
    <row r="35" spans="2:3" ht="15.75" customHeight="1" x14ac:dyDescent="0.3">
      <c r="B35" s="62"/>
      <c r="C35" s="4"/>
    </row>
    <row r="37" spans="2:3" ht="13.8" x14ac:dyDescent="0.3">
      <c r="C37" s="58"/>
    </row>
    <row r="38" spans="2:3" ht="13.8" x14ac:dyDescent="0.3">
      <c r="C38" s="58"/>
    </row>
    <row r="39" spans="2:3" ht="13.8" x14ac:dyDescent="0.3">
      <c r="C39" s="58"/>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A213"/>
  <sheetViews>
    <sheetView zoomScale="80" zoomScaleNormal="80" workbookViewId="0"/>
  </sheetViews>
  <sheetFormatPr defaultColWidth="9.21875" defaultRowHeight="13.8" x14ac:dyDescent="0.3"/>
  <cols>
    <col min="1" max="1" width="1.88671875" style="52" customWidth="1"/>
    <col min="2" max="3" width="35.6640625" style="52" customWidth="1"/>
    <col min="4" max="4" width="11.21875" style="52" customWidth="1"/>
    <col min="5" max="6" width="14" style="52" customWidth="1"/>
    <col min="7" max="7" width="11.21875" style="52" customWidth="1"/>
    <col min="8" max="9" width="14" style="52" customWidth="1"/>
    <col min="10" max="10" width="4.5546875" style="52" customWidth="1"/>
    <col min="11" max="12" width="15.21875" style="52" customWidth="1"/>
    <col min="13" max="13" width="29" style="52" customWidth="1"/>
    <col min="14" max="14" width="29.44140625" style="52" customWidth="1"/>
    <col min="15" max="15" width="24.21875" style="52" customWidth="1"/>
    <col min="16" max="17" width="10.77734375" style="52" bestFit="1" customWidth="1"/>
    <col min="18" max="18" width="11.77734375" style="52" bestFit="1" customWidth="1"/>
    <col min="19" max="19" width="11" style="52" bestFit="1" customWidth="1"/>
    <col min="20" max="20" width="41.109375" style="52" bestFit="1" customWidth="1"/>
    <col min="21" max="40" width="9.5546875" style="52" customWidth="1"/>
    <col min="41" max="65" width="9.21875" style="52" customWidth="1"/>
    <col min="66" max="16384" width="9.21875" style="52"/>
  </cols>
  <sheetData>
    <row r="1" spans="2:79" ht="15.45" customHeight="1" x14ac:dyDescent="0.3">
      <c r="B1" s="398" t="s">
        <v>162</v>
      </c>
      <c r="C1" s="82"/>
    </row>
    <row r="2" spans="2:79" ht="15.45" customHeight="1" x14ac:dyDescent="0.3">
      <c r="B2" s="398"/>
      <c r="C2" s="63" t="s">
        <v>384</v>
      </c>
    </row>
    <row r="3" spans="2:79" ht="15.45" customHeight="1" x14ac:dyDescent="0.3">
      <c r="B3" s="398"/>
      <c r="C3" s="63" t="s">
        <v>372</v>
      </c>
    </row>
    <row r="4" spans="2:79" ht="6.45" customHeight="1" x14ac:dyDescent="0.3"/>
    <row r="5" spans="2:79" ht="15.45" customHeight="1" x14ac:dyDescent="0.3">
      <c r="C5" s="63" t="s">
        <v>385</v>
      </c>
      <c r="D5" s="83"/>
      <c r="E5" s="83"/>
      <c r="G5" s="83"/>
      <c r="H5" s="83"/>
      <c r="I5" s="83"/>
      <c r="J5" s="83"/>
    </row>
    <row r="6" spans="2:79" ht="15.45" customHeight="1" x14ac:dyDescent="0.3">
      <c r="C6" s="63" t="s">
        <v>371</v>
      </c>
      <c r="D6" s="83"/>
      <c r="E6" s="83"/>
      <c r="F6" s="83"/>
      <c r="G6" s="83"/>
      <c r="H6" s="83"/>
      <c r="I6" s="83"/>
      <c r="J6" s="83"/>
    </row>
    <row r="7" spans="2:79" ht="27.45" customHeight="1" x14ac:dyDescent="0.3">
      <c r="D7" s="452" t="s">
        <v>227</v>
      </c>
      <c r="E7" s="453"/>
      <c r="F7" s="454"/>
      <c r="G7" s="452" t="s">
        <v>228</v>
      </c>
      <c r="H7" s="453"/>
      <c r="I7" s="454"/>
      <c r="J7" s="27"/>
      <c r="K7" s="449" t="s">
        <v>227</v>
      </c>
      <c r="L7" s="449" t="s">
        <v>228</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row>
    <row r="8" spans="2:79" ht="18.45" customHeight="1" x14ac:dyDescent="0.3">
      <c r="B8" s="444"/>
      <c r="C8" s="444"/>
      <c r="D8" s="448"/>
      <c r="E8" s="458" t="str">
        <f>_xlfn.CONCAT("Förändring jämfört med ", '1 Utsläpp'!BR5)</f>
        <v>Förändring jämfört med 2024K3</v>
      </c>
      <c r="F8" s="459"/>
      <c r="G8" s="448"/>
      <c r="H8" s="458" t="str">
        <f>_xlfn.CONCAT("Förändring jämfört med ", '6 FV (kvartal)'!BR48)</f>
        <v>Förändring jämfört med 2024K3</v>
      </c>
      <c r="I8" s="459"/>
      <c r="J8" s="138"/>
      <c r="K8" s="450" t="str">
        <f>_xlfn.CONCAT("Andel ", D9)</f>
        <v>Andel 2025K3</v>
      </c>
      <c r="L8" s="450" t="str">
        <f>_xlfn.CONCAT("Andel ", G9)</f>
        <v>Andel 2025K3</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row>
    <row r="9" spans="2:79" ht="25.95" customHeight="1" x14ac:dyDescent="0.3">
      <c r="B9" s="415" t="s">
        <v>347</v>
      </c>
      <c r="C9" s="445" t="s">
        <v>172</v>
      </c>
      <c r="D9" s="443" t="str">
        <f>'1 Utsläpp'!BV48</f>
        <v>2025K3</v>
      </c>
      <c r="E9" s="455" t="s">
        <v>383</v>
      </c>
      <c r="F9" s="456"/>
      <c r="G9" s="443" t="str">
        <f>'6 FV (kvartal)'!BV48</f>
        <v>2025K3</v>
      </c>
      <c r="H9" s="455" t="s">
        <v>383</v>
      </c>
      <c r="I9" s="457"/>
      <c r="J9" s="138"/>
      <c r="K9" s="451"/>
      <c r="L9" s="451"/>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row>
    <row r="10" spans="2:79" ht="15.45" customHeight="1" x14ac:dyDescent="0.3">
      <c r="B10" s="140" t="s">
        <v>91</v>
      </c>
      <c r="C10" s="134" t="s">
        <v>22</v>
      </c>
      <c r="D10" s="446">
        <v>2050</v>
      </c>
      <c r="E10" s="115">
        <v>-29</v>
      </c>
      <c r="F10" s="447">
        <v>-1.4E-2</v>
      </c>
      <c r="G10" s="115">
        <v>20510</v>
      </c>
      <c r="H10" s="115">
        <v>-732</v>
      </c>
      <c r="I10" s="460">
        <v>-3.4000000000000002E-2</v>
      </c>
      <c r="J10" s="139">
        <v>2053.9041325766798</v>
      </c>
      <c r="K10" s="158">
        <f>D10/D19</f>
        <v>0.16491030488295391</v>
      </c>
      <c r="L10" s="158">
        <f>G10/G$19</f>
        <v>1.3360736631934831E-2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row>
    <row r="11" spans="2:79" ht="15.45" customHeight="1" x14ac:dyDescent="0.3">
      <c r="B11" s="140" t="s">
        <v>92</v>
      </c>
      <c r="C11" s="134" t="s">
        <v>23</v>
      </c>
      <c r="D11" s="114">
        <v>230</v>
      </c>
      <c r="E11" s="113">
        <v>24</v>
      </c>
      <c r="F11" s="135">
        <v>0.11899999999999999</v>
      </c>
      <c r="G11" s="115">
        <v>10409</v>
      </c>
      <c r="H11" s="115">
        <v>1512</v>
      </c>
      <c r="I11" s="460">
        <v>0.17</v>
      </c>
      <c r="J11" s="139">
        <v>187.50346527682899</v>
      </c>
      <c r="K11" s="158">
        <f t="shared" ref="K11:K19" si="0">D11/D$19</f>
        <v>1.8502131767355805E-2</v>
      </c>
      <c r="L11" s="158">
        <f t="shared" ref="L10:L19" si="1">G11/G$19</f>
        <v>6.7806878401662435E-3</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row>
    <row r="12" spans="2:79" ht="15.45" customHeight="1" x14ac:dyDescent="0.3">
      <c r="B12" s="140" t="s">
        <v>93</v>
      </c>
      <c r="C12" s="134" t="s">
        <v>0</v>
      </c>
      <c r="D12" s="114">
        <v>3311</v>
      </c>
      <c r="E12" s="113">
        <v>-19</v>
      </c>
      <c r="F12" s="135">
        <v>-6.0000000000000001E-3</v>
      </c>
      <c r="G12" s="115">
        <v>191354</v>
      </c>
      <c r="H12" s="115">
        <v>8430</v>
      </c>
      <c r="I12" s="460">
        <v>4.5999999999999999E-2</v>
      </c>
      <c r="J12" s="139">
        <v>3421.1446923626786</v>
      </c>
      <c r="K12" s="158">
        <f t="shared" si="0"/>
        <v>0.26635025339876117</v>
      </c>
      <c r="L12" s="158">
        <f t="shared" si="1"/>
        <v>0.1246528716463802</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row>
    <row r="13" spans="2:79" ht="15.45" customHeight="1" x14ac:dyDescent="0.3">
      <c r="B13" s="140" t="s">
        <v>145</v>
      </c>
      <c r="C13" s="134" t="s">
        <v>28</v>
      </c>
      <c r="D13" s="114">
        <v>1149</v>
      </c>
      <c r="E13" s="113">
        <v>29</v>
      </c>
      <c r="F13" s="135">
        <v>2.5999999999999999E-2</v>
      </c>
      <c r="G13" s="115">
        <v>34612</v>
      </c>
      <c r="H13" s="115">
        <v>-560</v>
      </c>
      <c r="I13" s="460">
        <v>-1.6E-2</v>
      </c>
      <c r="J13" s="139">
        <v>1491.46596157165</v>
      </c>
      <c r="K13" s="158">
        <f t="shared" si="0"/>
        <v>9.243021478561661E-2</v>
      </c>
      <c r="L13" s="158">
        <f t="shared" si="1"/>
        <v>2.2547138776427517E-2</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row>
    <row r="14" spans="2:79" ht="15.45" customHeight="1" x14ac:dyDescent="0.3">
      <c r="B14" s="140" t="s">
        <v>95</v>
      </c>
      <c r="C14" s="134" t="s">
        <v>24</v>
      </c>
      <c r="D14" s="114">
        <v>513</v>
      </c>
      <c r="E14" s="113">
        <v>-35</v>
      </c>
      <c r="F14" s="135">
        <v>-6.3E-2</v>
      </c>
      <c r="G14" s="115">
        <v>80271</v>
      </c>
      <c r="H14" s="115">
        <v>-3076</v>
      </c>
      <c r="I14" s="460">
        <v>-3.6999999999999998E-2</v>
      </c>
      <c r="J14" s="139">
        <v>423.155075230801</v>
      </c>
      <c r="K14" s="158">
        <f t="shared" si="0"/>
        <v>4.1267798246319681E-2</v>
      </c>
      <c r="L14" s="158">
        <f t="shared" si="1"/>
        <v>5.2290574850416424E-2</v>
      </c>
      <c r="M14"/>
      <c r="N14"/>
      <c r="O14"/>
      <c r="P14"/>
      <c r="Q14"/>
      <c r="R14"/>
      <c r="S14"/>
      <c r="T14"/>
      <c r="U14"/>
      <c r="V14"/>
      <c r="W14"/>
      <c r="X14"/>
      <c r="Y14"/>
      <c r="Z14"/>
      <c r="AV14"/>
      <c r="AW14"/>
      <c r="AX14"/>
      <c r="AY14"/>
      <c r="AZ14"/>
      <c r="BA14"/>
      <c r="BB14"/>
      <c r="BC14"/>
      <c r="BD14"/>
      <c r="BE14"/>
      <c r="BF14"/>
      <c r="BG14"/>
      <c r="BH14"/>
      <c r="BI14"/>
      <c r="BJ14"/>
      <c r="BK14"/>
      <c r="BL14"/>
      <c r="BM14"/>
      <c r="BN14"/>
      <c r="BO14"/>
      <c r="BP14"/>
      <c r="BQ14"/>
      <c r="BR14"/>
      <c r="BS14"/>
      <c r="BT14"/>
      <c r="BU14"/>
      <c r="BV14"/>
      <c r="BW14"/>
      <c r="BX14"/>
      <c r="BY14"/>
      <c r="BZ14"/>
      <c r="CA14"/>
    </row>
    <row r="15" spans="2:79" ht="15.45" customHeight="1" x14ac:dyDescent="0.3">
      <c r="B15" s="140" t="s">
        <v>96</v>
      </c>
      <c r="C15" s="134" t="s">
        <v>165</v>
      </c>
      <c r="D15" s="114">
        <v>2212</v>
      </c>
      <c r="E15" s="113">
        <v>-98</v>
      </c>
      <c r="F15" s="135">
        <v>-4.2000000000000003E-2</v>
      </c>
      <c r="G15" s="115">
        <v>49673</v>
      </c>
      <c r="H15" s="115">
        <v>-1009</v>
      </c>
      <c r="I15" s="460">
        <v>-0.02</v>
      </c>
      <c r="J15" s="139">
        <v>1816.36449710445</v>
      </c>
      <c r="K15" s="158">
        <f t="shared" si="0"/>
        <v>0.17794224117126539</v>
      </c>
      <c r="L15" s="158">
        <f t="shared" si="1"/>
        <v>3.235825795797654E-2</v>
      </c>
      <c r="M15"/>
      <c r="N15"/>
      <c r="O15"/>
      <c r="P15"/>
      <c r="Q15"/>
      <c r="R15"/>
      <c r="S15"/>
      <c r="T15"/>
      <c r="U15"/>
      <c r="V15"/>
      <c r="W15"/>
      <c r="X15"/>
      <c r="Y15"/>
      <c r="Z15"/>
      <c r="AV15"/>
      <c r="AW15"/>
      <c r="AX15"/>
      <c r="AY15"/>
      <c r="AZ15"/>
      <c r="BA15"/>
      <c r="BB15"/>
      <c r="BC15"/>
      <c r="BD15"/>
      <c r="BE15"/>
      <c r="BF15"/>
      <c r="BG15"/>
      <c r="BH15"/>
      <c r="BI15"/>
      <c r="BJ15"/>
      <c r="BK15"/>
      <c r="BL15"/>
      <c r="BM15"/>
      <c r="BN15"/>
      <c r="BO15"/>
      <c r="BP15"/>
      <c r="BQ15"/>
      <c r="BR15"/>
      <c r="BS15"/>
      <c r="BT15"/>
      <c r="BU15"/>
      <c r="BV15"/>
      <c r="BW15"/>
      <c r="BX15"/>
      <c r="BY15"/>
      <c r="BZ15"/>
      <c r="CA15"/>
    </row>
    <row r="16" spans="2:79" ht="15.45" customHeight="1" x14ac:dyDescent="0.3">
      <c r="B16" s="140" t="s">
        <v>97</v>
      </c>
      <c r="C16" s="134" t="s">
        <v>29</v>
      </c>
      <c r="D16" s="114">
        <v>807</v>
      </c>
      <c r="E16" s="113">
        <v>-42</v>
      </c>
      <c r="F16" s="135">
        <v>-4.9000000000000002E-2</v>
      </c>
      <c r="G16" s="115">
        <v>706176</v>
      </c>
      <c r="H16" s="115">
        <v>25558</v>
      </c>
      <c r="I16" s="460">
        <v>3.7999999999999999E-2</v>
      </c>
      <c r="J16" s="139">
        <v>693.88799155580239</v>
      </c>
      <c r="K16" s="158">
        <f t="shared" si="0"/>
        <v>6.4918349288070151E-2</v>
      </c>
      <c r="L16" s="158">
        <f t="shared" si="1"/>
        <v>0.46002104104306246</v>
      </c>
      <c r="M16"/>
      <c r="N16"/>
      <c r="O16"/>
      <c r="P16"/>
      <c r="Q16"/>
      <c r="R16"/>
      <c r="S16"/>
      <c r="T16"/>
      <c r="U16"/>
      <c r="V16"/>
      <c r="W16"/>
      <c r="X16"/>
      <c r="Y16"/>
      <c r="Z16"/>
      <c r="AV16"/>
      <c r="AW16"/>
      <c r="AX16"/>
      <c r="AY16"/>
      <c r="AZ16"/>
      <c r="BA16"/>
      <c r="BB16"/>
      <c r="BC16"/>
      <c r="BD16"/>
      <c r="BE16"/>
      <c r="BF16"/>
      <c r="BG16"/>
      <c r="BH16"/>
      <c r="BI16"/>
      <c r="BJ16"/>
      <c r="BK16"/>
      <c r="BL16"/>
      <c r="BM16"/>
      <c r="BN16"/>
      <c r="BO16"/>
      <c r="BP16"/>
      <c r="BQ16"/>
      <c r="BR16"/>
      <c r="BS16"/>
      <c r="BT16"/>
      <c r="BU16"/>
      <c r="BV16"/>
      <c r="BW16"/>
      <c r="BX16"/>
      <c r="BY16"/>
      <c r="BZ16"/>
      <c r="CA16"/>
    </row>
    <row r="17" spans="2:79" ht="15.45" customHeight="1" x14ac:dyDescent="0.3">
      <c r="B17" s="140" t="s">
        <v>98</v>
      </c>
      <c r="C17" s="134" t="s">
        <v>26</v>
      </c>
      <c r="D17" s="114">
        <v>84</v>
      </c>
      <c r="E17" s="113">
        <v>-3</v>
      </c>
      <c r="F17" s="135">
        <v>-3.9E-2</v>
      </c>
      <c r="G17" s="115">
        <v>260565</v>
      </c>
      <c r="H17" s="115">
        <v>4347</v>
      </c>
      <c r="I17" s="460">
        <v>1.7000000000000001E-2</v>
      </c>
      <c r="J17" s="139">
        <v>84.864354144991992</v>
      </c>
      <c r="K17" s="158">
        <f t="shared" si="0"/>
        <v>6.7573002976429892E-3</v>
      </c>
      <c r="L17" s="158">
        <f t="shared" si="1"/>
        <v>0.16973868066797168</v>
      </c>
      <c r="M17"/>
      <c r="N17"/>
      <c r="O17"/>
      <c r="P17"/>
      <c r="Q17"/>
      <c r="R17"/>
      <c r="S17"/>
      <c r="T17"/>
      <c r="U17"/>
      <c r="V17"/>
      <c r="W17"/>
      <c r="X17"/>
      <c r="Y17"/>
      <c r="Z17"/>
      <c r="AV17"/>
      <c r="AW17"/>
      <c r="AX17"/>
      <c r="AY17"/>
      <c r="AZ17"/>
      <c r="BA17"/>
      <c r="BB17"/>
      <c r="BC17"/>
      <c r="BD17"/>
      <c r="BE17"/>
      <c r="BF17"/>
      <c r="BG17"/>
      <c r="BH17"/>
      <c r="BI17"/>
      <c r="BJ17"/>
      <c r="BK17"/>
      <c r="BL17"/>
      <c r="BM17"/>
      <c r="BN17"/>
      <c r="BO17"/>
      <c r="BP17"/>
      <c r="BQ17"/>
      <c r="BR17"/>
      <c r="BS17"/>
      <c r="BT17"/>
      <c r="BU17"/>
      <c r="BV17"/>
      <c r="BW17"/>
      <c r="BX17"/>
      <c r="BY17"/>
      <c r="BZ17"/>
      <c r="CA17"/>
    </row>
    <row r="18" spans="2:79" ht="15.45" customHeight="1" x14ac:dyDescent="0.3">
      <c r="B18" s="140" t="s">
        <v>149</v>
      </c>
      <c r="C18" s="134" t="s">
        <v>148</v>
      </c>
      <c r="D18" s="114">
        <v>2076</v>
      </c>
      <c r="E18" s="113">
        <v>-88</v>
      </c>
      <c r="F18" s="135">
        <v>-4.1000000000000002E-2</v>
      </c>
      <c r="G18" s="115">
        <v>16933</v>
      </c>
      <c r="H18" s="115">
        <v>296</v>
      </c>
      <c r="I18" s="460">
        <v>1.7999999999999999E-2</v>
      </c>
      <c r="J18" s="139">
        <v>1975.7458217211681</v>
      </c>
      <c r="K18" s="158">
        <f t="shared" si="0"/>
        <v>0.16700185021317673</v>
      </c>
      <c r="L18" s="158">
        <f t="shared" si="1"/>
        <v>1.1030587683498416E-2</v>
      </c>
      <c r="S18" s="84"/>
      <c r="T18" s="45"/>
      <c r="U18" s="45"/>
      <c r="V18" s="45"/>
      <c r="W18" s="45"/>
      <c r="X18" s="45"/>
      <c r="Y18" s="45"/>
      <c r="Z18" s="45"/>
      <c r="AV18" s="45"/>
      <c r="AW18" s="45"/>
      <c r="AX18" s="45"/>
      <c r="AY18" s="45"/>
      <c r="AZ18" s="45"/>
      <c r="BA18" s="45"/>
      <c r="BB18" s="45"/>
      <c r="BC18" s="45"/>
      <c r="BD18" s="45"/>
      <c r="BE18" s="45"/>
      <c r="BF18" s="45"/>
      <c r="BG18" s="45"/>
      <c r="BH18" s="45"/>
      <c r="BI18" s="45"/>
      <c r="BJ18" s="45"/>
      <c r="BK18" s="45"/>
      <c r="BL18" s="45"/>
      <c r="BM18" s="45"/>
      <c r="BN18" s="45"/>
    </row>
    <row r="19" spans="2:79" ht="15.45" customHeight="1" x14ac:dyDescent="0.3">
      <c r="B19" s="25" t="s">
        <v>144</v>
      </c>
      <c r="C19" s="87" t="s">
        <v>85</v>
      </c>
      <c r="D19" s="461">
        <v>12431</v>
      </c>
      <c r="E19" s="462">
        <v>-260</v>
      </c>
      <c r="F19" s="463">
        <v>-0.02</v>
      </c>
      <c r="G19" s="464">
        <v>1535095</v>
      </c>
      <c r="H19" s="464">
        <v>38986</v>
      </c>
      <c r="I19" s="100">
        <v>2.5999999999999999E-2</v>
      </c>
      <c r="J19" s="136"/>
      <c r="K19" s="100">
        <f t="shared" si="0"/>
        <v>1</v>
      </c>
      <c r="L19" s="100">
        <f t="shared" si="1"/>
        <v>1</v>
      </c>
      <c r="P19" s="137"/>
      <c r="Q19" s="137"/>
      <c r="R19" s="137"/>
      <c r="S19" s="153"/>
      <c r="T19" s="106"/>
      <c r="U19" s="106"/>
      <c r="V19" s="106"/>
      <c r="W19" s="137"/>
      <c r="X19" s="137"/>
      <c r="Y19" s="137"/>
      <c r="Z19" s="137"/>
      <c r="AV19" s="137"/>
      <c r="AW19" s="137"/>
      <c r="AX19" s="137"/>
      <c r="AY19" s="137"/>
      <c r="AZ19" s="137"/>
      <c r="BA19" s="137"/>
      <c r="BB19" s="137"/>
      <c r="BC19" s="137"/>
      <c r="BD19" s="137"/>
      <c r="BE19" s="137"/>
      <c r="BF19" s="137"/>
      <c r="BG19" s="137"/>
      <c r="BH19" s="137"/>
      <c r="BI19" s="137"/>
      <c r="BJ19" s="137"/>
      <c r="BK19" s="137"/>
      <c r="BL19" s="137"/>
      <c r="BM19" s="137"/>
    </row>
    <row r="20" spans="2:79" ht="15.45" customHeight="1" x14ac:dyDescent="0.3">
      <c r="P20" s="137"/>
      <c r="Q20" s="137"/>
      <c r="R20" s="137"/>
      <c r="S20" s="153"/>
      <c r="T20" s="137"/>
      <c r="U20" s="137"/>
      <c r="V20" s="137"/>
      <c r="W20" s="137"/>
      <c r="X20" s="137"/>
      <c r="Y20" s="137"/>
      <c r="Z20" s="137"/>
      <c r="AV20" s="137"/>
      <c r="AW20" s="137"/>
      <c r="AX20" s="137"/>
      <c r="AY20" s="137"/>
      <c r="AZ20" s="137"/>
      <c r="BA20" s="137"/>
      <c r="BB20" s="137"/>
      <c r="BC20" s="137"/>
      <c r="BD20" s="137"/>
      <c r="BE20" s="137"/>
      <c r="BF20" s="137"/>
      <c r="BG20" s="137"/>
      <c r="BH20" s="137"/>
      <c r="BI20" s="137"/>
      <c r="BJ20" s="137"/>
      <c r="BK20" s="137"/>
      <c r="BL20" s="137"/>
      <c r="BM20" s="137"/>
    </row>
    <row r="21" spans="2:79" ht="15.45" customHeight="1" x14ac:dyDescent="0.3">
      <c r="F21" s="66"/>
      <c r="J21" s="127"/>
      <c r="K21" s="127"/>
      <c r="P21" s="137"/>
      <c r="Q21" s="137"/>
      <c r="R21" s="137"/>
      <c r="S21" s="137"/>
      <c r="T21" s="137"/>
      <c r="U21" s="137"/>
      <c r="V21" s="137"/>
      <c r="W21" s="137"/>
      <c r="X21" s="137"/>
      <c r="Y21" s="137"/>
      <c r="Z21" s="137"/>
      <c r="AV21" s="137"/>
      <c r="AW21" s="137"/>
      <c r="AX21" s="137"/>
      <c r="AY21" s="137"/>
      <c r="AZ21" s="137"/>
      <c r="BA21" s="137"/>
      <c r="BB21" s="137"/>
      <c r="BC21" s="137"/>
      <c r="BD21" s="137"/>
      <c r="BE21" s="137"/>
      <c r="BF21" s="137"/>
      <c r="BG21" s="137"/>
      <c r="BH21" s="137"/>
      <c r="BI21" s="137"/>
      <c r="BJ21" s="137"/>
      <c r="BK21" s="137"/>
      <c r="BL21" s="137"/>
      <c r="BM21" s="137"/>
    </row>
    <row r="22" spans="2:79" ht="15.45" customHeight="1" x14ac:dyDescent="0.3">
      <c r="J22" s="53"/>
      <c r="P22" s="137"/>
      <c r="Q22" s="137"/>
      <c r="R22" s="137"/>
      <c r="S22" s="137"/>
      <c r="T22" s="137"/>
      <c r="U22" s="137"/>
      <c r="V22" s="137"/>
      <c r="W22" s="137"/>
      <c r="X22" s="137"/>
      <c r="Y22" s="137"/>
      <c r="Z22" s="137"/>
      <c r="AV22" s="137"/>
      <c r="AW22" s="137"/>
      <c r="AX22" s="137"/>
      <c r="AY22" s="137"/>
      <c r="AZ22" s="137"/>
      <c r="BA22" s="137"/>
      <c r="BB22" s="137"/>
      <c r="BC22" s="137"/>
      <c r="BD22" s="137"/>
      <c r="BE22" s="137"/>
      <c r="BF22" s="137"/>
      <c r="BG22" s="137"/>
      <c r="BH22" s="137"/>
      <c r="BI22" s="137"/>
      <c r="BJ22" s="137"/>
      <c r="BK22" s="137"/>
      <c r="BL22" s="137"/>
      <c r="BM22" s="137"/>
    </row>
    <row r="23" spans="2:79" ht="15.45" customHeight="1" x14ac:dyDescent="0.3">
      <c r="H23" s="89"/>
      <c r="I23" s="89"/>
      <c r="J23" s="53"/>
      <c r="K23" s="89"/>
    </row>
    <row r="24" spans="2:79" ht="15.45" customHeight="1" x14ac:dyDescent="0.3">
      <c r="H24" s="85"/>
      <c r="I24" s="85"/>
      <c r="J24" s="53"/>
      <c r="K24" s="85"/>
    </row>
    <row r="25" spans="2:79" ht="15.45" customHeight="1" x14ac:dyDescent="0.3">
      <c r="H25" s="85"/>
      <c r="I25" s="85"/>
      <c r="J25" s="53"/>
      <c r="K25" s="85"/>
    </row>
    <row r="26" spans="2:79" ht="15.45" customHeight="1" x14ac:dyDescent="0.3">
      <c r="H26" s="85"/>
      <c r="K26" s="85"/>
    </row>
    <row r="27" spans="2:79" ht="15.45" customHeight="1" x14ac:dyDescent="0.3">
      <c r="H27" s="85"/>
      <c r="I27" s="85"/>
      <c r="J27" s="53"/>
      <c r="K27" s="85"/>
      <c r="AD27" s="45"/>
      <c r="AE27" s="45"/>
      <c r="AF27" s="45"/>
      <c r="AG27" s="45"/>
      <c r="AH27" s="45"/>
      <c r="AI27" s="45"/>
      <c r="AJ27" s="45"/>
      <c r="AK27" s="45"/>
      <c r="AL27" s="45"/>
      <c r="AM27" s="45"/>
      <c r="AN27" s="45"/>
      <c r="AO27" s="45"/>
      <c r="AP27" s="45"/>
      <c r="AQ27" s="45"/>
      <c r="AR27" s="45"/>
      <c r="AS27" s="45"/>
      <c r="AT27" s="45"/>
      <c r="AU27" s="45"/>
      <c r="AV27" s="45"/>
      <c r="AW27" s="45"/>
      <c r="AX27" s="45"/>
    </row>
    <row r="28" spans="2:79" ht="15.45" customHeight="1" x14ac:dyDescent="0.3">
      <c r="H28" s="85"/>
      <c r="I28" s="142">
        <v>-7.3261233539979181E-2</v>
      </c>
      <c r="J28" s="53"/>
      <c r="K28" s="85"/>
      <c r="T28" s="52" t="str">
        <f>'3 Prel. årssiffor'!U47</f>
        <v>Intensiteter: Utsläpp av växthusgaser per förädlingsvärde, ton koldioxidekvivalenter per miljoner kronor (2024 års priser)</v>
      </c>
      <c r="AD28" s="45"/>
      <c r="AE28" s="45"/>
      <c r="AF28" s="45"/>
      <c r="AG28" s="45"/>
      <c r="AH28" s="45"/>
      <c r="AI28" s="45"/>
      <c r="AJ28" s="45"/>
      <c r="AK28" s="45"/>
      <c r="AL28" s="45"/>
      <c r="AM28" s="45"/>
      <c r="AN28" s="45"/>
      <c r="AO28" s="45"/>
      <c r="AP28" s="45"/>
      <c r="AQ28" s="45"/>
      <c r="AR28" s="45"/>
      <c r="AS28" s="45"/>
      <c r="AT28" s="45"/>
      <c r="AU28" s="45"/>
      <c r="AV28" s="45"/>
      <c r="AW28" s="45"/>
      <c r="AX28" s="45"/>
    </row>
    <row r="29" spans="2:79" ht="15.45" customHeight="1" x14ac:dyDescent="0.3">
      <c r="H29" s="85"/>
      <c r="I29" s="142">
        <v>-6.545454545454546E-2</v>
      </c>
      <c r="J29" s="53"/>
      <c r="K29" s="85"/>
      <c r="S29" s="110"/>
      <c r="T29" s="64" t="str">
        <f>'3 Prel. årssiffor'!C48</f>
        <v>Aggregerad bransch</v>
      </c>
      <c r="U29" s="423">
        <f>'3 Prel. årssiffor'!U48</f>
        <v>2008</v>
      </c>
      <c r="V29" s="423">
        <f>'3 Prel. årssiffor'!W48</f>
        <v>2010</v>
      </c>
      <c r="W29" s="423">
        <f>'3 Prel. årssiffor'!Y48</f>
        <v>2012</v>
      </c>
      <c r="X29" s="423">
        <f>'3 Prel. årssiffor'!AA48</f>
        <v>2014</v>
      </c>
      <c r="Y29" s="423">
        <f>'3 Prel. årssiffor'!AC48</f>
        <v>2016</v>
      </c>
      <c r="Z29" s="423">
        <f>'3 Prel. årssiffor'!AE48</f>
        <v>2018</v>
      </c>
      <c r="AA29" s="423">
        <f>'3 Prel. årssiffor'!AG48</f>
        <v>2020</v>
      </c>
      <c r="AB29" s="423">
        <f>'3 Prel. årssiffor'!AI48</f>
        <v>2022</v>
      </c>
      <c r="AC29" s="423" t="str">
        <f>'3 Prel. årssiffor'!AK48</f>
        <v>2024***</v>
      </c>
      <c r="AD29" s="45"/>
      <c r="AE29" s="120"/>
      <c r="AF29" s="45"/>
      <c r="AG29" s="120"/>
      <c r="AH29" s="45"/>
      <c r="AI29" s="120"/>
      <c r="AJ29" s="45"/>
      <c r="AK29" s="120"/>
      <c r="AL29" s="120"/>
      <c r="AM29" s="120"/>
      <c r="AN29" s="120"/>
      <c r="AO29" s="120"/>
      <c r="AP29" s="45"/>
      <c r="AQ29" s="45"/>
      <c r="AR29" s="45"/>
      <c r="AS29" s="45"/>
      <c r="AT29" s="45"/>
      <c r="AU29" s="45"/>
      <c r="AV29" s="45"/>
      <c r="AW29" s="45"/>
      <c r="AX29" s="45"/>
    </row>
    <row r="30" spans="2:79" ht="15.45" customHeight="1" x14ac:dyDescent="0.3">
      <c r="H30" s="85"/>
      <c r="I30" s="142">
        <v>-7.0054745660784276E-2</v>
      </c>
      <c r="J30" s="53"/>
      <c r="K30" s="85"/>
      <c r="S30" s="110"/>
      <c r="T30" s="59" t="str">
        <f>'3 Prel. årssiffor'!C49</f>
        <v>Jordbruk, skogsbruk och fiske</v>
      </c>
      <c r="U30" s="424">
        <f>'3 Prel. årssiffor'!U49</f>
        <v>122.3282673935189</v>
      </c>
      <c r="V30" s="424">
        <f>'3 Prel. årssiffor'!W49</f>
        <v>115.16148082046168</v>
      </c>
      <c r="W30" s="424">
        <f>'3 Prel. årssiffor'!Y49</f>
        <v>106.65278707214911</v>
      </c>
      <c r="X30" s="424">
        <f>'3 Prel. årssiffor'!AA49</f>
        <v>90.432964433555796</v>
      </c>
      <c r="Y30" s="424">
        <f>'3 Prel. årssiffor'!AC49</f>
        <v>85.897643442622964</v>
      </c>
      <c r="Z30" s="424">
        <f>'3 Prel. årssiffor'!AE49</f>
        <v>90.791121421653642</v>
      </c>
      <c r="AA30" s="424">
        <f>'3 Prel. årssiffor'!AG49</f>
        <v>87.111622185377328</v>
      </c>
      <c r="AB30" s="424">
        <f>'3 Prel. årssiffor'!AI49</f>
        <v>79.57601386898618</v>
      </c>
      <c r="AC30" s="424">
        <f>'3 Prel. årssiffor'!AK49</f>
        <v>90.856875481669064</v>
      </c>
      <c r="AD30" s="45"/>
      <c r="AE30" s="106"/>
      <c r="AF30" s="45"/>
      <c r="AG30" s="106"/>
      <c r="AH30" s="45"/>
      <c r="AI30" s="106"/>
      <c r="AJ30" s="45"/>
      <c r="AK30" s="106"/>
      <c r="AL30" s="106"/>
      <c r="AM30" s="106"/>
      <c r="AN30" s="106"/>
      <c r="AO30" s="106"/>
      <c r="AP30" s="45"/>
      <c r="AQ30" s="45"/>
      <c r="AR30" s="45"/>
      <c r="AS30" s="45"/>
      <c r="AT30" s="45"/>
      <c r="AU30" s="45"/>
      <c r="AV30" s="45"/>
      <c r="AW30" s="45"/>
      <c r="AX30" s="45"/>
    </row>
    <row r="31" spans="2:79" ht="15.45" customHeight="1" x14ac:dyDescent="0.3">
      <c r="H31" s="85"/>
      <c r="I31" s="142">
        <v>-7.6515809314047306E-2</v>
      </c>
      <c r="J31" s="53"/>
      <c r="K31" s="85"/>
      <c r="M31" s="90"/>
      <c r="S31" s="110"/>
      <c r="T31" s="59" t="str">
        <f>'3 Prel. årssiffor'!C50</f>
        <v>Utvinning av mineral</v>
      </c>
      <c r="U31" s="424">
        <f>'3 Prel. årssiffor'!U50</f>
        <v>17.117446340121077</v>
      </c>
      <c r="V31" s="424">
        <f>'3 Prel. årssiffor'!W50</f>
        <v>18.581136694595109</v>
      </c>
      <c r="W31" s="424">
        <f>'3 Prel. årssiffor'!Y50</f>
        <v>20.976841813904137</v>
      </c>
      <c r="X31" s="424">
        <f>'3 Prel. årssiffor'!AA50</f>
        <v>25.958596607914867</v>
      </c>
      <c r="Y31" s="424">
        <f>'3 Prel. årssiffor'!AC50</f>
        <v>23.476712537837358</v>
      </c>
      <c r="Z31" s="424">
        <f>'3 Prel. årssiffor'!AE50</f>
        <v>19.550641309155242</v>
      </c>
      <c r="AA31" s="424">
        <f>'3 Prel. årssiffor'!AG50</f>
        <v>19.76781583874876</v>
      </c>
      <c r="AB31" s="424">
        <f>'3 Prel. årssiffor'!AI50</f>
        <v>21.005541151949572</v>
      </c>
      <c r="AC31" s="424">
        <f>'3 Prel. årssiffor'!AK50</f>
        <v>25.628593675131768</v>
      </c>
      <c r="AD31" s="45"/>
      <c r="AE31" s="106"/>
      <c r="AF31" s="45"/>
      <c r="AG31" s="106"/>
      <c r="AH31" s="45"/>
      <c r="AI31" s="106"/>
      <c r="AJ31" s="45"/>
      <c r="AK31" s="106"/>
      <c r="AL31" s="106"/>
      <c r="AM31" s="106"/>
      <c r="AN31" s="106"/>
      <c r="AO31" s="106"/>
      <c r="AP31" s="45"/>
      <c r="AQ31" s="45"/>
      <c r="AR31" s="45"/>
      <c r="AS31" s="45"/>
      <c r="AT31" s="45"/>
      <c r="AU31" s="45"/>
      <c r="AV31" s="45"/>
      <c r="AW31" s="45"/>
      <c r="AX31" s="45"/>
    </row>
    <row r="32" spans="2:79" ht="15.45" customHeight="1" x14ac:dyDescent="0.3">
      <c r="H32" s="85"/>
      <c r="I32" s="142">
        <v>3.4374180005247966E-3</v>
      </c>
      <c r="J32" s="85"/>
      <c r="K32" s="85"/>
      <c r="S32" s="110"/>
      <c r="T32" s="59" t="str">
        <f>'3 Prel. årssiffor'!C51</f>
        <v>Tillverkningsindustri</v>
      </c>
      <c r="U32" s="424">
        <f>'3 Prel. årssiffor'!U51</f>
        <v>23.203140600774084</v>
      </c>
      <c r="V32" s="424">
        <f>'3 Prel. årssiffor'!W51</f>
        <v>23.311809672117882</v>
      </c>
      <c r="W32" s="424">
        <f>'3 Prel. årssiffor'!Y51</f>
        <v>21.324224545889425</v>
      </c>
      <c r="X32" s="424">
        <f>'3 Prel. årssiffor'!AA51</f>
        <v>21.0983596888832</v>
      </c>
      <c r="Y32" s="424">
        <f>'3 Prel. årssiffor'!AC51</f>
        <v>20.131512459423206</v>
      </c>
      <c r="Z32" s="424">
        <f>'3 Prel. årssiffor'!AE51</f>
        <v>18.689700892546195</v>
      </c>
      <c r="AA32" s="424">
        <f>'3 Prel. årssiffor'!AG51</f>
        <v>17.534754887994108</v>
      </c>
      <c r="AB32" s="424">
        <f>'3 Prel. årssiffor'!AI51</f>
        <v>15.261928749058935</v>
      </c>
      <c r="AC32" s="424">
        <f>'3 Prel. årssiffor'!AK51</f>
        <v>16.459494115496021</v>
      </c>
      <c r="AD32" s="45"/>
      <c r="AE32" s="106"/>
      <c r="AF32" s="45"/>
      <c r="AG32" s="106"/>
      <c r="AH32" s="45"/>
      <c r="AI32" s="106"/>
      <c r="AJ32" s="45"/>
      <c r="AK32" s="106"/>
      <c r="AL32" s="106"/>
      <c r="AM32" s="106"/>
      <c r="AN32" s="106"/>
      <c r="AO32" s="106"/>
      <c r="AP32" s="45"/>
      <c r="AQ32" s="45"/>
      <c r="AR32" s="45"/>
      <c r="AS32" s="45"/>
      <c r="AT32" s="45"/>
      <c r="AU32" s="45"/>
      <c r="AV32" s="45"/>
      <c r="AW32" s="45"/>
      <c r="AX32" s="45"/>
    </row>
    <row r="33" spans="2:50" ht="15.45" customHeight="1" x14ac:dyDescent="0.3">
      <c r="H33" s="88"/>
      <c r="I33" s="142">
        <v>-3.3410683308175815E-2</v>
      </c>
      <c r="J33" s="85"/>
      <c r="K33" s="88"/>
      <c r="S33" s="110"/>
      <c r="T33" s="59" t="str">
        <f>'3 Prel. årssiffor'!C52</f>
        <v>El, gas och värmeverk samt vatten, avlopp och avfall</v>
      </c>
      <c r="U33" s="424">
        <f>'3 Prel. årssiffor'!U52</f>
        <v>66.968410337029425</v>
      </c>
      <c r="V33" s="424">
        <f>'3 Prel. årssiffor'!W52</f>
        <v>86.044725577480719</v>
      </c>
      <c r="W33" s="424">
        <f>'3 Prel. årssiffor'!Y52</f>
        <v>57.255534428901264</v>
      </c>
      <c r="X33" s="424">
        <f>'3 Prel. årssiffor'!AA52</f>
        <v>49.756573109793116</v>
      </c>
      <c r="Y33" s="424">
        <f>'3 Prel. årssiffor'!AC52</f>
        <v>52.154341219947582</v>
      </c>
      <c r="Z33" s="424">
        <f>'3 Prel. årssiffor'!AE52</f>
        <v>58.130931628897926</v>
      </c>
      <c r="AA33" s="424">
        <f>'3 Prel. årssiffor'!AG52</f>
        <v>32.809175821516718</v>
      </c>
      <c r="AB33" s="424">
        <f>'3 Prel. årssiffor'!AI52</f>
        <v>46.985672055181233</v>
      </c>
      <c r="AC33" s="424">
        <f>'3 Prel. årssiffor'!AK52</f>
        <v>37.805290688985203</v>
      </c>
      <c r="AD33" s="45"/>
      <c r="AE33" s="106"/>
      <c r="AF33" s="45"/>
      <c r="AG33" s="106"/>
      <c r="AH33" s="45"/>
      <c r="AI33" s="106"/>
      <c r="AJ33" s="45"/>
      <c r="AK33" s="106"/>
      <c r="AL33" s="106"/>
      <c r="AM33" s="106"/>
      <c r="AN33" s="106"/>
      <c r="AO33" s="106"/>
      <c r="AP33" s="45"/>
      <c r="AQ33" s="45"/>
      <c r="AR33" s="45"/>
      <c r="AS33" s="45"/>
      <c r="AT33" s="45"/>
      <c r="AU33" s="45"/>
      <c r="AV33" s="45"/>
      <c r="AW33" s="45"/>
      <c r="AX33" s="45"/>
    </row>
    <row r="34" spans="2:50" ht="15.45" customHeight="1" x14ac:dyDescent="0.3">
      <c r="I34" s="143">
        <v>6.4790055764175139E-3</v>
      </c>
      <c r="J34" s="88"/>
      <c r="S34" s="110"/>
      <c r="T34" s="59" t="str">
        <f>'3 Prel. årssiffor'!C53</f>
        <v>Byggverksamhet</v>
      </c>
      <c r="U34" s="424">
        <f>'3 Prel. årssiffor'!U53</f>
        <v>6.2839597685125366</v>
      </c>
      <c r="V34" s="424">
        <f>'3 Prel. årssiffor'!W53</f>
        <v>6.6282205267876781</v>
      </c>
      <c r="W34" s="424">
        <f>'3 Prel. årssiffor'!Y53</f>
        <v>6.3040979838444864</v>
      </c>
      <c r="X34" s="424">
        <f>'3 Prel. årssiffor'!AA53</f>
        <v>6.0386056561003372</v>
      </c>
      <c r="Y34" s="424">
        <f>'3 Prel. årssiffor'!AC53</f>
        <v>5.9430275051673389</v>
      </c>
      <c r="Z34" s="424">
        <f>'3 Prel. årssiffor'!AE53</f>
        <v>5.1094745571668021</v>
      </c>
      <c r="AA34" s="424">
        <f>'3 Prel. årssiffor'!AG53</f>
        <v>5.1975153006823493</v>
      </c>
      <c r="AB34" s="424">
        <f>'3 Prel. årssiffor'!AI53</f>
        <v>4.6618006725771934</v>
      </c>
      <c r="AC34" s="424">
        <f>'3 Prel. årssiffor'!AK53</f>
        <v>5.9227566098703299</v>
      </c>
      <c r="AD34" s="45"/>
      <c r="AE34" s="106"/>
      <c r="AF34" s="45"/>
      <c r="AG34" s="106"/>
      <c r="AH34" s="45"/>
      <c r="AI34" s="106"/>
      <c r="AJ34" s="45"/>
      <c r="AK34" s="106"/>
      <c r="AL34" s="106"/>
      <c r="AM34" s="106"/>
      <c r="AN34" s="106"/>
      <c r="AO34" s="106"/>
      <c r="AP34" s="45"/>
      <c r="AQ34" s="45"/>
      <c r="AR34" s="45"/>
      <c r="AS34" s="45"/>
      <c r="AT34" s="45"/>
      <c r="AU34" s="45"/>
      <c r="AV34" s="45"/>
      <c r="AW34" s="45"/>
      <c r="AX34" s="45"/>
    </row>
    <row r="35" spans="2:50" ht="15.45" customHeight="1" x14ac:dyDescent="0.3">
      <c r="I35" s="144">
        <v>-1.9079680556390491E-2</v>
      </c>
      <c r="S35" s="91"/>
      <c r="T35" s="59" t="str">
        <f>'3 Prel. årssiffor'!C54</f>
        <v>Transportindustri</v>
      </c>
      <c r="U35" s="424">
        <f>'3 Prel. årssiffor'!U54</f>
        <v>51.376225781079107</v>
      </c>
      <c r="V35" s="424">
        <f>'3 Prel. årssiffor'!W54</f>
        <v>49.157618998380038</v>
      </c>
      <c r="W35" s="424">
        <f>'3 Prel. årssiffor'!Y54</f>
        <v>34.809087604841935</v>
      </c>
      <c r="X35" s="424">
        <f>'3 Prel. årssiffor'!AA54</f>
        <v>34.084979896230045</v>
      </c>
      <c r="Y35" s="424">
        <f>'3 Prel. årssiffor'!AC54</f>
        <v>40.622577737719695</v>
      </c>
      <c r="Z35" s="424">
        <f>'3 Prel. årssiffor'!AE54</f>
        <v>35.398340161781697</v>
      </c>
      <c r="AA35" s="424">
        <f>'3 Prel. årssiffor'!AG54</f>
        <v>31.750921551457441</v>
      </c>
      <c r="AB35" s="424">
        <f>'3 Prel. årssiffor'!AI54</f>
        <v>33.194861078590328</v>
      </c>
      <c r="AC35" s="424">
        <f>'3 Prel. årssiffor'!AK54</f>
        <v>41.980230022577722</v>
      </c>
      <c r="AD35" s="45"/>
      <c r="AE35" s="137"/>
      <c r="AG35" s="137"/>
      <c r="AI35" s="137"/>
      <c r="AK35" s="137"/>
      <c r="AL35" s="137"/>
      <c r="AM35" s="137"/>
      <c r="AN35" s="137"/>
      <c r="AO35" s="137"/>
    </row>
    <row r="36" spans="2:50" ht="15.45" customHeight="1" x14ac:dyDescent="0.3">
      <c r="I36" s="144">
        <v>8.1585824462999546E-3</v>
      </c>
      <c r="S36" s="91"/>
      <c r="T36" s="59" t="str">
        <f>'3 Prel. årssiffor'!C55</f>
        <v>Övriga tjänster</v>
      </c>
      <c r="U36" s="424">
        <f>'3 Prel. årssiffor'!U55</f>
        <v>2.4167656108223805</v>
      </c>
      <c r="V36" s="424">
        <f>'3 Prel. årssiffor'!W55</f>
        <v>2.3198228824022031</v>
      </c>
      <c r="W36" s="424">
        <f>'3 Prel. årssiffor'!Y55</f>
        <v>2.0363033560517909</v>
      </c>
      <c r="X36" s="424">
        <f>'3 Prel. årssiffor'!AA55</f>
        <v>1.7434519281120013</v>
      </c>
      <c r="Y36" s="424">
        <f>'3 Prel. årssiffor'!AC55</f>
        <v>1.510283346317576</v>
      </c>
      <c r="Z36" s="424">
        <f>'3 Prel. årssiffor'!AE55</f>
        <v>1.3933421999719606</v>
      </c>
      <c r="AA36" s="424">
        <f>'3 Prel. årssiffor'!AG55</f>
        <v>1.2517457290628495</v>
      </c>
      <c r="AB36" s="424">
        <f>'3 Prel. årssiffor'!AI55</f>
        <v>1.0433994779152094</v>
      </c>
      <c r="AC36" s="424">
        <f>'3 Prel. årssiffor'!AK55</f>
        <v>1.1758209134189972</v>
      </c>
      <c r="AD36" s="45"/>
      <c r="AE36" s="137"/>
      <c r="AG36" s="137"/>
      <c r="AI36" s="137"/>
      <c r="AK36" s="137"/>
      <c r="AL36" s="137"/>
      <c r="AM36" s="137"/>
      <c r="AN36" s="137"/>
      <c r="AO36" s="137"/>
    </row>
    <row r="37" spans="2:50" ht="15.45" customHeight="1" x14ac:dyDescent="0.3">
      <c r="I37" s="144">
        <v>-1.6550550589080597E-2</v>
      </c>
      <c r="S37" s="91"/>
      <c r="T37" s="59" t="str">
        <f>'3 Prel. årssiffor'!C56</f>
        <v>Offentlig sektor</v>
      </c>
      <c r="U37" s="424">
        <f>'3 Prel. årssiffor'!U56</f>
        <v>0.5401052372793107</v>
      </c>
      <c r="V37" s="424">
        <f>'3 Prel. årssiffor'!W56</f>
        <v>0.51503827875322206</v>
      </c>
      <c r="W37" s="424">
        <f>'3 Prel. årssiffor'!Y56</f>
        <v>0.46652978092153397</v>
      </c>
      <c r="X37" s="424">
        <f>'3 Prel. årssiffor'!AA56</f>
        <v>0.37994467180319624</v>
      </c>
      <c r="Y37" s="424">
        <f>'3 Prel. årssiffor'!AC56</f>
        <v>0.35146545791740508</v>
      </c>
      <c r="Z37" s="424">
        <f>'3 Prel. årssiffor'!AE56</f>
        <v>0.31659151989176776</v>
      </c>
      <c r="AA37" s="424">
        <f>'3 Prel. årssiffor'!AG56</f>
        <v>0.33640552578297461</v>
      </c>
      <c r="AB37" s="424">
        <f>'3 Prel. årssiffor'!AI56</f>
        <v>0.27930272397965189</v>
      </c>
      <c r="AC37" s="424">
        <f>'3 Prel. årssiffor'!AK56</f>
        <v>0.29785135776545235</v>
      </c>
      <c r="AD37" s="45"/>
      <c r="AE37" s="137"/>
      <c r="AG37" s="137"/>
      <c r="AI37" s="137"/>
      <c r="AK37" s="137"/>
      <c r="AL37" s="137"/>
      <c r="AM37" s="137"/>
      <c r="AN37" s="137"/>
      <c r="AO37" s="137"/>
    </row>
    <row r="38" spans="2:50" ht="15.45" customHeight="1" x14ac:dyDescent="0.3">
      <c r="I38" s="145"/>
      <c r="S38" s="93"/>
      <c r="T38" s="59"/>
      <c r="U38" s="59"/>
      <c r="V38" s="117"/>
      <c r="W38" s="117"/>
      <c r="X38" s="117"/>
      <c r="Y38" s="117"/>
      <c r="Z38" s="117"/>
      <c r="AA38" s="117"/>
      <c r="AB38" s="117"/>
      <c r="AC38" s="117"/>
      <c r="AD38" s="45"/>
      <c r="AE38" s="137"/>
      <c r="AG38" s="137"/>
      <c r="AI38" s="137"/>
      <c r="AK38" s="137"/>
      <c r="AL38" s="137"/>
      <c r="AM38" s="137"/>
      <c r="AN38" s="137"/>
      <c r="AO38" s="137"/>
    </row>
    <row r="39" spans="2:50" ht="15.45" customHeight="1" x14ac:dyDescent="0.3">
      <c r="I39" s="145"/>
      <c r="S39" s="91"/>
      <c r="T39" s="59"/>
      <c r="U39" s="59"/>
      <c r="V39" s="120"/>
      <c r="W39" s="106"/>
      <c r="X39" s="106"/>
      <c r="Y39" s="106"/>
      <c r="Z39" s="106"/>
      <c r="AA39" s="106"/>
      <c r="AB39" s="106"/>
      <c r="AC39" s="106"/>
      <c r="AD39" s="106"/>
      <c r="AE39" s="137"/>
      <c r="AF39" s="137"/>
      <c r="AG39" s="137"/>
      <c r="AH39" s="137"/>
      <c r="AI39" s="137"/>
      <c r="AJ39" s="137"/>
      <c r="AK39" s="137"/>
      <c r="AL39" s="137"/>
      <c r="AM39" s="137"/>
      <c r="AN39" s="137"/>
      <c r="AO39" s="137"/>
    </row>
    <row r="40" spans="2:50" ht="15.45" customHeight="1" x14ac:dyDescent="0.3">
      <c r="S40" s="91"/>
      <c r="T40" s="59"/>
      <c r="U40" s="59"/>
      <c r="V40" s="120"/>
      <c r="W40" s="45"/>
      <c r="X40" s="45"/>
      <c r="Y40" s="45"/>
      <c r="Z40" s="45"/>
      <c r="AA40" s="45"/>
      <c r="AB40" s="45"/>
      <c r="AC40" s="45"/>
      <c r="AD40" s="45"/>
    </row>
    <row r="41" spans="2:50" ht="15.45" customHeight="1" x14ac:dyDescent="0.3">
      <c r="S41" s="91"/>
      <c r="T41" s="45"/>
      <c r="U41" s="45"/>
      <c r="V41" s="45"/>
      <c r="W41" s="45"/>
      <c r="X41" s="45"/>
      <c r="Y41" s="45"/>
      <c r="Z41" s="45"/>
      <c r="AA41" s="45"/>
      <c r="AB41" s="45"/>
      <c r="AC41" s="45"/>
    </row>
    <row r="42" spans="2:50" ht="15.45" customHeight="1" x14ac:dyDescent="0.3">
      <c r="S42" s="91"/>
      <c r="T42" s="45"/>
      <c r="U42" s="45"/>
      <c r="V42" s="45"/>
      <c r="W42" s="45"/>
      <c r="X42" s="45"/>
      <c r="Y42" s="45"/>
      <c r="Z42" s="45"/>
      <c r="AA42" s="45"/>
      <c r="AB42" s="45"/>
      <c r="AC42" s="45"/>
    </row>
    <row r="43" spans="2:50" ht="15.45" customHeight="1" x14ac:dyDescent="0.3">
      <c r="T43" s="45"/>
      <c r="U43" s="45"/>
      <c r="V43" s="45"/>
      <c r="W43" s="45"/>
      <c r="X43" s="45"/>
      <c r="Y43" s="45"/>
      <c r="Z43" s="45"/>
      <c r="AA43" s="45"/>
      <c r="AB43" s="45"/>
      <c r="AC43" s="45"/>
    </row>
    <row r="44" spans="2:50" ht="15.45" customHeight="1" x14ac:dyDescent="0.3">
      <c r="T44" s="45"/>
      <c r="U44" s="45"/>
      <c r="V44" s="45"/>
      <c r="W44" s="45"/>
      <c r="X44" s="45"/>
      <c r="Y44" s="45"/>
      <c r="Z44" s="45"/>
      <c r="AA44" s="45"/>
      <c r="AB44" s="45"/>
      <c r="AC44" s="45"/>
    </row>
    <row r="45" spans="2:50" ht="15.45" customHeight="1" x14ac:dyDescent="0.3">
      <c r="B45" s="86"/>
      <c r="C45" s="86"/>
      <c r="D45" s="86"/>
      <c r="E45" s="86"/>
    </row>
    <row r="46" spans="2:50" ht="15.45" customHeight="1" x14ac:dyDescent="0.3">
      <c r="B46" s="86"/>
      <c r="C46" s="86"/>
      <c r="D46" s="86"/>
      <c r="E46" s="86"/>
    </row>
    <row r="47" spans="2:50" ht="15.45" customHeight="1" x14ac:dyDescent="0.3">
      <c r="B47" s="94"/>
      <c r="C47" s="94"/>
      <c r="D47" s="94"/>
      <c r="E47" s="95"/>
      <c r="F47" s="67"/>
      <c r="G47" s="96"/>
    </row>
    <row r="48" spans="2:50" ht="15.45" customHeight="1" x14ac:dyDescent="0.3">
      <c r="B48" s="97"/>
      <c r="C48" s="98"/>
      <c r="D48" s="98"/>
      <c r="E48" s="86"/>
      <c r="F48" s="99"/>
      <c r="G48" s="96"/>
      <c r="H48" s="99"/>
      <c r="I48" s="99"/>
      <c r="J48" s="99"/>
      <c r="K48" s="99"/>
    </row>
    <row r="49" spans="2:47" ht="15.45" customHeight="1" x14ac:dyDescent="0.3">
      <c r="B49" s="97"/>
      <c r="C49" s="98"/>
      <c r="D49" s="98"/>
      <c r="E49" s="86"/>
      <c r="F49" s="99"/>
      <c r="G49" s="96"/>
      <c r="H49" s="99"/>
      <c r="I49" s="99"/>
      <c r="J49" s="99"/>
      <c r="K49" s="99"/>
    </row>
    <row r="50" spans="2:47" ht="15.45" customHeight="1" x14ac:dyDescent="0.3">
      <c r="B50" s="97"/>
      <c r="C50" s="98"/>
      <c r="D50" s="98"/>
      <c r="E50" s="86"/>
      <c r="F50" s="99"/>
      <c r="G50" s="96"/>
      <c r="H50" s="99"/>
      <c r="I50" s="99"/>
      <c r="J50" s="99"/>
      <c r="K50" s="99"/>
    </row>
    <row r="51" spans="2:47" ht="15.45" customHeight="1" x14ac:dyDescent="0.3">
      <c r="C51" s="416"/>
      <c r="D51" s="416"/>
      <c r="F51" s="66"/>
      <c r="G51" s="65"/>
      <c r="H51" s="99"/>
      <c r="I51" s="99"/>
      <c r="J51" s="99"/>
      <c r="K51" s="99"/>
    </row>
    <row r="52" spans="2:47" ht="15.45" customHeight="1" x14ac:dyDescent="0.3">
      <c r="F52" s="66"/>
      <c r="G52" s="65"/>
      <c r="H52" s="99"/>
      <c r="I52" s="99"/>
      <c r="J52" s="99"/>
      <c r="K52" s="99"/>
    </row>
    <row r="53" spans="2:47" ht="15.45" customHeight="1" x14ac:dyDescent="0.3">
      <c r="F53" s="66"/>
      <c r="G53" s="65"/>
      <c r="H53" s="99"/>
      <c r="I53" s="99"/>
      <c r="J53" s="99"/>
      <c r="K53" s="99"/>
    </row>
    <row r="54" spans="2:47" s="92" customFormat="1" ht="15.45" customHeight="1" x14ac:dyDescent="0.3">
      <c r="E54" s="52"/>
      <c r="F54" s="66"/>
      <c r="G54" s="65"/>
      <c r="H54" s="99"/>
      <c r="I54" s="99"/>
      <c r="J54" s="99"/>
      <c r="K54" s="99"/>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row>
    <row r="55" spans="2:47" ht="15.45" customHeight="1" x14ac:dyDescent="0.3">
      <c r="F55" s="66"/>
      <c r="G55" s="65"/>
      <c r="I55" s="99"/>
      <c r="J55" s="99"/>
      <c r="K55" s="99"/>
    </row>
    <row r="56" spans="2:47" ht="15.45" customHeight="1" x14ac:dyDescent="0.3">
      <c r="F56" s="66"/>
      <c r="G56" s="65"/>
      <c r="H56" s="99"/>
      <c r="I56" s="99"/>
      <c r="J56" s="99"/>
      <c r="K56" s="99"/>
      <c r="T56" s="52" t="str">
        <f>'3 Prel. årssiffor'!AL47</f>
        <v>Intensiteter: Utsläpp av växthusgaser per sysselsatta, ton koldioxidekvivalenter per sysselsatt</v>
      </c>
      <c r="AD56"/>
      <c r="AE56"/>
      <c r="AF56"/>
      <c r="AG56"/>
      <c r="AH56"/>
      <c r="AI56"/>
      <c r="AJ56"/>
      <c r="AK56"/>
      <c r="AL56"/>
      <c r="AM56"/>
      <c r="AN56"/>
      <c r="AO56"/>
      <c r="AP56"/>
    </row>
    <row r="57" spans="2:47" ht="15.45" customHeight="1" x14ac:dyDescent="0.3">
      <c r="T57" s="64" t="str">
        <f>'3 Prel. årssiffor'!C48</f>
        <v>Aggregerad bransch</v>
      </c>
      <c r="U57" s="423">
        <f>'3 Prel. årssiffor'!AL48</f>
        <v>2008</v>
      </c>
      <c r="V57" s="423">
        <f>'3 Prel. årssiffor'!AN48</f>
        <v>2010</v>
      </c>
      <c r="W57" s="423">
        <f>'3 Prel. årssiffor'!AP48</f>
        <v>2012</v>
      </c>
      <c r="X57" s="423">
        <f>'3 Prel. årssiffor'!AR48</f>
        <v>2014</v>
      </c>
      <c r="Y57" s="423">
        <f>'3 Prel. årssiffor'!AT48</f>
        <v>2016</v>
      </c>
      <c r="Z57" s="423">
        <f>'3 Prel. årssiffor'!AV48</f>
        <v>2018</v>
      </c>
      <c r="AA57" s="423">
        <f>'3 Prel. årssiffor'!AX48</f>
        <v>2020</v>
      </c>
      <c r="AB57" s="423">
        <f>'3 Prel. årssiffor'!AZ48</f>
        <v>2022</v>
      </c>
      <c r="AC57" s="423" t="str">
        <f>'3 Prel. årssiffor'!BB48</f>
        <v>2024***</v>
      </c>
      <c r="AD57"/>
      <c r="AE57"/>
      <c r="AF57"/>
      <c r="AG57"/>
      <c r="AH57"/>
      <c r="AI57"/>
      <c r="AJ57"/>
      <c r="AK57"/>
      <c r="AL57"/>
      <c r="AM57"/>
      <c r="AN57"/>
      <c r="AO57"/>
      <c r="AP57"/>
    </row>
    <row r="58" spans="2:47" ht="15.45" customHeight="1" x14ac:dyDescent="0.3">
      <c r="T58" s="59" t="str">
        <f>'3 Prel. årssiffor'!C49</f>
        <v>Jordbruk, skogsbruk och fiske</v>
      </c>
      <c r="U58" s="425">
        <f>'3 Prel. årssiffor'!AL49</f>
        <v>79.128851291184333</v>
      </c>
      <c r="V58" s="425">
        <f>'3 Prel. årssiffor'!AN49</f>
        <v>75.196401028277634</v>
      </c>
      <c r="W58" s="425">
        <f>'3 Prel. årssiffor'!AP49</f>
        <v>65.347304479878517</v>
      </c>
      <c r="X58" s="425">
        <f>'3 Prel. årssiffor'!AR49</f>
        <v>64.195202398800603</v>
      </c>
      <c r="Y58" s="425">
        <f>'3 Prel. årssiffor'!AT49</f>
        <v>65.14071484071485</v>
      </c>
      <c r="Z58" s="425">
        <f>'3 Prel. årssiffor'!AV49</f>
        <v>61.636620795107028</v>
      </c>
      <c r="AA58" s="425">
        <f>'3 Prel. årssiffor'!AX49</f>
        <v>59.226399999999998</v>
      </c>
      <c r="AB58" s="425">
        <f>'3 Prel. årssiffor'!AZ49</f>
        <v>57.376950867052024</v>
      </c>
      <c r="AC58" s="425">
        <f>'3 Prel. årssiffor'!BB49</f>
        <v>59.242857142857147</v>
      </c>
      <c r="AD58" s="159"/>
      <c r="AE58"/>
      <c r="AF58"/>
      <c r="AG58"/>
      <c r="AH58"/>
      <c r="AI58"/>
      <c r="AJ58"/>
      <c r="AK58"/>
      <c r="AL58"/>
      <c r="AM58"/>
      <c r="AN58"/>
      <c r="AO58"/>
      <c r="AP58"/>
    </row>
    <row r="59" spans="2:47" ht="15.45" customHeight="1" x14ac:dyDescent="0.3">
      <c r="T59" s="59" t="str">
        <f>'3 Prel. årssiffor'!C50</f>
        <v>Utvinning av mineral</v>
      </c>
      <c r="U59" s="425">
        <f>'3 Prel. årssiffor'!AL50</f>
        <v>84.517391304347825</v>
      </c>
      <c r="V59" s="425">
        <f>'3 Prel. årssiffor'!AN50</f>
        <v>100.04886363636363</v>
      </c>
      <c r="W59" s="425">
        <f>'3 Prel. årssiffor'!AP50</f>
        <v>94.732291666666669</v>
      </c>
      <c r="X59" s="425">
        <f>'3 Prel. årssiffor'!AR50</f>
        <v>93.668999999999997</v>
      </c>
      <c r="Y59" s="425">
        <f>'3 Prel. årssiffor'!AT50</f>
        <v>100.3195652173913</v>
      </c>
      <c r="Z59" s="425">
        <f>'3 Prel. årssiffor'!AV50</f>
        <v>92.091666666666669</v>
      </c>
      <c r="AA59" s="425">
        <f>'3 Prel. årssiffor'!AX50</f>
        <v>89.736000000000004</v>
      </c>
      <c r="AB59" s="425">
        <f>'3 Prel. årssiffor'!AZ50</f>
        <v>77.233644859813083</v>
      </c>
      <c r="AC59" s="425">
        <f>'3 Prel. årssiffor'!BB50</f>
        <v>79.239814814814821</v>
      </c>
      <c r="AD59" s="159"/>
      <c r="AE59"/>
      <c r="AF59"/>
      <c r="AG59"/>
      <c r="AH59"/>
      <c r="AI59"/>
      <c r="AJ59"/>
      <c r="AK59"/>
      <c r="AL59"/>
      <c r="AM59"/>
      <c r="AN59"/>
      <c r="AO59"/>
      <c r="AP59"/>
    </row>
    <row r="60" spans="2:47" ht="15.45" customHeight="1" x14ac:dyDescent="0.3">
      <c r="T60" s="59" t="str">
        <f>'3 Prel. årssiffor'!C51</f>
        <v>Tillverkningsindustri</v>
      </c>
      <c r="U60" s="425">
        <f>'3 Prel. årssiffor'!AL51</f>
        <v>28.191546901560809</v>
      </c>
      <c r="V60" s="425">
        <f>'3 Prel. årssiffor'!AN51</f>
        <v>30.596709610027855</v>
      </c>
      <c r="W60" s="425">
        <f>'3 Prel. årssiffor'!AP51</f>
        <v>27.631430572579234</v>
      </c>
      <c r="X60" s="425">
        <f>'3 Prel. årssiffor'!AR51</f>
        <v>26.570670289855073</v>
      </c>
      <c r="Y60" s="425">
        <f>'3 Prel. årssiffor'!AT51</f>
        <v>28.55328330206379</v>
      </c>
      <c r="Z60" s="425">
        <f>'3 Prel. årssiffor'!AV51</f>
        <v>26.890425912670008</v>
      </c>
      <c r="AA60" s="425">
        <f>'3 Prel. årssiffor'!AX51</f>
        <v>23.878202781844802</v>
      </c>
      <c r="AB60" s="425">
        <f>'3 Prel. årssiffor'!AZ51</f>
        <v>24.48793801725656</v>
      </c>
      <c r="AC60" s="425">
        <f>'3 Prel. årssiffor'!BB51</f>
        <v>23.846932729173929</v>
      </c>
      <c r="AD60" s="159"/>
      <c r="AE60"/>
      <c r="AF60"/>
      <c r="AG60"/>
      <c r="AH60"/>
      <c r="AI60"/>
      <c r="AJ60"/>
      <c r="AK60"/>
      <c r="AL60"/>
      <c r="AM60"/>
      <c r="AN60"/>
      <c r="AO60"/>
      <c r="AP60"/>
    </row>
    <row r="61" spans="2:47" ht="15.45" customHeight="1" x14ac:dyDescent="0.3">
      <c r="T61" s="59" t="str">
        <f>'3 Prel. årssiffor'!C52</f>
        <v>El, gas och värmeverk samt vatten, avlopp och avfall</v>
      </c>
      <c r="U61" s="425">
        <f>'3 Prel. årssiffor'!AL52</f>
        <v>211.69246435845213</v>
      </c>
      <c r="V61" s="425">
        <f>'3 Prel. årssiffor'!AN52</f>
        <v>262.24328657314629</v>
      </c>
      <c r="W61" s="425">
        <f>'3 Prel. årssiffor'!AP52</f>
        <v>196.84319066147859</v>
      </c>
      <c r="X61" s="425">
        <f>'3 Prel. årssiffor'!AR52</f>
        <v>159.61610486891385</v>
      </c>
      <c r="Y61" s="425">
        <f>'3 Prel. årssiffor'!AT52</f>
        <v>162.07421150278293</v>
      </c>
      <c r="Z61" s="425">
        <f>'3 Prel. årssiffor'!AV52</f>
        <v>150.33345259391771</v>
      </c>
      <c r="AA61" s="425">
        <f>'3 Prel. årssiffor'!AX52</f>
        <v>115.49165247018739</v>
      </c>
      <c r="AB61" s="425">
        <f>'3 Prel. årssiffor'!AZ52</f>
        <v>117.03250414593698</v>
      </c>
      <c r="AC61" s="425">
        <f>'3 Prel. årssiffor'!BB52</f>
        <v>97.590740740740742</v>
      </c>
      <c r="AD61" s="159"/>
      <c r="AE61"/>
      <c r="AF61"/>
      <c r="AG61"/>
      <c r="AH61"/>
      <c r="AI61"/>
      <c r="AJ61"/>
      <c r="AK61"/>
      <c r="AL61"/>
      <c r="AM61"/>
      <c r="AN61"/>
      <c r="AO61"/>
      <c r="AP61"/>
    </row>
    <row r="62" spans="2:47" ht="15.45" customHeight="1" x14ac:dyDescent="0.3">
      <c r="B62" s="97"/>
      <c r="C62" s="141"/>
      <c r="D62" s="137"/>
      <c r="T62" s="59" t="str">
        <f>'3 Prel. årssiffor'!C53</f>
        <v>Byggverksamhet</v>
      </c>
      <c r="U62" s="425">
        <f>'3 Prel. årssiffor'!AL53</f>
        <v>6.3096620006828266</v>
      </c>
      <c r="V62" s="425">
        <f>'3 Prel. årssiffor'!AN53</f>
        <v>6.5762672037596506</v>
      </c>
      <c r="W62" s="425">
        <f>'3 Prel. årssiffor'!AP53</f>
        <v>6.0601325757575761</v>
      </c>
      <c r="X62" s="425">
        <f>'3 Prel. årssiffor'!AR53</f>
        <v>5.6052064078866293</v>
      </c>
      <c r="Y62" s="425">
        <f>'3 Prel. årssiffor'!AT53</f>
        <v>5.5346244825547011</v>
      </c>
      <c r="Z62" s="425">
        <f>'3 Prel. årssiffor'!AV53</f>
        <v>4.6622968292033038</v>
      </c>
      <c r="AA62" s="425">
        <f>'3 Prel. årssiffor'!AX53</f>
        <v>4.8654000535188651</v>
      </c>
      <c r="AB62" s="425">
        <f>'3 Prel. årssiffor'!AZ53</f>
        <v>4.3291761723700883</v>
      </c>
      <c r="AC62" s="425">
        <f>'3 Prel. årssiffor'!BB53</f>
        <v>5.6133403917416622</v>
      </c>
      <c r="AD62" s="159"/>
      <c r="AE62"/>
      <c r="AF62"/>
      <c r="AG62"/>
      <c r="AH62"/>
      <c r="AI62"/>
      <c r="AJ62"/>
      <c r="AK62"/>
      <c r="AL62"/>
      <c r="AM62"/>
      <c r="AN62"/>
      <c r="AO62"/>
      <c r="AP62"/>
    </row>
    <row r="63" spans="2:47" ht="15.45" customHeight="1" x14ac:dyDescent="0.3">
      <c r="B63" s="45"/>
      <c r="C63" s="120"/>
      <c r="T63" s="59" t="str">
        <f>'3 Prel. årssiffor'!C54</f>
        <v>Transportindustri</v>
      </c>
      <c r="U63" s="425">
        <f>'3 Prel. årssiffor'!AL54</f>
        <v>45.995208333333331</v>
      </c>
      <c r="V63" s="425">
        <f>'3 Prel. årssiffor'!AN54</f>
        <v>42.95813253012048</v>
      </c>
      <c r="W63" s="425">
        <f>'3 Prel. årssiffor'!AP54</f>
        <v>32.597113313227055</v>
      </c>
      <c r="X63" s="425">
        <f>'3 Prel. årssiffor'!AR54</f>
        <v>33.723544857768054</v>
      </c>
      <c r="Y63" s="425">
        <f>'3 Prel. årssiffor'!AT54</f>
        <v>39.328752181500874</v>
      </c>
      <c r="Z63" s="425">
        <f>'3 Prel. årssiffor'!AV54</f>
        <v>35.070441298917572</v>
      </c>
      <c r="AA63" s="425">
        <f>'3 Prel. årssiffor'!AX54</f>
        <v>25.877136752136753</v>
      </c>
      <c r="AB63" s="425">
        <f>'3 Prel. årssiffor'!AZ54</f>
        <v>31.346224447225698</v>
      </c>
      <c r="AC63" s="425">
        <f>'3 Prel. årssiffor'!BB54</f>
        <v>36.701096583719952</v>
      </c>
      <c r="AD63" s="159"/>
      <c r="AE63"/>
      <c r="AF63"/>
      <c r="AG63"/>
      <c r="AH63"/>
      <c r="AI63"/>
      <c r="AJ63"/>
      <c r="AK63"/>
      <c r="AL63"/>
      <c r="AM63"/>
      <c r="AN63"/>
      <c r="AO63"/>
      <c r="AP63"/>
    </row>
    <row r="64" spans="2:47" ht="15.45" customHeight="1" x14ac:dyDescent="0.3">
      <c r="B64" s="149"/>
      <c r="C64" s="53"/>
      <c r="T64" s="59" t="str">
        <f>'3 Prel. årssiffor'!C55</f>
        <v>Övriga tjänster</v>
      </c>
      <c r="U64" s="425">
        <f>'3 Prel. årssiffor'!AL55</f>
        <v>2.3948604586902458</v>
      </c>
      <c r="V64" s="425">
        <f>'3 Prel. årssiffor'!AN55</f>
        <v>2.3247553128210674</v>
      </c>
      <c r="W64" s="425">
        <f>'3 Prel. årssiffor'!AP55</f>
        <v>2.0464628235536764</v>
      </c>
      <c r="X64" s="425">
        <f>'3 Prel. årssiffor'!AR55</f>
        <v>1.8272485207100593</v>
      </c>
      <c r="Y64" s="425">
        <f>'3 Prel. årssiffor'!AT55</f>
        <v>1.6293747948032455</v>
      </c>
      <c r="Z64" s="425">
        <f>'3 Prel. årssiffor'!AV55</f>
        <v>1.5083404638594911</v>
      </c>
      <c r="AA64" s="425">
        <f>'3 Prel. årssiffor'!AX55</f>
        <v>1.427981567661283</v>
      </c>
      <c r="AB64" s="425">
        <f>'3 Prel. årssiffor'!AZ55</f>
        <v>1.1777569456280894</v>
      </c>
      <c r="AC64" s="425">
        <f>'3 Prel. årssiffor'!BB55</f>
        <v>1.3719426885798567</v>
      </c>
      <c r="AD64" s="159"/>
      <c r="AE64"/>
      <c r="AF64"/>
      <c r="AG64"/>
      <c r="AH64"/>
      <c r="AI64"/>
      <c r="AJ64"/>
      <c r="AK64"/>
      <c r="AL64"/>
      <c r="AM64"/>
      <c r="AN64"/>
      <c r="AO64"/>
      <c r="AP64"/>
    </row>
    <row r="65" spans="2:42" ht="15.45" customHeight="1" x14ac:dyDescent="0.3">
      <c r="B65" s="149"/>
      <c r="C65" s="53"/>
      <c r="T65" s="59" t="str">
        <f>'3 Prel. årssiffor'!C56</f>
        <v>Offentlig sektor</v>
      </c>
      <c r="U65" s="425">
        <f>'3 Prel. årssiffor'!AL56</f>
        <v>0.42739107922183595</v>
      </c>
      <c r="V65" s="425">
        <f>'3 Prel. årssiffor'!AN56</f>
        <v>0.42458668284544215</v>
      </c>
      <c r="W65" s="425">
        <f>'3 Prel. årssiffor'!AP56</f>
        <v>0.38053077442087113</v>
      </c>
      <c r="X65" s="425">
        <f>'3 Prel. årssiffor'!AR56</f>
        <v>0.30418802167227998</v>
      </c>
      <c r="Y65" s="425">
        <f>'3 Prel. årssiffor'!AT56</f>
        <v>0.27623555617430046</v>
      </c>
      <c r="Z65" s="425">
        <f>'3 Prel. årssiffor'!AV56</f>
        <v>0.24637533875338755</v>
      </c>
      <c r="AA65" s="425">
        <f>'3 Prel. årssiffor'!AX56</f>
        <v>0.25064400836199341</v>
      </c>
      <c r="AB65" s="425">
        <f>'3 Prel. årssiffor'!AZ56</f>
        <v>0.21065886375591794</v>
      </c>
      <c r="AC65" s="425">
        <f>'3 Prel. årssiffor'!BB56</f>
        <v>0.22937035841136583</v>
      </c>
      <c r="AD65" s="159"/>
      <c r="AE65"/>
      <c r="AF65"/>
      <c r="AG65"/>
      <c r="AH65"/>
      <c r="AI65"/>
      <c r="AJ65"/>
      <c r="AK65"/>
      <c r="AL65"/>
      <c r="AM65"/>
      <c r="AN65"/>
      <c r="AO65"/>
      <c r="AP65"/>
    </row>
    <row r="66" spans="2:42" ht="15.45" customHeight="1" x14ac:dyDescent="0.3">
      <c r="B66" s="149"/>
      <c r="C66" s="61"/>
      <c r="T66" s="59"/>
      <c r="U66" s="45"/>
      <c r="V66" s="45"/>
      <c r="W66" s="45"/>
      <c r="X66" s="45"/>
      <c r="Y66" s="45"/>
      <c r="Z66" s="45"/>
      <c r="AA66" s="45"/>
      <c r="AB66" s="45"/>
      <c r="AC66" s="45"/>
      <c r="AD66" s="159"/>
      <c r="AE66"/>
      <c r="AF66"/>
      <c r="AG66"/>
      <c r="AH66"/>
      <c r="AI66"/>
      <c r="AJ66"/>
      <c r="AK66"/>
      <c r="AL66"/>
      <c r="AM66"/>
      <c r="AN66"/>
      <c r="AO66"/>
      <c r="AP66"/>
    </row>
    <row r="67" spans="2:42" ht="15.45" customHeight="1" x14ac:dyDescent="0.3">
      <c r="B67" s="149"/>
      <c r="C67" s="53"/>
      <c r="J67" s="60"/>
      <c r="K67" s="66"/>
      <c r="T67" s="45"/>
      <c r="U67" s="45"/>
      <c r="V67" s="45"/>
      <c r="W67" s="45"/>
      <c r="X67" s="45"/>
      <c r="Y67" s="45"/>
      <c r="Z67" s="45"/>
      <c r="AA67" s="45"/>
      <c r="AB67" s="45"/>
      <c r="AC67" s="45"/>
      <c r="AD67" s="159"/>
      <c r="AE67"/>
      <c r="AF67"/>
      <c r="AG67"/>
      <c r="AH67"/>
      <c r="AI67"/>
      <c r="AJ67"/>
      <c r="AK67"/>
      <c r="AL67"/>
      <c r="AM67"/>
      <c r="AN67"/>
      <c r="AO67"/>
      <c r="AP67"/>
    </row>
    <row r="68" spans="2:42" ht="15.45" customHeight="1" x14ac:dyDescent="0.3">
      <c r="B68" s="149"/>
      <c r="C68" s="53"/>
      <c r="J68" s="60"/>
      <c r="K68" s="66"/>
      <c r="T68" s="45"/>
      <c r="U68" s="45"/>
      <c r="V68" s="45"/>
      <c r="W68" s="45"/>
      <c r="X68" s="45"/>
      <c r="Y68" s="45"/>
      <c r="Z68" s="45"/>
      <c r="AA68" s="45"/>
      <c r="AB68" s="45"/>
      <c r="AC68" s="45"/>
      <c r="AD68" s="159"/>
      <c r="AE68"/>
      <c r="AF68"/>
      <c r="AG68"/>
      <c r="AH68"/>
      <c r="AI68"/>
      <c r="AJ68"/>
      <c r="AK68"/>
      <c r="AL68"/>
      <c r="AM68"/>
      <c r="AN68"/>
      <c r="AO68"/>
      <c r="AP68"/>
    </row>
    <row r="69" spans="2:42" ht="15.45" customHeight="1" x14ac:dyDescent="0.3">
      <c r="B69" s="149"/>
      <c r="C69" s="53"/>
      <c r="J69" s="60"/>
      <c r="K69" s="66"/>
      <c r="T69" s="45"/>
      <c r="U69" s="45"/>
      <c r="V69" s="45"/>
      <c r="W69" s="45"/>
      <c r="X69" s="45"/>
      <c r="Y69" s="45"/>
      <c r="Z69" s="45"/>
      <c r="AA69" s="45"/>
      <c r="AB69" s="45"/>
      <c r="AC69" s="45"/>
      <c r="AD69" s="45"/>
    </row>
    <row r="70" spans="2:42" ht="15.45" customHeight="1" x14ac:dyDescent="0.3">
      <c r="B70" s="149"/>
      <c r="C70" s="53"/>
      <c r="J70" s="60"/>
      <c r="K70" s="66"/>
    </row>
    <row r="71" spans="2:42" ht="15.45" customHeight="1" x14ac:dyDescent="0.3">
      <c r="B71" s="149"/>
      <c r="C71" s="53"/>
      <c r="J71" s="60"/>
      <c r="K71" s="66"/>
    </row>
    <row r="72" spans="2:42" ht="15.45" customHeight="1" x14ac:dyDescent="0.3">
      <c r="B72" s="149"/>
      <c r="C72" s="112"/>
    </row>
    <row r="73" spans="2:42" ht="15.45" customHeight="1" x14ac:dyDescent="0.3">
      <c r="B73" s="45"/>
      <c r="C73" s="150"/>
    </row>
    <row r="74" spans="2:42" ht="15.45" customHeight="1" x14ac:dyDescent="0.3">
      <c r="B74" s="62"/>
    </row>
    <row r="75" spans="2:42" ht="15.45" customHeight="1" x14ac:dyDescent="0.3">
      <c r="B75" s="62"/>
    </row>
    <row r="76" spans="2:42" ht="15.45" customHeight="1" x14ac:dyDescent="0.3">
      <c r="B76" s="62"/>
    </row>
    <row r="77" spans="2:42" ht="15.45" customHeight="1" x14ac:dyDescent="0.3">
      <c r="B77" s="62"/>
    </row>
    <row r="78" spans="2:42" ht="15.45" customHeight="1" x14ac:dyDescent="0.3">
      <c r="B78" s="62"/>
      <c r="M78" s="441" t="str">
        <f>C9</f>
        <v>Aggregerade branscher SNI 2007</v>
      </c>
      <c r="N78" s="439" t="str">
        <f>_xlfn.CONCAT("Utsläpp av växthusgaser (",D9,")")</f>
        <v>Utsläpp av växthusgaser (2025K3)</v>
      </c>
      <c r="O78" s="440" t="str">
        <f>_xlfn.CONCAT("Förädlingsvärde (",G9,")")</f>
        <v>Förädlingsvärde (2025K3)</v>
      </c>
    </row>
    <row r="79" spans="2:42" ht="15.45" customHeight="1" x14ac:dyDescent="0.3">
      <c r="B79" s="62"/>
      <c r="C79" s="437" t="str">
        <f>'1 Utsläpp'!C48</f>
        <v>Aggregerad bransch</v>
      </c>
      <c r="D79" s="419" t="str">
        <f>'1 Utsläpp'!BV48</f>
        <v>2025K3</v>
      </c>
      <c r="E79" s="438" t="str">
        <f>'1 Utsläpp'!BR48</f>
        <v>2024K3</v>
      </c>
      <c r="M79" s="442" t="str">
        <f t="shared" ref="M79:M88" si="2">C10</f>
        <v>Jordbruk, skogsbruk och fiske</v>
      </c>
      <c r="N79" s="417">
        <f>F10</f>
        <v>-1.4E-2</v>
      </c>
      <c r="O79" s="417">
        <f>I10</f>
        <v>-3.4000000000000002E-2</v>
      </c>
    </row>
    <row r="80" spans="2:42" ht="15.45" customHeight="1" x14ac:dyDescent="0.3">
      <c r="B80" s="62"/>
      <c r="C80" s="418" t="str">
        <f>'1 Utsläpp'!C49</f>
        <v>Jordbruk, skogsbruk och fiske</v>
      </c>
      <c r="D80" s="420">
        <f>'1 Utsläpp'!BV49</f>
        <v>2049.96</v>
      </c>
      <c r="E80" s="421">
        <f>'1 Utsläpp'!BR49</f>
        <v>2078.54</v>
      </c>
      <c r="M80" s="442" t="str">
        <f t="shared" si="2"/>
        <v>Utvinning av mineral</v>
      </c>
      <c r="N80" s="417">
        <f t="shared" ref="N80:N88" si="3">F11</f>
        <v>0.11899999999999999</v>
      </c>
      <c r="O80" s="417">
        <f t="shared" ref="O80:O88" si="4">I11</f>
        <v>0.17</v>
      </c>
    </row>
    <row r="81" spans="2:15" ht="15.45" customHeight="1" x14ac:dyDescent="0.3">
      <c r="B81" s="62"/>
      <c r="C81" s="418" t="str">
        <f>'1 Utsläpp'!C50</f>
        <v>Utvinning av mineral</v>
      </c>
      <c r="D81" s="420">
        <f>'1 Utsläpp'!BV50</f>
        <v>229.53</v>
      </c>
      <c r="E81" s="421">
        <f>'1 Utsläpp'!BR50</f>
        <v>205.06</v>
      </c>
      <c r="M81" s="442" t="str">
        <f t="shared" si="2"/>
        <v>Tillverkningsindustri</v>
      </c>
      <c r="N81" s="417">
        <f t="shared" si="3"/>
        <v>-6.0000000000000001E-3</v>
      </c>
      <c r="O81" s="417">
        <f t="shared" si="4"/>
        <v>4.5999999999999999E-2</v>
      </c>
    </row>
    <row r="82" spans="2:15" ht="15.45" customHeight="1" x14ac:dyDescent="0.3">
      <c r="B82" s="62"/>
      <c r="C82" s="418" t="str">
        <f>'1 Utsläpp'!C51</f>
        <v>Tillverkningsindustri</v>
      </c>
      <c r="D82" s="420">
        <f>'1 Utsläpp'!BV51</f>
        <v>3310.57</v>
      </c>
      <c r="E82" s="421">
        <f>'1 Utsläpp'!BR51</f>
        <v>3329.45</v>
      </c>
      <c r="M82" s="442" t="str">
        <f t="shared" si="2"/>
        <v>El, gas och värmeverk samt vatten, avlopp och avfall</v>
      </c>
      <c r="N82" s="417">
        <f t="shared" si="3"/>
        <v>2.5999999999999999E-2</v>
      </c>
      <c r="O82" s="417">
        <f t="shared" si="4"/>
        <v>-1.6E-2</v>
      </c>
    </row>
    <row r="83" spans="2:15" ht="15.45" customHeight="1" x14ac:dyDescent="0.3">
      <c r="B83" s="62"/>
      <c r="C83" s="418" t="str">
        <f>'1 Utsläpp'!C52</f>
        <v>El, gas och värmeverk samt vatten, avlopp och avfall</v>
      </c>
      <c r="D83" s="420">
        <f>'1 Utsläpp'!BV52</f>
        <v>1148.5899999999999</v>
      </c>
      <c r="E83" s="421">
        <f>'1 Utsläpp'!BR52</f>
        <v>1119.68</v>
      </c>
      <c r="M83" s="442" t="str">
        <f t="shared" si="2"/>
        <v>Byggverksamhet</v>
      </c>
      <c r="N83" s="417">
        <f t="shared" si="3"/>
        <v>-6.3E-2</v>
      </c>
      <c r="O83" s="417">
        <f t="shared" si="4"/>
        <v>-3.6999999999999998E-2</v>
      </c>
    </row>
    <row r="84" spans="2:15" ht="15.45" customHeight="1" x14ac:dyDescent="0.3">
      <c r="B84" s="62"/>
      <c r="C84" s="418" t="str">
        <f>'1 Utsläpp'!C53</f>
        <v>Byggverksamhet</v>
      </c>
      <c r="D84" s="420">
        <f>'1 Utsläpp'!BV53</f>
        <v>513.08000000000004</v>
      </c>
      <c r="E84" s="421">
        <f>'1 Utsläpp'!BR53</f>
        <v>547.83000000000004</v>
      </c>
      <c r="M84" s="442" t="str">
        <f t="shared" si="2"/>
        <v>Transportbranschen</v>
      </c>
      <c r="N84" s="417">
        <f t="shared" si="3"/>
        <v>-4.2000000000000003E-2</v>
      </c>
      <c r="O84" s="417">
        <f t="shared" si="4"/>
        <v>-0.02</v>
      </c>
    </row>
    <row r="85" spans="2:15" ht="15.45" customHeight="1" x14ac:dyDescent="0.3">
      <c r="B85" s="62"/>
      <c r="C85" s="418" t="str">
        <f>'1 Utsläpp'!C54</f>
        <v>Transportindustri</v>
      </c>
      <c r="D85" s="420">
        <f>'1 Utsläpp'!BV54</f>
        <v>2212.38</v>
      </c>
      <c r="E85" s="421">
        <f>'1 Utsläpp'!BR54</f>
        <v>2310.27</v>
      </c>
      <c r="M85" s="442" t="str">
        <f t="shared" si="2"/>
        <v>Övriga tjänster</v>
      </c>
      <c r="N85" s="417">
        <f t="shared" si="3"/>
        <v>-4.9000000000000002E-2</v>
      </c>
      <c r="O85" s="417">
        <f t="shared" si="4"/>
        <v>3.7999999999999999E-2</v>
      </c>
    </row>
    <row r="86" spans="2:15" ht="15.45" customHeight="1" x14ac:dyDescent="0.3">
      <c r="B86" s="62"/>
      <c r="C86" s="418" t="str">
        <f>'1 Utsläpp'!C55</f>
        <v>Övriga tjänster</v>
      </c>
      <c r="D86" s="420">
        <f>'1 Utsläpp'!BV55</f>
        <v>806.96</v>
      </c>
      <c r="E86" s="421">
        <f>'1 Utsläpp'!BR55</f>
        <v>848.71</v>
      </c>
      <c r="M86" s="442" t="str">
        <f t="shared" si="2"/>
        <v>Offentlig sektor</v>
      </c>
      <c r="N86" s="417">
        <f t="shared" si="3"/>
        <v>-3.9E-2</v>
      </c>
      <c r="O86" s="417">
        <f t="shared" si="4"/>
        <v>1.7000000000000001E-2</v>
      </c>
    </row>
    <row r="87" spans="2:15" ht="15.45" customHeight="1" x14ac:dyDescent="0.3">
      <c r="B87" s="62"/>
      <c r="C87" s="418" t="str">
        <f>'1 Utsläpp'!C56</f>
        <v>Offentlig sektor</v>
      </c>
      <c r="D87" s="420">
        <f>'1 Utsläpp'!BV56</f>
        <v>83.9</v>
      </c>
      <c r="E87" s="421">
        <f>'1 Utsläpp'!BR56</f>
        <v>87.33</v>
      </c>
      <c r="M87" s="442" t="str">
        <f t="shared" si="2"/>
        <v>Hushåll och ideella organisationer</v>
      </c>
      <c r="N87" s="417">
        <f t="shared" si="3"/>
        <v>-4.1000000000000002E-2</v>
      </c>
      <c r="O87" s="417">
        <f t="shared" si="4"/>
        <v>1.7999999999999999E-2</v>
      </c>
    </row>
    <row r="88" spans="2:15" ht="15.45" customHeight="1" x14ac:dyDescent="0.3">
      <c r="B88" s="62"/>
      <c r="C88" s="418" t="str">
        <f>'1 Utsläpp'!C57</f>
        <v>Hushåll och icke-vinstdrivande organisationer</v>
      </c>
      <c r="D88" s="420">
        <f>'1 Utsläpp'!BV57</f>
        <v>2076.41</v>
      </c>
      <c r="E88" s="421">
        <f>'1 Utsläpp'!BR57</f>
        <v>2164.59</v>
      </c>
      <c r="M88" s="442" t="str">
        <f t="shared" si="2"/>
        <v>Totala ekonomin</v>
      </c>
      <c r="N88" s="417">
        <f t="shared" si="3"/>
        <v>-0.02</v>
      </c>
      <c r="O88" s="417">
        <f t="shared" si="4"/>
        <v>2.5999999999999999E-2</v>
      </c>
    </row>
    <row r="89" spans="2:15" ht="15.45" customHeight="1" x14ac:dyDescent="0.3">
      <c r="B89" s="62"/>
    </row>
    <row r="90" spans="2:15" ht="15.45" customHeight="1" x14ac:dyDescent="0.3">
      <c r="B90" s="62"/>
    </row>
    <row r="91" spans="2:15" ht="15.45" customHeight="1" x14ac:dyDescent="0.3">
      <c r="B91" s="62"/>
    </row>
    <row r="92" spans="2:15" ht="15.45" customHeight="1" x14ac:dyDescent="0.3">
      <c r="B92" s="62"/>
    </row>
    <row r="93" spans="2:15" ht="15.45" customHeight="1" x14ac:dyDescent="0.3">
      <c r="B93" s="62"/>
    </row>
    <row r="94" spans="2:15" ht="15.45" customHeight="1" x14ac:dyDescent="0.3">
      <c r="B94" s="62"/>
    </row>
    <row r="95" spans="2:15" ht="15.45" customHeight="1" x14ac:dyDescent="0.3">
      <c r="B95" s="62"/>
    </row>
    <row r="96" spans="2:15" ht="15.45" customHeight="1" x14ac:dyDescent="0.3">
      <c r="B96" s="62"/>
    </row>
    <row r="97" spans="1:3" ht="15.45" customHeight="1" x14ac:dyDescent="0.3">
      <c r="B97" s="62"/>
    </row>
    <row r="98" spans="1:3" ht="15.45" customHeight="1" x14ac:dyDescent="0.3">
      <c r="B98" s="62"/>
    </row>
    <row r="99" spans="1:3" ht="15.45" customHeight="1" x14ac:dyDescent="0.3">
      <c r="B99" s="62"/>
    </row>
    <row r="100" spans="1:3" ht="15.45" customHeight="1" x14ac:dyDescent="0.3">
      <c r="B100" s="62"/>
    </row>
    <row r="101" spans="1:3" ht="15.45" customHeight="1" x14ac:dyDescent="0.3">
      <c r="B101" s="62"/>
    </row>
    <row r="102" spans="1:3" ht="15.45" customHeight="1" x14ac:dyDescent="0.3">
      <c r="B102" s="62"/>
    </row>
    <row r="103" spans="1:3" ht="15.45" customHeight="1" x14ac:dyDescent="0.3"/>
    <row r="104" spans="1:3" ht="15.45" customHeight="1" x14ac:dyDescent="0.3"/>
    <row r="105" spans="1:3" ht="15.45" customHeight="1" x14ac:dyDescent="0.3">
      <c r="A105" s="57"/>
      <c r="B105" s="57"/>
    </row>
    <row r="106" spans="1:3" ht="15.45" customHeight="1" x14ac:dyDescent="0.3">
      <c r="A106" s="45"/>
      <c r="B106" s="45"/>
    </row>
    <row r="107" spans="1:3" ht="15.45" customHeight="1" x14ac:dyDescent="0.3">
      <c r="B107" s="55" t="s">
        <v>87</v>
      </c>
      <c r="C107" s="55" t="s">
        <v>89</v>
      </c>
    </row>
    <row r="108" spans="1:3" ht="15.45" customHeight="1" x14ac:dyDescent="0.3">
      <c r="B108" s="56">
        <f>'1 Utsläpp'!$B$71</f>
        <v>46051</v>
      </c>
      <c r="C108" s="56">
        <f>'1 Utsläpp'!$C$71</f>
        <v>46051</v>
      </c>
    </row>
    <row r="109" spans="1:3" ht="15.45" customHeight="1" x14ac:dyDescent="0.3">
      <c r="B109" s="57"/>
      <c r="C109" s="57"/>
    </row>
    <row r="110" spans="1:3" ht="15.45" customHeight="1" x14ac:dyDescent="0.3">
      <c r="B110" s="55" t="s">
        <v>88</v>
      </c>
      <c r="C110" s="55" t="s">
        <v>90</v>
      </c>
    </row>
    <row r="111" spans="1:3" ht="15.45" customHeight="1" x14ac:dyDescent="0.3">
      <c r="B111" s="57" t="str">
        <f>'1 Utsläpp'!$B$74</f>
        <v>Environmental Accounts, Statistics Sweden</v>
      </c>
      <c r="C111" s="57" t="str">
        <f>'1 Utsläpp'!$C$74</f>
        <v>Miljöräkenskaperna, Statistiska centralbyrån (SCB)</v>
      </c>
    </row>
    <row r="112" spans="1:3" ht="15.45" customHeight="1" x14ac:dyDescent="0.3">
      <c r="B112" s="41"/>
      <c r="C112" s="57"/>
    </row>
    <row r="113" spans="2:3" ht="15.45" customHeight="1" x14ac:dyDescent="0.3">
      <c r="B113" s="55" t="s">
        <v>34</v>
      </c>
      <c r="C113" s="55" t="s">
        <v>33</v>
      </c>
    </row>
    <row r="114" spans="2:3" ht="15.45" customHeight="1" x14ac:dyDescent="0.3">
      <c r="B114" s="58" t="str">
        <f>'1 Utsläpp'!$B$77</f>
        <v>Jonas Bergström, Statistics Sweden</v>
      </c>
      <c r="C114" s="58" t="str">
        <f>'1 Utsläpp'!$C$77</f>
        <v>Jonas Bergström, Statistiska centralbyrån (SCB)</v>
      </c>
    </row>
    <row r="115" spans="2:3" ht="15.45" customHeight="1" x14ac:dyDescent="0.3">
      <c r="B115" s="58" t="str">
        <f>'1 Utsläpp'!$B$78</f>
        <v>Telephone: +46 10 479 46 22</v>
      </c>
      <c r="C115" s="58" t="str">
        <f>'1 Utsläpp'!$C$78</f>
        <v>Telefon: 010 479 46 22</v>
      </c>
    </row>
    <row r="116" spans="2:3" ht="15.45" customHeight="1" x14ac:dyDescent="0.3">
      <c r="B116" s="58" t="str">
        <f>'1 Utsläpp'!$B$79</f>
        <v>e-post: jonas.bergstrom@scb.se / miljorakenskaper@scb.se</v>
      </c>
      <c r="C116" s="58" t="str">
        <f>'1 Utsläpp'!$C$79</f>
        <v>e-post: jonas.bergstrom@scb.se / miljorakenskaper@scb.se</v>
      </c>
    </row>
    <row r="117" spans="2:3" ht="15.45" customHeight="1" x14ac:dyDescent="0.3">
      <c r="B117" s="58"/>
    </row>
    <row r="118" spans="2:3" ht="15.45" customHeight="1" x14ac:dyDescent="0.3"/>
    <row r="119" spans="2:3" ht="15.45" customHeight="1" x14ac:dyDescent="0.3"/>
    <row r="120" spans="2:3" ht="15.45" customHeight="1" x14ac:dyDescent="0.3"/>
    <row r="121" spans="2:3" ht="15.45" customHeight="1" x14ac:dyDescent="0.3"/>
    <row r="122" spans="2:3" ht="15.45" customHeight="1" x14ac:dyDescent="0.3"/>
    <row r="123" spans="2:3" ht="15.45" customHeight="1" x14ac:dyDescent="0.3"/>
    <row r="124" spans="2:3" ht="15.45" customHeight="1" x14ac:dyDescent="0.3"/>
    <row r="125" spans="2:3" ht="15.45" customHeight="1" x14ac:dyDescent="0.3"/>
    <row r="126" spans="2:3" ht="15.45" customHeight="1" x14ac:dyDescent="0.3"/>
    <row r="127" spans="2:3" ht="15.45" customHeight="1" x14ac:dyDescent="0.3"/>
    <row r="128" spans="2:3" ht="15.45" customHeight="1" x14ac:dyDescent="0.3"/>
    <row r="129" spans="18:18" ht="15.45" customHeight="1" x14ac:dyDescent="0.3"/>
    <row r="130" spans="18:18" ht="15.45" customHeight="1" x14ac:dyDescent="0.3"/>
    <row r="131" spans="18:18" ht="15.45" customHeight="1" x14ac:dyDescent="0.3"/>
    <row r="132" spans="18:18" x14ac:dyDescent="0.3">
      <c r="R132" s="45"/>
    </row>
    <row r="133" spans="18:18" x14ac:dyDescent="0.3">
      <c r="R133" s="120"/>
    </row>
    <row r="134" spans="18:18" x14ac:dyDescent="0.3">
      <c r="R134" s="112"/>
    </row>
    <row r="135" spans="18:18" x14ac:dyDescent="0.3">
      <c r="R135" s="112"/>
    </row>
    <row r="136" spans="18:18" x14ac:dyDescent="0.3">
      <c r="R136" s="112"/>
    </row>
    <row r="148" spans="19:28" x14ac:dyDescent="0.3">
      <c r="S148" s="86"/>
      <c r="T148" s="86"/>
      <c r="U148" s="86"/>
      <c r="V148" s="86"/>
      <c r="W148" s="86"/>
      <c r="X148" s="86"/>
      <c r="Y148" s="86"/>
      <c r="AA148" s="86"/>
      <c r="AB148" s="86"/>
    </row>
    <row r="149" spans="19:28" x14ac:dyDescent="0.3">
      <c r="S149" s="86"/>
      <c r="T149" s="86"/>
      <c r="U149" s="86"/>
      <c r="V149" s="86"/>
      <c r="W149" s="86"/>
      <c r="X149" s="86"/>
      <c r="Y149" s="86"/>
      <c r="AA149" s="86"/>
      <c r="AB149" s="86"/>
    </row>
    <row r="150" spans="19:28" x14ac:dyDescent="0.3">
      <c r="AA150" s="86"/>
      <c r="AB150" s="86"/>
    </row>
    <row r="151" spans="19:28" x14ac:dyDescent="0.3">
      <c r="AA151" s="86"/>
      <c r="AB151" s="86"/>
    </row>
    <row r="152" spans="19:28" x14ac:dyDescent="0.3">
      <c r="AA152" s="86"/>
      <c r="AB152" s="86"/>
    </row>
    <row r="153" spans="19:28" x14ac:dyDescent="0.3">
      <c r="AA153" s="86"/>
      <c r="AB153" s="86"/>
    </row>
    <row r="154" spans="19:28" x14ac:dyDescent="0.3">
      <c r="AA154" s="86"/>
      <c r="AB154" s="86"/>
    </row>
    <row r="155" spans="19:28" x14ac:dyDescent="0.3">
      <c r="AA155" s="86"/>
      <c r="AB155" s="86"/>
    </row>
    <row r="156" spans="19:28" x14ac:dyDescent="0.3">
      <c r="AA156" s="86"/>
      <c r="AB156" s="86"/>
    </row>
    <row r="157" spans="19:28" x14ac:dyDescent="0.3">
      <c r="AA157" s="86"/>
      <c r="AB157" s="86"/>
    </row>
    <row r="158" spans="19:28" x14ac:dyDescent="0.3">
      <c r="AA158" s="86"/>
      <c r="AB158" s="86"/>
    </row>
    <row r="159" spans="19:28" x14ac:dyDescent="0.3">
      <c r="AA159" s="86"/>
      <c r="AB159" s="86"/>
    </row>
    <row r="160" spans="19:28" x14ac:dyDescent="0.3">
      <c r="AA160" s="86"/>
      <c r="AB160" s="86"/>
    </row>
    <row r="161" spans="27:28" x14ac:dyDescent="0.3">
      <c r="AA161" s="86"/>
      <c r="AB161" s="86"/>
    </row>
    <row r="162" spans="27:28" x14ac:dyDescent="0.3">
      <c r="AA162" s="86"/>
      <c r="AB162" s="86"/>
    </row>
    <row r="163" spans="27:28" x14ac:dyDescent="0.3">
      <c r="AA163" s="86"/>
      <c r="AB163" s="86"/>
    </row>
    <row r="164" spans="27:28" x14ac:dyDescent="0.3">
      <c r="AA164" s="86"/>
      <c r="AB164" s="86"/>
    </row>
    <row r="165" spans="27:28" x14ac:dyDescent="0.3">
      <c r="AA165" s="86"/>
      <c r="AB165" s="86"/>
    </row>
    <row r="166" spans="27:28" x14ac:dyDescent="0.3">
      <c r="AA166" s="86"/>
      <c r="AB166" s="86"/>
    </row>
    <row r="167" spans="27:28" x14ac:dyDescent="0.3">
      <c r="AA167" s="86"/>
      <c r="AB167" s="86"/>
    </row>
    <row r="168" spans="27:28" x14ac:dyDescent="0.3">
      <c r="AA168" s="86"/>
      <c r="AB168" s="86"/>
    </row>
    <row r="169" spans="27:28" x14ac:dyDescent="0.3">
      <c r="AA169" s="86"/>
      <c r="AB169" s="86"/>
    </row>
    <row r="170" spans="27:28" x14ac:dyDescent="0.3">
      <c r="AA170" s="86"/>
      <c r="AB170" s="86"/>
    </row>
    <row r="171" spans="27:28" x14ac:dyDescent="0.3">
      <c r="AA171" s="86"/>
      <c r="AB171" s="86"/>
    </row>
    <row r="172" spans="27:28" x14ac:dyDescent="0.3">
      <c r="AA172" s="86"/>
      <c r="AB172" s="86"/>
    </row>
    <row r="173" spans="27:28" x14ac:dyDescent="0.3">
      <c r="AA173" s="86"/>
      <c r="AB173" s="86"/>
    </row>
    <row r="174" spans="27:28" x14ac:dyDescent="0.3">
      <c r="AA174" s="86"/>
      <c r="AB174" s="86"/>
    </row>
    <row r="175" spans="27:28" x14ac:dyDescent="0.3">
      <c r="AA175" s="86"/>
      <c r="AB175" s="86"/>
    </row>
    <row r="176" spans="27:28" x14ac:dyDescent="0.3">
      <c r="AA176" s="86"/>
      <c r="AB176" s="86"/>
    </row>
    <row r="177" spans="27:28" x14ac:dyDescent="0.3">
      <c r="AA177" s="86"/>
      <c r="AB177" s="86"/>
    </row>
    <row r="178" spans="27:28" x14ac:dyDescent="0.3">
      <c r="AA178" s="86"/>
      <c r="AB178" s="86"/>
    </row>
    <row r="179" spans="27:28" x14ac:dyDescent="0.3">
      <c r="AA179" s="86"/>
      <c r="AB179" s="86"/>
    </row>
    <row r="180" spans="27:28" x14ac:dyDescent="0.3">
      <c r="AA180" s="86"/>
      <c r="AB180" s="86"/>
    </row>
    <row r="181" spans="27:28" x14ac:dyDescent="0.3">
      <c r="AA181" s="86"/>
      <c r="AB181" s="86"/>
    </row>
    <row r="182" spans="27:28" x14ac:dyDescent="0.3">
      <c r="AA182" s="86"/>
      <c r="AB182" s="86"/>
    </row>
    <row r="183" spans="27:28" x14ac:dyDescent="0.3">
      <c r="AA183" s="86"/>
      <c r="AB183" s="86"/>
    </row>
    <row r="184" spans="27:28" x14ac:dyDescent="0.3">
      <c r="AA184" s="86"/>
      <c r="AB184" s="86"/>
    </row>
    <row r="185" spans="27:28" x14ac:dyDescent="0.3">
      <c r="AA185" s="86"/>
      <c r="AB185" s="86"/>
    </row>
    <row r="186" spans="27:28" x14ac:dyDescent="0.3">
      <c r="AA186" s="86"/>
      <c r="AB186" s="86"/>
    </row>
    <row r="187" spans="27:28" x14ac:dyDescent="0.3">
      <c r="AA187" s="86"/>
      <c r="AB187" s="86"/>
    </row>
    <row r="188" spans="27:28" x14ac:dyDescent="0.3">
      <c r="AA188" s="86"/>
      <c r="AB188" s="86"/>
    </row>
    <row r="189" spans="27:28" x14ac:dyDescent="0.3">
      <c r="AA189" s="86"/>
      <c r="AB189" s="86"/>
    </row>
    <row r="190" spans="27:28" x14ac:dyDescent="0.3">
      <c r="AA190" s="86"/>
      <c r="AB190" s="86"/>
    </row>
    <row r="191" spans="27:28" x14ac:dyDescent="0.3">
      <c r="AA191" s="86"/>
      <c r="AB191" s="86"/>
    </row>
    <row r="192" spans="27:28" x14ac:dyDescent="0.3">
      <c r="AA192" s="86"/>
      <c r="AB192" s="86"/>
    </row>
    <row r="193" spans="26:28" x14ac:dyDescent="0.3">
      <c r="AA193" s="86"/>
      <c r="AB193" s="86"/>
    </row>
    <row r="194" spans="26:28" x14ac:dyDescent="0.3">
      <c r="AA194" s="86"/>
      <c r="AB194" s="86"/>
    </row>
    <row r="195" spans="26:28" x14ac:dyDescent="0.3">
      <c r="AA195" s="86"/>
      <c r="AB195" s="86"/>
    </row>
    <row r="196" spans="26:28" x14ac:dyDescent="0.3">
      <c r="AA196" s="86"/>
      <c r="AB196" s="86"/>
    </row>
    <row r="197" spans="26:28" x14ac:dyDescent="0.3">
      <c r="AA197" s="86"/>
      <c r="AB197" s="86"/>
    </row>
    <row r="198" spans="26:28" x14ac:dyDescent="0.3">
      <c r="AA198" s="86"/>
      <c r="AB198" s="86"/>
    </row>
    <row r="199" spans="26:28" x14ac:dyDescent="0.3">
      <c r="AA199" s="86"/>
      <c r="AB199" s="86"/>
    </row>
    <row r="200" spans="26:28" x14ac:dyDescent="0.3">
      <c r="AA200" s="86"/>
      <c r="AB200" s="86"/>
    </row>
    <row r="201" spans="26:28" x14ac:dyDescent="0.3">
      <c r="AA201" s="86"/>
      <c r="AB201" s="86"/>
    </row>
    <row r="202" spans="26:28" x14ac:dyDescent="0.3">
      <c r="AA202" s="86"/>
      <c r="AB202" s="86"/>
    </row>
    <row r="203" spans="26:28" x14ac:dyDescent="0.3">
      <c r="AA203" s="86"/>
      <c r="AB203" s="86"/>
    </row>
    <row r="204" spans="26:28" x14ac:dyDescent="0.3">
      <c r="AA204" s="86"/>
      <c r="AB204" s="86"/>
    </row>
    <row r="205" spans="26:28" x14ac:dyDescent="0.3">
      <c r="AA205" s="86"/>
      <c r="AB205" s="86"/>
    </row>
    <row r="206" spans="26:28" x14ac:dyDescent="0.3">
      <c r="AA206" s="86"/>
      <c r="AB206" s="86"/>
    </row>
    <row r="207" spans="26:28" x14ac:dyDescent="0.3">
      <c r="Z207" s="86"/>
      <c r="AA207" s="86"/>
      <c r="AB207" s="86"/>
    </row>
    <row r="208" spans="26:28" x14ac:dyDescent="0.3">
      <c r="Z208" s="86"/>
      <c r="AA208" s="86"/>
      <c r="AB208" s="86"/>
    </row>
    <row r="209" spans="26:28" x14ac:dyDescent="0.3">
      <c r="Z209" s="86"/>
      <c r="AA209" s="86"/>
      <c r="AB209" s="86"/>
    </row>
    <row r="210" spans="26:28" x14ac:dyDescent="0.3">
      <c r="Z210" s="86"/>
      <c r="AA210" s="86"/>
      <c r="AB210" s="86"/>
    </row>
    <row r="211" spans="26:28" x14ac:dyDescent="0.3">
      <c r="Z211" s="86"/>
      <c r="AA211" s="86"/>
      <c r="AB211" s="86"/>
    </row>
    <row r="212" spans="26:28" x14ac:dyDescent="0.3">
      <c r="Z212" s="86"/>
      <c r="AA212" s="86"/>
      <c r="AB212" s="86"/>
    </row>
    <row r="213" spans="26:28" x14ac:dyDescent="0.3">
      <c r="Z213" s="86"/>
      <c r="AA213" s="86"/>
      <c r="AB213" s="86"/>
    </row>
  </sheetData>
  <mergeCells count="8">
    <mergeCell ref="K8:K9"/>
    <mergeCell ref="L8:L9"/>
    <mergeCell ref="D7:F7"/>
    <mergeCell ref="G7:I7"/>
    <mergeCell ref="E9:F9"/>
    <mergeCell ref="H9:I9"/>
    <mergeCell ref="H8:I8"/>
    <mergeCell ref="E8:F8"/>
  </mergeCells>
  <phoneticPr fontId="47" type="noConversion"/>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R82"/>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style="175" customWidth="1"/>
    <col min="2" max="3" width="72.77734375" style="175" customWidth="1"/>
    <col min="4" max="20" width="9.21875" style="175" customWidth="1"/>
    <col min="21" max="54" width="9.21875" style="164" customWidth="1"/>
    <col min="55" max="87" width="9.21875" style="175" customWidth="1"/>
    <col min="88" max="16384" width="9.21875" style="175"/>
  </cols>
  <sheetData>
    <row r="1" spans="1:96" s="165" customFormat="1" ht="15.75" customHeight="1" x14ac:dyDescent="0.25">
      <c r="A1" s="164"/>
      <c r="B1" s="397" t="s">
        <v>162</v>
      </c>
      <c r="C1" s="184"/>
    </row>
    <row r="2" spans="1:96" s="165" customFormat="1" ht="15.75" customHeight="1" x14ac:dyDescent="0.25">
      <c r="A2" s="164"/>
      <c r="B2" s="201"/>
      <c r="C2" s="202"/>
      <c r="D2" s="160" t="s">
        <v>182</v>
      </c>
      <c r="E2" s="166"/>
      <c r="F2" s="161"/>
      <c r="G2" s="161"/>
      <c r="H2" s="161"/>
      <c r="I2" s="161"/>
      <c r="J2" s="161"/>
      <c r="K2" s="161"/>
      <c r="L2" s="161"/>
      <c r="M2" s="161"/>
      <c r="N2" s="161"/>
      <c r="O2" s="161"/>
      <c r="P2" s="161"/>
      <c r="Q2" s="161"/>
      <c r="R2" s="161"/>
      <c r="S2" s="161"/>
      <c r="T2" s="162"/>
      <c r="U2" s="160" t="s">
        <v>370</v>
      </c>
      <c r="V2" s="161"/>
      <c r="W2" s="161"/>
      <c r="X2" s="161"/>
      <c r="Y2" s="161"/>
      <c r="Z2" s="161"/>
      <c r="AA2" s="161"/>
      <c r="AB2" s="161"/>
      <c r="AC2" s="161"/>
      <c r="AD2" s="161"/>
      <c r="AE2" s="161"/>
      <c r="AF2" s="161"/>
      <c r="AG2" s="161"/>
      <c r="AH2" s="161"/>
      <c r="AI2" s="161"/>
      <c r="AJ2" s="161"/>
      <c r="AK2" s="161"/>
      <c r="AL2" s="160" t="s">
        <v>190</v>
      </c>
      <c r="AM2" s="161"/>
      <c r="AN2" s="161"/>
      <c r="AO2" s="161"/>
      <c r="AP2" s="161"/>
      <c r="AQ2" s="161"/>
      <c r="AR2" s="161"/>
      <c r="AS2" s="161"/>
      <c r="AT2" s="161"/>
      <c r="AU2" s="161"/>
      <c r="AV2" s="161"/>
      <c r="AW2" s="161"/>
      <c r="AX2" s="161"/>
      <c r="AY2" s="161"/>
      <c r="AZ2" s="161"/>
      <c r="BA2" s="161"/>
      <c r="BB2" s="157"/>
      <c r="BC2" s="160" t="s">
        <v>339</v>
      </c>
      <c r="BD2" s="161"/>
      <c r="BE2" s="161"/>
      <c r="BF2" s="161"/>
      <c r="BG2" s="161"/>
      <c r="BH2" s="161"/>
      <c r="BI2" s="161"/>
      <c r="BJ2" s="161"/>
      <c r="BK2" s="161"/>
      <c r="BL2" s="161"/>
      <c r="BM2" s="161"/>
      <c r="BN2" s="161"/>
      <c r="BO2" s="161"/>
      <c r="BP2" s="161"/>
      <c r="BQ2" s="161"/>
      <c r="BR2" s="161"/>
      <c r="BS2" s="157"/>
      <c r="BT2" s="160" t="s">
        <v>194</v>
      </c>
      <c r="BU2" s="161"/>
      <c r="BV2" s="161"/>
      <c r="BW2" s="161"/>
      <c r="BX2" s="161"/>
      <c r="BY2" s="161"/>
      <c r="BZ2" s="161"/>
      <c r="CA2" s="161"/>
      <c r="CB2" s="161"/>
      <c r="CC2" s="161"/>
      <c r="CD2" s="161"/>
      <c r="CE2" s="161"/>
      <c r="CF2" s="161"/>
      <c r="CG2" s="161"/>
      <c r="CH2" s="161"/>
      <c r="CI2" s="161"/>
      <c r="CJ2" s="162"/>
    </row>
    <row r="3" spans="1:96" s="165" customFormat="1" ht="15.75" customHeight="1" x14ac:dyDescent="0.25">
      <c r="A3" s="164"/>
      <c r="B3" s="208" t="s">
        <v>101</v>
      </c>
      <c r="C3" s="208" t="s">
        <v>25</v>
      </c>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row>
    <row r="4" spans="1:96" s="167" customFormat="1" ht="15.75" customHeight="1" x14ac:dyDescent="0.3">
      <c r="A4" s="164"/>
      <c r="B4" s="208" t="s">
        <v>102</v>
      </c>
      <c r="C4" s="208" t="s">
        <v>27</v>
      </c>
      <c r="D4" s="163" t="s">
        <v>359</v>
      </c>
      <c r="E4" s="169"/>
      <c r="F4" s="170"/>
      <c r="G4" s="170"/>
      <c r="H4" s="170"/>
      <c r="I4" s="170"/>
      <c r="J4" s="170"/>
      <c r="K4" s="170"/>
      <c r="L4" s="170"/>
      <c r="M4" s="170"/>
      <c r="N4" s="170"/>
      <c r="O4" s="170"/>
      <c r="P4" s="170"/>
      <c r="Q4" s="170"/>
      <c r="R4" s="170"/>
      <c r="S4" s="170"/>
      <c r="T4" s="171"/>
      <c r="U4" s="160" t="s">
        <v>369</v>
      </c>
      <c r="V4" s="161"/>
      <c r="W4" s="161"/>
      <c r="X4" s="161"/>
      <c r="Y4" s="161"/>
      <c r="Z4" s="161"/>
      <c r="AA4" s="161"/>
      <c r="AB4" s="161"/>
      <c r="AC4" s="161"/>
      <c r="AD4" s="161"/>
      <c r="AE4" s="161"/>
      <c r="AF4" s="161"/>
      <c r="AG4" s="161"/>
      <c r="AH4" s="161"/>
      <c r="AI4" s="161"/>
      <c r="AJ4" s="161"/>
      <c r="AK4" s="161"/>
      <c r="AL4" s="160" t="s">
        <v>218</v>
      </c>
      <c r="AM4" s="161"/>
      <c r="AN4" s="161"/>
      <c r="AO4" s="161"/>
      <c r="AP4" s="161"/>
      <c r="AQ4" s="161"/>
      <c r="AR4" s="161"/>
      <c r="AS4" s="161"/>
      <c r="AT4" s="161"/>
      <c r="AU4" s="161"/>
      <c r="AV4" s="161"/>
      <c r="AW4" s="161"/>
      <c r="AX4" s="161"/>
      <c r="AY4" s="161"/>
      <c r="AZ4" s="161"/>
      <c r="BA4" s="161"/>
      <c r="BB4" s="157"/>
      <c r="BC4" s="160" t="s">
        <v>338</v>
      </c>
      <c r="BD4" s="161"/>
      <c r="BE4" s="161"/>
      <c r="BF4" s="161"/>
      <c r="BG4" s="161"/>
      <c r="BH4" s="161"/>
      <c r="BI4" s="161"/>
      <c r="BJ4" s="161"/>
      <c r="BK4" s="161"/>
      <c r="BL4" s="161"/>
      <c r="BM4" s="161"/>
      <c r="BN4" s="161"/>
      <c r="BO4" s="161"/>
      <c r="BP4" s="161"/>
      <c r="BQ4" s="161"/>
      <c r="BR4" s="161"/>
      <c r="BS4" s="157"/>
      <c r="BT4" s="160" t="s">
        <v>185</v>
      </c>
      <c r="BU4" s="161"/>
      <c r="BV4" s="161"/>
      <c r="BW4" s="161"/>
      <c r="BX4" s="161"/>
      <c r="BY4" s="161"/>
      <c r="BZ4" s="161"/>
      <c r="CA4" s="161"/>
      <c r="CB4" s="161"/>
      <c r="CC4" s="161"/>
      <c r="CD4" s="161"/>
      <c r="CE4" s="161"/>
      <c r="CF4" s="161"/>
      <c r="CG4" s="161"/>
      <c r="CH4" s="161"/>
      <c r="CI4" s="161"/>
      <c r="CJ4" s="162"/>
    </row>
    <row r="5" spans="1:96" s="167" customFormat="1" ht="15.75" customHeight="1" x14ac:dyDescent="0.3">
      <c r="A5" s="164"/>
      <c r="B5" s="308" t="s">
        <v>103</v>
      </c>
      <c r="C5" s="309" t="s">
        <v>21</v>
      </c>
      <c r="D5" s="310">
        <v>2008</v>
      </c>
      <c r="E5" s="310">
        <v>2009</v>
      </c>
      <c r="F5" s="310">
        <v>2010</v>
      </c>
      <c r="G5" s="310">
        <v>2011</v>
      </c>
      <c r="H5" s="310">
        <v>2012</v>
      </c>
      <c r="I5" s="310">
        <v>2013</v>
      </c>
      <c r="J5" s="310">
        <v>2014</v>
      </c>
      <c r="K5" s="310">
        <v>2015</v>
      </c>
      <c r="L5" s="310">
        <v>2016</v>
      </c>
      <c r="M5" s="310">
        <v>2017</v>
      </c>
      <c r="N5" s="310">
        <v>2018</v>
      </c>
      <c r="O5" s="310">
        <v>2019</v>
      </c>
      <c r="P5" s="310">
        <v>2020</v>
      </c>
      <c r="Q5" s="310">
        <v>2021</v>
      </c>
      <c r="R5" s="310">
        <v>2022</v>
      </c>
      <c r="S5" s="310">
        <v>2023</v>
      </c>
      <c r="T5" s="310" t="s">
        <v>344</v>
      </c>
      <c r="U5" s="326">
        <v>2008</v>
      </c>
      <c r="V5" s="311">
        <v>2009</v>
      </c>
      <c r="W5" s="311">
        <v>2010</v>
      </c>
      <c r="X5" s="311">
        <v>2011</v>
      </c>
      <c r="Y5" s="311">
        <v>2012</v>
      </c>
      <c r="Z5" s="311">
        <v>2013</v>
      </c>
      <c r="AA5" s="311">
        <v>2014</v>
      </c>
      <c r="AB5" s="311">
        <v>2015</v>
      </c>
      <c r="AC5" s="311">
        <v>2016</v>
      </c>
      <c r="AD5" s="311">
        <v>2017</v>
      </c>
      <c r="AE5" s="311">
        <v>2018</v>
      </c>
      <c r="AF5" s="311">
        <v>2019</v>
      </c>
      <c r="AG5" s="311">
        <v>2020</v>
      </c>
      <c r="AH5" s="311">
        <v>2021</v>
      </c>
      <c r="AI5" s="311">
        <v>2022</v>
      </c>
      <c r="AJ5" s="311">
        <v>2023</v>
      </c>
      <c r="AK5" s="311" t="s">
        <v>344</v>
      </c>
      <c r="AL5" s="326">
        <v>2008</v>
      </c>
      <c r="AM5" s="311">
        <v>2009</v>
      </c>
      <c r="AN5" s="311">
        <v>2010</v>
      </c>
      <c r="AO5" s="311">
        <v>2011</v>
      </c>
      <c r="AP5" s="311">
        <v>2012</v>
      </c>
      <c r="AQ5" s="311">
        <v>2013</v>
      </c>
      <c r="AR5" s="311">
        <v>2014</v>
      </c>
      <c r="AS5" s="311">
        <v>2015</v>
      </c>
      <c r="AT5" s="311">
        <v>2016</v>
      </c>
      <c r="AU5" s="311">
        <v>2017</v>
      </c>
      <c r="AV5" s="311">
        <v>2018</v>
      </c>
      <c r="AW5" s="311">
        <v>2019</v>
      </c>
      <c r="AX5" s="311">
        <v>2020</v>
      </c>
      <c r="AY5" s="311">
        <v>2021</v>
      </c>
      <c r="AZ5" s="311">
        <v>2022</v>
      </c>
      <c r="BA5" s="311">
        <v>2023</v>
      </c>
      <c r="BB5" s="327" t="s">
        <v>344</v>
      </c>
      <c r="BC5" s="326">
        <v>2008</v>
      </c>
      <c r="BD5" s="311">
        <v>2009</v>
      </c>
      <c r="BE5" s="311">
        <v>2010</v>
      </c>
      <c r="BF5" s="311">
        <v>2011</v>
      </c>
      <c r="BG5" s="311">
        <v>2012</v>
      </c>
      <c r="BH5" s="311">
        <v>2013</v>
      </c>
      <c r="BI5" s="311">
        <v>2014</v>
      </c>
      <c r="BJ5" s="311">
        <v>2015</v>
      </c>
      <c r="BK5" s="311">
        <v>2016</v>
      </c>
      <c r="BL5" s="311">
        <v>2017</v>
      </c>
      <c r="BM5" s="311">
        <v>2018</v>
      </c>
      <c r="BN5" s="311">
        <v>2019</v>
      </c>
      <c r="BO5" s="311">
        <v>2020</v>
      </c>
      <c r="BP5" s="311">
        <v>2021</v>
      </c>
      <c r="BQ5" s="311">
        <v>2022</v>
      </c>
      <c r="BR5" s="311">
        <v>2023</v>
      </c>
      <c r="BS5" s="311" t="s">
        <v>344</v>
      </c>
      <c r="BT5" s="326">
        <v>2008</v>
      </c>
      <c r="BU5" s="311">
        <v>2009</v>
      </c>
      <c r="BV5" s="311">
        <v>2010</v>
      </c>
      <c r="BW5" s="311">
        <v>2011</v>
      </c>
      <c r="BX5" s="311">
        <v>2012</v>
      </c>
      <c r="BY5" s="311">
        <v>2013</v>
      </c>
      <c r="BZ5" s="311">
        <v>2014</v>
      </c>
      <c r="CA5" s="311">
        <v>2015</v>
      </c>
      <c r="CB5" s="311">
        <v>2016</v>
      </c>
      <c r="CC5" s="311">
        <v>2017</v>
      </c>
      <c r="CD5" s="311">
        <v>2018</v>
      </c>
      <c r="CE5" s="311">
        <v>2019</v>
      </c>
      <c r="CF5" s="311">
        <v>2020</v>
      </c>
      <c r="CG5" s="311">
        <v>2021</v>
      </c>
      <c r="CH5" s="311">
        <v>2022</v>
      </c>
      <c r="CI5" s="311">
        <v>2023</v>
      </c>
      <c r="CJ5" s="327" t="s">
        <v>344</v>
      </c>
    </row>
    <row r="6" spans="1:96" s="173" customFormat="1" ht="15.75" customHeight="1" x14ac:dyDescent="0.3">
      <c r="A6" s="164"/>
      <c r="B6" s="211" t="s">
        <v>104</v>
      </c>
      <c r="C6" s="192" t="s">
        <v>35</v>
      </c>
      <c r="D6" s="222">
        <v>8886.17</v>
      </c>
      <c r="E6" s="223">
        <v>8558.84</v>
      </c>
      <c r="F6" s="223">
        <v>8775.42</v>
      </c>
      <c r="G6" s="223">
        <v>8753.94</v>
      </c>
      <c r="H6" s="223">
        <v>8606.24</v>
      </c>
      <c r="I6" s="223">
        <v>8583.19</v>
      </c>
      <c r="J6" s="223">
        <v>8563.64</v>
      </c>
      <c r="K6" s="223">
        <v>8549.92</v>
      </c>
      <c r="L6" s="223">
        <v>8383.61</v>
      </c>
      <c r="M6" s="223">
        <v>8436.2900000000009</v>
      </c>
      <c r="N6" s="223">
        <v>8062.07</v>
      </c>
      <c r="O6" s="223">
        <v>8114.62</v>
      </c>
      <c r="P6" s="223">
        <v>8143.63</v>
      </c>
      <c r="Q6" s="223">
        <v>8023.78</v>
      </c>
      <c r="R6" s="223">
        <v>7940.97</v>
      </c>
      <c r="S6" s="223">
        <v>7862.68</v>
      </c>
      <c r="T6" s="227">
        <v>8252.5300000000007</v>
      </c>
      <c r="U6" s="256">
        <f>(D6*1000)/BC6</f>
        <v>122.3282673935189</v>
      </c>
      <c r="V6" s="256">
        <f>(E6*1000)/BD6</f>
        <v>112.77954934774014</v>
      </c>
      <c r="W6" s="256">
        <f t="shared" ref="V6:W21" si="0">(F6*1000)/BE6</f>
        <v>115.16148082046168</v>
      </c>
      <c r="X6" s="256">
        <f t="shared" ref="X6:X41" si="1">(G6*1000)/BF6</f>
        <v>109.65040395816371</v>
      </c>
      <c r="Y6" s="256">
        <f t="shared" ref="Y6:Y41" si="2">(H6*1000)/BG6</f>
        <v>106.65278707214911</v>
      </c>
      <c r="Z6" s="256">
        <f t="shared" ref="Z6:Z41" si="3">(I6*1000)/BH6</f>
        <v>99.782489915018772</v>
      </c>
      <c r="AA6" s="256">
        <f t="shared" ref="AA6:AA41" si="4">(J6*1000)/BI6</f>
        <v>90.432964433555796</v>
      </c>
      <c r="AB6" s="256">
        <f t="shared" ref="AB6:AB41" si="5">(K6*1000)/BJ6</f>
        <v>87.335873417980125</v>
      </c>
      <c r="AC6" s="256">
        <f t="shared" ref="AC6:AC41" si="6">(L6*1000)/BK6</f>
        <v>85.897643442622964</v>
      </c>
      <c r="AD6" s="256">
        <f t="shared" ref="AD6:AD41" si="7">(M6*1000)/BL6</f>
        <v>83.311508759455663</v>
      </c>
      <c r="AE6" s="256">
        <f t="shared" ref="AE6:AE41" si="8">(N6*1000)/BM6</f>
        <v>90.792143878734649</v>
      </c>
      <c r="AF6" s="256">
        <f t="shared" ref="AF6:AF41" si="9">(O6*1000)/BN6</f>
        <v>84.612785835688143</v>
      </c>
      <c r="AG6" s="256">
        <f t="shared" ref="AG6:AG41" si="10">(P6*1000)/BO6</f>
        <v>87.111622185377328</v>
      </c>
      <c r="AH6" s="256">
        <f t="shared" ref="AH6:AH41" si="11">(Q6*1000)/BP6</f>
        <v>86.824290691886517</v>
      </c>
      <c r="AI6" s="256">
        <f t="shared" ref="AI6:AI41" si="12">(R6*1000)/BQ6</f>
        <v>79.57601386898618</v>
      </c>
      <c r="AJ6" s="256">
        <f t="shared" ref="AJ6:AJ41" si="13">(S6*1000)/BR6</f>
        <v>83.688266348773837</v>
      </c>
      <c r="AK6" s="256">
        <f t="shared" ref="AK6:AK41" si="14">(T6*1000)/BS6</f>
        <v>90.856875481669064</v>
      </c>
      <c r="AL6" s="312">
        <f>(D6*1000)/(BT6*1000)</f>
        <v>79.128851291184333</v>
      </c>
      <c r="AM6" s="313">
        <f t="shared" ref="AM6:BB21" si="15">(E6*1000)/(BU6*1000)</f>
        <v>76.078577777777781</v>
      </c>
      <c r="AN6" s="313">
        <f t="shared" si="15"/>
        <v>75.196401028277634</v>
      </c>
      <c r="AO6" s="313">
        <f t="shared" si="15"/>
        <v>68.497183098591549</v>
      </c>
      <c r="AP6" s="313">
        <f t="shared" si="15"/>
        <v>65.347304479878517</v>
      </c>
      <c r="AQ6" s="313">
        <f t="shared" si="15"/>
        <v>64.681160512434062</v>
      </c>
      <c r="AR6" s="313">
        <f t="shared" si="15"/>
        <v>64.195202398800603</v>
      </c>
      <c r="AS6" s="313">
        <f t="shared" si="15"/>
        <v>64.576435045317226</v>
      </c>
      <c r="AT6" s="313">
        <f t="shared" si="15"/>
        <v>65.14071484071485</v>
      </c>
      <c r="AU6" s="313">
        <f t="shared" si="15"/>
        <v>64.203120243531203</v>
      </c>
      <c r="AV6" s="313">
        <f t="shared" si="15"/>
        <v>61.636620795107028</v>
      </c>
      <c r="AW6" s="313">
        <f t="shared" si="15"/>
        <v>60.421593447505586</v>
      </c>
      <c r="AX6" s="313">
        <f t="shared" si="15"/>
        <v>59.226399999999998</v>
      </c>
      <c r="AY6" s="313">
        <f t="shared" si="15"/>
        <v>58.101230992034758</v>
      </c>
      <c r="AZ6" s="313">
        <f t="shared" si="15"/>
        <v>57.376950867052024</v>
      </c>
      <c r="BA6" s="313">
        <f t="shared" si="15"/>
        <v>56.729292929292932</v>
      </c>
      <c r="BB6" s="313">
        <f t="shared" si="15"/>
        <v>59.242857142857147</v>
      </c>
      <c r="BC6" s="314">
        <v>72642</v>
      </c>
      <c r="BD6" s="315">
        <v>75890</v>
      </c>
      <c r="BE6" s="315">
        <v>76201</v>
      </c>
      <c r="BF6" s="315">
        <v>79835</v>
      </c>
      <c r="BG6" s="315">
        <v>80694</v>
      </c>
      <c r="BH6" s="315">
        <v>86019</v>
      </c>
      <c r="BI6" s="315">
        <v>94696</v>
      </c>
      <c r="BJ6" s="315">
        <v>97897</v>
      </c>
      <c r="BK6" s="315">
        <v>97600</v>
      </c>
      <c r="BL6" s="315">
        <v>101262</v>
      </c>
      <c r="BM6" s="315">
        <v>88797</v>
      </c>
      <c r="BN6" s="315">
        <v>95903</v>
      </c>
      <c r="BO6" s="315">
        <v>93485</v>
      </c>
      <c r="BP6" s="315">
        <v>92414</v>
      </c>
      <c r="BQ6" s="315">
        <v>99791</v>
      </c>
      <c r="BR6" s="316">
        <v>93952</v>
      </c>
      <c r="BS6" s="317">
        <v>90830</v>
      </c>
      <c r="BT6" s="316">
        <v>112.3</v>
      </c>
      <c r="BU6" s="316">
        <v>112.5</v>
      </c>
      <c r="BV6" s="316">
        <v>116.7</v>
      </c>
      <c r="BW6" s="316">
        <v>127.8</v>
      </c>
      <c r="BX6" s="316">
        <v>131.69999999999999</v>
      </c>
      <c r="BY6" s="316">
        <v>132.69999999999999</v>
      </c>
      <c r="BZ6" s="316">
        <v>133.4</v>
      </c>
      <c r="CA6" s="316">
        <v>132.4</v>
      </c>
      <c r="CB6" s="316">
        <v>128.69999999999999</v>
      </c>
      <c r="CC6" s="316">
        <v>131.4</v>
      </c>
      <c r="CD6" s="316">
        <v>130.80000000000001</v>
      </c>
      <c r="CE6" s="316">
        <v>134.30000000000001</v>
      </c>
      <c r="CF6" s="316">
        <v>137.5</v>
      </c>
      <c r="CG6" s="316">
        <v>138.1</v>
      </c>
      <c r="CH6" s="316">
        <v>138.4</v>
      </c>
      <c r="CI6" s="316">
        <v>138.6</v>
      </c>
      <c r="CJ6" s="318">
        <v>139.30000000000001</v>
      </c>
      <c r="CK6" s="172"/>
      <c r="CL6" s="172"/>
      <c r="CM6" s="172"/>
      <c r="CO6" s="174"/>
      <c r="CP6" s="174"/>
      <c r="CQ6" s="174"/>
      <c r="CR6" s="174"/>
    </row>
    <row r="7" spans="1:96" s="173" customFormat="1" ht="15.75" customHeight="1" x14ac:dyDescent="0.3">
      <c r="A7" s="164"/>
      <c r="B7" s="212" t="s">
        <v>105</v>
      </c>
      <c r="C7" s="192" t="s">
        <v>1</v>
      </c>
      <c r="D7" s="222">
        <v>777.56</v>
      </c>
      <c r="E7" s="223">
        <v>643.54</v>
      </c>
      <c r="F7" s="223">
        <v>880.43</v>
      </c>
      <c r="G7" s="223">
        <v>887.23</v>
      </c>
      <c r="H7" s="223">
        <v>909.43</v>
      </c>
      <c r="I7" s="223">
        <v>881.29</v>
      </c>
      <c r="J7" s="223">
        <v>936.69</v>
      </c>
      <c r="K7" s="223">
        <v>920.23</v>
      </c>
      <c r="L7" s="223">
        <v>922.94</v>
      </c>
      <c r="M7" s="223">
        <v>933.88</v>
      </c>
      <c r="N7" s="223">
        <v>884.08</v>
      </c>
      <c r="O7" s="223">
        <v>899.99</v>
      </c>
      <c r="P7" s="223">
        <v>897.36</v>
      </c>
      <c r="Q7" s="223">
        <v>887.41</v>
      </c>
      <c r="R7" s="223">
        <v>826.4</v>
      </c>
      <c r="S7" s="223">
        <v>801.52</v>
      </c>
      <c r="T7" s="227">
        <v>855.79</v>
      </c>
      <c r="U7" s="256">
        <f t="shared" ref="U7:U43" si="16">(D7*1000)/BC7</f>
        <v>17.117069519658344</v>
      </c>
      <c r="V7" s="256">
        <f t="shared" si="0"/>
        <v>16.196204761665072</v>
      </c>
      <c r="W7" s="256">
        <f t="shared" si="0"/>
        <v>18.581136694595109</v>
      </c>
      <c r="X7" s="256">
        <f t="shared" si="1"/>
        <v>19.472171012202615</v>
      </c>
      <c r="Y7" s="256">
        <f t="shared" si="2"/>
        <v>20.976841813904137</v>
      </c>
      <c r="Z7" s="256">
        <f t="shared" si="3"/>
        <v>22.556693114921934</v>
      </c>
      <c r="AA7" s="256">
        <f t="shared" si="4"/>
        <v>25.958596607914867</v>
      </c>
      <c r="AB7" s="256">
        <f t="shared" si="5"/>
        <v>24.342133107607662</v>
      </c>
      <c r="AC7" s="256">
        <f t="shared" si="6"/>
        <v>23.476712537837358</v>
      </c>
      <c r="AD7" s="256">
        <f t="shared" si="7"/>
        <v>21.267079613772999</v>
      </c>
      <c r="AE7" s="256">
        <f t="shared" si="8"/>
        <v>19.550641309155242</v>
      </c>
      <c r="AF7" s="256">
        <f t="shared" si="9"/>
        <v>19.955432372505545</v>
      </c>
      <c r="AG7" s="256">
        <f t="shared" si="10"/>
        <v>19.76781583874876</v>
      </c>
      <c r="AH7" s="256">
        <f t="shared" si="11"/>
        <v>18.535591945860137</v>
      </c>
      <c r="AI7" s="256">
        <f t="shared" si="12"/>
        <v>21.005541151949572</v>
      </c>
      <c r="AJ7" s="256">
        <f t="shared" si="13"/>
        <v>21.975708058015517</v>
      </c>
      <c r="AK7" s="256">
        <f t="shared" si="14"/>
        <v>25.628593675131768</v>
      </c>
      <c r="AL7" s="312">
        <f t="shared" ref="AL7:AL43" si="17">(D7*1000)/(BT7*1000)</f>
        <v>84.517391304347825</v>
      </c>
      <c r="AM7" s="313">
        <f t="shared" si="15"/>
        <v>76.611904761904768</v>
      </c>
      <c r="AN7" s="313">
        <f t="shared" si="15"/>
        <v>100.04886363636363</v>
      </c>
      <c r="AO7" s="313">
        <f t="shared" si="15"/>
        <v>95.401075268817209</v>
      </c>
      <c r="AP7" s="313">
        <f t="shared" si="15"/>
        <v>94.732291666666669</v>
      </c>
      <c r="AQ7" s="313">
        <f t="shared" si="15"/>
        <v>89.019191919191925</v>
      </c>
      <c r="AR7" s="313">
        <f t="shared" si="15"/>
        <v>93.668999999999997</v>
      </c>
      <c r="AS7" s="313">
        <f t="shared" si="15"/>
        <v>98.949462365591401</v>
      </c>
      <c r="AT7" s="313">
        <f t="shared" si="15"/>
        <v>100.3195652173913</v>
      </c>
      <c r="AU7" s="313">
        <f t="shared" si="15"/>
        <v>101.50869565217391</v>
      </c>
      <c r="AV7" s="313">
        <f t="shared" si="15"/>
        <v>92.091666666666669</v>
      </c>
      <c r="AW7" s="313">
        <f t="shared" si="15"/>
        <v>92.782474226804126</v>
      </c>
      <c r="AX7" s="313">
        <f t="shared" si="15"/>
        <v>89.736000000000004</v>
      </c>
      <c r="AY7" s="313">
        <f t="shared" si="15"/>
        <v>84.515238095238089</v>
      </c>
      <c r="AZ7" s="313">
        <f t="shared" si="15"/>
        <v>77.233644859813083</v>
      </c>
      <c r="BA7" s="313">
        <f t="shared" si="15"/>
        <v>74.908411214953276</v>
      </c>
      <c r="BB7" s="313">
        <f t="shared" si="15"/>
        <v>79.239814814814821</v>
      </c>
      <c r="BC7" s="319">
        <v>45426</v>
      </c>
      <c r="BD7" s="316">
        <v>39734</v>
      </c>
      <c r="BE7" s="316">
        <v>47383</v>
      </c>
      <c r="BF7" s="316">
        <v>45564</v>
      </c>
      <c r="BG7" s="316">
        <v>43354</v>
      </c>
      <c r="BH7" s="316">
        <v>39070</v>
      </c>
      <c r="BI7" s="316">
        <v>36084</v>
      </c>
      <c r="BJ7" s="316">
        <v>37804</v>
      </c>
      <c r="BK7" s="316">
        <v>39313</v>
      </c>
      <c r="BL7" s="316">
        <v>43912</v>
      </c>
      <c r="BM7" s="316">
        <v>45220</v>
      </c>
      <c r="BN7" s="316">
        <v>45100</v>
      </c>
      <c r="BO7" s="316">
        <v>45395</v>
      </c>
      <c r="BP7" s="316">
        <v>47876</v>
      </c>
      <c r="BQ7" s="316">
        <v>39342</v>
      </c>
      <c r="BR7" s="316">
        <v>36473</v>
      </c>
      <c r="BS7" s="318">
        <v>33392</v>
      </c>
      <c r="BT7" s="316">
        <v>9.1999999999999993</v>
      </c>
      <c r="BU7" s="316">
        <v>8.4</v>
      </c>
      <c r="BV7" s="316">
        <v>8.8000000000000007</v>
      </c>
      <c r="BW7" s="316">
        <v>9.3000000000000007</v>
      </c>
      <c r="BX7" s="316">
        <v>9.6</v>
      </c>
      <c r="BY7" s="316">
        <v>9.9</v>
      </c>
      <c r="BZ7" s="316">
        <v>10</v>
      </c>
      <c r="CA7" s="316">
        <v>9.3000000000000007</v>
      </c>
      <c r="CB7" s="316">
        <v>9.1999999999999993</v>
      </c>
      <c r="CC7" s="316">
        <v>9.1999999999999993</v>
      </c>
      <c r="CD7" s="316">
        <v>9.6</v>
      </c>
      <c r="CE7" s="316">
        <v>9.6999999999999993</v>
      </c>
      <c r="CF7" s="316">
        <v>10</v>
      </c>
      <c r="CG7" s="316">
        <v>10.5</v>
      </c>
      <c r="CH7" s="316">
        <v>10.7</v>
      </c>
      <c r="CI7" s="316">
        <v>10.7</v>
      </c>
      <c r="CJ7" s="318">
        <v>10.8</v>
      </c>
      <c r="CK7" s="172"/>
      <c r="CL7" s="172"/>
      <c r="CM7" s="172"/>
      <c r="CO7" s="174"/>
      <c r="CP7" s="174"/>
      <c r="CQ7" s="174"/>
      <c r="CR7" s="174"/>
    </row>
    <row r="8" spans="1:96" s="173" customFormat="1" ht="15.75" customHeight="1" x14ac:dyDescent="0.3">
      <c r="A8" s="164"/>
      <c r="B8" s="212" t="s">
        <v>106</v>
      </c>
      <c r="C8" s="192" t="s">
        <v>2</v>
      </c>
      <c r="D8" s="222">
        <v>883.93</v>
      </c>
      <c r="E8" s="223">
        <v>898.99</v>
      </c>
      <c r="F8" s="223">
        <v>871.68</v>
      </c>
      <c r="G8" s="223">
        <v>862.25</v>
      </c>
      <c r="H8" s="223">
        <v>836.64</v>
      </c>
      <c r="I8" s="223">
        <v>794.38</v>
      </c>
      <c r="J8" s="223">
        <v>766.95</v>
      </c>
      <c r="K8" s="223">
        <v>702.56</v>
      </c>
      <c r="L8" s="223">
        <v>733.85</v>
      </c>
      <c r="M8" s="223">
        <v>691.38</v>
      </c>
      <c r="N8" s="223">
        <v>655.16</v>
      </c>
      <c r="O8" s="223">
        <v>635.59</v>
      </c>
      <c r="P8" s="223">
        <v>626.82000000000005</v>
      </c>
      <c r="Q8" s="223">
        <v>569.58000000000004</v>
      </c>
      <c r="R8" s="223">
        <v>549.98</v>
      </c>
      <c r="S8" s="223">
        <v>510.01</v>
      </c>
      <c r="T8" s="227">
        <v>533.99</v>
      </c>
      <c r="U8" s="256">
        <f t="shared" si="16"/>
        <v>15.158629441624365</v>
      </c>
      <c r="V8" s="256">
        <f t="shared" si="0"/>
        <v>15.711938759459601</v>
      </c>
      <c r="W8" s="256">
        <f t="shared" si="0"/>
        <v>12.949653113068798</v>
      </c>
      <c r="X8" s="256">
        <f t="shared" si="1"/>
        <v>13.338438215456964</v>
      </c>
      <c r="Y8" s="256">
        <f t="shared" si="2"/>
        <v>14.553551237671126</v>
      </c>
      <c r="Z8" s="256">
        <f t="shared" si="3"/>
        <v>14.017646020822305</v>
      </c>
      <c r="AA8" s="256">
        <f t="shared" si="4"/>
        <v>13.641942369263607</v>
      </c>
      <c r="AB8" s="256">
        <f t="shared" si="5"/>
        <v>12.281658625270961</v>
      </c>
      <c r="AC8" s="256">
        <f t="shared" si="6"/>
        <v>12.256776844320479</v>
      </c>
      <c r="AD8" s="256">
        <f t="shared" si="7"/>
        <v>11.81987588258424</v>
      </c>
      <c r="AE8" s="256">
        <f t="shared" si="8"/>
        <v>10.792165648113068</v>
      </c>
      <c r="AF8" s="256">
        <f t="shared" si="9"/>
        <v>11.414640278725621</v>
      </c>
      <c r="AG8" s="256">
        <f t="shared" si="10"/>
        <v>10.887584242340026</v>
      </c>
      <c r="AH8" s="256">
        <f t="shared" si="11"/>
        <v>8.9302456844514833</v>
      </c>
      <c r="AI8" s="256">
        <f t="shared" si="12"/>
        <v>8.9223082039551596</v>
      </c>
      <c r="AJ8" s="256">
        <f t="shared" si="13"/>
        <v>8.9610640615665744</v>
      </c>
      <c r="AK8" s="256">
        <f t="shared" si="14"/>
        <v>8.6769795745925489</v>
      </c>
      <c r="AL8" s="312">
        <f t="shared" si="17"/>
        <v>14.466939443535189</v>
      </c>
      <c r="AM8" s="313">
        <f t="shared" si="15"/>
        <v>14.983166666666667</v>
      </c>
      <c r="AN8" s="313">
        <f t="shared" si="15"/>
        <v>14.749238578680202</v>
      </c>
      <c r="AO8" s="313">
        <f t="shared" si="15"/>
        <v>14.639219015280135</v>
      </c>
      <c r="AP8" s="313">
        <f t="shared" si="15"/>
        <v>14.326027397260274</v>
      </c>
      <c r="AQ8" s="313">
        <f t="shared" si="15"/>
        <v>13.743598615916955</v>
      </c>
      <c r="AR8" s="313">
        <f t="shared" si="15"/>
        <v>13.338260869565218</v>
      </c>
      <c r="AS8" s="313">
        <f t="shared" si="15"/>
        <v>12.092254733218589</v>
      </c>
      <c r="AT8" s="313">
        <f t="shared" si="15"/>
        <v>12.762608695652174</v>
      </c>
      <c r="AU8" s="313">
        <f t="shared" si="15"/>
        <v>11.87938144329897</v>
      </c>
      <c r="AV8" s="313">
        <f t="shared" si="15"/>
        <v>11.142176870748299</v>
      </c>
      <c r="AW8" s="313">
        <f t="shared" si="15"/>
        <v>10.99636678200692</v>
      </c>
      <c r="AX8" s="313">
        <f t="shared" si="15"/>
        <v>11.213237924865831</v>
      </c>
      <c r="AY8" s="313">
        <f t="shared" si="15"/>
        <v>10.152941176470588</v>
      </c>
      <c r="AZ8" s="313">
        <f t="shared" si="15"/>
        <v>9.6487719298245622</v>
      </c>
      <c r="BA8" s="313">
        <f t="shared" si="15"/>
        <v>9.0267256637168138</v>
      </c>
      <c r="BB8" s="313">
        <f t="shared" si="15"/>
        <v>9.4847246891651871</v>
      </c>
      <c r="BC8" s="319">
        <v>58312</v>
      </c>
      <c r="BD8" s="316">
        <v>57217</v>
      </c>
      <c r="BE8" s="316">
        <v>67313</v>
      </c>
      <c r="BF8" s="316">
        <v>64644</v>
      </c>
      <c r="BG8" s="316">
        <v>57487</v>
      </c>
      <c r="BH8" s="316">
        <v>56670</v>
      </c>
      <c r="BI8" s="316">
        <v>56220</v>
      </c>
      <c r="BJ8" s="316">
        <v>57204</v>
      </c>
      <c r="BK8" s="316">
        <v>59873</v>
      </c>
      <c r="BL8" s="316">
        <v>58493</v>
      </c>
      <c r="BM8" s="316">
        <v>60707</v>
      </c>
      <c r="BN8" s="316">
        <v>55682</v>
      </c>
      <c r="BO8" s="316">
        <v>57572</v>
      </c>
      <c r="BP8" s="316">
        <v>63781</v>
      </c>
      <c r="BQ8" s="316">
        <v>61641</v>
      </c>
      <c r="BR8" s="316">
        <v>56914</v>
      </c>
      <c r="BS8" s="318">
        <v>61541</v>
      </c>
      <c r="BT8" s="316">
        <v>61.1</v>
      </c>
      <c r="BU8" s="316">
        <v>60</v>
      </c>
      <c r="BV8" s="316">
        <v>59.1</v>
      </c>
      <c r="BW8" s="316">
        <v>58.9</v>
      </c>
      <c r="BX8" s="316">
        <v>58.4</v>
      </c>
      <c r="BY8" s="316">
        <v>57.8</v>
      </c>
      <c r="BZ8" s="316">
        <v>57.5</v>
      </c>
      <c r="CA8" s="316">
        <v>58.1</v>
      </c>
      <c r="CB8" s="316">
        <v>57.5</v>
      </c>
      <c r="CC8" s="316">
        <v>58.2</v>
      </c>
      <c r="CD8" s="316">
        <v>58.8</v>
      </c>
      <c r="CE8" s="316">
        <v>57.8</v>
      </c>
      <c r="CF8" s="316">
        <v>55.9</v>
      </c>
      <c r="CG8" s="316">
        <v>56.1</v>
      </c>
      <c r="CH8" s="316">
        <v>57</v>
      </c>
      <c r="CI8" s="316">
        <v>56.5</v>
      </c>
      <c r="CJ8" s="318">
        <v>56.3</v>
      </c>
      <c r="CK8" s="172"/>
      <c r="CL8" s="172"/>
      <c r="CM8" s="172"/>
      <c r="CO8" s="174"/>
      <c r="CP8" s="174"/>
      <c r="CQ8" s="174"/>
      <c r="CR8" s="174"/>
    </row>
    <row r="9" spans="1:96" s="173" customFormat="1" ht="15.75" customHeight="1" x14ac:dyDescent="0.3">
      <c r="A9" s="164"/>
      <c r="B9" s="212" t="s">
        <v>107</v>
      </c>
      <c r="C9" s="192" t="s">
        <v>3</v>
      </c>
      <c r="D9" s="222">
        <v>54.12</v>
      </c>
      <c r="E9" s="223">
        <v>49.19</v>
      </c>
      <c r="F9" s="223">
        <v>49.96</v>
      </c>
      <c r="G9" s="223">
        <v>45.12</v>
      </c>
      <c r="H9" s="223">
        <v>41.9</v>
      </c>
      <c r="I9" s="223">
        <v>38.71</v>
      </c>
      <c r="J9" s="223">
        <v>34.08</v>
      </c>
      <c r="K9" s="223">
        <v>29.83</v>
      </c>
      <c r="L9" s="223">
        <v>28.58</v>
      </c>
      <c r="M9" s="223">
        <v>26.17</v>
      </c>
      <c r="N9" s="223">
        <v>20.86</v>
      </c>
      <c r="O9" s="223">
        <v>20.329999999999998</v>
      </c>
      <c r="P9" s="223">
        <v>18.25</v>
      </c>
      <c r="Q9" s="223">
        <v>17.68</v>
      </c>
      <c r="R9" s="223">
        <v>19.329999999999998</v>
      </c>
      <c r="S9" s="223">
        <v>19.66</v>
      </c>
      <c r="T9" s="227">
        <v>23.83</v>
      </c>
      <c r="U9" s="256">
        <f t="shared" si="16"/>
        <v>8.7445467765390212</v>
      </c>
      <c r="V9" s="256">
        <f t="shared" si="0"/>
        <v>9.7910031847133752</v>
      </c>
      <c r="W9" s="256">
        <f t="shared" si="0"/>
        <v>9.2948837209302333</v>
      </c>
      <c r="X9" s="256">
        <f t="shared" si="1"/>
        <v>8.530913216108905</v>
      </c>
      <c r="Y9" s="256">
        <f t="shared" si="2"/>
        <v>8.4834986839441182</v>
      </c>
      <c r="Z9" s="256">
        <f t="shared" si="3"/>
        <v>7.9080694586312568</v>
      </c>
      <c r="AA9" s="256">
        <f t="shared" si="4"/>
        <v>7.0022601191699199</v>
      </c>
      <c r="AB9" s="256">
        <f t="shared" si="5"/>
        <v>5.6970970206264324</v>
      </c>
      <c r="AC9" s="256">
        <f t="shared" si="6"/>
        <v>5.5452076057431121</v>
      </c>
      <c r="AD9" s="256">
        <f t="shared" si="7"/>
        <v>4.8000733675715335</v>
      </c>
      <c r="AE9" s="256">
        <f t="shared" si="8"/>
        <v>4.2243823410287566</v>
      </c>
      <c r="AF9" s="256">
        <f t="shared" si="9"/>
        <v>3.8946360153256707</v>
      </c>
      <c r="AG9" s="256">
        <f t="shared" si="10"/>
        <v>3.7474332648870639</v>
      </c>
      <c r="AH9" s="256">
        <f t="shared" si="11"/>
        <v>3.5652349263964509</v>
      </c>
      <c r="AI9" s="256">
        <f t="shared" si="12"/>
        <v>2.8434833774639601</v>
      </c>
      <c r="AJ9" s="256">
        <f t="shared" si="13"/>
        <v>3.2549668874172184</v>
      </c>
      <c r="AK9" s="256">
        <f t="shared" si="14"/>
        <v>3.9532183145321831</v>
      </c>
      <c r="AL9" s="312">
        <f t="shared" si="17"/>
        <v>5.0579439252336451</v>
      </c>
      <c r="AM9" s="313">
        <f t="shared" si="15"/>
        <v>5.1239583333333334</v>
      </c>
      <c r="AN9" s="313">
        <f t="shared" si="15"/>
        <v>5.3148936170212764</v>
      </c>
      <c r="AO9" s="313">
        <f t="shared" si="15"/>
        <v>5.127272727272727</v>
      </c>
      <c r="AP9" s="313">
        <f t="shared" si="15"/>
        <v>5.0481927710843371</v>
      </c>
      <c r="AQ9" s="313">
        <f t="shared" si="15"/>
        <v>4.6083333333333334</v>
      </c>
      <c r="AR9" s="313">
        <f t="shared" si="15"/>
        <v>4.1060240963855419</v>
      </c>
      <c r="AS9" s="313">
        <f t="shared" si="15"/>
        <v>3.6827160493827162</v>
      </c>
      <c r="AT9" s="313">
        <f t="shared" si="15"/>
        <v>3.617721518987342</v>
      </c>
      <c r="AU9" s="313">
        <f t="shared" si="15"/>
        <v>3.2308641975308641</v>
      </c>
      <c r="AV9" s="313">
        <f t="shared" si="15"/>
        <v>2.6743589743589742</v>
      </c>
      <c r="AW9" s="313">
        <f t="shared" si="15"/>
        <v>2.5734177215189873</v>
      </c>
      <c r="AX9" s="313">
        <f t="shared" si="15"/>
        <v>2.4333333333333331</v>
      </c>
      <c r="AY9" s="313">
        <f t="shared" si="15"/>
        <v>2.3891891891891892</v>
      </c>
      <c r="AZ9" s="313">
        <f t="shared" si="15"/>
        <v>2.5103896103896104</v>
      </c>
      <c r="BA9" s="313">
        <f t="shared" si="15"/>
        <v>2.5868421052631581</v>
      </c>
      <c r="BB9" s="313">
        <f t="shared" si="15"/>
        <v>3.1773333333333333</v>
      </c>
      <c r="BC9" s="319">
        <v>6189</v>
      </c>
      <c r="BD9" s="316">
        <v>5024</v>
      </c>
      <c r="BE9" s="316">
        <v>5375</v>
      </c>
      <c r="BF9" s="316">
        <v>5289</v>
      </c>
      <c r="BG9" s="316">
        <v>4939</v>
      </c>
      <c r="BH9" s="316">
        <v>4895</v>
      </c>
      <c r="BI9" s="316">
        <v>4867</v>
      </c>
      <c r="BJ9" s="316">
        <v>5236</v>
      </c>
      <c r="BK9" s="316">
        <v>5154</v>
      </c>
      <c r="BL9" s="316">
        <v>5452</v>
      </c>
      <c r="BM9" s="316">
        <v>4938</v>
      </c>
      <c r="BN9" s="316">
        <v>5220</v>
      </c>
      <c r="BO9" s="316">
        <v>4870</v>
      </c>
      <c r="BP9" s="316">
        <v>4959</v>
      </c>
      <c r="BQ9" s="316">
        <v>6798</v>
      </c>
      <c r="BR9" s="316">
        <v>6040</v>
      </c>
      <c r="BS9" s="318">
        <v>6028</v>
      </c>
      <c r="BT9" s="316">
        <v>10.7</v>
      </c>
      <c r="BU9" s="316">
        <v>9.6</v>
      </c>
      <c r="BV9" s="316">
        <v>9.4</v>
      </c>
      <c r="BW9" s="316">
        <v>8.8000000000000007</v>
      </c>
      <c r="BX9" s="316">
        <v>8.3000000000000007</v>
      </c>
      <c r="BY9" s="316">
        <v>8.4</v>
      </c>
      <c r="BZ9" s="316">
        <v>8.3000000000000007</v>
      </c>
      <c r="CA9" s="316">
        <v>8.1</v>
      </c>
      <c r="CB9" s="316">
        <v>7.9</v>
      </c>
      <c r="CC9" s="316">
        <v>8.1</v>
      </c>
      <c r="CD9" s="316">
        <v>7.8</v>
      </c>
      <c r="CE9" s="316">
        <v>7.9</v>
      </c>
      <c r="CF9" s="316">
        <v>7.5</v>
      </c>
      <c r="CG9" s="316">
        <v>7.4</v>
      </c>
      <c r="CH9" s="316">
        <v>7.7</v>
      </c>
      <c r="CI9" s="316">
        <v>7.6</v>
      </c>
      <c r="CJ9" s="318">
        <v>7.5</v>
      </c>
      <c r="CK9" s="172"/>
      <c r="CL9" s="172"/>
      <c r="CM9" s="172"/>
      <c r="CO9" s="174"/>
      <c r="CP9" s="174"/>
      <c r="CQ9" s="174"/>
      <c r="CR9" s="174"/>
    </row>
    <row r="10" spans="1:96" s="173" customFormat="1" ht="15.75" customHeight="1" x14ac:dyDescent="0.3">
      <c r="A10" s="164"/>
      <c r="B10" s="212" t="s">
        <v>108</v>
      </c>
      <c r="C10" s="192" t="s">
        <v>36</v>
      </c>
      <c r="D10" s="222">
        <v>2154.61</v>
      </c>
      <c r="E10" s="223">
        <v>1843.63</v>
      </c>
      <c r="F10" s="223">
        <v>1924.52</v>
      </c>
      <c r="G10" s="223">
        <v>1776.46</v>
      </c>
      <c r="H10" s="223">
        <v>1651.27</v>
      </c>
      <c r="I10" s="223">
        <v>1386.79</v>
      </c>
      <c r="J10" s="223">
        <v>1217.1400000000001</v>
      </c>
      <c r="K10" s="223">
        <v>1152.25</v>
      </c>
      <c r="L10" s="223">
        <v>1358.37</v>
      </c>
      <c r="M10" s="223">
        <v>1347.85</v>
      </c>
      <c r="N10" s="223">
        <v>1421.02</v>
      </c>
      <c r="O10" s="223">
        <v>1370.18</v>
      </c>
      <c r="P10" s="223">
        <v>1300.55</v>
      </c>
      <c r="Q10" s="223">
        <v>1337.76</v>
      </c>
      <c r="R10" s="223">
        <v>1238.4100000000001</v>
      </c>
      <c r="S10" s="223">
        <v>1372.39</v>
      </c>
      <c r="T10" s="227">
        <v>1448.26</v>
      </c>
      <c r="U10" s="256">
        <f t="shared" si="16"/>
        <v>30.242687103475379</v>
      </c>
      <c r="V10" s="256">
        <f t="shared" si="0"/>
        <v>28.091269236629589</v>
      </c>
      <c r="W10" s="256">
        <f t="shared" si="0"/>
        <v>26.701259781341918</v>
      </c>
      <c r="X10" s="256">
        <f t="shared" si="1"/>
        <v>25.644704931285368</v>
      </c>
      <c r="Y10" s="256">
        <f t="shared" si="2"/>
        <v>24.401081688142806</v>
      </c>
      <c r="Z10" s="256">
        <f t="shared" si="3"/>
        <v>21.729027608034848</v>
      </c>
      <c r="AA10" s="256">
        <f t="shared" si="4"/>
        <v>19.129601106465909</v>
      </c>
      <c r="AB10" s="256">
        <f t="shared" si="5"/>
        <v>17.559968301380717</v>
      </c>
      <c r="AC10" s="256">
        <f t="shared" si="6"/>
        <v>21.033585729548939</v>
      </c>
      <c r="AD10" s="256">
        <f t="shared" si="7"/>
        <v>19.746692646908009</v>
      </c>
      <c r="AE10" s="256">
        <f t="shared" si="8"/>
        <v>20.776361190712908</v>
      </c>
      <c r="AF10" s="256">
        <f t="shared" si="9"/>
        <v>20.754013935171159</v>
      </c>
      <c r="AG10" s="256">
        <f t="shared" si="10"/>
        <v>20.18672585602086</v>
      </c>
      <c r="AH10" s="256">
        <f t="shared" si="11"/>
        <v>20.79915420255605</v>
      </c>
      <c r="AI10" s="256">
        <f t="shared" si="12"/>
        <v>17.431346329790976</v>
      </c>
      <c r="AJ10" s="256">
        <f t="shared" si="13"/>
        <v>23.434421050834146</v>
      </c>
      <c r="AK10" s="256">
        <f t="shared" si="14"/>
        <v>22.044202258820665</v>
      </c>
      <c r="AL10" s="312">
        <f t="shared" si="17"/>
        <v>23.703080308030803</v>
      </c>
      <c r="AM10" s="313">
        <f t="shared" si="15"/>
        <v>22.159014423076922</v>
      </c>
      <c r="AN10" s="313">
        <f t="shared" si="15"/>
        <v>23.759506172839505</v>
      </c>
      <c r="AO10" s="313">
        <f t="shared" si="15"/>
        <v>22.373551637279597</v>
      </c>
      <c r="AP10" s="313">
        <f t="shared" si="15"/>
        <v>21.670209973753281</v>
      </c>
      <c r="AQ10" s="313">
        <f t="shared" si="15"/>
        <v>19.207617728531854</v>
      </c>
      <c r="AR10" s="313">
        <f t="shared" si="15"/>
        <v>17.166995768688292</v>
      </c>
      <c r="AS10" s="313">
        <f t="shared" si="15"/>
        <v>16.206047819971872</v>
      </c>
      <c r="AT10" s="313">
        <f t="shared" si="15"/>
        <v>19.516810344827586</v>
      </c>
      <c r="AU10" s="313">
        <f t="shared" si="15"/>
        <v>19.118439716312057</v>
      </c>
      <c r="AV10" s="313">
        <f t="shared" si="15"/>
        <v>20.242450142450142</v>
      </c>
      <c r="AW10" s="313">
        <f t="shared" si="15"/>
        <v>20.061200585651537</v>
      </c>
      <c r="AX10" s="313">
        <f t="shared" si="15"/>
        <v>19.210487444608567</v>
      </c>
      <c r="AY10" s="313">
        <f t="shared" si="15"/>
        <v>19.529343065693432</v>
      </c>
      <c r="AZ10" s="313">
        <f t="shared" si="15"/>
        <v>17.616073968705546</v>
      </c>
      <c r="BA10" s="313">
        <f t="shared" si="15"/>
        <v>20.152569750367107</v>
      </c>
      <c r="BB10" s="313">
        <f t="shared" si="15"/>
        <v>22.488509316770184</v>
      </c>
      <c r="BC10" s="319">
        <v>71244</v>
      </c>
      <c r="BD10" s="316">
        <v>65630</v>
      </c>
      <c r="BE10" s="316">
        <v>72076</v>
      </c>
      <c r="BF10" s="316">
        <v>69272</v>
      </c>
      <c r="BG10" s="316">
        <v>67672</v>
      </c>
      <c r="BH10" s="316">
        <v>63822</v>
      </c>
      <c r="BI10" s="316">
        <v>63626</v>
      </c>
      <c r="BJ10" s="316">
        <v>65618</v>
      </c>
      <c r="BK10" s="316">
        <v>64581</v>
      </c>
      <c r="BL10" s="316">
        <v>68257</v>
      </c>
      <c r="BM10" s="316">
        <v>68396</v>
      </c>
      <c r="BN10" s="316">
        <v>66020</v>
      </c>
      <c r="BO10" s="316">
        <v>64426</v>
      </c>
      <c r="BP10" s="316">
        <v>64318</v>
      </c>
      <c r="BQ10" s="316">
        <v>71045</v>
      </c>
      <c r="BR10" s="316">
        <v>58563</v>
      </c>
      <c r="BS10" s="318">
        <v>65698</v>
      </c>
      <c r="BT10" s="316">
        <v>90.9</v>
      </c>
      <c r="BU10" s="316">
        <v>83.2</v>
      </c>
      <c r="BV10" s="316">
        <v>81</v>
      </c>
      <c r="BW10" s="316">
        <v>79.400000000000006</v>
      </c>
      <c r="BX10" s="316">
        <v>76.2</v>
      </c>
      <c r="BY10" s="316">
        <v>72.2</v>
      </c>
      <c r="BZ10" s="316">
        <v>70.900000000000006</v>
      </c>
      <c r="CA10" s="316">
        <v>71.099999999999994</v>
      </c>
      <c r="CB10" s="316">
        <v>69.599999999999994</v>
      </c>
      <c r="CC10" s="316">
        <v>70.5</v>
      </c>
      <c r="CD10" s="316">
        <v>70.2</v>
      </c>
      <c r="CE10" s="316">
        <v>68.3</v>
      </c>
      <c r="CF10" s="316">
        <v>67.7</v>
      </c>
      <c r="CG10" s="316">
        <v>68.5</v>
      </c>
      <c r="CH10" s="316">
        <v>70.3</v>
      </c>
      <c r="CI10" s="316">
        <v>68.099999999999994</v>
      </c>
      <c r="CJ10" s="318">
        <v>64.400000000000006</v>
      </c>
      <c r="CK10" s="172"/>
      <c r="CL10" s="172"/>
      <c r="CM10" s="172"/>
      <c r="CO10" s="174"/>
      <c r="CP10" s="174"/>
      <c r="CQ10" s="174"/>
      <c r="CR10" s="174"/>
    </row>
    <row r="11" spans="1:96" s="173" customFormat="1" ht="15.75" customHeight="1" x14ac:dyDescent="0.3">
      <c r="A11" s="164"/>
      <c r="B11" s="212" t="s">
        <v>109</v>
      </c>
      <c r="C11" s="192" t="s">
        <v>37</v>
      </c>
      <c r="D11" s="222">
        <v>4627.67</v>
      </c>
      <c r="E11" s="223">
        <v>4477.33</v>
      </c>
      <c r="F11" s="223">
        <v>4673.08</v>
      </c>
      <c r="G11" s="223">
        <v>4248.2</v>
      </c>
      <c r="H11" s="223">
        <v>4419.97</v>
      </c>
      <c r="I11" s="223">
        <v>4005.1</v>
      </c>
      <c r="J11" s="223">
        <v>4117.16</v>
      </c>
      <c r="K11" s="223">
        <v>4163.71</v>
      </c>
      <c r="L11" s="223">
        <v>4158.97</v>
      </c>
      <c r="M11" s="223">
        <v>4227.71</v>
      </c>
      <c r="N11" s="223">
        <v>4361.75</v>
      </c>
      <c r="O11" s="223">
        <v>3721.79</v>
      </c>
      <c r="P11" s="223">
        <v>3307.4</v>
      </c>
      <c r="Q11" s="223">
        <v>4143.57</v>
      </c>
      <c r="R11" s="223">
        <v>3890.57</v>
      </c>
      <c r="S11" s="223">
        <v>3890.15</v>
      </c>
      <c r="T11" s="227">
        <v>3881.55</v>
      </c>
      <c r="U11" s="256">
        <f t="shared" si="16"/>
        <v>48.661605274503415</v>
      </c>
      <c r="V11" s="256">
        <f t="shared" si="0"/>
        <v>44.337023686920702</v>
      </c>
      <c r="W11" s="256">
        <f t="shared" si="0"/>
        <v>44.074849565200985</v>
      </c>
      <c r="X11" s="256">
        <f t="shared" si="1"/>
        <v>37.353380814209089</v>
      </c>
      <c r="Y11" s="256">
        <f t="shared" si="2"/>
        <v>40.794576684172149</v>
      </c>
      <c r="Z11" s="256">
        <f t="shared" si="3"/>
        <v>39.024271418966975</v>
      </c>
      <c r="AA11" s="256">
        <f t="shared" si="4"/>
        <v>46.529468271458441</v>
      </c>
      <c r="AB11" s="256">
        <f t="shared" si="5"/>
        <v>47.988359361493693</v>
      </c>
      <c r="AC11" s="256">
        <f t="shared" si="6"/>
        <v>47.833392756506839</v>
      </c>
      <c r="AD11" s="256">
        <f t="shared" si="7"/>
        <v>52.111601419978307</v>
      </c>
      <c r="AE11" s="256">
        <f t="shared" si="8"/>
        <v>50.428936445723934</v>
      </c>
      <c r="AF11" s="256">
        <f t="shared" si="9"/>
        <v>39.828243049461719</v>
      </c>
      <c r="AG11" s="256">
        <f t="shared" si="10"/>
        <v>35.684307061552573</v>
      </c>
      <c r="AH11" s="256">
        <f t="shared" si="11"/>
        <v>41.522481987353565</v>
      </c>
      <c r="AI11" s="256">
        <f t="shared" si="12"/>
        <v>26.0038766166494</v>
      </c>
      <c r="AJ11" s="256">
        <f t="shared" si="13"/>
        <v>31.111244401791428</v>
      </c>
      <c r="AK11" s="256">
        <f t="shared" si="14"/>
        <v>29.756447211063751</v>
      </c>
      <c r="AL11" s="312">
        <f t="shared" si="17"/>
        <v>121.14319371727748</v>
      </c>
      <c r="AM11" s="313">
        <f t="shared" si="15"/>
        <v>125.76769662921349</v>
      </c>
      <c r="AN11" s="313">
        <f t="shared" si="15"/>
        <v>135.84534883720931</v>
      </c>
      <c r="AO11" s="313">
        <f t="shared" si="15"/>
        <v>126.43452380952381</v>
      </c>
      <c r="AP11" s="313">
        <f t="shared" si="15"/>
        <v>136.41882716049383</v>
      </c>
      <c r="AQ11" s="313">
        <f t="shared" si="15"/>
        <v>123.6141975308642</v>
      </c>
      <c r="AR11" s="313">
        <f t="shared" si="15"/>
        <v>129.47044025157231</v>
      </c>
      <c r="AS11" s="313">
        <f t="shared" si="15"/>
        <v>129.71059190031153</v>
      </c>
      <c r="AT11" s="313">
        <f t="shared" si="15"/>
        <v>130.78522012578617</v>
      </c>
      <c r="AU11" s="313">
        <f t="shared" si="15"/>
        <v>127.72537764350453</v>
      </c>
      <c r="AV11" s="313">
        <f t="shared" si="15"/>
        <v>129.42878338278931</v>
      </c>
      <c r="AW11" s="313">
        <f t="shared" si="15"/>
        <v>108.5069970845481</v>
      </c>
      <c r="AX11" s="313">
        <f t="shared" si="15"/>
        <v>93.694050991501413</v>
      </c>
      <c r="AY11" s="313">
        <f t="shared" si="15"/>
        <v>114.46325966850827</v>
      </c>
      <c r="AZ11" s="313">
        <f t="shared" si="15"/>
        <v>106.29972677595629</v>
      </c>
      <c r="BA11" s="313">
        <f t="shared" si="15"/>
        <v>105.42411924119241</v>
      </c>
      <c r="BB11" s="313">
        <f t="shared" si="15"/>
        <v>103.23271276595744</v>
      </c>
      <c r="BC11" s="319">
        <v>95099</v>
      </c>
      <c r="BD11" s="316">
        <v>100984</v>
      </c>
      <c r="BE11" s="316">
        <v>106026</v>
      </c>
      <c r="BF11" s="316">
        <v>113730</v>
      </c>
      <c r="BG11" s="316">
        <v>108347</v>
      </c>
      <c r="BH11" s="316">
        <v>102631</v>
      </c>
      <c r="BI11" s="316">
        <v>88485</v>
      </c>
      <c r="BJ11" s="316">
        <v>86765</v>
      </c>
      <c r="BK11" s="316">
        <v>86947</v>
      </c>
      <c r="BL11" s="316">
        <v>81128</v>
      </c>
      <c r="BM11" s="316">
        <v>86493</v>
      </c>
      <c r="BN11" s="316">
        <v>93446</v>
      </c>
      <c r="BO11" s="316">
        <v>92685</v>
      </c>
      <c r="BP11" s="316">
        <v>99791</v>
      </c>
      <c r="BQ11" s="316">
        <v>149615</v>
      </c>
      <c r="BR11" s="316">
        <v>125040</v>
      </c>
      <c r="BS11" s="318">
        <v>130444</v>
      </c>
      <c r="BT11" s="316">
        <v>38.200000000000003</v>
      </c>
      <c r="BU11" s="316">
        <v>35.6</v>
      </c>
      <c r="BV11" s="316">
        <v>34.4</v>
      </c>
      <c r="BW11" s="316">
        <v>33.6</v>
      </c>
      <c r="BX11" s="316">
        <v>32.4</v>
      </c>
      <c r="BY11" s="316">
        <v>32.4</v>
      </c>
      <c r="BZ11" s="316">
        <v>31.8</v>
      </c>
      <c r="CA11" s="316">
        <v>32.1</v>
      </c>
      <c r="CB11" s="316">
        <v>31.8</v>
      </c>
      <c r="CC11" s="316">
        <v>33.1</v>
      </c>
      <c r="CD11" s="316">
        <v>33.700000000000003</v>
      </c>
      <c r="CE11" s="316">
        <v>34.299999999999997</v>
      </c>
      <c r="CF11" s="316">
        <v>35.299999999999997</v>
      </c>
      <c r="CG11" s="316">
        <v>36.200000000000003</v>
      </c>
      <c r="CH11" s="316">
        <v>36.6</v>
      </c>
      <c r="CI11" s="316">
        <v>36.9</v>
      </c>
      <c r="CJ11" s="318">
        <v>37.6</v>
      </c>
      <c r="CK11" s="172"/>
      <c r="CL11" s="172"/>
      <c r="CM11" s="172"/>
      <c r="CO11" s="174"/>
      <c r="CP11" s="174"/>
      <c r="CQ11" s="174"/>
      <c r="CR11" s="174"/>
    </row>
    <row r="12" spans="1:96" s="173" customFormat="1" ht="15.75" customHeight="1" x14ac:dyDescent="0.3">
      <c r="A12" s="164"/>
      <c r="B12" s="212" t="s">
        <v>109</v>
      </c>
      <c r="C12" s="192" t="s">
        <v>38</v>
      </c>
      <c r="D12" s="222">
        <v>3594.34</v>
      </c>
      <c r="E12" s="223">
        <v>3061.33</v>
      </c>
      <c r="F12" s="223">
        <v>3475.95</v>
      </c>
      <c r="G12" s="223">
        <v>3536.54</v>
      </c>
      <c r="H12" s="223">
        <v>3562.76</v>
      </c>
      <c r="I12" s="223">
        <v>3249.8</v>
      </c>
      <c r="J12" s="223">
        <v>3189.4</v>
      </c>
      <c r="K12" s="223">
        <v>3343.44</v>
      </c>
      <c r="L12" s="223">
        <v>3423.28</v>
      </c>
      <c r="M12" s="223">
        <v>3381.9</v>
      </c>
      <c r="N12" s="223">
        <v>3456.78</v>
      </c>
      <c r="O12" s="223">
        <v>3005.13</v>
      </c>
      <c r="P12" s="223">
        <v>2838.34</v>
      </c>
      <c r="Q12" s="223">
        <v>2813.89</v>
      </c>
      <c r="R12" s="223">
        <v>2705.99</v>
      </c>
      <c r="S12" s="223">
        <v>2619.3000000000002</v>
      </c>
      <c r="T12" s="227">
        <v>2561.08</v>
      </c>
      <c r="U12" s="256">
        <f t="shared" si="16"/>
        <v>72.380434563724606</v>
      </c>
      <c r="V12" s="256">
        <f t="shared" si="0"/>
        <v>83.521949090115413</v>
      </c>
      <c r="W12" s="256">
        <f t="shared" si="0"/>
        <v>76.940699913672887</v>
      </c>
      <c r="X12" s="256">
        <f t="shared" si="1"/>
        <v>69.908673993832537</v>
      </c>
      <c r="Y12" s="256">
        <f t="shared" si="2"/>
        <v>75.225607567407778</v>
      </c>
      <c r="Z12" s="256">
        <f t="shared" si="3"/>
        <v>77.904830396739783</v>
      </c>
      <c r="AA12" s="256">
        <f t="shared" si="4"/>
        <v>75.41913972900754</v>
      </c>
      <c r="AB12" s="256">
        <f t="shared" si="5"/>
        <v>79.565931320054261</v>
      </c>
      <c r="AC12" s="256">
        <f t="shared" si="6"/>
        <v>83.674227610481026</v>
      </c>
      <c r="AD12" s="256">
        <f t="shared" si="7"/>
        <v>74.052420679235368</v>
      </c>
      <c r="AE12" s="256">
        <f t="shared" si="8"/>
        <v>75.913123682361203</v>
      </c>
      <c r="AF12" s="256">
        <f t="shared" si="9"/>
        <v>63.777457076763092</v>
      </c>
      <c r="AG12" s="256">
        <f t="shared" si="10"/>
        <v>62.80346948710006</v>
      </c>
      <c r="AH12" s="256">
        <f t="shared" si="11"/>
        <v>63.400175742964649</v>
      </c>
      <c r="AI12" s="256">
        <f t="shared" si="12"/>
        <v>61.45786963434022</v>
      </c>
      <c r="AJ12" s="256">
        <f t="shared" si="13"/>
        <v>71.033790746867709</v>
      </c>
      <c r="AK12" s="256">
        <f t="shared" si="14"/>
        <v>73.974755206377637</v>
      </c>
      <c r="AL12" s="312">
        <f t="shared" si="17"/>
        <v>87.881173594132036</v>
      </c>
      <c r="AM12" s="313">
        <f t="shared" si="15"/>
        <v>82.515633423180589</v>
      </c>
      <c r="AN12" s="313">
        <f t="shared" si="15"/>
        <v>90.9934554973822</v>
      </c>
      <c r="AO12" s="313">
        <f t="shared" si="15"/>
        <v>89.532658227848103</v>
      </c>
      <c r="AP12" s="313">
        <f t="shared" si="15"/>
        <v>91.119181585677751</v>
      </c>
      <c r="AQ12" s="313">
        <f t="shared" si="15"/>
        <v>85.073298429319365</v>
      </c>
      <c r="AR12" s="313">
        <f t="shared" si="15"/>
        <v>86.2</v>
      </c>
      <c r="AS12" s="313">
        <f t="shared" si="15"/>
        <v>90.608130081300814</v>
      </c>
      <c r="AT12" s="313">
        <f t="shared" si="15"/>
        <v>92.771815718157185</v>
      </c>
      <c r="AU12" s="313">
        <f t="shared" si="15"/>
        <v>88.763779527559052</v>
      </c>
      <c r="AV12" s="313">
        <f t="shared" si="15"/>
        <v>86.419499999999999</v>
      </c>
      <c r="AW12" s="313">
        <f t="shared" si="15"/>
        <v>77.451804123711341</v>
      </c>
      <c r="AX12" s="313">
        <f t="shared" si="15"/>
        <v>74.497112860892386</v>
      </c>
      <c r="AY12" s="313">
        <f t="shared" si="15"/>
        <v>73.278385416666666</v>
      </c>
      <c r="AZ12" s="313">
        <f t="shared" si="15"/>
        <v>69.562724935732646</v>
      </c>
      <c r="BA12" s="313">
        <f t="shared" si="15"/>
        <v>69.110817941952504</v>
      </c>
      <c r="BB12" s="313">
        <f t="shared" si="15"/>
        <v>70.944044321329642</v>
      </c>
      <c r="BC12" s="319">
        <v>49659</v>
      </c>
      <c r="BD12" s="316">
        <v>36653</v>
      </c>
      <c r="BE12" s="316">
        <v>45177</v>
      </c>
      <c r="BF12" s="316">
        <v>50588</v>
      </c>
      <c r="BG12" s="316">
        <v>47361</v>
      </c>
      <c r="BH12" s="316">
        <v>41715</v>
      </c>
      <c r="BI12" s="316">
        <v>42289</v>
      </c>
      <c r="BJ12" s="316">
        <v>42021</v>
      </c>
      <c r="BK12" s="316">
        <v>40912</v>
      </c>
      <c r="BL12" s="316">
        <v>45669</v>
      </c>
      <c r="BM12" s="316">
        <v>45536</v>
      </c>
      <c r="BN12" s="316">
        <v>47119</v>
      </c>
      <c r="BO12" s="316">
        <v>45194</v>
      </c>
      <c r="BP12" s="316">
        <v>44383</v>
      </c>
      <c r="BQ12" s="316">
        <v>44030</v>
      </c>
      <c r="BR12" s="316">
        <v>36874</v>
      </c>
      <c r="BS12" s="318">
        <v>34621</v>
      </c>
      <c r="BT12" s="316">
        <v>40.9</v>
      </c>
      <c r="BU12" s="316">
        <v>37.1</v>
      </c>
      <c r="BV12" s="316">
        <v>38.200000000000003</v>
      </c>
      <c r="BW12" s="316">
        <v>39.5</v>
      </c>
      <c r="BX12" s="316">
        <v>39.1</v>
      </c>
      <c r="BY12" s="316">
        <v>38.200000000000003</v>
      </c>
      <c r="BZ12" s="316">
        <v>37</v>
      </c>
      <c r="CA12" s="316">
        <v>36.9</v>
      </c>
      <c r="CB12" s="316">
        <v>36.9</v>
      </c>
      <c r="CC12" s="316">
        <v>38.1</v>
      </c>
      <c r="CD12" s="316">
        <v>40</v>
      </c>
      <c r="CE12" s="316">
        <v>38.799999999999997</v>
      </c>
      <c r="CF12" s="316">
        <v>38.1</v>
      </c>
      <c r="CG12" s="316">
        <v>38.4</v>
      </c>
      <c r="CH12" s="316">
        <v>38.9</v>
      </c>
      <c r="CI12" s="316">
        <v>37.9</v>
      </c>
      <c r="CJ12" s="318">
        <v>36.1</v>
      </c>
      <c r="CK12" s="172"/>
      <c r="CL12" s="172"/>
      <c r="CM12" s="172"/>
      <c r="CO12" s="174"/>
      <c r="CP12" s="174"/>
      <c r="CQ12" s="174"/>
      <c r="CR12" s="174"/>
    </row>
    <row r="13" spans="1:96" s="173" customFormat="1" ht="15.75" customHeight="1" x14ac:dyDescent="0.3">
      <c r="A13" s="164"/>
      <c r="B13" s="212" t="s">
        <v>110</v>
      </c>
      <c r="C13" s="192" t="s">
        <v>39</v>
      </c>
      <c r="D13" s="222">
        <v>6218.54</v>
      </c>
      <c r="E13" s="223">
        <v>3616.53</v>
      </c>
      <c r="F13" s="223">
        <v>5921.95</v>
      </c>
      <c r="G13" s="223">
        <v>5517.62</v>
      </c>
      <c r="H13" s="223">
        <v>4706.5600000000004</v>
      </c>
      <c r="I13" s="223">
        <v>4773.99</v>
      </c>
      <c r="J13" s="223">
        <v>4835.75</v>
      </c>
      <c r="K13" s="223">
        <v>5033.53</v>
      </c>
      <c r="L13" s="223">
        <v>5035.3599999999997</v>
      </c>
      <c r="M13" s="223">
        <v>4856.12</v>
      </c>
      <c r="N13" s="223">
        <v>4638.16</v>
      </c>
      <c r="O13" s="223">
        <v>5841.8</v>
      </c>
      <c r="P13" s="223">
        <v>4568.43</v>
      </c>
      <c r="Q13" s="223">
        <v>4930.33</v>
      </c>
      <c r="R13" s="223">
        <v>5126.32</v>
      </c>
      <c r="S13" s="223">
        <v>4853.08</v>
      </c>
      <c r="T13" s="227">
        <v>4793.78</v>
      </c>
      <c r="U13" s="256">
        <f t="shared" si="16"/>
        <v>44.57063811182546</v>
      </c>
      <c r="V13" s="256">
        <f t="shared" si="0"/>
        <v>46.92587162153395</v>
      </c>
      <c r="W13" s="256">
        <f t="shared" si="0"/>
        <v>48.902128854316338</v>
      </c>
      <c r="X13" s="256">
        <f t="shared" si="1"/>
        <v>44.697714734735868</v>
      </c>
      <c r="Y13" s="256">
        <f t="shared" si="2"/>
        <v>39.345270936784203</v>
      </c>
      <c r="Z13" s="256">
        <f t="shared" si="3"/>
        <v>38.463936962196655</v>
      </c>
      <c r="AA13" s="256">
        <f t="shared" si="4"/>
        <v>38.739925976959931</v>
      </c>
      <c r="AB13" s="256">
        <f t="shared" si="5"/>
        <v>41.149834044570888</v>
      </c>
      <c r="AC13" s="256">
        <f t="shared" si="6"/>
        <v>39.454648028583968</v>
      </c>
      <c r="AD13" s="256">
        <f t="shared" si="7"/>
        <v>36.968589655749938</v>
      </c>
      <c r="AE13" s="256">
        <f t="shared" si="8"/>
        <v>33.503033805258596</v>
      </c>
      <c r="AF13" s="256">
        <f t="shared" si="9"/>
        <v>42.980326373254464</v>
      </c>
      <c r="AG13" s="256">
        <f t="shared" si="10"/>
        <v>36.247024659621061</v>
      </c>
      <c r="AH13" s="256">
        <f t="shared" si="11"/>
        <v>42.073405925723648</v>
      </c>
      <c r="AI13" s="256">
        <f t="shared" si="12"/>
        <v>36.941924232706626</v>
      </c>
      <c r="AJ13" s="256">
        <f t="shared" si="13"/>
        <v>44.805657625053087</v>
      </c>
      <c r="AK13" s="256">
        <f t="shared" si="14"/>
        <v>50.006050237836938</v>
      </c>
      <c r="AL13" s="312">
        <f t="shared" si="17"/>
        <v>52.699491525423731</v>
      </c>
      <c r="AM13" s="313">
        <f t="shared" si="15"/>
        <v>34.607942583732054</v>
      </c>
      <c r="AN13" s="313">
        <f t="shared" si="15"/>
        <v>57.438894277400586</v>
      </c>
      <c r="AO13" s="313">
        <f t="shared" si="15"/>
        <v>52.053018867924528</v>
      </c>
      <c r="AP13" s="313">
        <f t="shared" si="15"/>
        <v>44.611943127962085</v>
      </c>
      <c r="AQ13" s="313">
        <f t="shared" si="15"/>
        <v>46.620996093750001</v>
      </c>
      <c r="AR13" s="313">
        <f t="shared" si="15"/>
        <v>47.502455795677797</v>
      </c>
      <c r="AS13" s="313">
        <f t="shared" si="15"/>
        <v>50.385685685685687</v>
      </c>
      <c r="AT13" s="313">
        <f t="shared" si="15"/>
        <v>51.910927835051545</v>
      </c>
      <c r="AU13" s="313">
        <f t="shared" si="15"/>
        <v>49.300710659898478</v>
      </c>
      <c r="AV13" s="313">
        <f t="shared" si="15"/>
        <v>46.474549098196391</v>
      </c>
      <c r="AW13" s="313">
        <f t="shared" si="15"/>
        <v>58.593781344032095</v>
      </c>
      <c r="AX13" s="313">
        <f t="shared" si="15"/>
        <v>47.687160751565763</v>
      </c>
      <c r="AY13" s="313">
        <f t="shared" si="15"/>
        <v>51.411157455683004</v>
      </c>
      <c r="AZ13" s="313">
        <f t="shared" si="15"/>
        <v>52.256065239551475</v>
      </c>
      <c r="BA13" s="313">
        <f t="shared" si="15"/>
        <v>49.370091556459819</v>
      </c>
      <c r="BB13" s="313">
        <f t="shared" si="15"/>
        <v>49.21745379876797</v>
      </c>
      <c r="BC13" s="319">
        <v>139521</v>
      </c>
      <c r="BD13" s="316">
        <v>77069</v>
      </c>
      <c r="BE13" s="316">
        <v>121098</v>
      </c>
      <c r="BF13" s="316">
        <v>123443</v>
      </c>
      <c r="BG13" s="316">
        <v>119622</v>
      </c>
      <c r="BH13" s="316">
        <v>124116</v>
      </c>
      <c r="BI13" s="316">
        <v>124826</v>
      </c>
      <c r="BJ13" s="316">
        <v>122322</v>
      </c>
      <c r="BK13" s="316">
        <v>127624</v>
      </c>
      <c r="BL13" s="316">
        <v>131358</v>
      </c>
      <c r="BM13" s="316">
        <v>138440</v>
      </c>
      <c r="BN13" s="316">
        <v>135918</v>
      </c>
      <c r="BO13" s="316">
        <v>126036</v>
      </c>
      <c r="BP13" s="316">
        <v>117184</v>
      </c>
      <c r="BQ13" s="316">
        <v>138767</v>
      </c>
      <c r="BR13" s="316">
        <v>108314</v>
      </c>
      <c r="BS13" s="318">
        <v>95864</v>
      </c>
      <c r="BT13" s="316">
        <v>118</v>
      </c>
      <c r="BU13" s="316">
        <v>104.5</v>
      </c>
      <c r="BV13" s="316">
        <v>103.1</v>
      </c>
      <c r="BW13" s="316">
        <v>106</v>
      </c>
      <c r="BX13" s="316">
        <v>105.5</v>
      </c>
      <c r="BY13" s="316">
        <v>102.4</v>
      </c>
      <c r="BZ13" s="316">
        <v>101.8</v>
      </c>
      <c r="CA13" s="316">
        <v>99.9</v>
      </c>
      <c r="CB13" s="316">
        <v>97</v>
      </c>
      <c r="CC13" s="316">
        <v>98.5</v>
      </c>
      <c r="CD13" s="316">
        <v>99.8</v>
      </c>
      <c r="CE13" s="316">
        <v>99.7</v>
      </c>
      <c r="CF13" s="316">
        <v>95.8</v>
      </c>
      <c r="CG13" s="316">
        <v>95.9</v>
      </c>
      <c r="CH13" s="316">
        <v>98.1</v>
      </c>
      <c r="CI13" s="316">
        <v>98.3</v>
      </c>
      <c r="CJ13" s="318">
        <v>97.4</v>
      </c>
      <c r="CK13" s="172"/>
      <c r="CL13" s="172"/>
      <c r="CM13" s="172"/>
      <c r="CO13" s="174"/>
      <c r="CP13" s="174"/>
      <c r="CQ13" s="174"/>
      <c r="CR13" s="174"/>
    </row>
    <row r="14" spans="1:96" s="173" customFormat="1" ht="15.75" customHeight="1" x14ac:dyDescent="0.3">
      <c r="A14" s="164"/>
      <c r="B14" s="212" t="s">
        <v>111</v>
      </c>
      <c r="C14" s="192" t="s">
        <v>4</v>
      </c>
      <c r="D14" s="222">
        <v>27.04</v>
      </c>
      <c r="E14" s="223">
        <v>21.62</v>
      </c>
      <c r="F14" s="223">
        <v>20.63</v>
      </c>
      <c r="G14" s="223">
        <v>18.940000000000001</v>
      </c>
      <c r="H14" s="223">
        <v>18.600000000000001</v>
      </c>
      <c r="I14" s="223">
        <v>16.829999999999998</v>
      </c>
      <c r="J14" s="223">
        <v>14.09</v>
      </c>
      <c r="K14" s="223">
        <v>11.7</v>
      </c>
      <c r="L14" s="223">
        <v>11.61</v>
      </c>
      <c r="M14" s="223">
        <v>10.029999999999999</v>
      </c>
      <c r="N14" s="223">
        <v>9.76</v>
      </c>
      <c r="O14" s="223">
        <v>9.1199999999999992</v>
      </c>
      <c r="P14" s="223">
        <v>9.02</v>
      </c>
      <c r="Q14" s="223">
        <v>8.7200000000000006</v>
      </c>
      <c r="R14" s="223">
        <v>8.24</v>
      </c>
      <c r="S14" s="223">
        <v>6.21</v>
      </c>
      <c r="T14" s="227">
        <v>7.89</v>
      </c>
      <c r="U14" s="256">
        <f t="shared" si="16"/>
        <v>0.64746306539281184</v>
      </c>
      <c r="V14" s="256">
        <f t="shared" si="0"/>
        <v>0.61185793122965892</v>
      </c>
      <c r="W14" s="256">
        <f t="shared" si="0"/>
        <v>0.65196093922826537</v>
      </c>
      <c r="X14" s="256">
        <f t="shared" si="1"/>
        <v>0.72138640258998288</v>
      </c>
      <c r="Y14" s="256">
        <f t="shared" si="2"/>
        <v>0.55698628496137026</v>
      </c>
      <c r="Z14" s="256">
        <f t="shared" si="3"/>
        <v>0.52044034881563483</v>
      </c>
      <c r="AA14" s="256">
        <f t="shared" si="4"/>
        <v>0.4835443906791585</v>
      </c>
      <c r="AB14" s="256">
        <f t="shared" si="5"/>
        <v>0.43025778693046002</v>
      </c>
      <c r="AC14" s="256">
        <f t="shared" si="6"/>
        <v>0.44973852411388726</v>
      </c>
      <c r="AD14" s="256">
        <f t="shared" si="7"/>
        <v>0.36933387340280588</v>
      </c>
      <c r="AE14" s="256">
        <f t="shared" si="8"/>
        <v>0.39075949873883975</v>
      </c>
      <c r="AF14" s="256">
        <f t="shared" si="9"/>
        <v>0.31694178974804516</v>
      </c>
      <c r="AG14" s="256">
        <f t="shared" si="10"/>
        <v>0.30452397029034434</v>
      </c>
      <c r="AH14" s="256">
        <f t="shared" si="11"/>
        <v>0.23657722672888576</v>
      </c>
      <c r="AI14" s="256">
        <f t="shared" si="12"/>
        <v>0.22744838246660043</v>
      </c>
      <c r="AJ14" s="256">
        <f t="shared" si="13"/>
        <v>0.17086726832489543</v>
      </c>
      <c r="AK14" s="256">
        <f t="shared" si="14"/>
        <v>0.20976789939648527</v>
      </c>
      <c r="AL14" s="312">
        <f t="shared" si="17"/>
        <v>1.0772908366533864</v>
      </c>
      <c r="AM14" s="313">
        <f t="shared" si="15"/>
        <v>0.82519083969465645</v>
      </c>
      <c r="AN14" s="313">
        <f t="shared" si="15"/>
        <v>0.82520000000000004</v>
      </c>
      <c r="AO14" s="313">
        <f t="shared" si="15"/>
        <v>0.77942386831275723</v>
      </c>
      <c r="AP14" s="313">
        <f t="shared" si="15"/>
        <v>0.74399999999999999</v>
      </c>
      <c r="AQ14" s="313">
        <f t="shared" si="15"/>
        <v>0.64730769230769236</v>
      </c>
      <c r="AR14" s="313">
        <f t="shared" si="15"/>
        <v>0.56359999999999999</v>
      </c>
      <c r="AS14" s="313">
        <f t="shared" si="15"/>
        <v>0.62566844919786091</v>
      </c>
      <c r="AT14" s="313">
        <f t="shared" si="15"/>
        <v>0.67500000000000004</v>
      </c>
      <c r="AU14" s="313">
        <f t="shared" si="15"/>
        <v>0.61158536585365852</v>
      </c>
      <c r="AV14" s="313">
        <f t="shared" si="15"/>
        <v>0.53333333333333333</v>
      </c>
      <c r="AW14" s="313">
        <f t="shared" si="15"/>
        <v>0.45829145728643217</v>
      </c>
      <c r="AX14" s="313">
        <f t="shared" si="15"/>
        <v>0.46256410256410257</v>
      </c>
      <c r="AY14" s="313">
        <f t="shared" si="15"/>
        <v>0.44040404040404041</v>
      </c>
      <c r="AZ14" s="313">
        <f t="shared" si="15"/>
        <v>0.40591133004926111</v>
      </c>
      <c r="BA14" s="313">
        <f t="shared" si="15"/>
        <v>0.29292452830188681</v>
      </c>
      <c r="BB14" s="313">
        <f t="shared" si="15"/>
        <v>0.35863636363636364</v>
      </c>
      <c r="BC14" s="319">
        <v>41763</v>
      </c>
      <c r="BD14" s="316">
        <v>35335</v>
      </c>
      <c r="BE14" s="316">
        <v>31643</v>
      </c>
      <c r="BF14" s="316">
        <v>26255</v>
      </c>
      <c r="BG14" s="316">
        <v>33394</v>
      </c>
      <c r="BH14" s="316">
        <v>32338</v>
      </c>
      <c r="BI14" s="316">
        <v>29139</v>
      </c>
      <c r="BJ14" s="316">
        <v>27193</v>
      </c>
      <c r="BK14" s="316">
        <v>25815</v>
      </c>
      <c r="BL14" s="316">
        <v>27157</v>
      </c>
      <c r="BM14" s="316">
        <v>24977</v>
      </c>
      <c r="BN14" s="316">
        <v>28775</v>
      </c>
      <c r="BO14" s="316">
        <v>29620</v>
      </c>
      <c r="BP14" s="316">
        <v>36859</v>
      </c>
      <c r="BQ14" s="316">
        <v>36228</v>
      </c>
      <c r="BR14" s="316">
        <v>36344</v>
      </c>
      <c r="BS14" s="318">
        <v>37613</v>
      </c>
      <c r="BT14" s="316">
        <v>25.1</v>
      </c>
      <c r="BU14" s="316">
        <v>26.2</v>
      </c>
      <c r="BV14" s="316">
        <v>25</v>
      </c>
      <c r="BW14" s="316">
        <v>24.3</v>
      </c>
      <c r="BX14" s="316">
        <v>25</v>
      </c>
      <c r="BY14" s="316">
        <v>26</v>
      </c>
      <c r="BZ14" s="316">
        <v>25</v>
      </c>
      <c r="CA14" s="316">
        <v>18.7</v>
      </c>
      <c r="CB14" s="316">
        <v>17.2</v>
      </c>
      <c r="CC14" s="316">
        <v>16.399999999999999</v>
      </c>
      <c r="CD14" s="316">
        <v>18.3</v>
      </c>
      <c r="CE14" s="316">
        <v>19.899999999999999</v>
      </c>
      <c r="CF14" s="316">
        <v>19.5</v>
      </c>
      <c r="CG14" s="316">
        <v>19.8</v>
      </c>
      <c r="CH14" s="316">
        <v>20.3</v>
      </c>
      <c r="CI14" s="316">
        <v>21.2</v>
      </c>
      <c r="CJ14" s="318">
        <v>22</v>
      </c>
      <c r="CK14" s="172"/>
      <c r="CL14" s="172"/>
      <c r="CM14" s="172"/>
      <c r="CO14" s="174"/>
      <c r="CP14" s="174"/>
      <c r="CQ14" s="174"/>
      <c r="CR14" s="174"/>
    </row>
    <row r="15" spans="1:96" s="173" customFormat="1" ht="15.75" customHeight="1" x14ac:dyDescent="0.3">
      <c r="A15" s="164"/>
      <c r="B15" s="212" t="s">
        <v>112</v>
      </c>
      <c r="C15" s="192" t="s">
        <v>5</v>
      </c>
      <c r="D15" s="222">
        <v>47.83</v>
      </c>
      <c r="E15" s="223">
        <v>59.71</v>
      </c>
      <c r="F15" s="223">
        <v>63.4</v>
      </c>
      <c r="G15" s="223">
        <v>40.340000000000003</v>
      </c>
      <c r="H15" s="223">
        <v>33.92</v>
      </c>
      <c r="I15" s="223">
        <v>33.25</v>
      </c>
      <c r="J15" s="223">
        <v>29.29</v>
      </c>
      <c r="K15" s="223">
        <v>32.159999999999997</v>
      </c>
      <c r="L15" s="223">
        <v>34.28</v>
      </c>
      <c r="M15" s="223">
        <v>27.48</v>
      </c>
      <c r="N15" s="223">
        <v>25.54</v>
      </c>
      <c r="O15" s="223">
        <v>23.9</v>
      </c>
      <c r="P15" s="223">
        <v>18.32</v>
      </c>
      <c r="Q15" s="223">
        <v>19.989999999999998</v>
      </c>
      <c r="R15" s="223">
        <v>19.760000000000002</v>
      </c>
      <c r="S15" s="223">
        <v>17.149999999999999</v>
      </c>
      <c r="T15" s="227">
        <v>30.19</v>
      </c>
      <c r="U15" s="256">
        <f t="shared" si="16"/>
        <v>1.6217407520428577</v>
      </c>
      <c r="V15" s="256">
        <f t="shared" si="0"/>
        <v>2.8077682685977616</v>
      </c>
      <c r="W15" s="256">
        <f t="shared" si="0"/>
        <v>2.5404712293636802</v>
      </c>
      <c r="X15" s="256">
        <f t="shared" si="1"/>
        <v>1.3567416675074833</v>
      </c>
      <c r="Y15" s="256">
        <f t="shared" si="2"/>
        <v>1.315136476426799</v>
      </c>
      <c r="Z15" s="256">
        <f t="shared" si="3"/>
        <v>1.3932537188351142</v>
      </c>
      <c r="AA15" s="256">
        <f t="shared" si="4"/>
        <v>1.4741557199657758</v>
      </c>
      <c r="AB15" s="256">
        <f t="shared" si="5"/>
        <v>1.1438326931284677</v>
      </c>
      <c r="AC15" s="256">
        <f t="shared" si="6"/>
        <v>1.3330740812755202</v>
      </c>
      <c r="AD15" s="256">
        <f t="shared" si="7"/>
        <v>0.93120975940359196</v>
      </c>
      <c r="AE15" s="256">
        <f t="shared" si="8"/>
        <v>0.77335352006056013</v>
      </c>
      <c r="AF15" s="256">
        <f t="shared" si="9"/>
        <v>0.77271257678629157</v>
      </c>
      <c r="AG15" s="256">
        <f t="shared" si="10"/>
        <v>0.6898369544752796</v>
      </c>
      <c r="AH15" s="256">
        <f t="shared" si="11"/>
        <v>0.70238931834153195</v>
      </c>
      <c r="AI15" s="256">
        <f t="shared" si="12"/>
        <v>0.61924161704794733</v>
      </c>
      <c r="AJ15" s="256">
        <f t="shared" si="13"/>
        <v>1.0816777041942605</v>
      </c>
      <c r="AK15" s="256">
        <f t="shared" si="14"/>
        <v>1.4537487359753456</v>
      </c>
      <c r="AL15" s="312">
        <f t="shared" si="17"/>
        <v>1.7329710144927537</v>
      </c>
      <c r="AM15" s="313">
        <f t="shared" si="15"/>
        <v>2.3415686274509806</v>
      </c>
      <c r="AN15" s="313">
        <f t="shared" si="15"/>
        <v>2.5461847389558234</v>
      </c>
      <c r="AO15" s="313">
        <f t="shared" si="15"/>
        <v>1.6200803212851405</v>
      </c>
      <c r="AP15" s="313">
        <f t="shared" si="15"/>
        <v>1.3788617886178862</v>
      </c>
      <c r="AQ15" s="313">
        <f t="shared" si="15"/>
        <v>1.4029535864978904</v>
      </c>
      <c r="AR15" s="313">
        <f t="shared" si="15"/>
        <v>1.2204166666666667</v>
      </c>
      <c r="AS15" s="313">
        <f t="shared" si="15"/>
        <v>1.404366812227074</v>
      </c>
      <c r="AT15" s="313">
        <f t="shared" si="15"/>
        <v>1.6018691588785046</v>
      </c>
      <c r="AU15" s="313">
        <f t="shared" si="15"/>
        <v>1.2841121495327104</v>
      </c>
      <c r="AV15" s="313">
        <f t="shared" si="15"/>
        <v>1.1824074074074074</v>
      </c>
      <c r="AW15" s="313">
        <f t="shared" si="15"/>
        <v>1.0963302752293578</v>
      </c>
      <c r="AX15" s="313">
        <f t="shared" si="15"/>
        <v>0.83272727272727276</v>
      </c>
      <c r="AY15" s="313">
        <f t="shared" si="15"/>
        <v>0.87292576419213974</v>
      </c>
      <c r="AZ15" s="313">
        <f t="shared" si="15"/>
        <v>0.79357429718875505</v>
      </c>
      <c r="BA15" s="313">
        <f t="shared" si="15"/>
        <v>0.62591240875912413</v>
      </c>
      <c r="BB15" s="313">
        <f t="shared" si="15"/>
        <v>0.94937106918238989</v>
      </c>
      <c r="BC15" s="319">
        <v>29493</v>
      </c>
      <c r="BD15" s="316">
        <v>21266</v>
      </c>
      <c r="BE15" s="316">
        <v>24956</v>
      </c>
      <c r="BF15" s="316">
        <v>29733</v>
      </c>
      <c r="BG15" s="316">
        <v>25792</v>
      </c>
      <c r="BH15" s="316">
        <v>23865</v>
      </c>
      <c r="BI15" s="316">
        <v>19869</v>
      </c>
      <c r="BJ15" s="316">
        <v>28116</v>
      </c>
      <c r="BK15" s="316">
        <v>25715</v>
      </c>
      <c r="BL15" s="316">
        <v>29510</v>
      </c>
      <c r="BM15" s="316">
        <v>33025</v>
      </c>
      <c r="BN15" s="316">
        <v>30930</v>
      </c>
      <c r="BO15" s="316">
        <v>26557</v>
      </c>
      <c r="BP15" s="316">
        <v>28460</v>
      </c>
      <c r="BQ15" s="316">
        <v>31910</v>
      </c>
      <c r="BR15" s="316">
        <v>15855</v>
      </c>
      <c r="BS15" s="318">
        <v>20767</v>
      </c>
      <c r="BT15" s="316">
        <v>27.6</v>
      </c>
      <c r="BU15" s="316">
        <v>25.5</v>
      </c>
      <c r="BV15" s="316">
        <v>24.9</v>
      </c>
      <c r="BW15" s="316">
        <v>24.9</v>
      </c>
      <c r="BX15" s="316">
        <v>24.6</v>
      </c>
      <c r="BY15" s="316">
        <v>23.7</v>
      </c>
      <c r="BZ15" s="316">
        <v>24</v>
      </c>
      <c r="CA15" s="316">
        <v>22.9</v>
      </c>
      <c r="CB15" s="316">
        <v>21.4</v>
      </c>
      <c r="CC15" s="316">
        <v>21.4</v>
      </c>
      <c r="CD15" s="316">
        <v>21.6</v>
      </c>
      <c r="CE15" s="316">
        <v>21.8</v>
      </c>
      <c r="CF15" s="316">
        <v>22</v>
      </c>
      <c r="CG15" s="316">
        <v>22.9</v>
      </c>
      <c r="CH15" s="316">
        <v>24.9</v>
      </c>
      <c r="CI15" s="316">
        <v>27.4</v>
      </c>
      <c r="CJ15" s="318">
        <v>31.8</v>
      </c>
      <c r="CK15" s="172"/>
      <c r="CL15" s="172"/>
      <c r="CM15" s="172"/>
      <c r="CO15" s="174"/>
      <c r="CP15" s="174"/>
      <c r="CQ15" s="174"/>
      <c r="CR15" s="174"/>
    </row>
    <row r="16" spans="1:96" s="173" customFormat="1" ht="15.75" customHeight="1" x14ac:dyDescent="0.3">
      <c r="A16" s="164"/>
      <c r="B16" s="212" t="s">
        <v>113</v>
      </c>
      <c r="C16" s="192" t="s">
        <v>6</v>
      </c>
      <c r="D16" s="222">
        <v>193.86</v>
      </c>
      <c r="E16" s="223">
        <v>149.56</v>
      </c>
      <c r="F16" s="223">
        <v>161.02000000000001</v>
      </c>
      <c r="G16" s="223">
        <v>136.97999999999999</v>
      </c>
      <c r="H16" s="223">
        <v>134.31</v>
      </c>
      <c r="I16" s="223">
        <v>128.69</v>
      </c>
      <c r="J16" s="223">
        <v>137.44</v>
      </c>
      <c r="K16" s="223">
        <v>141.13</v>
      </c>
      <c r="L16" s="223">
        <v>144.47999999999999</v>
      </c>
      <c r="M16" s="223">
        <v>138.81</v>
      </c>
      <c r="N16" s="223">
        <v>129.61000000000001</v>
      </c>
      <c r="O16" s="223">
        <v>116.27</v>
      </c>
      <c r="P16" s="223">
        <v>99.54</v>
      </c>
      <c r="Q16" s="223">
        <v>113.09</v>
      </c>
      <c r="R16" s="223">
        <v>108.56</v>
      </c>
      <c r="S16" s="223">
        <v>105.73</v>
      </c>
      <c r="T16" s="227">
        <v>117.49</v>
      </c>
      <c r="U16" s="256">
        <f t="shared" si="16"/>
        <v>1.3395429827046523</v>
      </c>
      <c r="V16" s="256">
        <f t="shared" si="0"/>
        <v>1.9441808467768145</v>
      </c>
      <c r="W16" s="256">
        <f t="shared" si="0"/>
        <v>1.3290961617829138</v>
      </c>
      <c r="X16" s="256">
        <f t="shared" si="1"/>
        <v>0.98173139634054574</v>
      </c>
      <c r="Y16" s="256">
        <f t="shared" si="2"/>
        <v>1.0450513538748833</v>
      </c>
      <c r="Z16" s="256">
        <f t="shared" si="3"/>
        <v>1.2614811547321472</v>
      </c>
      <c r="AA16" s="256">
        <f t="shared" si="4"/>
        <v>1.3082920049879585</v>
      </c>
      <c r="AB16" s="256">
        <f t="shared" si="5"/>
        <v>1.2329317619925393</v>
      </c>
      <c r="AC16" s="256">
        <f t="shared" si="6"/>
        <v>1.266546276978102</v>
      </c>
      <c r="AD16" s="256">
        <f t="shared" si="7"/>
        <v>1.0737824122779875</v>
      </c>
      <c r="AE16" s="256">
        <f t="shared" si="8"/>
        <v>0.98961594258227081</v>
      </c>
      <c r="AF16" s="256">
        <f t="shared" si="9"/>
        <v>0.91167845437295147</v>
      </c>
      <c r="AG16" s="256">
        <f t="shared" si="10"/>
        <v>0.85880678141581468</v>
      </c>
      <c r="AH16" s="256">
        <f t="shared" si="11"/>
        <v>0.74843978530916411</v>
      </c>
      <c r="AI16" s="256">
        <f t="shared" si="12"/>
        <v>0.67411404549152076</v>
      </c>
      <c r="AJ16" s="256">
        <f t="shared" si="13"/>
        <v>0.75540313649841029</v>
      </c>
      <c r="AK16" s="256">
        <f t="shared" si="14"/>
        <v>0.95024344478413481</v>
      </c>
      <c r="AL16" s="312">
        <f t="shared" si="17"/>
        <v>2.2104903078677309</v>
      </c>
      <c r="AM16" s="313">
        <f t="shared" si="15"/>
        <v>1.9730870712401056</v>
      </c>
      <c r="AN16" s="313">
        <f t="shared" si="15"/>
        <v>2.1642473118279568</v>
      </c>
      <c r="AO16" s="313">
        <f t="shared" si="15"/>
        <v>1.7929319371727748</v>
      </c>
      <c r="AP16" s="313">
        <f t="shared" si="15"/>
        <v>1.7955882352941177</v>
      </c>
      <c r="AQ16" s="313">
        <f t="shared" si="15"/>
        <v>1.7652949245541838</v>
      </c>
      <c r="AR16" s="313">
        <f t="shared" si="15"/>
        <v>1.974712643678161</v>
      </c>
      <c r="AS16" s="313">
        <f t="shared" si="15"/>
        <v>2.0602919708029197</v>
      </c>
      <c r="AT16" s="313">
        <f t="shared" si="15"/>
        <v>2.1532041728763041</v>
      </c>
      <c r="AU16" s="313">
        <f t="shared" si="15"/>
        <v>2.020524017467249</v>
      </c>
      <c r="AV16" s="313">
        <f t="shared" si="15"/>
        <v>1.8280677009873063</v>
      </c>
      <c r="AW16" s="313">
        <f t="shared" si="15"/>
        <v>1.5993122420907842</v>
      </c>
      <c r="AX16" s="313">
        <f t="shared" si="15"/>
        <v>1.3729655172413793</v>
      </c>
      <c r="AY16" s="313">
        <f t="shared" si="15"/>
        <v>1.553434065934066</v>
      </c>
      <c r="AZ16" s="313">
        <f t="shared" si="15"/>
        <v>1.4135416666666667</v>
      </c>
      <c r="BA16" s="313">
        <f t="shared" si="15"/>
        <v>1.3316120906801008</v>
      </c>
      <c r="BB16" s="313">
        <f t="shared" si="15"/>
        <v>1.496687898089172</v>
      </c>
      <c r="BC16" s="319">
        <v>144721</v>
      </c>
      <c r="BD16" s="316">
        <v>76927</v>
      </c>
      <c r="BE16" s="316">
        <v>121150</v>
      </c>
      <c r="BF16" s="316">
        <v>139529</v>
      </c>
      <c r="BG16" s="316">
        <v>128520</v>
      </c>
      <c r="BH16" s="316">
        <v>102015</v>
      </c>
      <c r="BI16" s="316">
        <v>105053</v>
      </c>
      <c r="BJ16" s="316">
        <v>114467</v>
      </c>
      <c r="BK16" s="316">
        <v>114074</v>
      </c>
      <c r="BL16" s="316">
        <v>129272</v>
      </c>
      <c r="BM16" s="316">
        <v>130970</v>
      </c>
      <c r="BN16" s="316">
        <v>127534</v>
      </c>
      <c r="BO16" s="316">
        <v>115905</v>
      </c>
      <c r="BP16" s="316">
        <v>151101</v>
      </c>
      <c r="BQ16" s="316">
        <v>161041</v>
      </c>
      <c r="BR16" s="316">
        <v>139965</v>
      </c>
      <c r="BS16" s="318">
        <v>123642</v>
      </c>
      <c r="BT16" s="316">
        <v>87.7</v>
      </c>
      <c r="BU16" s="316">
        <v>75.8</v>
      </c>
      <c r="BV16" s="316">
        <v>74.400000000000006</v>
      </c>
      <c r="BW16" s="316">
        <v>76.400000000000006</v>
      </c>
      <c r="BX16" s="316">
        <v>74.8</v>
      </c>
      <c r="BY16" s="316">
        <v>72.900000000000006</v>
      </c>
      <c r="BZ16" s="316">
        <v>69.599999999999994</v>
      </c>
      <c r="CA16" s="316">
        <v>68.5</v>
      </c>
      <c r="CB16" s="316">
        <v>67.099999999999994</v>
      </c>
      <c r="CC16" s="316">
        <v>68.7</v>
      </c>
      <c r="CD16" s="316">
        <v>70.900000000000006</v>
      </c>
      <c r="CE16" s="316">
        <v>72.7</v>
      </c>
      <c r="CF16" s="316">
        <v>72.5</v>
      </c>
      <c r="CG16" s="316">
        <v>72.8</v>
      </c>
      <c r="CH16" s="316">
        <v>76.8</v>
      </c>
      <c r="CI16" s="316">
        <v>79.400000000000006</v>
      </c>
      <c r="CJ16" s="318">
        <v>78.5</v>
      </c>
      <c r="CK16" s="172"/>
      <c r="CL16" s="172"/>
      <c r="CM16" s="172"/>
      <c r="CO16" s="174"/>
      <c r="CP16" s="174"/>
      <c r="CQ16" s="174"/>
      <c r="CR16" s="174"/>
    </row>
    <row r="17" spans="1:96" s="173" customFormat="1" ht="15.75" customHeight="1" x14ac:dyDescent="0.3">
      <c r="A17" s="164"/>
      <c r="B17" s="212" t="s">
        <v>114</v>
      </c>
      <c r="C17" s="192" t="s">
        <v>7</v>
      </c>
      <c r="D17" s="222">
        <v>256.91000000000003</v>
      </c>
      <c r="E17" s="223">
        <v>203.27</v>
      </c>
      <c r="F17" s="223">
        <v>235.87</v>
      </c>
      <c r="G17" s="223">
        <v>214.39</v>
      </c>
      <c r="H17" s="223">
        <v>211.61</v>
      </c>
      <c r="I17" s="223">
        <v>220.42</v>
      </c>
      <c r="J17" s="223">
        <v>176.72</v>
      </c>
      <c r="K17" s="223">
        <v>181.06</v>
      </c>
      <c r="L17" s="223">
        <v>149.72</v>
      </c>
      <c r="M17" s="223">
        <v>178.97</v>
      </c>
      <c r="N17" s="223">
        <v>183.1</v>
      </c>
      <c r="O17" s="223">
        <v>169.26</v>
      </c>
      <c r="P17" s="223">
        <v>133.22</v>
      </c>
      <c r="Q17" s="223">
        <v>143.27000000000001</v>
      </c>
      <c r="R17" s="223">
        <v>124.6</v>
      </c>
      <c r="S17" s="223">
        <v>143.74</v>
      </c>
      <c r="T17" s="227">
        <v>141.82</v>
      </c>
      <c r="U17" s="256">
        <f t="shared" si="16"/>
        <v>2.8927397198576772</v>
      </c>
      <c r="V17" s="256">
        <f t="shared" si="0"/>
        <v>3.9308090965346536</v>
      </c>
      <c r="W17" s="256">
        <f t="shared" si="0"/>
        <v>2.5866909393985917</v>
      </c>
      <c r="X17" s="256">
        <f t="shared" si="1"/>
        <v>1.9560417503010838</v>
      </c>
      <c r="Y17" s="256">
        <f t="shared" si="2"/>
        <v>2.4733507877881156</v>
      </c>
      <c r="Z17" s="256">
        <f t="shared" si="3"/>
        <v>2.5011914758414089</v>
      </c>
      <c r="AA17" s="256">
        <f t="shared" si="4"/>
        <v>1.9012167701261955</v>
      </c>
      <c r="AB17" s="256">
        <f t="shared" si="5"/>
        <v>1.4002118955370468</v>
      </c>
      <c r="AC17" s="256">
        <f t="shared" si="6"/>
        <v>1.0563375313084278</v>
      </c>
      <c r="AD17" s="256">
        <f t="shared" si="7"/>
        <v>1.236185555616953</v>
      </c>
      <c r="AE17" s="256">
        <f t="shared" si="8"/>
        <v>1.171210357311909</v>
      </c>
      <c r="AF17" s="256">
        <f t="shared" si="9"/>
        <v>1.1514129059468579</v>
      </c>
      <c r="AG17" s="256">
        <f t="shared" si="10"/>
        <v>1.0876256255765917</v>
      </c>
      <c r="AH17" s="256">
        <f t="shared" si="11"/>
        <v>0.84225439880542963</v>
      </c>
      <c r="AI17" s="256">
        <f t="shared" si="12"/>
        <v>0.86969874640533829</v>
      </c>
      <c r="AJ17" s="256">
        <f t="shared" si="13"/>
        <v>0.83948021608994017</v>
      </c>
      <c r="AK17" s="256">
        <f t="shared" si="14"/>
        <v>0.828692801673513</v>
      </c>
      <c r="AL17" s="312">
        <f t="shared" si="17"/>
        <v>3.2234629861982436</v>
      </c>
      <c r="AM17" s="313">
        <f t="shared" si="15"/>
        <v>3.1810641627543035</v>
      </c>
      <c r="AN17" s="313">
        <f t="shared" si="15"/>
        <v>3.7262243285939967</v>
      </c>
      <c r="AO17" s="313">
        <f t="shared" si="15"/>
        <v>3.1481644640234947</v>
      </c>
      <c r="AP17" s="313">
        <f t="shared" si="15"/>
        <v>3.2961059190031152</v>
      </c>
      <c r="AQ17" s="313">
        <f t="shared" si="15"/>
        <v>3.4120743034055732</v>
      </c>
      <c r="AR17" s="313">
        <f t="shared" si="15"/>
        <v>2.6694864048338367</v>
      </c>
      <c r="AS17" s="313">
        <f t="shared" si="15"/>
        <v>2.7268072289156629</v>
      </c>
      <c r="AT17" s="313">
        <f t="shared" si="15"/>
        <v>2.1856934306569342</v>
      </c>
      <c r="AU17" s="313">
        <f t="shared" si="15"/>
        <v>2.4022818791946308</v>
      </c>
      <c r="AV17" s="313">
        <f t="shared" si="15"/>
        <v>2.2830423940149625</v>
      </c>
      <c r="AW17" s="313">
        <f t="shared" si="15"/>
        <v>2.1840000000000002</v>
      </c>
      <c r="AX17" s="313">
        <f t="shared" si="15"/>
        <v>1.7954177897574124</v>
      </c>
      <c r="AY17" s="313">
        <f t="shared" si="15"/>
        <v>1.9001326259946949</v>
      </c>
      <c r="AZ17" s="313">
        <f t="shared" si="15"/>
        <v>1.6098191214470283</v>
      </c>
      <c r="BA17" s="313">
        <f t="shared" si="15"/>
        <v>1.8035131744040152</v>
      </c>
      <c r="BB17" s="313">
        <f t="shared" si="15"/>
        <v>1.7661270236612703</v>
      </c>
      <c r="BC17" s="319">
        <v>88812</v>
      </c>
      <c r="BD17" s="316">
        <v>51712</v>
      </c>
      <c r="BE17" s="316">
        <v>91186</v>
      </c>
      <c r="BF17" s="316">
        <v>109604</v>
      </c>
      <c r="BG17" s="316">
        <v>85556</v>
      </c>
      <c r="BH17" s="316">
        <v>88126</v>
      </c>
      <c r="BI17" s="316">
        <v>92951</v>
      </c>
      <c r="BJ17" s="316">
        <v>129309</v>
      </c>
      <c r="BK17" s="316">
        <v>141735</v>
      </c>
      <c r="BL17" s="316">
        <v>144776</v>
      </c>
      <c r="BM17" s="316">
        <v>156334</v>
      </c>
      <c r="BN17" s="316">
        <v>147002</v>
      </c>
      <c r="BO17" s="316">
        <v>122487</v>
      </c>
      <c r="BP17" s="316">
        <v>170103</v>
      </c>
      <c r="BQ17" s="316">
        <v>143268</v>
      </c>
      <c r="BR17" s="316">
        <v>171225</v>
      </c>
      <c r="BS17" s="318">
        <v>171137</v>
      </c>
      <c r="BT17" s="316">
        <v>79.7</v>
      </c>
      <c r="BU17" s="316">
        <v>63.9</v>
      </c>
      <c r="BV17" s="316">
        <v>63.3</v>
      </c>
      <c r="BW17" s="316">
        <v>68.099999999999994</v>
      </c>
      <c r="BX17" s="316">
        <v>64.2</v>
      </c>
      <c r="BY17" s="316">
        <v>64.599999999999994</v>
      </c>
      <c r="BZ17" s="316">
        <v>66.2</v>
      </c>
      <c r="CA17" s="316">
        <v>66.400000000000006</v>
      </c>
      <c r="CB17" s="316">
        <v>68.5</v>
      </c>
      <c r="CC17" s="316">
        <v>74.5</v>
      </c>
      <c r="CD17" s="316">
        <v>80.2</v>
      </c>
      <c r="CE17" s="316">
        <v>77.5</v>
      </c>
      <c r="CF17" s="316">
        <v>74.2</v>
      </c>
      <c r="CG17" s="316">
        <v>75.400000000000006</v>
      </c>
      <c r="CH17" s="316">
        <v>77.400000000000006</v>
      </c>
      <c r="CI17" s="316">
        <v>79.7</v>
      </c>
      <c r="CJ17" s="318">
        <v>80.3</v>
      </c>
      <c r="CK17" s="172"/>
      <c r="CL17" s="172"/>
      <c r="CM17" s="172"/>
      <c r="CO17" s="174"/>
      <c r="CP17" s="174"/>
      <c r="CQ17" s="174"/>
      <c r="CR17" s="174"/>
    </row>
    <row r="18" spans="1:96" s="173" customFormat="1" ht="15.75" customHeight="1" x14ac:dyDescent="0.3">
      <c r="A18" s="164"/>
      <c r="B18" s="212" t="s">
        <v>115</v>
      </c>
      <c r="C18" s="192" t="s">
        <v>8</v>
      </c>
      <c r="D18" s="222">
        <v>32.28</v>
      </c>
      <c r="E18" s="223">
        <v>25.91</v>
      </c>
      <c r="F18" s="223">
        <v>27.33</v>
      </c>
      <c r="G18" s="223">
        <v>24.64</v>
      </c>
      <c r="H18" s="223">
        <v>18.34</v>
      </c>
      <c r="I18" s="223">
        <v>18.05</v>
      </c>
      <c r="J18" s="223">
        <v>16.86</v>
      </c>
      <c r="K18" s="223">
        <v>16.809999999999999</v>
      </c>
      <c r="L18" s="223">
        <v>18.98</v>
      </c>
      <c r="M18" s="223">
        <v>16.32</v>
      </c>
      <c r="N18" s="223">
        <v>15.4</v>
      </c>
      <c r="O18" s="223">
        <v>15.83</v>
      </c>
      <c r="P18" s="223">
        <v>19.7</v>
      </c>
      <c r="Q18" s="223">
        <v>12.76</v>
      </c>
      <c r="R18" s="223">
        <v>10.77</v>
      </c>
      <c r="S18" s="223">
        <v>9.48</v>
      </c>
      <c r="T18" s="227">
        <v>11.51</v>
      </c>
      <c r="U18" s="256">
        <f t="shared" si="16"/>
        <v>1.4812775330396475</v>
      </c>
      <c r="V18" s="256">
        <f t="shared" si="0"/>
        <v>1.0976488032196567</v>
      </c>
      <c r="W18" s="256">
        <f t="shared" si="0"/>
        <v>1.3449141282417203</v>
      </c>
      <c r="X18" s="256">
        <f t="shared" si="1"/>
        <v>1.1816045652903659</v>
      </c>
      <c r="Y18" s="256">
        <f t="shared" si="2"/>
        <v>1.0015290519877675</v>
      </c>
      <c r="Z18" s="256">
        <f t="shared" si="3"/>
        <v>0.62988553880513676</v>
      </c>
      <c r="AA18" s="256">
        <f t="shared" si="4"/>
        <v>0.57902328456624763</v>
      </c>
      <c r="AB18" s="256">
        <f t="shared" si="5"/>
        <v>0.58353872322699341</v>
      </c>
      <c r="AC18" s="256">
        <f t="shared" si="6"/>
        <v>0.6904831199068685</v>
      </c>
      <c r="AD18" s="256">
        <f t="shared" si="7"/>
        <v>0.56779041853668721</v>
      </c>
      <c r="AE18" s="256">
        <f t="shared" si="8"/>
        <v>0.58240677709704258</v>
      </c>
      <c r="AF18" s="256">
        <f t="shared" si="9"/>
        <v>0.57970483758743174</v>
      </c>
      <c r="AG18" s="256">
        <f t="shared" si="10"/>
        <v>0.84444253932873248</v>
      </c>
      <c r="AH18" s="256">
        <f t="shared" si="11"/>
        <v>0.40218110757399061</v>
      </c>
      <c r="AI18" s="256">
        <f t="shared" si="12"/>
        <v>0.44262699325990468</v>
      </c>
      <c r="AJ18" s="256">
        <f t="shared" si="13"/>
        <v>0.2681071297265194</v>
      </c>
      <c r="AK18" s="256">
        <f t="shared" si="14"/>
        <v>0.2740998285387693</v>
      </c>
      <c r="AL18" s="312">
        <f t="shared" si="17"/>
        <v>2.1236842105263158</v>
      </c>
      <c r="AM18" s="313">
        <f t="shared" si="15"/>
        <v>1.660897435897436</v>
      </c>
      <c r="AN18" s="313">
        <f t="shared" si="15"/>
        <v>1.8466216216216216</v>
      </c>
      <c r="AO18" s="313">
        <f t="shared" si="15"/>
        <v>1.6876712328767123</v>
      </c>
      <c r="AP18" s="313">
        <f t="shared" si="15"/>
        <v>1.2476190476190476</v>
      </c>
      <c r="AQ18" s="313">
        <f t="shared" si="15"/>
        <v>1.2114093959731544</v>
      </c>
      <c r="AR18" s="313">
        <f t="shared" si="15"/>
        <v>1.1240000000000001</v>
      </c>
      <c r="AS18" s="313">
        <f t="shared" si="15"/>
        <v>1.084516129032258</v>
      </c>
      <c r="AT18" s="313">
        <f t="shared" si="15"/>
        <v>1.2824324324324323</v>
      </c>
      <c r="AU18" s="313">
        <f t="shared" si="15"/>
        <v>1.0597402597402596</v>
      </c>
      <c r="AV18" s="313">
        <f t="shared" si="15"/>
        <v>1.0694444444444444</v>
      </c>
      <c r="AW18" s="313">
        <f t="shared" si="15"/>
        <v>1.0768707482993198</v>
      </c>
      <c r="AX18" s="313">
        <f t="shared" si="15"/>
        <v>1.2875816993464053</v>
      </c>
      <c r="AY18" s="313">
        <f t="shared" si="15"/>
        <v>0.82857142857142863</v>
      </c>
      <c r="AZ18" s="313">
        <f t="shared" si="15"/>
        <v>0.67312499999999997</v>
      </c>
      <c r="BA18" s="313">
        <f t="shared" si="15"/>
        <v>0.55116279069767438</v>
      </c>
      <c r="BB18" s="313">
        <f t="shared" si="15"/>
        <v>0.62216216216216214</v>
      </c>
      <c r="BC18" s="319">
        <v>21792</v>
      </c>
      <c r="BD18" s="316">
        <v>23605</v>
      </c>
      <c r="BE18" s="316">
        <v>20321</v>
      </c>
      <c r="BF18" s="316">
        <v>20853</v>
      </c>
      <c r="BG18" s="316">
        <v>18312</v>
      </c>
      <c r="BH18" s="316">
        <v>28656</v>
      </c>
      <c r="BI18" s="316">
        <v>29118</v>
      </c>
      <c r="BJ18" s="316">
        <v>28807</v>
      </c>
      <c r="BK18" s="316">
        <v>27488</v>
      </c>
      <c r="BL18" s="316">
        <v>28743</v>
      </c>
      <c r="BM18" s="316">
        <v>26442</v>
      </c>
      <c r="BN18" s="316">
        <v>27307</v>
      </c>
      <c r="BO18" s="316">
        <v>23329</v>
      </c>
      <c r="BP18" s="316">
        <v>31727</v>
      </c>
      <c r="BQ18" s="316">
        <v>24332</v>
      </c>
      <c r="BR18" s="316">
        <v>35359</v>
      </c>
      <c r="BS18" s="318">
        <v>41992</v>
      </c>
      <c r="BT18" s="316">
        <v>15.2</v>
      </c>
      <c r="BU18" s="316">
        <v>15.6</v>
      </c>
      <c r="BV18" s="316">
        <v>14.8</v>
      </c>
      <c r="BW18" s="316">
        <v>14.6</v>
      </c>
      <c r="BX18" s="316">
        <v>14.7</v>
      </c>
      <c r="BY18" s="316">
        <v>14.9</v>
      </c>
      <c r="BZ18" s="316">
        <v>15</v>
      </c>
      <c r="CA18" s="316">
        <v>15.5</v>
      </c>
      <c r="CB18" s="316">
        <v>14.8</v>
      </c>
      <c r="CC18" s="316">
        <v>15.4</v>
      </c>
      <c r="CD18" s="316">
        <v>14.4</v>
      </c>
      <c r="CE18" s="316">
        <v>14.7</v>
      </c>
      <c r="CF18" s="316">
        <v>15.3</v>
      </c>
      <c r="CG18" s="316">
        <v>15.4</v>
      </c>
      <c r="CH18" s="316">
        <v>16</v>
      </c>
      <c r="CI18" s="316">
        <v>17.2</v>
      </c>
      <c r="CJ18" s="318">
        <v>18.5</v>
      </c>
      <c r="CK18" s="172"/>
      <c r="CL18" s="172"/>
      <c r="CM18" s="172"/>
      <c r="CO18" s="174"/>
      <c r="CP18" s="174"/>
      <c r="CQ18" s="174"/>
      <c r="CR18" s="174"/>
    </row>
    <row r="19" spans="1:96" s="173" customFormat="1" ht="15.75" customHeight="1" x14ac:dyDescent="0.3">
      <c r="A19" s="164"/>
      <c r="B19" s="212" t="s">
        <v>116</v>
      </c>
      <c r="C19" s="192" t="s">
        <v>40</v>
      </c>
      <c r="D19" s="222">
        <v>151.6</v>
      </c>
      <c r="E19" s="223">
        <v>136.27000000000001</v>
      </c>
      <c r="F19" s="223">
        <v>149.36000000000001</v>
      </c>
      <c r="G19" s="223">
        <v>145.75</v>
      </c>
      <c r="H19" s="223">
        <v>144.43</v>
      </c>
      <c r="I19" s="223">
        <v>144.31</v>
      </c>
      <c r="J19" s="223">
        <v>132.11000000000001</v>
      </c>
      <c r="K19" s="223">
        <v>122.82</v>
      </c>
      <c r="L19" s="223">
        <v>121.4</v>
      </c>
      <c r="M19" s="223">
        <v>115.41</v>
      </c>
      <c r="N19" s="223">
        <v>109.22</v>
      </c>
      <c r="O19" s="223">
        <v>109.09</v>
      </c>
      <c r="P19" s="223">
        <v>107.46</v>
      </c>
      <c r="Q19" s="223">
        <v>113.81</v>
      </c>
      <c r="R19" s="223">
        <v>104.17</v>
      </c>
      <c r="S19" s="223">
        <v>102.88</v>
      </c>
      <c r="T19" s="227">
        <v>131.99</v>
      </c>
      <c r="U19" s="256">
        <f t="shared" si="16"/>
        <v>2.7770653965927825</v>
      </c>
      <c r="V19" s="256">
        <f t="shared" si="0"/>
        <v>2.835827107568726</v>
      </c>
      <c r="W19" s="256">
        <f t="shared" si="0"/>
        <v>3.0192035577117444</v>
      </c>
      <c r="X19" s="256">
        <f t="shared" si="1"/>
        <v>2.9028082055367457</v>
      </c>
      <c r="Y19" s="256">
        <f t="shared" si="2"/>
        <v>3.1861901610412531</v>
      </c>
      <c r="Z19" s="256">
        <f t="shared" si="3"/>
        <v>3.5220755131428012</v>
      </c>
      <c r="AA19" s="256">
        <f t="shared" si="4"/>
        <v>3.0890639979423389</v>
      </c>
      <c r="AB19" s="256">
        <f t="shared" si="5"/>
        <v>2.9620161582057158</v>
      </c>
      <c r="AC19" s="256">
        <f t="shared" si="6"/>
        <v>2.6867917847025495</v>
      </c>
      <c r="AD19" s="256">
        <f t="shared" si="7"/>
        <v>2.8527288906466284</v>
      </c>
      <c r="AE19" s="256">
        <f t="shared" si="8"/>
        <v>2.6796535734439018</v>
      </c>
      <c r="AF19" s="256">
        <f t="shared" si="9"/>
        <v>2.6779752553024352</v>
      </c>
      <c r="AG19" s="256">
        <f t="shared" si="10"/>
        <v>2.5963420232428907</v>
      </c>
      <c r="AH19" s="256">
        <f t="shared" si="11"/>
        <v>2.4891192616407496</v>
      </c>
      <c r="AI19" s="256">
        <f t="shared" si="12"/>
        <v>2.4596821798776887</v>
      </c>
      <c r="AJ19" s="256">
        <f t="shared" si="13"/>
        <v>2.4878485236863104</v>
      </c>
      <c r="AK19" s="256">
        <f t="shared" si="14"/>
        <v>3.1434423301340826</v>
      </c>
      <c r="AL19" s="312">
        <f t="shared" si="17"/>
        <v>2.9153846153846152</v>
      </c>
      <c r="AM19" s="313">
        <f t="shared" si="15"/>
        <v>2.8039094650205763</v>
      </c>
      <c r="AN19" s="313">
        <f t="shared" si="15"/>
        <v>3.1846481876332624</v>
      </c>
      <c r="AO19" s="313">
        <f t="shared" si="15"/>
        <v>3.0301455301455302</v>
      </c>
      <c r="AP19" s="313">
        <f t="shared" si="15"/>
        <v>3.0027027027027029</v>
      </c>
      <c r="AQ19" s="313">
        <f t="shared" si="15"/>
        <v>3.1926991150442476</v>
      </c>
      <c r="AR19" s="313">
        <f t="shared" si="15"/>
        <v>2.9488839285714286</v>
      </c>
      <c r="AS19" s="313">
        <f t="shared" si="15"/>
        <v>2.7850340136054421</v>
      </c>
      <c r="AT19" s="313">
        <f t="shared" si="15"/>
        <v>2.8036951501154737</v>
      </c>
      <c r="AU19" s="313">
        <f t="shared" si="15"/>
        <v>2.6839534883720932</v>
      </c>
      <c r="AV19" s="313">
        <f t="shared" si="15"/>
        <v>2.5282407407407406</v>
      </c>
      <c r="AW19" s="313">
        <f t="shared" si="15"/>
        <v>2.5428904428904429</v>
      </c>
      <c r="AX19" s="313">
        <f t="shared" si="15"/>
        <v>2.5284705882352942</v>
      </c>
      <c r="AY19" s="313">
        <f t="shared" si="15"/>
        <v>2.6653395784543323</v>
      </c>
      <c r="AZ19" s="313">
        <f t="shared" si="15"/>
        <v>2.3675000000000002</v>
      </c>
      <c r="BA19" s="313">
        <f t="shared" si="15"/>
        <v>2.3276018099547513</v>
      </c>
      <c r="BB19" s="313">
        <f t="shared" si="15"/>
        <v>3.0203661327231122</v>
      </c>
      <c r="BC19" s="319">
        <v>54590</v>
      </c>
      <c r="BD19" s="316">
        <v>48053</v>
      </c>
      <c r="BE19" s="316">
        <v>49470</v>
      </c>
      <c r="BF19" s="316">
        <v>50210</v>
      </c>
      <c r="BG19" s="316">
        <v>45330</v>
      </c>
      <c r="BH19" s="316">
        <v>40973</v>
      </c>
      <c r="BI19" s="316">
        <v>42767</v>
      </c>
      <c r="BJ19" s="316">
        <v>41465</v>
      </c>
      <c r="BK19" s="316">
        <v>45184</v>
      </c>
      <c r="BL19" s="316">
        <v>40456</v>
      </c>
      <c r="BM19" s="316">
        <v>40759</v>
      </c>
      <c r="BN19" s="316">
        <v>40736</v>
      </c>
      <c r="BO19" s="316">
        <v>41389</v>
      </c>
      <c r="BP19" s="316">
        <v>45723</v>
      </c>
      <c r="BQ19" s="316">
        <v>42351</v>
      </c>
      <c r="BR19" s="316">
        <v>41353</v>
      </c>
      <c r="BS19" s="318">
        <v>41989</v>
      </c>
      <c r="BT19" s="316">
        <v>52</v>
      </c>
      <c r="BU19" s="316">
        <v>48.6</v>
      </c>
      <c r="BV19" s="316">
        <v>46.9</v>
      </c>
      <c r="BW19" s="316">
        <v>48.1</v>
      </c>
      <c r="BX19" s="316">
        <v>48.1</v>
      </c>
      <c r="BY19" s="316">
        <v>45.2</v>
      </c>
      <c r="BZ19" s="316">
        <v>44.8</v>
      </c>
      <c r="CA19" s="316">
        <v>44.1</v>
      </c>
      <c r="CB19" s="316">
        <v>43.3</v>
      </c>
      <c r="CC19" s="316">
        <v>43</v>
      </c>
      <c r="CD19" s="316">
        <v>43.2</v>
      </c>
      <c r="CE19" s="316">
        <v>42.9</v>
      </c>
      <c r="CF19" s="316">
        <v>42.5</v>
      </c>
      <c r="CG19" s="316">
        <v>42.7</v>
      </c>
      <c r="CH19" s="316">
        <v>44</v>
      </c>
      <c r="CI19" s="316">
        <v>44.2</v>
      </c>
      <c r="CJ19" s="318">
        <v>43.7</v>
      </c>
      <c r="CK19" s="172"/>
      <c r="CL19" s="172"/>
      <c r="CM19" s="172"/>
      <c r="CO19" s="174"/>
      <c r="CP19" s="174"/>
      <c r="CQ19" s="174"/>
      <c r="CR19" s="174"/>
    </row>
    <row r="20" spans="1:96" s="173" customFormat="1" ht="15.75" customHeight="1" x14ac:dyDescent="0.3">
      <c r="A20" s="164"/>
      <c r="B20" s="212" t="s">
        <v>117</v>
      </c>
      <c r="C20" s="192" t="s">
        <v>41</v>
      </c>
      <c r="D20" s="222">
        <v>10394.1</v>
      </c>
      <c r="E20" s="223">
        <v>10635.56</v>
      </c>
      <c r="F20" s="223">
        <v>13085.94</v>
      </c>
      <c r="G20" s="223">
        <v>10832.77</v>
      </c>
      <c r="H20" s="223">
        <v>10117.74</v>
      </c>
      <c r="I20" s="223">
        <v>9627.61</v>
      </c>
      <c r="J20" s="223">
        <v>8523.5</v>
      </c>
      <c r="K20" s="223">
        <v>8236.6</v>
      </c>
      <c r="L20" s="223">
        <v>8735.7999999999993</v>
      </c>
      <c r="M20" s="223">
        <v>8291.15</v>
      </c>
      <c r="N20" s="223">
        <v>8403.64</v>
      </c>
      <c r="O20" s="223">
        <v>7218.2</v>
      </c>
      <c r="P20" s="223">
        <v>6779.36</v>
      </c>
      <c r="Q20" s="223">
        <v>7426.84</v>
      </c>
      <c r="R20" s="223">
        <v>7057.06</v>
      </c>
      <c r="S20" s="223">
        <v>6616.5</v>
      </c>
      <c r="T20" s="227">
        <v>6323.88</v>
      </c>
      <c r="U20" s="256">
        <f t="shared" si="16"/>
        <v>66.967978867341017</v>
      </c>
      <c r="V20" s="256">
        <f t="shared" si="0"/>
        <v>69.983681204432401</v>
      </c>
      <c r="W20" s="256">
        <f t="shared" si="0"/>
        <v>86.044159806422769</v>
      </c>
      <c r="X20" s="256">
        <f t="shared" si="1"/>
        <v>69.38968068411107</v>
      </c>
      <c r="Y20" s="256">
        <f t="shared" si="2"/>
        <v>57.254886426655503</v>
      </c>
      <c r="Z20" s="256">
        <f t="shared" si="3"/>
        <v>57.828693275670481</v>
      </c>
      <c r="AA20" s="256">
        <f t="shared" si="4"/>
        <v>49.75628265374624</v>
      </c>
      <c r="AB20" s="256">
        <f t="shared" si="5"/>
        <v>46.024810013410821</v>
      </c>
      <c r="AC20" s="256">
        <f t="shared" si="6"/>
        <v>52.154029850746269</v>
      </c>
      <c r="AD20" s="256">
        <f t="shared" si="7"/>
        <v>51.412564256791534</v>
      </c>
      <c r="AE20" s="256">
        <f t="shared" si="8"/>
        <v>58.13052951959326</v>
      </c>
      <c r="AF20" s="256">
        <f t="shared" si="9"/>
        <v>42.953970662620129</v>
      </c>
      <c r="AG20" s="256">
        <f t="shared" si="10"/>
        <v>32.808858260095242</v>
      </c>
      <c r="AH20" s="256">
        <f t="shared" si="11"/>
        <v>42.090337206007369</v>
      </c>
      <c r="AI20" s="256">
        <f t="shared" si="12"/>
        <v>46.985359228213611</v>
      </c>
      <c r="AJ20" s="256">
        <f t="shared" si="13"/>
        <v>39.499370183094641</v>
      </c>
      <c r="AK20" s="256">
        <f t="shared" si="14"/>
        <v>37.805290688985203</v>
      </c>
      <c r="AL20" s="312">
        <f t="shared" si="17"/>
        <v>211.69246435845213</v>
      </c>
      <c r="AM20" s="313">
        <f t="shared" si="15"/>
        <v>211.86374501992032</v>
      </c>
      <c r="AN20" s="313">
        <f t="shared" si="15"/>
        <v>262.24328657314629</v>
      </c>
      <c r="AO20" s="313">
        <f t="shared" si="15"/>
        <v>213.66410256410256</v>
      </c>
      <c r="AP20" s="313">
        <f t="shared" si="15"/>
        <v>196.84319066147859</v>
      </c>
      <c r="AQ20" s="313">
        <f t="shared" si="15"/>
        <v>182.68709677419355</v>
      </c>
      <c r="AR20" s="313">
        <f t="shared" si="15"/>
        <v>159.61610486891385</v>
      </c>
      <c r="AS20" s="313">
        <f t="shared" si="15"/>
        <v>153.38175046554935</v>
      </c>
      <c r="AT20" s="313">
        <f t="shared" si="15"/>
        <v>162.07421150278293</v>
      </c>
      <c r="AU20" s="313">
        <f t="shared" si="15"/>
        <v>150.74818181818182</v>
      </c>
      <c r="AV20" s="313">
        <f t="shared" si="15"/>
        <v>150.33345259391771</v>
      </c>
      <c r="AW20" s="313">
        <f t="shared" si="15"/>
        <v>126.85764499121265</v>
      </c>
      <c r="AX20" s="313">
        <f t="shared" si="15"/>
        <v>115.49165247018739</v>
      </c>
      <c r="AY20" s="313">
        <f t="shared" si="15"/>
        <v>124.19464882943144</v>
      </c>
      <c r="AZ20" s="313">
        <f t="shared" si="15"/>
        <v>117.03250414593698</v>
      </c>
      <c r="BA20" s="313">
        <f t="shared" si="15"/>
        <v>105.52631578947368</v>
      </c>
      <c r="BB20" s="313">
        <f t="shared" si="15"/>
        <v>97.590740740740742</v>
      </c>
      <c r="BC20" s="319">
        <v>155210</v>
      </c>
      <c r="BD20" s="316">
        <v>151972</v>
      </c>
      <c r="BE20" s="316">
        <v>152084</v>
      </c>
      <c r="BF20" s="316">
        <v>156115</v>
      </c>
      <c r="BG20" s="316">
        <v>176714</v>
      </c>
      <c r="BH20" s="316">
        <v>166485</v>
      </c>
      <c r="BI20" s="316">
        <v>171305</v>
      </c>
      <c r="BJ20" s="316">
        <v>178960</v>
      </c>
      <c r="BK20" s="316">
        <v>167500</v>
      </c>
      <c r="BL20" s="316">
        <v>161267</v>
      </c>
      <c r="BM20" s="316">
        <v>144565</v>
      </c>
      <c r="BN20" s="316">
        <v>168045</v>
      </c>
      <c r="BO20" s="316">
        <v>206632</v>
      </c>
      <c r="BP20" s="316">
        <v>176450</v>
      </c>
      <c r="BQ20" s="316">
        <v>150197</v>
      </c>
      <c r="BR20" s="316">
        <v>167509</v>
      </c>
      <c r="BS20" s="318">
        <v>167275</v>
      </c>
      <c r="BT20" s="316">
        <v>49.1</v>
      </c>
      <c r="BU20" s="316">
        <v>50.2</v>
      </c>
      <c r="BV20" s="316">
        <v>49.9</v>
      </c>
      <c r="BW20" s="316">
        <v>50.7</v>
      </c>
      <c r="BX20" s="316">
        <v>51.4</v>
      </c>
      <c r="BY20" s="316">
        <v>52.7</v>
      </c>
      <c r="BZ20" s="316">
        <v>53.4</v>
      </c>
      <c r="CA20" s="316">
        <v>53.7</v>
      </c>
      <c r="CB20" s="316">
        <v>53.9</v>
      </c>
      <c r="CC20" s="316">
        <v>55</v>
      </c>
      <c r="CD20" s="316">
        <v>55.9</v>
      </c>
      <c r="CE20" s="316">
        <v>56.9</v>
      </c>
      <c r="CF20" s="316">
        <v>58.7</v>
      </c>
      <c r="CG20" s="316">
        <v>59.8</v>
      </c>
      <c r="CH20" s="316">
        <v>60.3</v>
      </c>
      <c r="CI20" s="316">
        <v>62.7</v>
      </c>
      <c r="CJ20" s="318">
        <v>64.8</v>
      </c>
      <c r="CK20" s="172"/>
      <c r="CL20" s="172"/>
      <c r="CM20" s="172"/>
      <c r="CO20" s="174"/>
      <c r="CP20" s="174"/>
      <c r="CQ20" s="174"/>
      <c r="CR20" s="174"/>
    </row>
    <row r="21" spans="1:96" s="173" customFormat="1" ht="15.75" customHeight="1" x14ac:dyDescent="0.3">
      <c r="A21" s="164"/>
      <c r="B21" s="212" t="s">
        <v>118</v>
      </c>
      <c r="C21" s="192" t="s">
        <v>9</v>
      </c>
      <c r="D21" s="222">
        <v>1848.1</v>
      </c>
      <c r="E21" s="223">
        <v>1844.91</v>
      </c>
      <c r="F21" s="223">
        <v>1959.07</v>
      </c>
      <c r="G21" s="223">
        <v>1981.11</v>
      </c>
      <c r="H21" s="223">
        <v>1919.85</v>
      </c>
      <c r="I21" s="223">
        <v>1891.19</v>
      </c>
      <c r="J21" s="223">
        <v>1819.45</v>
      </c>
      <c r="K21" s="223">
        <v>1869.7</v>
      </c>
      <c r="L21" s="223">
        <v>1871.81</v>
      </c>
      <c r="M21" s="223">
        <v>1775.29</v>
      </c>
      <c r="N21" s="223">
        <v>1749.76</v>
      </c>
      <c r="O21" s="223">
        <v>1817.9</v>
      </c>
      <c r="P21" s="223">
        <v>1818.2</v>
      </c>
      <c r="Q21" s="223">
        <v>1896.97</v>
      </c>
      <c r="R21" s="223">
        <v>1707.86</v>
      </c>
      <c r="S21" s="223">
        <v>1615.86</v>
      </c>
      <c r="T21" s="227">
        <v>2120.7199999999998</v>
      </c>
      <c r="U21" s="256">
        <f t="shared" si="16"/>
        <v>6.2839811354757105</v>
      </c>
      <c r="V21" s="256">
        <f t="shared" si="0"/>
        <v>6.1716917950965273</v>
      </c>
      <c r="W21" s="256">
        <f t="shared" si="0"/>
        <v>6.6282653782780656</v>
      </c>
      <c r="X21" s="256">
        <f t="shared" si="1"/>
        <v>6.4817989674193992</v>
      </c>
      <c r="Y21" s="256">
        <f t="shared" si="2"/>
        <v>6.3041393849043468</v>
      </c>
      <c r="Z21" s="256">
        <f t="shared" si="3"/>
        <v>6.4700750603835813</v>
      </c>
      <c r="AA21" s="256">
        <f t="shared" si="4"/>
        <v>6.0386457396424174</v>
      </c>
      <c r="AB21" s="256">
        <f t="shared" si="5"/>
        <v>5.8182847931687975</v>
      </c>
      <c r="AC21" s="256">
        <f t="shared" si="6"/>
        <v>5.9430463744372268</v>
      </c>
      <c r="AD21" s="256">
        <f t="shared" si="7"/>
        <v>5.4032280154978833</v>
      </c>
      <c r="AE21" s="256">
        <f t="shared" si="8"/>
        <v>5.1094894773881379</v>
      </c>
      <c r="AF21" s="256">
        <f t="shared" si="9"/>
        <v>5.1398262315197814</v>
      </c>
      <c r="AG21" s="256">
        <f t="shared" si="10"/>
        <v>5.1975301583671598</v>
      </c>
      <c r="AH21" s="256">
        <f t="shared" si="11"/>
        <v>5.3448120410911812</v>
      </c>
      <c r="AI21" s="256">
        <f t="shared" si="12"/>
        <v>4.6618133975340585</v>
      </c>
      <c r="AJ21" s="256">
        <f t="shared" si="13"/>
        <v>4.4343516394252402</v>
      </c>
      <c r="AK21" s="256">
        <f t="shared" si="14"/>
        <v>5.9227566098703299</v>
      </c>
      <c r="AL21" s="312">
        <f t="shared" si="17"/>
        <v>6.3096620006828266</v>
      </c>
      <c r="AM21" s="313">
        <f t="shared" si="15"/>
        <v>6.2944728761514845</v>
      </c>
      <c r="AN21" s="313">
        <f t="shared" si="15"/>
        <v>6.5762672037596506</v>
      </c>
      <c r="AO21" s="313">
        <f t="shared" si="15"/>
        <v>6.3497115384615386</v>
      </c>
      <c r="AP21" s="313">
        <f t="shared" si="15"/>
        <v>6.0601325757575761</v>
      </c>
      <c r="AQ21" s="313">
        <f t="shared" si="15"/>
        <v>5.9340759334797619</v>
      </c>
      <c r="AR21" s="313">
        <f t="shared" si="15"/>
        <v>5.6052064078866293</v>
      </c>
      <c r="AS21" s="313">
        <f t="shared" si="15"/>
        <v>5.6180889423076925</v>
      </c>
      <c r="AT21" s="313">
        <f t="shared" si="15"/>
        <v>5.5346244825547011</v>
      </c>
      <c r="AU21" s="313">
        <f t="shared" si="15"/>
        <v>4.8919537062551663</v>
      </c>
      <c r="AV21" s="313">
        <f t="shared" si="15"/>
        <v>4.6622968292033038</v>
      </c>
      <c r="AW21" s="313">
        <f t="shared" si="15"/>
        <v>4.8361266294227185</v>
      </c>
      <c r="AX21" s="313">
        <f t="shared" si="15"/>
        <v>4.8654000535188651</v>
      </c>
      <c r="AY21" s="313">
        <f t="shared" si="15"/>
        <v>4.9776174232484909</v>
      </c>
      <c r="AZ21" s="313">
        <f t="shared" si="15"/>
        <v>4.3291761723700883</v>
      </c>
      <c r="BA21" s="313">
        <f t="shared" si="15"/>
        <v>4.090784810126582</v>
      </c>
      <c r="BB21" s="313">
        <f t="shared" ref="BB21:BB41" si="18">(T21*1000)/(CJ21*1000)</f>
        <v>5.6133403917416622</v>
      </c>
      <c r="BC21" s="319">
        <v>294097</v>
      </c>
      <c r="BD21" s="316">
        <v>298931</v>
      </c>
      <c r="BE21" s="316">
        <v>295563</v>
      </c>
      <c r="BF21" s="316">
        <v>305642</v>
      </c>
      <c r="BG21" s="316">
        <v>304538</v>
      </c>
      <c r="BH21" s="316">
        <v>292298</v>
      </c>
      <c r="BI21" s="316">
        <v>301301</v>
      </c>
      <c r="BJ21" s="316">
        <v>321349</v>
      </c>
      <c r="BK21" s="316">
        <v>314958</v>
      </c>
      <c r="BL21" s="316">
        <v>328561</v>
      </c>
      <c r="BM21" s="316">
        <v>342453</v>
      </c>
      <c r="BN21" s="316">
        <v>353689</v>
      </c>
      <c r="BO21" s="316">
        <v>349820</v>
      </c>
      <c r="BP21" s="316">
        <v>354918</v>
      </c>
      <c r="BQ21" s="316">
        <v>366351</v>
      </c>
      <c r="BR21" s="316">
        <v>364396</v>
      </c>
      <c r="BS21" s="318">
        <v>358063</v>
      </c>
      <c r="BT21" s="316">
        <v>292.89999999999998</v>
      </c>
      <c r="BU21" s="316">
        <v>293.10000000000002</v>
      </c>
      <c r="BV21" s="316">
        <v>297.89999999999998</v>
      </c>
      <c r="BW21" s="316">
        <v>312</v>
      </c>
      <c r="BX21" s="316">
        <v>316.8</v>
      </c>
      <c r="BY21" s="316">
        <v>318.7</v>
      </c>
      <c r="BZ21" s="316">
        <v>324.60000000000002</v>
      </c>
      <c r="CA21" s="316">
        <v>332.8</v>
      </c>
      <c r="CB21" s="316">
        <v>338.2</v>
      </c>
      <c r="CC21" s="316">
        <v>362.9</v>
      </c>
      <c r="CD21" s="316">
        <v>375.3</v>
      </c>
      <c r="CE21" s="316">
        <v>375.9</v>
      </c>
      <c r="CF21" s="316">
        <v>373.7</v>
      </c>
      <c r="CG21" s="316">
        <v>381.1</v>
      </c>
      <c r="CH21" s="316">
        <v>394.5</v>
      </c>
      <c r="CI21" s="316">
        <v>395</v>
      </c>
      <c r="CJ21" s="318">
        <v>377.8</v>
      </c>
      <c r="CK21" s="172"/>
      <c r="CL21" s="172"/>
      <c r="CM21" s="172"/>
      <c r="CO21" s="174"/>
      <c r="CP21" s="174"/>
      <c r="CQ21" s="174"/>
      <c r="CR21" s="174"/>
    </row>
    <row r="22" spans="1:96" s="173" customFormat="1" ht="15.75" customHeight="1" x14ac:dyDescent="0.3">
      <c r="A22" s="164"/>
      <c r="B22" s="212" t="s">
        <v>119</v>
      </c>
      <c r="C22" s="192" t="s">
        <v>10</v>
      </c>
      <c r="D22" s="222">
        <v>2137.0700000000002</v>
      </c>
      <c r="E22" s="223">
        <v>1942.46</v>
      </c>
      <c r="F22" s="223">
        <v>2019.76</v>
      </c>
      <c r="G22" s="223">
        <v>2082.6999999999998</v>
      </c>
      <c r="H22" s="223">
        <v>1888.77</v>
      </c>
      <c r="I22" s="223">
        <v>1874.75</v>
      </c>
      <c r="J22" s="223">
        <v>1741.74</v>
      </c>
      <c r="K22" s="223">
        <v>1682.7</v>
      </c>
      <c r="L22" s="223">
        <v>1673.43</v>
      </c>
      <c r="M22" s="223">
        <v>1641.76</v>
      </c>
      <c r="N22" s="223">
        <v>1620.19</v>
      </c>
      <c r="O22" s="223">
        <v>1658.95</v>
      </c>
      <c r="P22" s="223">
        <v>1494.71</v>
      </c>
      <c r="Q22" s="223">
        <v>1466.46</v>
      </c>
      <c r="R22" s="223">
        <v>1320.25</v>
      </c>
      <c r="S22" s="223">
        <v>1342.33</v>
      </c>
      <c r="T22" s="227">
        <v>1575.74</v>
      </c>
      <c r="U22" s="256">
        <f t="shared" si="16"/>
        <v>4.8978969756419541</v>
      </c>
      <c r="V22" s="256">
        <f t="shared" ref="V22:V41" si="19">(E22*1000)/BD22</f>
        <v>4.4503962480726011</v>
      </c>
      <c r="W22" s="256">
        <f t="shared" ref="W22:W41" si="20">(F22*1000)/BE22</f>
        <v>4.4563392339039742</v>
      </c>
      <c r="X22" s="256">
        <f t="shared" si="1"/>
        <v>4.4323611096332076</v>
      </c>
      <c r="Y22" s="256">
        <f t="shared" si="2"/>
        <v>4.012171807290339</v>
      </c>
      <c r="Z22" s="256">
        <f t="shared" si="3"/>
        <v>3.7319077866935269</v>
      </c>
      <c r="AA22" s="256">
        <f t="shared" si="4"/>
        <v>3.2692217452592023</v>
      </c>
      <c r="AB22" s="256">
        <f t="shared" si="5"/>
        <v>3.0653344141945005</v>
      </c>
      <c r="AC22" s="256">
        <f t="shared" si="6"/>
        <v>2.9424962766677627</v>
      </c>
      <c r="AD22" s="256">
        <f t="shared" si="7"/>
        <v>2.768043809600885</v>
      </c>
      <c r="AE22" s="256">
        <f t="shared" si="8"/>
        <v>2.8365813049194908</v>
      </c>
      <c r="AF22" s="256">
        <f t="shared" si="9"/>
        <v>2.7637789110149655</v>
      </c>
      <c r="AG22" s="256">
        <f t="shared" si="10"/>
        <v>2.4315298021863612</v>
      </c>
      <c r="AH22" s="256">
        <f t="shared" si="11"/>
        <v>2.2350212153726101</v>
      </c>
      <c r="AI22" s="256">
        <f t="shared" si="12"/>
        <v>2.3696193353040527</v>
      </c>
      <c r="AJ22" s="256">
        <f t="shared" si="13"/>
        <v>2.3564945666485264</v>
      </c>
      <c r="AK22" s="256">
        <f t="shared" si="14"/>
        <v>2.7113423703382509</v>
      </c>
      <c r="AL22" s="312">
        <f t="shared" si="17"/>
        <v>3.8230232558139536</v>
      </c>
      <c r="AM22" s="313">
        <f t="shared" ref="AM22:AM41" si="21">(E22*1000)/(BU22*1000)</f>
        <v>3.4477458288959886</v>
      </c>
      <c r="AN22" s="313">
        <f t="shared" ref="AN22:AN41" si="22">(F22*1000)/(BV22*1000)</f>
        <v>3.5490423475663326</v>
      </c>
      <c r="AO22" s="313">
        <f t="shared" ref="AO22:AO41" si="23">(G22*1000)/(BW22*1000)</f>
        <v>3.6026638989794151</v>
      </c>
      <c r="AP22" s="313">
        <f t="shared" ref="AP22:AP41" si="24">(H22*1000)/(BX22*1000)</f>
        <v>3.2683336217338641</v>
      </c>
      <c r="AQ22" s="313">
        <f t="shared" ref="AQ22:AQ41" si="25">(I22*1000)/(BY22*1000)</f>
        <v>3.2323275862068965</v>
      </c>
      <c r="AR22" s="313">
        <f t="shared" ref="AR22:AR41" si="26">(J22*1000)/(BZ22*1000)</f>
        <v>2.9566117806823971</v>
      </c>
      <c r="AS22" s="313">
        <f t="shared" ref="AS22:AS41" si="27">(K22*1000)/(CA22*1000)</f>
        <v>2.849136471385032</v>
      </c>
      <c r="AT22" s="313">
        <f t="shared" ref="AT22:AT41" si="28">(L22*1000)/(CB22*1000)</f>
        <v>2.8238778265271685</v>
      </c>
      <c r="AU22" s="313">
        <f t="shared" ref="AU22:AU41" si="29">(M22*1000)/(CC22*1000)</f>
        <v>2.7199469847581179</v>
      </c>
      <c r="AV22" s="313">
        <f t="shared" ref="AV22:AV41" si="30">(N22*1000)/(CD22*1000)</f>
        <v>2.6434818077989886</v>
      </c>
      <c r="AW22" s="313">
        <f t="shared" ref="AW22:AW41" si="31">(O22*1000)/(CE22*1000)</f>
        <v>2.7018729641693811</v>
      </c>
      <c r="AX22" s="313">
        <f t="shared" ref="AX22:AX41" si="32">(P22*1000)/(CF22*1000)</f>
        <v>2.4853841037578981</v>
      </c>
      <c r="AY22" s="313">
        <f t="shared" ref="AY22:AY41" si="33">(Q22*1000)/(CG22*1000)</f>
        <v>2.4079802955665026</v>
      </c>
      <c r="AZ22" s="313">
        <f t="shared" ref="AZ22:AZ41" si="34">(R22*1000)/(CH22*1000)</f>
        <v>2.1130761843790014</v>
      </c>
      <c r="BA22" s="313">
        <f t="shared" ref="BA22:BA41" si="35">(S22*1000)/(CI22*1000)</f>
        <v>2.144297124600639</v>
      </c>
      <c r="BB22" s="313">
        <f t="shared" si="18"/>
        <v>2.5304962261120925</v>
      </c>
      <c r="BC22" s="319">
        <v>436324</v>
      </c>
      <c r="BD22" s="316">
        <v>436469</v>
      </c>
      <c r="BE22" s="316">
        <v>453233</v>
      </c>
      <c r="BF22" s="316">
        <v>469885</v>
      </c>
      <c r="BG22" s="316">
        <v>470760</v>
      </c>
      <c r="BH22" s="316">
        <v>502357</v>
      </c>
      <c r="BI22" s="316">
        <v>532769</v>
      </c>
      <c r="BJ22" s="316">
        <v>548945</v>
      </c>
      <c r="BK22" s="316">
        <v>568711</v>
      </c>
      <c r="BL22" s="316">
        <v>593112</v>
      </c>
      <c r="BM22" s="316">
        <v>571177</v>
      </c>
      <c r="BN22" s="316">
        <v>600247</v>
      </c>
      <c r="BO22" s="316">
        <v>614720</v>
      </c>
      <c r="BP22" s="316">
        <v>656128</v>
      </c>
      <c r="BQ22" s="316">
        <v>557157</v>
      </c>
      <c r="BR22" s="316">
        <v>569630</v>
      </c>
      <c r="BS22" s="318">
        <v>581166</v>
      </c>
      <c r="BT22" s="316">
        <v>559</v>
      </c>
      <c r="BU22" s="316">
        <v>563.4</v>
      </c>
      <c r="BV22" s="316">
        <v>569.1</v>
      </c>
      <c r="BW22" s="316">
        <v>578.1</v>
      </c>
      <c r="BX22" s="316">
        <v>577.9</v>
      </c>
      <c r="BY22" s="316">
        <v>580</v>
      </c>
      <c r="BZ22" s="316">
        <v>589.1</v>
      </c>
      <c r="CA22" s="316">
        <v>590.6</v>
      </c>
      <c r="CB22" s="316">
        <v>592.6</v>
      </c>
      <c r="CC22" s="316">
        <v>603.6</v>
      </c>
      <c r="CD22" s="316">
        <v>612.9</v>
      </c>
      <c r="CE22" s="316">
        <v>614</v>
      </c>
      <c r="CF22" s="316">
        <v>601.4</v>
      </c>
      <c r="CG22" s="316">
        <v>609</v>
      </c>
      <c r="CH22" s="316">
        <v>624.79999999999995</v>
      </c>
      <c r="CI22" s="316">
        <v>626</v>
      </c>
      <c r="CJ22" s="318">
        <v>622.70000000000005</v>
      </c>
      <c r="CK22" s="172"/>
      <c r="CL22" s="172"/>
      <c r="CM22" s="172"/>
      <c r="CO22" s="174"/>
      <c r="CP22" s="174"/>
      <c r="CQ22" s="174"/>
      <c r="CR22" s="174"/>
    </row>
    <row r="23" spans="1:96" s="173" customFormat="1" ht="15.75" customHeight="1" x14ac:dyDescent="0.3">
      <c r="A23" s="164"/>
      <c r="B23" s="212" t="s">
        <v>120</v>
      </c>
      <c r="C23" s="192" t="s">
        <v>42</v>
      </c>
      <c r="D23" s="222">
        <v>11038.85</v>
      </c>
      <c r="E23" s="223">
        <v>9850.6200000000008</v>
      </c>
      <c r="F23" s="223">
        <v>9983.4699999999993</v>
      </c>
      <c r="G23" s="223">
        <v>8718.23</v>
      </c>
      <c r="H23" s="223">
        <v>7565.79</v>
      </c>
      <c r="I23" s="223">
        <v>7678.13</v>
      </c>
      <c r="J23" s="223">
        <v>7705.83</v>
      </c>
      <c r="K23" s="223">
        <v>8377.74</v>
      </c>
      <c r="L23" s="223">
        <v>9014.15</v>
      </c>
      <c r="M23" s="223">
        <v>8504.67</v>
      </c>
      <c r="N23" s="223">
        <v>8423.92</v>
      </c>
      <c r="O23" s="223">
        <v>8286</v>
      </c>
      <c r="P23" s="223">
        <v>6055.25</v>
      </c>
      <c r="Q23" s="223">
        <v>6360.05</v>
      </c>
      <c r="R23" s="223">
        <v>7513.69</v>
      </c>
      <c r="S23" s="223">
        <v>7821.73</v>
      </c>
      <c r="T23" s="227">
        <v>8701.83</v>
      </c>
      <c r="U23" s="256">
        <f t="shared" si="16"/>
        <v>51.37598667063817</v>
      </c>
      <c r="V23" s="256">
        <f t="shared" si="19"/>
        <v>51.520517997050177</v>
      </c>
      <c r="W23" s="256">
        <f t="shared" si="20"/>
        <v>49.157376952317179</v>
      </c>
      <c r="X23" s="256">
        <f t="shared" si="1"/>
        <v>38.945706168251021</v>
      </c>
      <c r="Y23" s="256">
        <f t="shared" si="2"/>
        <v>34.808927454083701</v>
      </c>
      <c r="Z23" s="256">
        <f t="shared" si="3"/>
        <v>34.460282481565095</v>
      </c>
      <c r="AA23" s="256">
        <f t="shared" si="4"/>
        <v>34.084979896230045</v>
      </c>
      <c r="AB23" s="256">
        <f t="shared" si="5"/>
        <v>37.968973065575334</v>
      </c>
      <c r="AC23" s="256">
        <f t="shared" si="6"/>
        <v>40.622577737719695</v>
      </c>
      <c r="AD23" s="256">
        <f t="shared" si="7"/>
        <v>37.30429290160145</v>
      </c>
      <c r="AE23" s="256">
        <f t="shared" si="8"/>
        <v>35.398340161781697</v>
      </c>
      <c r="AF23" s="256">
        <f t="shared" si="9"/>
        <v>33.849283674644902</v>
      </c>
      <c r="AG23" s="256">
        <f t="shared" si="10"/>
        <v>31.750921551457441</v>
      </c>
      <c r="AH23" s="256">
        <f t="shared" si="11"/>
        <v>31.935817545480564</v>
      </c>
      <c r="AI23" s="256">
        <f t="shared" si="12"/>
        <v>33.194861078590328</v>
      </c>
      <c r="AJ23" s="256">
        <f t="shared" si="13"/>
        <v>35.128581694062696</v>
      </c>
      <c r="AK23" s="256">
        <f t="shared" si="14"/>
        <v>41.980230022577722</v>
      </c>
      <c r="AL23" s="312">
        <f t="shared" si="17"/>
        <v>45.995208333333331</v>
      </c>
      <c r="AM23" s="313">
        <f t="shared" si="21"/>
        <v>42.588067444876785</v>
      </c>
      <c r="AN23" s="313">
        <f t="shared" si="22"/>
        <v>42.95813253012048</v>
      </c>
      <c r="AO23" s="313">
        <f t="shared" si="23"/>
        <v>36.941652542372879</v>
      </c>
      <c r="AP23" s="313">
        <f t="shared" si="24"/>
        <v>32.597113313227055</v>
      </c>
      <c r="AQ23" s="313">
        <f t="shared" si="25"/>
        <v>33.123943054357206</v>
      </c>
      <c r="AR23" s="313">
        <f t="shared" si="26"/>
        <v>33.723544857768054</v>
      </c>
      <c r="AS23" s="313">
        <f t="shared" si="27"/>
        <v>37.201332149200709</v>
      </c>
      <c r="AT23" s="313">
        <f t="shared" si="28"/>
        <v>39.328752181500874</v>
      </c>
      <c r="AU23" s="313">
        <f t="shared" si="29"/>
        <v>36.313706233988043</v>
      </c>
      <c r="AV23" s="313">
        <f t="shared" si="30"/>
        <v>35.070441298917572</v>
      </c>
      <c r="AW23" s="313">
        <f t="shared" si="31"/>
        <v>33.986874487284659</v>
      </c>
      <c r="AX23" s="313">
        <f t="shared" si="32"/>
        <v>25.877136752136753</v>
      </c>
      <c r="AY23" s="313">
        <f t="shared" si="33"/>
        <v>27.16809055958992</v>
      </c>
      <c r="AZ23" s="313">
        <f t="shared" si="34"/>
        <v>31.346224447225698</v>
      </c>
      <c r="BA23" s="313">
        <f t="shared" si="35"/>
        <v>32.604126719466443</v>
      </c>
      <c r="BB23" s="313">
        <f t="shared" si="18"/>
        <v>36.701096583719952</v>
      </c>
      <c r="BC23" s="319">
        <v>214864</v>
      </c>
      <c r="BD23" s="316">
        <v>191198</v>
      </c>
      <c r="BE23" s="316">
        <v>203092</v>
      </c>
      <c r="BF23" s="316">
        <v>223856</v>
      </c>
      <c r="BG23" s="316">
        <v>217352</v>
      </c>
      <c r="BH23" s="316">
        <v>222811</v>
      </c>
      <c r="BI23" s="316">
        <v>226077</v>
      </c>
      <c r="BJ23" s="316">
        <v>220647</v>
      </c>
      <c r="BK23" s="316">
        <v>221900</v>
      </c>
      <c r="BL23" s="316">
        <v>227981</v>
      </c>
      <c r="BM23" s="316">
        <v>237975</v>
      </c>
      <c r="BN23" s="316">
        <v>244791</v>
      </c>
      <c r="BO23" s="316">
        <v>190711</v>
      </c>
      <c r="BP23" s="316">
        <v>199151</v>
      </c>
      <c r="BQ23" s="316">
        <v>226351</v>
      </c>
      <c r="BR23" s="316">
        <v>222660</v>
      </c>
      <c r="BS23" s="318">
        <v>207284</v>
      </c>
      <c r="BT23" s="316">
        <v>240</v>
      </c>
      <c r="BU23" s="316">
        <v>231.3</v>
      </c>
      <c r="BV23" s="316">
        <v>232.4</v>
      </c>
      <c r="BW23" s="316">
        <v>236</v>
      </c>
      <c r="BX23" s="316">
        <v>232.1</v>
      </c>
      <c r="BY23" s="316">
        <v>231.8</v>
      </c>
      <c r="BZ23" s="316">
        <v>228.5</v>
      </c>
      <c r="CA23" s="316">
        <v>225.2</v>
      </c>
      <c r="CB23" s="316">
        <v>229.2</v>
      </c>
      <c r="CC23" s="316">
        <v>234.2</v>
      </c>
      <c r="CD23" s="316">
        <v>240.2</v>
      </c>
      <c r="CE23" s="316">
        <v>243.8</v>
      </c>
      <c r="CF23" s="316">
        <v>234</v>
      </c>
      <c r="CG23" s="316">
        <v>234.1</v>
      </c>
      <c r="CH23" s="316">
        <v>239.7</v>
      </c>
      <c r="CI23" s="316">
        <v>239.9</v>
      </c>
      <c r="CJ23" s="318">
        <v>237.1</v>
      </c>
      <c r="CK23" s="172"/>
      <c r="CL23" s="172"/>
      <c r="CM23" s="172"/>
      <c r="CO23" s="174"/>
      <c r="CP23" s="174"/>
      <c r="CQ23" s="174"/>
      <c r="CR23" s="174"/>
    </row>
    <row r="24" spans="1:96" s="173" customFormat="1" ht="15.75" customHeight="1" x14ac:dyDescent="0.3">
      <c r="A24" s="164"/>
      <c r="B24" s="212" t="s">
        <v>121</v>
      </c>
      <c r="C24" s="192" t="s">
        <v>11</v>
      </c>
      <c r="D24" s="222">
        <v>89</v>
      </c>
      <c r="E24" s="223">
        <v>89.26</v>
      </c>
      <c r="F24" s="223">
        <v>93.87</v>
      </c>
      <c r="G24" s="223">
        <v>89.04</v>
      </c>
      <c r="H24" s="223">
        <v>83.08</v>
      </c>
      <c r="I24" s="223">
        <v>83.16</v>
      </c>
      <c r="J24" s="223">
        <v>80.959999999999994</v>
      </c>
      <c r="K24" s="223">
        <v>80.44</v>
      </c>
      <c r="L24" s="223">
        <v>79.069999999999993</v>
      </c>
      <c r="M24" s="223">
        <v>78.819999999999993</v>
      </c>
      <c r="N24" s="223">
        <v>75.400000000000006</v>
      </c>
      <c r="O24" s="223">
        <v>72.33</v>
      </c>
      <c r="P24" s="223">
        <v>66.53</v>
      </c>
      <c r="Q24" s="223">
        <v>67.48</v>
      </c>
      <c r="R24" s="223">
        <v>60.38</v>
      </c>
      <c r="S24" s="223">
        <v>60.18</v>
      </c>
      <c r="T24" s="227">
        <v>70.989999999999995</v>
      </c>
      <c r="U24" s="256">
        <f t="shared" si="16"/>
        <v>1.2537683486884739</v>
      </c>
      <c r="V24" s="256">
        <f t="shared" si="19"/>
        <v>1.2806312769010042</v>
      </c>
      <c r="W24" s="256">
        <f t="shared" si="20"/>
        <v>1.3063627254509018</v>
      </c>
      <c r="X24" s="256">
        <f t="shared" si="1"/>
        <v>1.2052955031540189</v>
      </c>
      <c r="Y24" s="256">
        <f t="shared" si="2"/>
        <v>1.1068478550492939</v>
      </c>
      <c r="Z24" s="256">
        <f t="shared" si="3"/>
        <v>1.0608225329115215</v>
      </c>
      <c r="AA24" s="256">
        <f t="shared" si="4"/>
        <v>0.99446020807998914</v>
      </c>
      <c r="AB24" s="256">
        <f t="shared" si="5"/>
        <v>0.93016801766902946</v>
      </c>
      <c r="AC24" s="256">
        <f t="shared" si="6"/>
        <v>0.87142920119908307</v>
      </c>
      <c r="AD24" s="256">
        <f t="shared" si="7"/>
        <v>0.86421648173325727</v>
      </c>
      <c r="AE24" s="256">
        <f t="shared" si="8"/>
        <v>0.80832770505687235</v>
      </c>
      <c r="AF24" s="256">
        <f t="shared" si="9"/>
        <v>0.77771684784361794</v>
      </c>
      <c r="AG24" s="256">
        <f t="shared" si="10"/>
        <v>1.1166498825109097</v>
      </c>
      <c r="AH24" s="256">
        <f t="shared" si="11"/>
        <v>0.97950415142541947</v>
      </c>
      <c r="AI24" s="256">
        <f t="shared" si="12"/>
        <v>0.63048199816222539</v>
      </c>
      <c r="AJ24" s="256">
        <f t="shared" si="13"/>
        <v>0.60034117095458039</v>
      </c>
      <c r="AK24" s="256">
        <f t="shared" si="14"/>
        <v>0.7143719685229537</v>
      </c>
      <c r="AL24" s="312">
        <f t="shared" si="17"/>
        <v>0.66766691672918232</v>
      </c>
      <c r="AM24" s="313">
        <f t="shared" si="21"/>
        <v>0.65200876552227904</v>
      </c>
      <c r="AN24" s="313">
        <f t="shared" si="22"/>
        <v>0.66433121019108277</v>
      </c>
      <c r="AO24" s="313">
        <f t="shared" si="23"/>
        <v>0.60489130434782612</v>
      </c>
      <c r="AP24" s="313">
        <f t="shared" si="24"/>
        <v>0.53843162670123135</v>
      </c>
      <c r="AQ24" s="313">
        <f t="shared" si="25"/>
        <v>0.50831295843520785</v>
      </c>
      <c r="AR24" s="313">
        <f t="shared" si="26"/>
        <v>0.47679623085983508</v>
      </c>
      <c r="AS24" s="313">
        <f t="shared" si="27"/>
        <v>0.45446327683615817</v>
      </c>
      <c r="AT24" s="313">
        <f t="shared" si="28"/>
        <v>0.41681602530311018</v>
      </c>
      <c r="AU24" s="313">
        <f t="shared" si="29"/>
        <v>0.40839378238341967</v>
      </c>
      <c r="AV24" s="313">
        <f t="shared" si="30"/>
        <v>0.38886023723568852</v>
      </c>
      <c r="AW24" s="313">
        <f t="shared" si="31"/>
        <v>0.37593555093555092</v>
      </c>
      <c r="AX24" s="313">
        <f t="shared" si="32"/>
        <v>0.39838323353293414</v>
      </c>
      <c r="AY24" s="313">
        <f t="shared" si="33"/>
        <v>0.41731601731601731</v>
      </c>
      <c r="AZ24" s="313">
        <f t="shared" si="34"/>
        <v>0.30821847881572229</v>
      </c>
      <c r="BA24" s="313">
        <f t="shared" si="35"/>
        <v>0.29528949950932287</v>
      </c>
      <c r="BB24" s="313">
        <f t="shared" si="18"/>
        <v>0.35004930966469427</v>
      </c>
      <c r="BC24" s="319">
        <v>70986</v>
      </c>
      <c r="BD24" s="316">
        <v>69700</v>
      </c>
      <c r="BE24" s="316">
        <v>71856</v>
      </c>
      <c r="BF24" s="316">
        <v>73874</v>
      </c>
      <c r="BG24" s="316">
        <v>75060</v>
      </c>
      <c r="BH24" s="316">
        <v>78392</v>
      </c>
      <c r="BI24" s="316">
        <v>81411</v>
      </c>
      <c r="BJ24" s="316">
        <v>86479</v>
      </c>
      <c r="BK24" s="316">
        <v>90736</v>
      </c>
      <c r="BL24" s="316">
        <v>91204</v>
      </c>
      <c r="BM24" s="316">
        <v>93279</v>
      </c>
      <c r="BN24" s="316">
        <v>93003</v>
      </c>
      <c r="BO24" s="316">
        <v>59580</v>
      </c>
      <c r="BP24" s="316">
        <v>68892</v>
      </c>
      <c r="BQ24" s="316">
        <v>95768</v>
      </c>
      <c r="BR24" s="316">
        <v>100243</v>
      </c>
      <c r="BS24" s="318">
        <v>99374</v>
      </c>
      <c r="BT24" s="316">
        <v>133.30000000000001</v>
      </c>
      <c r="BU24" s="316">
        <v>136.9</v>
      </c>
      <c r="BV24" s="316">
        <v>141.30000000000001</v>
      </c>
      <c r="BW24" s="316">
        <v>147.19999999999999</v>
      </c>
      <c r="BX24" s="316">
        <v>154.30000000000001</v>
      </c>
      <c r="BY24" s="316">
        <v>163.6</v>
      </c>
      <c r="BZ24" s="316">
        <v>169.8</v>
      </c>
      <c r="CA24" s="316">
        <v>177</v>
      </c>
      <c r="CB24" s="316">
        <v>189.7</v>
      </c>
      <c r="CC24" s="316">
        <v>193</v>
      </c>
      <c r="CD24" s="316">
        <v>193.9</v>
      </c>
      <c r="CE24" s="316">
        <v>192.4</v>
      </c>
      <c r="CF24" s="316">
        <v>167</v>
      </c>
      <c r="CG24" s="316">
        <v>161.69999999999999</v>
      </c>
      <c r="CH24" s="316">
        <v>195.9</v>
      </c>
      <c r="CI24" s="316">
        <v>203.8</v>
      </c>
      <c r="CJ24" s="318">
        <v>202.8</v>
      </c>
      <c r="CK24" s="172"/>
      <c r="CL24" s="172"/>
      <c r="CM24" s="172"/>
      <c r="CO24" s="174"/>
      <c r="CP24" s="174"/>
      <c r="CQ24" s="174"/>
      <c r="CR24" s="174"/>
    </row>
    <row r="25" spans="1:96" s="173" customFormat="1" ht="15.75" customHeight="1" x14ac:dyDescent="0.3">
      <c r="A25" s="164"/>
      <c r="B25" s="212" t="s">
        <v>122</v>
      </c>
      <c r="C25" s="192" t="s">
        <v>43</v>
      </c>
      <c r="D25" s="222">
        <v>42.84</v>
      </c>
      <c r="E25" s="223">
        <v>41.15</v>
      </c>
      <c r="F25" s="223">
        <v>41.64</v>
      </c>
      <c r="G25" s="223">
        <v>39.770000000000003</v>
      </c>
      <c r="H25" s="223">
        <v>36.299999999999997</v>
      </c>
      <c r="I25" s="223">
        <v>34.06</v>
      </c>
      <c r="J25" s="223">
        <v>32.47</v>
      </c>
      <c r="K25" s="223">
        <v>28.36</v>
      </c>
      <c r="L25" s="223">
        <v>25.73</v>
      </c>
      <c r="M25" s="223">
        <v>24.44</v>
      </c>
      <c r="N25" s="223">
        <v>23.11</v>
      </c>
      <c r="O25" s="223">
        <v>21.95</v>
      </c>
      <c r="P25" s="223">
        <v>20.58</v>
      </c>
      <c r="Q25" s="223">
        <v>20.100000000000001</v>
      </c>
      <c r="R25" s="223">
        <v>18.010000000000002</v>
      </c>
      <c r="S25" s="223">
        <v>19.079999999999998</v>
      </c>
      <c r="T25" s="227">
        <v>22.46</v>
      </c>
      <c r="U25" s="256">
        <f t="shared" si="16"/>
        <v>1.1734735804092367</v>
      </c>
      <c r="V25" s="256">
        <f t="shared" si="19"/>
        <v>1.2069572358772804</v>
      </c>
      <c r="W25" s="256">
        <f t="shared" si="20"/>
        <v>1.0917671735710539</v>
      </c>
      <c r="X25" s="256">
        <f t="shared" si="1"/>
        <v>1.0317542676282883</v>
      </c>
      <c r="Y25" s="256">
        <f t="shared" si="2"/>
        <v>0.89036055923473145</v>
      </c>
      <c r="Z25" s="256">
        <f t="shared" si="3"/>
        <v>0.83662892093046104</v>
      </c>
      <c r="AA25" s="256">
        <f t="shared" si="4"/>
        <v>0.75573140928662863</v>
      </c>
      <c r="AB25" s="256">
        <f t="shared" si="5"/>
        <v>0.63402638050525373</v>
      </c>
      <c r="AC25" s="256">
        <f t="shared" si="6"/>
        <v>0.54673721340388004</v>
      </c>
      <c r="AD25" s="256">
        <f t="shared" si="7"/>
        <v>0.45390387044053193</v>
      </c>
      <c r="AE25" s="256">
        <f t="shared" si="8"/>
        <v>0.39778986505095015</v>
      </c>
      <c r="AF25" s="256">
        <f t="shared" si="9"/>
        <v>0.33708555369565552</v>
      </c>
      <c r="AG25" s="256">
        <f t="shared" si="10"/>
        <v>0.31600767754318621</v>
      </c>
      <c r="AH25" s="256">
        <f t="shared" si="11"/>
        <v>0.25090187365031019</v>
      </c>
      <c r="AI25" s="256">
        <f t="shared" si="12"/>
        <v>0.23083528793529948</v>
      </c>
      <c r="AJ25" s="256">
        <f t="shared" si="13"/>
        <v>0.2716400911161731</v>
      </c>
      <c r="AK25" s="256">
        <f t="shared" si="14"/>
        <v>0.31464514863691129</v>
      </c>
      <c r="AL25" s="312">
        <f t="shared" si="17"/>
        <v>0.90762711864406775</v>
      </c>
      <c r="AM25" s="313">
        <f t="shared" si="21"/>
        <v>0.87739872068230274</v>
      </c>
      <c r="AN25" s="313">
        <f t="shared" si="22"/>
        <v>0.92123893805309731</v>
      </c>
      <c r="AO25" s="313">
        <f t="shared" si="23"/>
        <v>0.88970917225950785</v>
      </c>
      <c r="AP25" s="313">
        <f t="shared" si="24"/>
        <v>0.8102678571428571</v>
      </c>
      <c r="AQ25" s="313">
        <f t="shared" si="25"/>
        <v>0.74857142857142855</v>
      </c>
      <c r="AR25" s="313">
        <f t="shared" si="26"/>
        <v>0.71519823788546255</v>
      </c>
      <c r="AS25" s="313">
        <f t="shared" si="27"/>
        <v>0.60598290598290594</v>
      </c>
      <c r="AT25" s="313">
        <f t="shared" si="28"/>
        <v>0.56056644880174289</v>
      </c>
      <c r="AU25" s="313">
        <f t="shared" si="29"/>
        <v>0.51129707112970713</v>
      </c>
      <c r="AV25" s="313">
        <f t="shared" si="30"/>
        <v>0.49065817409766455</v>
      </c>
      <c r="AW25" s="313">
        <f t="shared" si="31"/>
        <v>0.4470468431771894</v>
      </c>
      <c r="AX25" s="313">
        <f t="shared" si="32"/>
        <v>0.41491935483870968</v>
      </c>
      <c r="AY25" s="313">
        <f t="shared" si="33"/>
        <v>0.38728323699421963</v>
      </c>
      <c r="AZ25" s="313">
        <f t="shared" si="34"/>
        <v>0.33045871559633028</v>
      </c>
      <c r="BA25" s="313">
        <f t="shared" si="35"/>
        <v>0.34132379248658318</v>
      </c>
      <c r="BB25" s="313">
        <f t="shared" si="18"/>
        <v>0.41824953445065177</v>
      </c>
      <c r="BC25" s="319">
        <v>36507</v>
      </c>
      <c r="BD25" s="316">
        <v>34094</v>
      </c>
      <c r="BE25" s="316">
        <v>38140</v>
      </c>
      <c r="BF25" s="316">
        <v>38546</v>
      </c>
      <c r="BG25" s="316">
        <v>40770</v>
      </c>
      <c r="BH25" s="316">
        <v>40711</v>
      </c>
      <c r="BI25" s="316">
        <v>42965</v>
      </c>
      <c r="BJ25" s="316">
        <v>44730</v>
      </c>
      <c r="BK25" s="316">
        <v>47061</v>
      </c>
      <c r="BL25" s="316">
        <v>53844</v>
      </c>
      <c r="BM25" s="316">
        <v>58096</v>
      </c>
      <c r="BN25" s="316">
        <v>65117</v>
      </c>
      <c r="BO25" s="316">
        <v>65125</v>
      </c>
      <c r="BP25" s="316">
        <v>80111</v>
      </c>
      <c r="BQ25" s="316">
        <v>78021</v>
      </c>
      <c r="BR25" s="316">
        <v>70240</v>
      </c>
      <c r="BS25" s="318">
        <v>71382</v>
      </c>
      <c r="BT25" s="316">
        <v>47.2</v>
      </c>
      <c r="BU25" s="316">
        <v>46.9</v>
      </c>
      <c r="BV25" s="316">
        <v>45.2</v>
      </c>
      <c r="BW25" s="316">
        <v>44.7</v>
      </c>
      <c r="BX25" s="316">
        <v>44.8</v>
      </c>
      <c r="BY25" s="316">
        <v>45.5</v>
      </c>
      <c r="BZ25" s="316">
        <v>45.4</v>
      </c>
      <c r="CA25" s="316">
        <v>46.8</v>
      </c>
      <c r="CB25" s="316">
        <v>45.9</v>
      </c>
      <c r="CC25" s="316">
        <v>47.8</v>
      </c>
      <c r="CD25" s="316">
        <v>47.1</v>
      </c>
      <c r="CE25" s="316">
        <v>49.1</v>
      </c>
      <c r="CF25" s="316">
        <v>49.6</v>
      </c>
      <c r="CG25" s="316">
        <v>51.9</v>
      </c>
      <c r="CH25" s="316">
        <v>54.5</v>
      </c>
      <c r="CI25" s="316">
        <v>55.9</v>
      </c>
      <c r="CJ25" s="318">
        <v>53.7</v>
      </c>
      <c r="CK25" s="172"/>
      <c r="CL25" s="172"/>
      <c r="CM25" s="172"/>
      <c r="CO25" s="174"/>
      <c r="CP25" s="174"/>
      <c r="CQ25" s="174"/>
      <c r="CR25" s="174"/>
    </row>
    <row r="26" spans="1:96" s="173" customFormat="1" ht="15.75" customHeight="1" x14ac:dyDescent="0.3">
      <c r="A26" s="164"/>
      <c r="B26" s="212" t="s">
        <v>123</v>
      </c>
      <c r="C26" s="192" t="s">
        <v>12</v>
      </c>
      <c r="D26" s="222">
        <v>41.96</v>
      </c>
      <c r="E26" s="223">
        <v>34.9</v>
      </c>
      <c r="F26" s="223">
        <v>34.31</v>
      </c>
      <c r="G26" s="223">
        <v>34.64</v>
      </c>
      <c r="H26" s="223">
        <v>27.38</v>
      </c>
      <c r="I26" s="223">
        <v>26.26</v>
      </c>
      <c r="J26" s="223">
        <v>25.35</v>
      </c>
      <c r="K26" s="223">
        <v>15.86</v>
      </c>
      <c r="L26" s="223">
        <v>15.07</v>
      </c>
      <c r="M26" s="223">
        <v>14.41</v>
      </c>
      <c r="N26" s="223">
        <v>14.06</v>
      </c>
      <c r="O26" s="223">
        <v>13.2</v>
      </c>
      <c r="P26" s="223">
        <v>12.98</v>
      </c>
      <c r="Q26" s="223">
        <v>13.85</v>
      </c>
      <c r="R26" s="223">
        <v>12.06</v>
      </c>
      <c r="S26" s="223">
        <v>10.58</v>
      </c>
      <c r="T26" s="227">
        <v>12.83</v>
      </c>
      <c r="U26" s="256">
        <f t="shared" si="16"/>
        <v>1.1717397375034906</v>
      </c>
      <c r="V26" s="256">
        <f t="shared" si="19"/>
        <v>0.91287175328921555</v>
      </c>
      <c r="W26" s="256">
        <f t="shared" si="20"/>
        <v>0.86162732295328981</v>
      </c>
      <c r="X26" s="256">
        <f t="shared" si="1"/>
        <v>0.90808997011482195</v>
      </c>
      <c r="Y26" s="256">
        <f t="shared" si="2"/>
        <v>0.6884932609132971</v>
      </c>
      <c r="Z26" s="256">
        <f t="shared" si="3"/>
        <v>0.66182771309037758</v>
      </c>
      <c r="AA26" s="256">
        <f t="shared" si="4"/>
        <v>0.59441461298567311</v>
      </c>
      <c r="AB26" s="256">
        <f t="shared" si="5"/>
        <v>0.34240808307605952</v>
      </c>
      <c r="AC26" s="256">
        <f t="shared" si="6"/>
        <v>0.30847644975743554</v>
      </c>
      <c r="AD26" s="256">
        <f t="shared" si="7"/>
        <v>0.28257672320815769</v>
      </c>
      <c r="AE26" s="256">
        <f t="shared" si="8"/>
        <v>0.27942842379315141</v>
      </c>
      <c r="AF26" s="256">
        <f t="shared" si="9"/>
        <v>0.2262094493856357</v>
      </c>
      <c r="AG26" s="256">
        <f t="shared" si="10"/>
        <v>0.21594104044319487</v>
      </c>
      <c r="AH26" s="256">
        <f t="shared" si="11"/>
        <v>0.22649593615594696</v>
      </c>
      <c r="AI26" s="256">
        <f t="shared" si="12"/>
        <v>0.2642418930762489</v>
      </c>
      <c r="AJ26" s="256">
        <f t="shared" si="13"/>
        <v>0.20296193984039287</v>
      </c>
      <c r="AK26" s="256">
        <f t="shared" si="14"/>
        <v>0.24568189651870859</v>
      </c>
      <c r="AL26" s="312">
        <f t="shared" si="17"/>
        <v>1.6263565891472869</v>
      </c>
      <c r="AM26" s="313">
        <f t="shared" si="21"/>
        <v>1.3686274509803922</v>
      </c>
      <c r="AN26" s="313">
        <f t="shared" si="22"/>
        <v>1.46</v>
      </c>
      <c r="AO26" s="313">
        <f t="shared" si="23"/>
        <v>1.567420814479638</v>
      </c>
      <c r="AP26" s="313">
        <f t="shared" si="24"/>
        <v>1.2223214285714286</v>
      </c>
      <c r="AQ26" s="313">
        <f t="shared" si="25"/>
        <v>1.1619469026548672</v>
      </c>
      <c r="AR26" s="313">
        <f t="shared" si="26"/>
        <v>1.1069868995633187</v>
      </c>
      <c r="AS26" s="313">
        <f t="shared" si="27"/>
        <v>0.66083333333333338</v>
      </c>
      <c r="AT26" s="313">
        <f t="shared" si="28"/>
        <v>0.63319327731092434</v>
      </c>
      <c r="AU26" s="313">
        <f t="shared" si="29"/>
        <v>0.610593220338983</v>
      </c>
      <c r="AV26" s="313">
        <f t="shared" si="30"/>
        <v>0.60603448275862071</v>
      </c>
      <c r="AW26" s="313">
        <f t="shared" si="31"/>
        <v>0.59192825112107628</v>
      </c>
      <c r="AX26" s="313">
        <f t="shared" si="32"/>
        <v>0.59</v>
      </c>
      <c r="AY26" s="313">
        <f t="shared" si="33"/>
        <v>0.64418604651162792</v>
      </c>
      <c r="AZ26" s="313">
        <f t="shared" si="34"/>
        <v>0.56886792452830193</v>
      </c>
      <c r="BA26" s="313">
        <f t="shared" si="35"/>
        <v>0.49209302325581394</v>
      </c>
      <c r="BB26" s="313">
        <f t="shared" si="18"/>
        <v>0.6023474178403756</v>
      </c>
      <c r="BC26" s="319">
        <v>35810</v>
      </c>
      <c r="BD26" s="316">
        <v>38231</v>
      </c>
      <c r="BE26" s="316">
        <v>39820</v>
      </c>
      <c r="BF26" s="316">
        <v>38146</v>
      </c>
      <c r="BG26" s="316">
        <v>39768</v>
      </c>
      <c r="BH26" s="316">
        <v>39678</v>
      </c>
      <c r="BI26" s="316">
        <v>42647</v>
      </c>
      <c r="BJ26" s="316">
        <v>46319</v>
      </c>
      <c r="BK26" s="316">
        <v>48853</v>
      </c>
      <c r="BL26" s="316">
        <v>50995</v>
      </c>
      <c r="BM26" s="316">
        <v>50317</v>
      </c>
      <c r="BN26" s="316">
        <v>58353</v>
      </c>
      <c r="BO26" s="316">
        <v>60109</v>
      </c>
      <c r="BP26" s="316">
        <v>61149</v>
      </c>
      <c r="BQ26" s="316">
        <v>45640</v>
      </c>
      <c r="BR26" s="316">
        <v>52128</v>
      </c>
      <c r="BS26" s="318">
        <v>52222</v>
      </c>
      <c r="BT26" s="316">
        <v>25.8</v>
      </c>
      <c r="BU26" s="316">
        <v>25.5</v>
      </c>
      <c r="BV26" s="316">
        <v>23.5</v>
      </c>
      <c r="BW26" s="316">
        <v>22.1</v>
      </c>
      <c r="BX26" s="316">
        <v>22.4</v>
      </c>
      <c r="BY26" s="316">
        <v>22.6</v>
      </c>
      <c r="BZ26" s="316">
        <v>22.9</v>
      </c>
      <c r="CA26" s="316">
        <v>24</v>
      </c>
      <c r="CB26" s="316">
        <v>23.8</v>
      </c>
      <c r="CC26" s="316">
        <v>23.6</v>
      </c>
      <c r="CD26" s="316">
        <v>23.2</v>
      </c>
      <c r="CE26" s="316">
        <v>22.3</v>
      </c>
      <c r="CF26" s="316">
        <v>22</v>
      </c>
      <c r="CG26" s="316">
        <v>21.5</v>
      </c>
      <c r="CH26" s="316">
        <v>21.2</v>
      </c>
      <c r="CI26" s="316">
        <v>21.5</v>
      </c>
      <c r="CJ26" s="318">
        <v>21.3</v>
      </c>
      <c r="CK26" s="172"/>
      <c r="CL26" s="172"/>
      <c r="CM26" s="172"/>
      <c r="CO26" s="174"/>
      <c r="CP26" s="174"/>
      <c r="CQ26" s="174"/>
      <c r="CR26" s="174"/>
    </row>
    <row r="27" spans="1:96" s="173" customFormat="1" ht="15.75" customHeight="1" x14ac:dyDescent="0.3">
      <c r="A27" s="164"/>
      <c r="B27" s="212" t="s">
        <v>124</v>
      </c>
      <c r="C27" s="192" t="s">
        <v>13</v>
      </c>
      <c r="D27" s="222">
        <v>93.9</v>
      </c>
      <c r="E27" s="223">
        <v>94.79</v>
      </c>
      <c r="F27" s="223">
        <v>85.41</v>
      </c>
      <c r="G27" s="223">
        <v>90.97</v>
      </c>
      <c r="H27" s="223">
        <v>82.4</v>
      </c>
      <c r="I27" s="223">
        <v>79.739999999999995</v>
      </c>
      <c r="J27" s="223">
        <v>74.81</v>
      </c>
      <c r="K27" s="223">
        <v>72.760000000000005</v>
      </c>
      <c r="L27" s="223">
        <v>68.66</v>
      </c>
      <c r="M27" s="223">
        <v>67.83</v>
      </c>
      <c r="N27" s="223">
        <v>65.73</v>
      </c>
      <c r="O27" s="223">
        <v>62.24</v>
      </c>
      <c r="P27" s="223">
        <v>54.86</v>
      </c>
      <c r="Q27" s="223">
        <v>50.6</v>
      </c>
      <c r="R27" s="223">
        <v>42.01</v>
      </c>
      <c r="S27" s="223">
        <v>38.130000000000003</v>
      </c>
      <c r="T27" s="227">
        <v>43.13</v>
      </c>
      <c r="U27" s="256">
        <f t="shared" si="16"/>
        <v>0.8230633031222061</v>
      </c>
      <c r="V27" s="256">
        <f t="shared" si="19"/>
        <v>0.79008126693061054</v>
      </c>
      <c r="W27" s="256">
        <f t="shared" si="20"/>
        <v>0.62673818766189449</v>
      </c>
      <c r="X27" s="256">
        <f t="shared" si="1"/>
        <v>0.6001966127191275</v>
      </c>
      <c r="Y27" s="256">
        <f t="shared" si="2"/>
        <v>0.5448150009256566</v>
      </c>
      <c r="Z27" s="256">
        <f t="shared" si="3"/>
        <v>0.4797805067358199</v>
      </c>
      <c r="AA27" s="256">
        <f t="shared" si="4"/>
        <v>0.42326276125060824</v>
      </c>
      <c r="AB27" s="256">
        <f t="shared" si="5"/>
        <v>0.3415160760384886</v>
      </c>
      <c r="AC27" s="256">
        <f t="shared" si="6"/>
        <v>0.35228141466693347</v>
      </c>
      <c r="AD27" s="256">
        <f t="shared" si="7"/>
        <v>0.40615307234470616</v>
      </c>
      <c r="AE27" s="256">
        <f t="shared" si="8"/>
        <v>0.31506744255160052</v>
      </c>
      <c r="AF27" s="256">
        <f t="shared" si="9"/>
        <v>0.2620135132290724</v>
      </c>
      <c r="AG27" s="256">
        <f t="shared" si="10"/>
        <v>0.2070313679316487</v>
      </c>
      <c r="AH27" s="256">
        <f t="shared" si="11"/>
        <v>0.17204973801517165</v>
      </c>
      <c r="AI27" s="256">
        <f t="shared" si="12"/>
        <v>0.14128939606434537</v>
      </c>
      <c r="AJ27" s="256">
        <f t="shared" si="13"/>
        <v>0.13352055859426978</v>
      </c>
      <c r="AK27" s="256">
        <f t="shared" si="14"/>
        <v>0.14668172141015787</v>
      </c>
      <c r="AL27" s="312">
        <f t="shared" si="17"/>
        <v>0.8251318101933216</v>
      </c>
      <c r="AM27" s="313">
        <f t="shared" si="21"/>
        <v>0.86487226277372264</v>
      </c>
      <c r="AN27" s="313">
        <f t="shared" si="22"/>
        <v>0.77928832116788316</v>
      </c>
      <c r="AO27" s="313">
        <f t="shared" si="23"/>
        <v>0.80291262135922326</v>
      </c>
      <c r="AP27" s="313">
        <f t="shared" si="24"/>
        <v>0.70668953687821612</v>
      </c>
      <c r="AQ27" s="313">
        <f t="shared" si="25"/>
        <v>0.68212147134302825</v>
      </c>
      <c r="AR27" s="313">
        <f t="shared" si="26"/>
        <v>0.62082987551867219</v>
      </c>
      <c r="AS27" s="313">
        <f t="shared" si="27"/>
        <v>0.58301282051282055</v>
      </c>
      <c r="AT27" s="313">
        <f t="shared" si="28"/>
        <v>0.55148594377510041</v>
      </c>
      <c r="AU27" s="313">
        <f t="shared" si="29"/>
        <v>0.5173913043478261</v>
      </c>
      <c r="AV27" s="313">
        <f t="shared" si="30"/>
        <v>0.47803636363636365</v>
      </c>
      <c r="AW27" s="313">
        <f t="shared" si="31"/>
        <v>0.43524475524475525</v>
      </c>
      <c r="AX27" s="313">
        <f t="shared" si="32"/>
        <v>0.37575342465753425</v>
      </c>
      <c r="AY27" s="313">
        <f t="shared" si="33"/>
        <v>0.33355306526038231</v>
      </c>
      <c r="AZ27" s="313">
        <f t="shared" si="34"/>
        <v>0.25647130647130645</v>
      </c>
      <c r="BA27" s="313">
        <f t="shared" si="35"/>
        <v>0.22337434094903338</v>
      </c>
      <c r="BB27" s="313">
        <f t="shared" si="18"/>
        <v>0.25596439169139468</v>
      </c>
      <c r="BC27" s="319">
        <v>114086</v>
      </c>
      <c r="BD27" s="316">
        <v>119975</v>
      </c>
      <c r="BE27" s="316">
        <v>136277</v>
      </c>
      <c r="BF27" s="316">
        <v>151567</v>
      </c>
      <c r="BG27" s="316">
        <v>151244</v>
      </c>
      <c r="BH27" s="316">
        <v>166201</v>
      </c>
      <c r="BI27" s="316">
        <v>176746</v>
      </c>
      <c r="BJ27" s="316">
        <v>213050</v>
      </c>
      <c r="BK27" s="316">
        <v>194901</v>
      </c>
      <c r="BL27" s="316">
        <v>167006</v>
      </c>
      <c r="BM27" s="316">
        <v>208622</v>
      </c>
      <c r="BN27" s="316">
        <v>237545</v>
      </c>
      <c r="BO27" s="316">
        <v>264984</v>
      </c>
      <c r="BP27" s="316">
        <v>294101</v>
      </c>
      <c r="BQ27" s="316">
        <v>297333</v>
      </c>
      <c r="BR27" s="316">
        <v>285574</v>
      </c>
      <c r="BS27" s="318">
        <v>294038</v>
      </c>
      <c r="BT27" s="316">
        <v>113.8</v>
      </c>
      <c r="BU27" s="316">
        <v>109.6</v>
      </c>
      <c r="BV27" s="316">
        <v>109.6</v>
      </c>
      <c r="BW27" s="316">
        <v>113.3</v>
      </c>
      <c r="BX27" s="316">
        <v>116.6</v>
      </c>
      <c r="BY27" s="316">
        <v>116.9</v>
      </c>
      <c r="BZ27" s="316">
        <v>120.5</v>
      </c>
      <c r="CA27" s="316">
        <v>124.8</v>
      </c>
      <c r="CB27" s="316">
        <v>124.5</v>
      </c>
      <c r="CC27" s="316">
        <v>131.1</v>
      </c>
      <c r="CD27" s="316">
        <v>137.5</v>
      </c>
      <c r="CE27" s="316">
        <v>143</v>
      </c>
      <c r="CF27" s="316">
        <v>146</v>
      </c>
      <c r="CG27" s="316">
        <v>151.69999999999999</v>
      </c>
      <c r="CH27" s="316">
        <v>163.80000000000001</v>
      </c>
      <c r="CI27" s="316">
        <v>170.7</v>
      </c>
      <c r="CJ27" s="318">
        <v>168.5</v>
      </c>
      <c r="CK27" s="172"/>
      <c r="CL27" s="172"/>
      <c r="CM27" s="172"/>
      <c r="CO27" s="174"/>
      <c r="CP27" s="174"/>
      <c r="CQ27" s="174"/>
      <c r="CR27" s="174"/>
    </row>
    <row r="28" spans="1:96" s="173" customFormat="1" ht="15.75" customHeight="1" x14ac:dyDescent="0.3">
      <c r="A28" s="164"/>
      <c r="B28" s="212" t="s">
        <v>125</v>
      </c>
      <c r="C28" s="192" t="s">
        <v>44</v>
      </c>
      <c r="D28" s="222">
        <v>78.2</v>
      </c>
      <c r="E28" s="223">
        <v>80.680000000000007</v>
      </c>
      <c r="F28" s="223">
        <v>94.4</v>
      </c>
      <c r="G28" s="223">
        <v>85.13</v>
      </c>
      <c r="H28" s="223">
        <v>91.47</v>
      </c>
      <c r="I28" s="223">
        <v>88.06</v>
      </c>
      <c r="J28" s="223">
        <v>84.59</v>
      </c>
      <c r="K28" s="223">
        <v>86.87</v>
      </c>
      <c r="L28" s="223">
        <v>85.98</v>
      </c>
      <c r="M28" s="223">
        <v>89.1</v>
      </c>
      <c r="N28" s="223">
        <v>82.29</v>
      </c>
      <c r="O28" s="223">
        <v>80.78</v>
      </c>
      <c r="P28" s="223">
        <v>76.58</v>
      </c>
      <c r="Q28" s="223">
        <v>102.71</v>
      </c>
      <c r="R28" s="223">
        <v>96.44</v>
      </c>
      <c r="S28" s="223">
        <v>91.69</v>
      </c>
      <c r="T28" s="227">
        <v>105.39</v>
      </c>
      <c r="U28" s="256">
        <f t="shared" si="16"/>
        <v>0.51655007959627186</v>
      </c>
      <c r="V28" s="256">
        <f t="shared" si="19"/>
        <v>0.52040197634067364</v>
      </c>
      <c r="W28" s="256">
        <f t="shared" si="20"/>
        <v>0.60115135768505779</v>
      </c>
      <c r="X28" s="256">
        <f t="shared" si="1"/>
        <v>0.5047731989327009</v>
      </c>
      <c r="Y28" s="256">
        <f t="shared" si="2"/>
        <v>0.54363911919408037</v>
      </c>
      <c r="Z28" s="256">
        <f t="shared" si="3"/>
        <v>0.50061681722312867</v>
      </c>
      <c r="AA28" s="256">
        <f t="shared" si="4"/>
        <v>0.46823020165062357</v>
      </c>
      <c r="AB28" s="256">
        <f t="shared" si="5"/>
        <v>0.44495095653955491</v>
      </c>
      <c r="AC28" s="256">
        <f t="shared" si="6"/>
        <v>0.42434741408667587</v>
      </c>
      <c r="AD28" s="256">
        <f t="shared" si="7"/>
        <v>0.43191414070415091</v>
      </c>
      <c r="AE28" s="256">
        <f t="shared" si="8"/>
        <v>0.38453630407760819</v>
      </c>
      <c r="AF28" s="256">
        <f t="shared" si="9"/>
        <v>0.3755445116480165</v>
      </c>
      <c r="AG28" s="256">
        <f t="shared" si="10"/>
        <v>0.33280314289935942</v>
      </c>
      <c r="AH28" s="256">
        <f t="shared" si="11"/>
        <v>0.43124658857118864</v>
      </c>
      <c r="AI28" s="256">
        <f t="shared" si="12"/>
        <v>0.39065569719727627</v>
      </c>
      <c r="AJ28" s="256">
        <f t="shared" si="13"/>
        <v>0.37118752479576389</v>
      </c>
      <c r="AK28" s="256">
        <f t="shared" si="14"/>
        <v>0.43733556863168205</v>
      </c>
      <c r="AL28" s="312">
        <f t="shared" si="17"/>
        <v>0.8727678571428571</v>
      </c>
      <c r="AM28" s="313">
        <f t="shared" si="21"/>
        <v>0.92205714285714291</v>
      </c>
      <c r="AN28" s="313">
        <f t="shared" si="22"/>
        <v>1.0813287514318441</v>
      </c>
      <c r="AO28" s="313">
        <f t="shared" si="23"/>
        <v>0.95759280089988752</v>
      </c>
      <c r="AP28" s="313">
        <f t="shared" si="24"/>
        <v>1.0208705357142858</v>
      </c>
      <c r="AQ28" s="313">
        <f t="shared" si="25"/>
        <v>0.98391061452513962</v>
      </c>
      <c r="AR28" s="313">
        <f t="shared" si="26"/>
        <v>0.94303232998885178</v>
      </c>
      <c r="AS28" s="313">
        <f t="shared" si="27"/>
        <v>0.97826576576576574</v>
      </c>
      <c r="AT28" s="313">
        <f t="shared" si="28"/>
        <v>0.98600917431192658</v>
      </c>
      <c r="AU28" s="313">
        <f t="shared" si="29"/>
        <v>1.0433255269320842</v>
      </c>
      <c r="AV28" s="313">
        <f t="shared" si="30"/>
        <v>0.94586206896551728</v>
      </c>
      <c r="AW28" s="313">
        <f t="shared" si="31"/>
        <v>0.88380743982494525</v>
      </c>
      <c r="AX28" s="313">
        <f t="shared" si="32"/>
        <v>0.77825203252032515</v>
      </c>
      <c r="AY28" s="313">
        <f t="shared" si="33"/>
        <v>1.0119211822660099</v>
      </c>
      <c r="AZ28" s="313">
        <f t="shared" si="34"/>
        <v>0.91412322274881519</v>
      </c>
      <c r="BA28" s="313">
        <f t="shared" si="35"/>
        <v>0.84429097605893189</v>
      </c>
      <c r="BB28" s="313">
        <f t="shared" si="18"/>
        <v>0.94690026954177897</v>
      </c>
      <c r="BC28" s="319">
        <v>151389</v>
      </c>
      <c r="BD28" s="316">
        <v>155034</v>
      </c>
      <c r="BE28" s="316">
        <v>157032</v>
      </c>
      <c r="BF28" s="316">
        <v>168650</v>
      </c>
      <c r="BG28" s="316">
        <v>168255</v>
      </c>
      <c r="BH28" s="316">
        <v>175903</v>
      </c>
      <c r="BI28" s="316">
        <v>180659</v>
      </c>
      <c r="BJ28" s="316">
        <v>195235</v>
      </c>
      <c r="BK28" s="316">
        <v>202617</v>
      </c>
      <c r="BL28" s="316">
        <v>206291</v>
      </c>
      <c r="BM28" s="316">
        <v>213998</v>
      </c>
      <c r="BN28" s="316">
        <v>215101</v>
      </c>
      <c r="BO28" s="316">
        <v>230106</v>
      </c>
      <c r="BP28" s="316">
        <v>238170</v>
      </c>
      <c r="BQ28" s="316">
        <v>246867</v>
      </c>
      <c r="BR28" s="316">
        <v>247018</v>
      </c>
      <c r="BS28" s="318">
        <v>240982</v>
      </c>
      <c r="BT28" s="316">
        <v>89.6</v>
      </c>
      <c r="BU28" s="316">
        <v>87.5</v>
      </c>
      <c r="BV28" s="316">
        <v>87.3</v>
      </c>
      <c r="BW28" s="316">
        <v>88.9</v>
      </c>
      <c r="BX28" s="316">
        <v>89.6</v>
      </c>
      <c r="BY28" s="316">
        <v>89.5</v>
      </c>
      <c r="BZ28" s="316">
        <v>89.7</v>
      </c>
      <c r="CA28" s="316">
        <v>88.8</v>
      </c>
      <c r="CB28" s="316">
        <v>87.2</v>
      </c>
      <c r="CC28" s="316">
        <v>85.4</v>
      </c>
      <c r="CD28" s="316">
        <v>87</v>
      </c>
      <c r="CE28" s="316">
        <v>91.4</v>
      </c>
      <c r="CF28" s="316">
        <v>98.4</v>
      </c>
      <c r="CG28" s="316">
        <v>101.5</v>
      </c>
      <c r="CH28" s="316">
        <v>105.5</v>
      </c>
      <c r="CI28" s="316">
        <v>108.6</v>
      </c>
      <c r="CJ28" s="318">
        <v>111.3</v>
      </c>
      <c r="CK28" s="172"/>
      <c r="CL28" s="172"/>
      <c r="CM28" s="172"/>
      <c r="CO28" s="174"/>
      <c r="CP28" s="174"/>
      <c r="CQ28" s="174"/>
      <c r="CR28" s="174"/>
    </row>
    <row r="29" spans="1:96" s="173" customFormat="1" ht="15.75" customHeight="1" x14ac:dyDescent="0.3">
      <c r="A29" s="164"/>
      <c r="B29" s="212" t="s">
        <v>126</v>
      </c>
      <c r="C29" s="192" t="s">
        <v>14</v>
      </c>
      <c r="D29" s="222">
        <v>290.61</v>
      </c>
      <c r="E29" s="223">
        <v>280.39999999999998</v>
      </c>
      <c r="F29" s="223">
        <v>322.01</v>
      </c>
      <c r="G29" s="223">
        <v>268.69</v>
      </c>
      <c r="H29" s="223">
        <v>237.78</v>
      </c>
      <c r="I29" s="223">
        <v>214.18</v>
      </c>
      <c r="J29" s="223">
        <v>223.21</v>
      </c>
      <c r="K29" s="223">
        <v>176.93</v>
      </c>
      <c r="L29" s="223">
        <v>183.42</v>
      </c>
      <c r="M29" s="223">
        <v>165.53</v>
      </c>
      <c r="N29" s="223">
        <v>161</v>
      </c>
      <c r="O29" s="223">
        <v>154.35</v>
      </c>
      <c r="P29" s="223">
        <v>174.23</v>
      </c>
      <c r="Q29" s="223">
        <v>166.88</v>
      </c>
      <c r="R29" s="223">
        <v>147.59</v>
      </c>
      <c r="S29" s="223">
        <v>145.69</v>
      </c>
      <c r="T29" s="227">
        <v>159.91</v>
      </c>
      <c r="U29" s="256">
        <f t="shared" si="16"/>
        <v>0.72475659391085756</v>
      </c>
      <c r="V29" s="256">
        <f t="shared" si="19"/>
        <v>0.71514557956377145</v>
      </c>
      <c r="W29" s="256">
        <f t="shared" si="20"/>
        <v>0.85061588489041395</v>
      </c>
      <c r="X29" s="256">
        <f t="shared" si="1"/>
        <v>0.69816993158355611</v>
      </c>
      <c r="Y29" s="256">
        <f t="shared" si="2"/>
        <v>0.59467448961983149</v>
      </c>
      <c r="Z29" s="256">
        <f t="shared" si="3"/>
        <v>0.52508482554376601</v>
      </c>
      <c r="AA29" s="256">
        <f t="shared" si="4"/>
        <v>0.52793907212715385</v>
      </c>
      <c r="AB29" s="256">
        <f t="shared" si="5"/>
        <v>0.42395909212897287</v>
      </c>
      <c r="AC29" s="256">
        <f t="shared" si="6"/>
        <v>0.43402539505255538</v>
      </c>
      <c r="AD29" s="256">
        <f t="shared" si="7"/>
        <v>0.37963854869042707</v>
      </c>
      <c r="AE29" s="256">
        <f t="shared" si="8"/>
        <v>0.35858978442294887</v>
      </c>
      <c r="AF29" s="256">
        <f t="shared" si="9"/>
        <v>0.3347190506860277</v>
      </c>
      <c r="AG29" s="256">
        <f t="shared" si="10"/>
        <v>0.38313527492149496</v>
      </c>
      <c r="AH29" s="256">
        <f t="shared" si="11"/>
        <v>0.36027867192576807</v>
      </c>
      <c r="AI29" s="256">
        <f t="shared" si="12"/>
        <v>0.31280599203943826</v>
      </c>
      <c r="AJ29" s="256">
        <f t="shared" si="13"/>
        <v>0.29100111654625677</v>
      </c>
      <c r="AK29" s="256">
        <f t="shared" si="14"/>
        <v>0.31385241027110522</v>
      </c>
      <c r="AL29" s="312">
        <f t="shared" si="17"/>
        <v>4.1995664739884395</v>
      </c>
      <c r="AM29" s="313">
        <f t="shared" si="21"/>
        <v>4.0171919770773643</v>
      </c>
      <c r="AN29" s="313">
        <f t="shared" si="22"/>
        <v>4.6735849056603778</v>
      </c>
      <c r="AO29" s="313">
        <f t="shared" si="23"/>
        <v>3.7474198047419804</v>
      </c>
      <c r="AP29" s="313">
        <f t="shared" si="24"/>
        <v>3.3116991643454039</v>
      </c>
      <c r="AQ29" s="313">
        <f t="shared" si="25"/>
        <v>2.8826379542395695</v>
      </c>
      <c r="AR29" s="313">
        <f t="shared" si="26"/>
        <v>2.9215968586387433</v>
      </c>
      <c r="AS29" s="313">
        <f t="shared" si="27"/>
        <v>2.2683333333333335</v>
      </c>
      <c r="AT29" s="313">
        <f t="shared" si="28"/>
        <v>2.2927499999999998</v>
      </c>
      <c r="AU29" s="313">
        <f t="shared" si="29"/>
        <v>1.9405627198124267</v>
      </c>
      <c r="AV29" s="313">
        <f t="shared" si="30"/>
        <v>1.8720930232558139</v>
      </c>
      <c r="AW29" s="313">
        <f t="shared" si="31"/>
        <v>1.7761795166858458</v>
      </c>
      <c r="AX29" s="313">
        <f t="shared" si="32"/>
        <v>1.9866590649942988</v>
      </c>
      <c r="AY29" s="313">
        <f t="shared" si="33"/>
        <v>1.8942111237230419</v>
      </c>
      <c r="AZ29" s="313">
        <f t="shared" si="34"/>
        <v>1.6490502793296089</v>
      </c>
      <c r="BA29" s="313">
        <f t="shared" si="35"/>
        <v>1.6406531531531532</v>
      </c>
      <c r="BB29" s="313">
        <f t="shared" si="18"/>
        <v>1.8028184892897408</v>
      </c>
      <c r="BC29" s="319">
        <v>400976</v>
      </c>
      <c r="BD29" s="316">
        <v>392088</v>
      </c>
      <c r="BE29" s="316">
        <v>378561</v>
      </c>
      <c r="BF29" s="316">
        <v>384849</v>
      </c>
      <c r="BG29" s="316">
        <v>399849</v>
      </c>
      <c r="BH29" s="316">
        <v>407896</v>
      </c>
      <c r="BI29" s="316">
        <v>422795</v>
      </c>
      <c r="BJ29" s="316">
        <v>417328</v>
      </c>
      <c r="BK29" s="316">
        <v>422602</v>
      </c>
      <c r="BL29" s="316">
        <v>436020</v>
      </c>
      <c r="BM29" s="316">
        <v>448981</v>
      </c>
      <c r="BN29" s="316">
        <v>461133</v>
      </c>
      <c r="BO29" s="316">
        <v>454748</v>
      </c>
      <c r="BP29" s="316">
        <v>463197</v>
      </c>
      <c r="BQ29" s="316">
        <v>471826</v>
      </c>
      <c r="BR29" s="316">
        <v>500651</v>
      </c>
      <c r="BS29" s="318">
        <v>509507</v>
      </c>
      <c r="BT29" s="316">
        <v>69.2</v>
      </c>
      <c r="BU29" s="316">
        <v>69.8</v>
      </c>
      <c r="BV29" s="316">
        <v>68.900000000000006</v>
      </c>
      <c r="BW29" s="316">
        <v>71.7</v>
      </c>
      <c r="BX29" s="316">
        <v>71.8</v>
      </c>
      <c r="BY29" s="316">
        <v>74.3</v>
      </c>
      <c r="BZ29" s="316">
        <v>76.400000000000006</v>
      </c>
      <c r="CA29" s="316">
        <v>78</v>
      </c>
      <c r="CB29" s="316">
        <v>80</v>
      </c>
      <c r="CC29" s="316">
        <v>85.3</v>
      </c>
      <c r="CD29" s="316">
        <v>86</v>
      </c>
      <c r="CE29" s="316">
        <v>86.9</v>
      </c>
      <c r="CF29" s="316">
        <v>87.7</v>
      </c>
      <c r="CG29" s="316">
        <v>88.1</v>
      </c>
      <c r="CH29" s="316">
        <v>89.5</v>
      </c>
      <c r="CI29" s="316">
        <v>88.8</v>
      </c>
      <c r="CJ29" s="318">
        <v>88.7</v>
      </c>
      <c r="CK29" s="172"/>
      <c r="CL29" s="172"/>
      <c r="CM29" s="172"/>
      <c r="CO29" s="174"/>
      <c r="CP29" s="174"/>
      <c r="CQ29" s="174"/>
      <c r="CR29" s="174"/>
    </row>
    <row r="30" spans="1:96" s="173" customFormat="1" ht="15.75" customHeight="1" x14ac:dyDescent="0.3">
      <c r="A30" s="164"/>
      <c r="B30" s="212" t="s">
        <v>127</v>
      </c>
      <c r="C30" s="192" t="s">
        <v>45</v>
      </c>
      <c r="D30" s="222">
        <v>470.25</v>
      </c>
      <c r="E30" s="223">
        <v>451.52</v>
      </c>
      <c r="F30" s="223">
        <v>442.81</v>
      </c>
      <c r="G30" s="223">
        <v>448.37</v>
      </c>
      <c r="H30" s="223">
        <v>413.34</v>
      </c>
      <c r="I30" s="223">
        <v>406</v>
      </c>
      <c r="J30" s="223">
        <v>392.54</v>
      </c>
      <c r="K30" s="223">
        <v>365.68</v>
      </c>
      <c r="L30" s="223">
        <v>343.9</v>
      </c>
      <c r="M30" s="223">
        <v>336.27</v>
      </c>
      <c r="N30" s="223">
        <v>323.26</v>
      </c>
      <c r="O30" s="223">
        <v>324.74</v>
      </c>
      <c r="P30" s="223">
        <v>299.35000000000002</v>
      </c>
      <c r="Q30" s="223">
        <v>249.35</v>
      </c>
      <c r="R30" s="223">
        <v>216.73</v>
      </c>
      <c r="S30" s="223">
        <v>208.37</v>
      </c>
      <c r="T30" s="227">
        <v>248.2</v>
      </c>
      <c r="U30" s="256">
        <f t="shared" si="16"/>
        <v>2.7689454160042395</v>
      </c>
      <c r="V30" s="256">
        <f t="shared" si="19"/>
        <v>2.9336625300500292</v>
      </c>
      <c r="W30" s="256">
        <f t="shared" si="20"/>
        <v>2.5528958686452894</v>
      </c>
      <c r="X30" s="256">
        <f t="shared" si="1"/>
        <v>2.4597736461836397</v>
      </c>
      <c r="Y30" s="256">
        <f t="shared" si="2"/>
        <v>2.1888834756084643</v>
      </c>
      <c r="Z30" s="256">
        <f t="shared" si="3"/>
        <v>1.9953115094089258</v>
      </c>
      <c r="AA30" s="256">
        <f t="shared" si="4"/>
        <v>1.8523726830004907</v>
      </c>
      <c r="AB30" s="256">
        <f t="shared" si="5"/>
        <v>1.6587436948869616</v>
      </c>
      <c r="AC30" s="256">
        <f t="shared" si="6"/>
        <v>1.4799099746534756</v>
      </c>
      <c r="AD30" s="256">
        <f t="shared" si="7"/>
        <v>1.3681692238212066</v>
      </c>
      <c r="AE30" s="256">
        <f t="shared" si="8"/>
        <v>1.2878525300091233</v>
      </c>
      <c r="AF30" s="256">
        <f t="shared" si="9"/>
        <v>1.2384588102039182</v>
      </c>
      <c r="AG30" s="256">
        <f t="shared" si="10"/>
        <v>1.1285069101492109</v>
      </c>
      <c r="AH30" s="256">
        <f t="shared" si="11"/>
        <v>0.9245800734176276</v>
      </c>
      <c r="AI30" s="256">
        <f t="shared" si="12"/>
        <v>0.71717405691594971</v>
      </c>
      <c r="AJ30" s="256">
        <f t="shared" si="13"/>
        <v>0.64239558027401311</v>
      </c>
      <c r="AK30" s="256">
        <f t="shared" si="14"/>
        <v>0.72625126186888267</v>
      </c>
      <c r="AL30" s="312">
        <f t="shared" si="17"/>
        <v>2.5682687056253415</v>
      </c>
      <c r="AM30" s="313">
        <f t="shared" si="21"/>
        <v>2.4499186109603905</v>
      </c>
      <c r="AN30" s="313">
        <f t="shared" si="22"/>
        <v>2.3453919491525426</v>
      </c>
      <c r="AO30" s="313">
        <f t="shared" si="23"/>
        <v>2.2794611082867311</v>
      </c>
      <c r="AP30" s="313">
        <f t="shared" si="24"/>
        <v>2.0123661148977603</v>
      </c>
      <c r="AQ30" s="313">
        <f t="shared" si="25"/>
        <v>1.938872970391595</v>
      </c>
      <c r="AR30" s="313">
        <f t="shared" si="26"/>
        <v>1.8342990654205606</v>
      </c>
      <c r="AS30" s="313">
        <f t="shared" si="27"/>
        <v>1.6712979890310786</v>
      </c>
      <c r="AT30" s="313">
        <f t="shared" si="28"/>
        <v>1.5428443248093315</v>
      </c>
      <c r="AU30" s="313">
        <f t="shared" si="29"/>
        <v>1.3958904109589041</v>
      </c>
      <c r="AV30" s="313">
        <f t="shared" si="30"/>
        <v>1.2992765273311897</v>
      </c>
      <c r="AW30" s="313">
        <f t="shared" si="31"/>
        <v>1.2650564861706273</v>
      </c>
      <c r="AX30" s="313">
        <f t="shared" si="32"/>
        <v>1.1625242718446602</v>
      </c>
      <c r="AY30" s="313">
        <f t="shared" si="33"/>
        <v>0.96311317110853623</v>
      </c>
      <c r="AZ30" s="313">
        <f t="shared" si="34"/>
        <v>0.79856300663227708</v>
      </c>
      <c r="BA30" s="313">
        <f t="shared" si="35"/>
        <v>0.74550983899821111</v>
      </c>
      <c r="BB30" s="313">
        <f t="shared" si="18"/>
        <v>0.87271448663853723</v>
      </c>
      <c r="BC30" s="319">
        <v>169830</v>
      </c>
      <c r="BD30" s="316">
        <v>153910</v>
      </c>
      <c r="BE30" s="316">
        <v>173454</v>
      </c>
      <c r="BF30" s="316">
        <v>182281</v>
      </c>
      <c r="BG30" s="316">
        <v>188836</v>
      </c>
      <c r="BH30" s="316">
        <v>203477</v>
      </c>
      <c r="BI30" s="316">
        <v>211912</v>
      </c>
      <c r="BJ30" s="316">
        <v>220456</v>
      </c>
      <c r="BK30" s="316">
        <v>232379</v>
      </c>
      <c r="BL30" s="316">
        <v>245781</v>
      </c>
      <c r="BM30" s="316">
        <v>251007</v>
      </c>
      <c r="BN30" s="316">
        <v>262213</v>
      </c>
      <c r="BO30" s="316">
        <v>265262</v>
      </c>
      <c r="BP30" s="316">
        <v>269690</v>
      </c>
      <c r="BQ30" s="316">
        <v>302200</v>
      </c>
      <c r="BR30" s="316">
        <v>324364</v>
      </c>
      <c r="BS30" s="318">
        <v>341755</v>
      </c>
      <c r="BT30" s="316">
        <v>183.1</v>
      </c>
      <c r="BU30" s="316">
        <v>184.3</v>
      </c>
      <c r="BV30" s="316">
        <v>188.8</v>
      </c>
      <c r="BW30" s="316">
        <v>196.7</v>
      </c>
      <c r="BX30" s="316">
        <v>205.4</v>
      </c>
      <c r="BY30" s="316">
        <v>209.4</v>
      </c>
      <c r="BZ30" s="316">
        <v>214</v>
      </c>
      <c r="CA30" s="316">
        <v>218.8</v>
      </c>
      <c r="CB30" s="316">
        <v>222.9</v>
      </c>
      <c r="CC30" s="316">
        <v>240.9</v>
      </c>
      <c r="CD30" s="316">
        <v>248.8</v>
      </c>
      <c r="CE30" s="316">
        <v>256.7</v>
      </c>
      <c r="CF30" s="316">
        <v>257.5</v>
      </c>
      <c r="CG30" s="316">
        <v>258.89999999999998</v>
      </c>
      <c r="CH30" s="316">
        <v>271.39999999999998</v>
      </c>
      <c r="CI30" s="316">
        <v>279.5</v>
      </c>
      <c r="CJ30" s="318">
        <v>284.39999999999998</v>
      </c>
      <c r="CK30" s="164"/>
      <c r="CL30" s="164"/>
      <c r="CM30" s="164"/>
      <c r="CO30" s="174"/>
      <c r="CP30" s="174"/>
      <c r="CQ30" s="174"/>
      <c r="CR30" s="174"/>
    </row>
    <row r="31" spans="1:96" s="173" customFormat="1" ht="15.75" customHeight="1" x14ac:dyDescent="0.3">
      <c r="A31" s="164"/>
      <c r="B31" s="212" t="s">
        <v>127</v>
      </c>
      <c r="C31" s="192" t="s">
        <v>15</v>
      </c>
      <c r="D31" s="222">
        <v>91.74</v>
      </c>
      <c r="E31" s="223">
        <v>91.48</v>
      </c>
      <c r="F31" s="223">
        <v>88.02</v>
      </c>
      <c r="G31" s="223">
        <v>89.41</v>
      </c>
      <c r="H31" s="223">
        <v>82.64</v>
      </c>
      <c r="I31" s="223">
        <v>79.209999999999994</v>
      </c>
      <c r="J31" s="223">
        <v>77.03</v>
      </c>
      <c r="K31" s="223">
        <v>76.11</v>
      </c>
      <c r="L31" s="223">
        <v>71.849999999999994</v>
      </c>
      <c r="M31" s="223">
        <v>69.7</v>
      </c>
      <c r="N31" s="223">
        <v>67.400000000000006</v>
      </c>
      <c r="O31" s="223">
        <v>65.56</v>
      </c>
      <c r="P31" s="223">
        <v>60.05</v>
      </c>
      <c r="Q31" s="223">
        <v>57.93</v>
      </c>
      <c r="R31" s="223">
        <v>50.03</v>
      </c>
      <c r="S31" s="223">
        <v>47.57</v>
      </c>
      <c r="T31" s="227">
        <v>56.27</v>
      </c>
      <c r="U31" s="256">
        <f t="shared" si="16"/>
        <v>2.5443048506531327</v>
      </c>
      <c r="V31" s="256">
        <f t="shared" si="19"/>
        <v>2.5289580626434081</v>
      </c>
      <c r="W31" s="256">
        <f t="shared" si="20"/>
        <v>2.3290027253724235</v>
      </c>
      <c r="X31" s="256">
        <f t="shared" si="1"/>
        <v>2.3316035152684695</v>
      </c>
      <c r="Y31" s="256">
        <f t="shared" si="2"/>
        <v>2.2516484115307067</v>
      </c>
      <c r="Z31" s="256">
        <f t="shared" si="3"/>
        <v>2.1860683336093172</v>
      </c>
      <c r="AA31" s="256">
        <f t="shared" si="4"/>
        <v>2.0253464096968421</v>
      </c>
      <c r="AB31" s="256">
        <f t="shared" si="5"/>
        <v>1.9253244289291949</v>
      </c>
      <c r="AC31" s="256">
        <f t="shared" si="6"/>
        <v>1.7185295032170107</v>
      </c>
      <c r="AD31" s="256">
        <f t="shared" si="7"/>
        <v>1.5332834704562452</v>
      </c>
      <c r="AE31" s="256">
        <f t="shared" si="8"/>
        <v>1.4279661016949152</v>
      </c>
      <c r="AF31" s="256">
        <f t="shared" si="9"/>
        <v>1.3374133006935944</v>
      </c>
      <c r="AG31" s="256">
        <f t="shared" si="10"/>
        <v>1.1969065794981164</v>
      </c>
      <c r="AH31" s="256">
        <f t="shared" si="11"/>
        <v>1.0566732940554147</v>
      </c>
      <c r="AI31" s="256">
        <f t="shared" si="12"/>
        <v>0.84535838599574198</v>
      </c>
      <c r="AJ31" s="256">
        <f t="shared" si="13"/>
        <v>0.82710296623430812</v>
      </c>
      <c r="AK31" s="256">
        <f t="shared" si="14"/>
        <v>0.9360081175042001</v>
      </c>
      <c r="AL31" s="312">
        <f t="shared" si="17"/>
        <v>1.4027522935779815</v>
      </c>
      <c r="AM31" s="313">
        <f t="shared" si="21"/>
        <v>1.4543720190779015</v>
      </c>
      <c r="AN31" s="313">
        <f t="shared" si="22"/>
        <v>1.3731669266770672</v>
      </c>
      <c r="AO31" s="313">
        <f t="shared" si="23"/>
        <v>1.4237261146496816</v>
      </c>
      <c r="AP31" s="313">
        <f t="shared" si="24"/>
        <v>1.3075949367088608</v>
      </c>
      <c r="AQ31" s="313">
        <f t="shared" si="25"/>
        <v>1.2434850863422291</v>
      </c>
      <c r="AR31" s="313">
        <f t="shared" si="26"/>
        <v>1.1998442367601245</v>
      </c>
      <c r="AS31" s="313">
        <f t="shared" si="27"/>
        <v>1.170923076923077</v>
      </c>
      <c r="AT31" s="313">
        <f t="shared" si="28"/>
        <v>1.1087962962962963</v>
      </c>
      <c r="AU31" s="313">
        <f t="shared" si="29"/>
        <v>1.05446293494705</v>
      </c>
      <c r="AV31" s="313">
        <f t="shared" si="30"/>
        <v>1.0044709388971684</v>
      </c>
      <c r="AW31" s="313">
        <f t="shared" si="31"/>
        <v>0.98290854572713648</v>
      </c>
      <c r="AX31" s="313">
        <f t="shared" si="32"/>
        <v>0.92812982998454407</v>
      </c>
      <c r="AY31" s="313">
        <f t="shared" si="33"/>
        <v>0.89123076923076927</v>
      </c>
      <c r="AZ31" s="313">
        <f t="shared" si="34"/>
        <v>0.73681885125184099</v>
      </c>
      <c r="BA31" s="313">
        <f t="shared" si="35"/>
        <v>0.69750733137829912</v>
      </c>
      <c r="BB31" s="313">
        <f t="shared" si="18"/>
        <v>0.84362818590704647</v>
      </c>
      <c r="BC31" s="319">
        <v>36057</v>
      </c>
      <c r="BD31" s="316">
        <v>36173</v>
      </c>
      <c r="BE31" s="316">
        <v>37793</v>
      </c>
      <c r="BF31" s="316">
        <v>38347</v>
      </c>
      <c r="BG31" s="316">
        <v>36702</v>
      </c>
      <c r="BH31" s="316">
        <v>36234</v>
      </c>
      <c r="BI31" s="316">
        <v>38033</v>
      </c>
      <c r="BJ31" s="316">
        <v>39531</v>
      </c>
      <c r="BK31" s="316">
        <v>41809</v>
      </c>
      <c r="BL31" s="316">
        <v>45458</v>
      </c>
      <c r="BM31" s="316">
        <v>47200</v>
      </c>
      <c r="BN31" s="316">
        <v>49020</v>
      </c>
      <c r="BO31" s="316">
        <v>50171</v>
      </c>
      <c r="BP31" s="316">
        <v>54823</v>
      </c>
      <c r="BQ31" s="316">
        <v>59182</v>
      </c>
      <c r="BR31" s="316">
        <v>57514</v>
      </c>
      <c r="BS31" s="318">
        <v>60117</v>
      </c>
      <c r="BT31" s="316">
        <v>65.400000000000006</v>
      </c>
      <c r="BU31" s="316">
        <v>62.9</v>
      </c>
      <c r="BV31" s="316">
        <v>64.099999999999994</v>
      </c>
      <c r="BW31" s="316">
        <v>62.8</v>
      </c>
      <c r="BX31" s="316">
        <v>63.2</v>
      </c>
      <c r="BY31" s="316">
        <v>63.7</v>
      </c>
      <c r="BZ31" s="316">
        <v>64.2</v>
      </c>
      <c r="CA31" s="316">
        <v>65</v>
      </c>
      <c r="CB31" s="316">
        <v>64.8</v>
      </c>
      <c r="CC31" s="316">
        <v>66.099999999999994</v>
      </c>
      <c r="CD31" s="316">
        <v>67.099999999999994</v>
      </c>
      <c r="CE31" s="316">
        <v>66.7</v>
      </c>
      <c r="CF31" s="316">
        <v>64.7</v>
      </c>
      <c r="CG31" s="316">
        <v>65</v>
      </c>
      <c r="CH31" s="316">
        <v>67.900000000000006</v>
      </c>
      <c r="CI31" s="316">
        <v>68.2</v>
      </c>
      <c r="CJ31" s="318">
        <v>66.7</v>
      </c>
      <c r="CK31" s="172"/>
      <c r="CL31" s="172"/>
      <c r="CM31" s="172"/>
      <c r="CO31" s="174"/>
      <c r="CP31" s="174"/>
      <c r="CQ31" s="174"/>
      <c r="CR31" s="174"/>
    </row>
    <row r="32" spans="1:96" s="173" customFormat="1" ht="15.75" customHeight="1" x14ac:dyDescent="0.3">
      <c r="A32" s="164"/>
      <c r="B32" s="212" t="s">
        <v>128</v>
      </c>
      <c r="C32" s="192" t="s">
        <v>46</v>
      </c>
      <c r="D32" s="222">
        <v>450.69</v>
      </c>
      <c r="E32" s="223">
        <v>466.37</v>
      </c>
      <c r="F32" s="223">
        <v>517.63</v>
      </c>
      <c r="G32" s="223">
        <v>537.98</v>
      </c>
      <c r="H32" s="223">
        <v>509.21</v>
      </c>
      <c r="I32" s="223">
        <v>545.20000000000005</v>
      </c>
      <c r="J32" s="223">
        <v>480.12</v>
      </c>
      <c r="K32" s="223">
        <v>491.26</v>
      </c>
      <c r="L32" s="223">
        <v>479.21</v>
      </c>
      <c r="M32" s="223">
        <v>471.82</v>
      </c>
      <c r="N32" s="223">
        <v>484.52</v>
      </c>
      <c r="O32" s="223">
        <v>498.71</v>
      </c>
      <c r="P32" s="223">
        <v>470.63</v>
      </c>
      <c r="Q32" s="223">
        <v>482.71</v>
      </c>
      <c r="R32" s="223">
        <v>443.82</v>
      </c>
      <c r="S32" s="223">
        <v>437.78</v>
      </c>
      <c r="T32" s="227">
        <v>544.24</v>
      </c>
      <c r="U32" s="256">
        <f t="shared" si="16"/>
        <v>2.9939614569562818</v>
      </c>
      <c r="V32" s="256">
        <f t="shared" si="19"/>
        <v>3.3096307650820012</v>
      </c>
      <c r="W32" s="256">
        <f t="shared" si="20"/>
        <v>3.4619911983841409</v>
      </c>
      <c r="X32" s="256">
        <f t="shared" si="1"/>
        <v>3.3522762677434228</v>
      </c>
      <c r="Y32" s="256">
        <f t="shared" si="2"/>
        <v>3.2347840449252621</v>
      </c>
      <c r="Z32" s="256">
        <f t="shared" si="3"/>
        <v>3.48370607028754</v>
      </c>
      <c r="AA32" s="256">
        <f t="shared" si="4"/>
        <v>2.954366446785468</v>
      </c>
      <c r="AB32" s="256">
        <f t="shared" si="5"/>
        <v>2.7998723341198462</v>
      </c>
      <c r="AC32" s="256">
        <f t="shared" si="6"/>
        <v>2.5977665745107608</v>
      </c>
      <c r="AD32" s="256">
        <f t="shared" si="7"/>
        <v>2.5176355079346444</v>
      </c>
      <c r="AE32" s="256">
        <f t="shared" si="8"/>
        <v>2.5214404662781016</v>
      </c>
      <c r="AF32" s="256">
        <f t="shared" si="9"/>
        <v>2.6041209766693818</v>
      </c>
      <c r="AG32" s="256">
        <f t="shared" si="10"/>
        <v>2.6835178870781968</v>
      </c>
      <c r="AH32" s="256">
        <f t="shared" si="11"/>
        <v>2.5681664618347617</v>
      </c>
      <c r="AI32" s="256">
        <f t="shared" si="12"/>
        <v>2.1264913037228692</v>
      </c>
      <c r="AJ32" s="256">
        <f t="shared" si="13"/>
        <v>1.9692675861200328</v>
      </c>
      <c r="AK32" s="256">
        <f t="shared" si="14"/>
        <v>2.3675372809688704</v>
      </c>
      <c r="AL32" s="312">
        <f t="shared" si="17"/>
        <v>2.1228921337729627</v>
      </c>
      <c r="AM32" s="313">
        <f t="shared" si="21"/>
        <v>2.3260349127182045</v>
      </c>
      <c r="AN32" s="313">
        <f t="shared" si="22"/>
        <v>2.4416509433962266</v>
      </c>
      <c r="AO32" s="313">
        <f t="shared" si="23"/>
        <v>2.3451612903225807</v>
      </c>
      <c r="AP32" s="313">
        <f t="shared" si="24"/>
        <v>2.1696207925010653</v>
      </c>
      <c r="AQ32" s="313">
        <f t="shared" si="25"/>
        <v>2.2926829268292681</v>
      </c>
      <c r="AR32" s="313">
        <f t="shared" si="26"/>
        <v>1.9774299835255353</v>
      </c>
      <c r="AS32" s="313">
        <f t="shared" si="27"/>
        <v>1.9257546060368482</v>
      </c>
      <c r="AT32" s="313">
        <f t="shared" si="28"/>
        <v>1.7887644643523704</v>
      </c>
      <c r="AU32" s="313">
        <f t="shared" si="29"/>
        <v>1.7045520231213873</v>
      </c>
      <c r="AV32" s="313">
        <f t="shared" si="30"/>
        <v>1.7036568213783403</v>
      </c>
      <c r="AW32" s="313">
        <f t="shared" si="31"/>
        <v>1.7425227113906359</v>
      </c>
      <c r="AX32" s="313">
        <f t="shared" si="32"/>
        <v>1.7534649776453055</v>
      </c>
      <c r="AY32" s="313">
        <f t="shared" si="33"/>
        <v>1.7376169906407488</v>
      </c>
      <c r="AZ32" s="313">
        <f t="shared" si="34"/>
        <v>1.4774300932090545</v>
      </c>
      <c r="BA32" s="313">
        <f t="shared" si="35"/>
        <v>1.4443418013856812</v>
      </c>
      <c r="BB32" s="313">
        <f t="shared" si="18"/>
        <v>1.8505270316218974</v>
      </c>
      <c r="BC32" s="319">
        <v>150533</v>
      </c>
      <c r="BD32" s="316">
        <v>140913</v>
      </c>
      <c r="BE32" s="316">
        <v>149518</v>
      </c>
      <c r="BF32" s="316">
        <v>160482</v>
      </c>
      <c r="BG32" s="316">
        <v>157417</v>
      </c>
      <c r="BH32" s="316">
        <v>156500</v>
      </c>
      <c r="BI32" s="316">
        <v>162512</v>
      </c>
      <c r="BJ32" s="316">
        <v>175458</v>
      </c>
      <c r="BK32" s="316">
        <v>184470</v>
      </c>
      <c r="BL32" s="316">
        <v>187406</v>
      </c>
      <c r="BM32" s="316">
        <v>192160</v>
      </c>
      <c r="BN32" s="316">
        <v>191508</v>
      </c>
      <c r="BO32" s="316">
        <v>175378</v>
      </c>
      <c r="BP32" s="316">
        <v>187959</v>
      </c>
      <c r="BQ32" s="316">
        <v>208710</v>
      </c>
      <c r="BR32" s="316">
        <v>222306</v>
      </c>
      <c r="BS32" s="318">
        <v>229876</v>
      </c>
      <c r="BT32" s="316">
        <v>212.3</v>
      </c>
      <c r="BU32" s="316">
        <v>200.5</v>
      </c>
      <c r="BV32" s="316">
        <v>212</v>
      </c>
      <c r="BW32" s="316">
        <v>229.4</v>
      </c>
      <c r="BX32" s="316">
        <v>234.7</v>
      </c>
      <c r="BY32" s="316">
        <v>237.8</v>
      </c>
      <c r="BZ32" s="316">
        <v>242.8</v>
      </c>
      <c r="CA32" s="316">
        <v>255.1</v>
      </c>
      <c r="CB32" s="316">
        <v>267.89999999999998</v>
      </c>
      <c r="CC32" s="316">
        <v>276.8</v>
      </c>
      <c r="CD32" s="316">
        <v>284.39999999999998</v>
      </c>
      <c r="CE32" s="316">
        <v>286.2</v>
      </c>
      <c r="CF32" s="316">
        <v>268.39999999999998</v>
      </c>
      <c r="CG32" s="316">
        <v>277.8</v>
      </c>
      <c r="CH32" s="316">
        <v>300.39999999999998</v>
      </c>
      <c r="CI32" s="316">
        <v>303.10000000000002</v>
      </c>
      <c r="CJ32" s="318">
        <v>294.10000000000002</v>
      </c>
      <c r="CK32" s="172"/>
      <c r="CL32" s="172"/>
      <c r="CM32" s="172"/>
      <c r="CO32" s="174"/>
      <c r="CP32" s="174"/>
      <c r="CQ32" s="174"/>
      <c r="CR32" s="174"/>
    </row>
    <row r="33" spans="1:96" s="173" customFormat="1" ht="15.75" customHeight="1" x14ac:dyDescent="0.3">
      <c r="A33" s="164"/>
      <c r="B33" s="212" t="s">
        <v>129</v>
      </c>
      <c r="C33" s="192" t="s">
        <v>16</v>
      </c>
      <c r="D33" s="222">
        <v>71.569999999999993</v>
      </c>
      <c r="E33" s="223">
        <v>72.900000000000006</v>
      </c>
      <c r="F33" s="223">
        <v>74.849999999999994</v>
      </c>
      <c r="G33" s="223">
        <v>72.77</v>
      </c>
      <c r="H33" s="223">
        <v>69.17</v>
      </c>
      <c r="I33" s="223">
        <v>69.11</v>
      </c>
      <c r="J33" s="223">
        <v>67.819999999999993</v>
      </c>
      <c r="K33" s="223">
        <v>65.89</v>
      </c>
      <c r="L33" s="223">
        <v>62.03</v>
      </c>
      <c r="M33" s="223">
        <v>60.78</v>
      </c>
      <c r="N33" s="223">
        <v>59.93</v>
      </c>
      <c r="O33" s="223">
        <v>60.12</v>
      </c>
      <c r="P33" s="223">
        <v>55.98</v>
      </c>
      <c r="Q33" s="223">
        <v>55.67</v>
      </c>
      <c r="R33" s="223">
        <v>49.58</v>
      </c>
      <c r="S33" s="223">
        <v>47.9</v>
      </c>
      <c r="T33" s="227">
        <v>55.98</v>
      </c>
      <c r="U33" s="256">
        <f t="shared" si="16"/>
        <v>1.7865701447828257</v>
      </c>
      <c r="V33" s="256">
        <f t="shared" si="19"/>
        <v>1.6940881204684886</v>
      </c>
      <c r="W33" s="256">
        <f t="shared" si="20"/>
        <v>1.7131674715616489</v>
      </c>
      <c r="X33" s="256">
        <f t="shared" si="1"/>
        <v>1.5319032482159021</v>
      </c>
      <c r="Y33" s="256">
        <f t="shared" si="2"/>
        <v>1.4870791589628929</v>
      </c>
      <c r="Z33" s="256">
        <f t="shared" si="3"/>
        <v>1.4218994321455025</v>
      </c>
      <c r="AA33" s="256">
        <f t="shared" si="4"/>
        <v>1.4044315593290537</v>
      </c>
      <c r="AB33" s="256">
        <f t="shared" si="5"/>
        <v>1.3083796664019063</v>
      </c>
      <c r="AC33" s="256">
        <f t="shared" si="6"/>
        <v>1.2136330731153764</v>
      </c>
      <c r="AD33" s="256">
        <f t="shared" si="7"/>
        <v>1.1719111522443313</v>
      </c>
      <c r="AE33" s="256">
        <f t="shared" si="8"/>
        <v>1.1498244469599586</v>
      </c>
      <c r="AF33" s="256">
        <f t="shared" si="9"/>
        <v>1.1229616900461363</v>
      </c>
      <c r="AG33" s="256">
        <f t="shared" si="10"/>
        <v>1.0456710563182965</v>
      </c>
      <c r="AH33" s="256">
        <f t="shared" si="11"/>
        <v>0.97998486102064886</v>
      </c>
      <c r="AI33" s="256">
        <f t="shared" si="12"/>
        <v>0.83913006685283908</v>
      </c>
      <c r="AJ33" s="256">
        <f t="shared" si="13"/>
        <v>0.84558758627994424</v>
      </c>
      <c r="AK33" s="256">
        <f t="shared" si="14"/>
        <v>1.0760004613078076</v>
      </c>
      <c r="AL33" s="312">
        <f t="shared" si="17"/>
        <v>1.2556140350877194</v>
      </c>
      <c r="AM33" s="313">
        <f t="shared" si="21"/>
        <v>1.1777059773828755</v>
      </c>
      <c r="AN33" s="313">
        <f t="shared" si="22"/>
        <v>1.1586687306501549</v>
      </c>
      <c r="AO33" s="313">
        <f t="shared" si="23"/>
        <v>1.0351351351351352</v>
      </c>
      <c r="AP33" s="313">
        <f t="shared" si="24"/>
        <v>0.9322102425876011</v>
      </c>
      <c r="AQ33" s="313">
        <f t="shared" si="25"/>
        <v>0.91415343915343916</v>
      </c>
      <c r="AR33" s="313">
        <f t="shared" si="26"/>
        <v>0.86948717948717946</v>
      </c>
      <c r="AS33" s="313">
        <f t="shared" si="27"/>
        <v>0.81446229913473422</v>
      </c>
      <c r="AT33" s="313">
        <f t="shared" si="28"/>
        <v>0.69775028121484817</v>
      </c>
      <c r="AU33" s="313">
        <f t="shared" si="29"/>
        <v>0.68911564625850341</v>
      </c>
      <c r="AV33" s="313">
        <f t="shared" si="30"/>
        <v>0.66514983351831303</v>
      </c>
      <c r="AW33" s="313">
        <f t="shared" si="31"/>
        <v>0.66651884700665187</v>
      </c>
      <c r="AX33" s="313">
        <f t="shared" si="32"/>
        <v>0.60388349514563111</v>
      </c>
      <c r="AY33" s="313">
        <f t="shared" si="33"/>
        <v>0.57989583333333339</v>
      </c>
      <c r="AZ33" s="313">
        <f t="shared" si="34"/>
        <v>0.50540265035677878</v>
      </c>
      <c r="BA33" s="313">
        <f t="shared" si="35"/>
        <v>0.48432760364004046</v>
      </c>
      <c r="BB33" s="313">
        <f t="shared" si="18"/>
        <v>0.56948118006103765</v>
      </c>
      <c r="BC33" s="319">
        <v>40060</v>
      </c>
      <c r="BD33" s="316">
        <v>43032</v>
      </c>
      <c r="BE33" s="316">
        <v>43691</v>
      </c>
      <c r="BF33" s="316">
        <v>47503</v>
      </c>
      <c r="BG33" s="316">
        <v>46514</v>
      </c>
      <c r="BH33" s="316">
        <v>48604</v>
      </c>
      <c r="BI33" s="316">
        <v>48290</v>
      </c>
      <c r="BJ33" s="316">
        <v>50360</v>
      </c>
      <c r="BK33" s="316">
        <v>51111</v>
      </c>
      <c r="BL33" s="316">
        <v>51864</v>
      </c>
      <c r="BM33" s="316">
        <v>52121</v>
      </c>
      <c r="BN33" s="316">
        <v>53537</v>
      </c>
      <c r="BO33" s="316">
        <v>53535</v>
      </c>
      <c r="BP33" s="316">
        <v>56807</v>
      </c>
      <c r="BQ33" s="316">
        <v>59085</v>
      </c>
      <c r="BR33" s="316">
        <v>56647</v>
      </c>
      <c r="BS33" s="318">
        <v>52026</v>
      </c>
      <c r="BT33" s="316">
        <v>57</v>
      </c>
      <c r="BU33" s="316">
        <v>61.9</v>
      </c>
      <c r="BV33" s="316">
        <v>64.599999999999994</v>
      </c>
      <c r="BW33" s="316">
        <v>70.3</v>
      </c>
      <c r="BX33" s="316">
        <v>74.2</v>
      </c>
      <c r="BY33" s="316">
        <v>75.599999999999994</v>
      </c>
      <c r="BZ33" s="316">
        <v>78</v>
      </c>
      <c r="CA33" s="316">
        <v>80.900000000000006</v>
      </c>
      <c r="CB33" s="316">
        <v>88.9</v>
      </c>
      <c r="CC33" s="316">
        <v>88.2</v>
      </c>
      <c r="CD33" s="316">
        <v>90.1</v>
      </c>
      <c r="CE33" s="316">
        <v>90.2</v>
      </c>
      <c r="CF33" s="316">
        <v>92.7</v>
      </c>
      <c r="CG33" s="316">
        <v>96</v>
      </c>
      <c r="CH33" s="316">
        <v>98.1</v>
      </c>
      <c r="CI33" s="316">
        <v>98.9</v>
      </c>
      <c r="CJ33" s="318">
        <v>98.3</v>
      </c>
      <c r="CK33" s="172"/>
      <c r="CL33" s="172"/>
      <c r="CM33" s="172"/>
      <c r="CO33" s="174"/>
      <c r="CP33" s="174"/>
      <c r="CQ33" s="174"/>
      <c r="CR33" s="174"/>
    </row>
    <row r="34" spans="1:96" s="173" customFormat="1" ht="15.75" customHeight="1" x14ac:dyDescent="0.3">
      <c r="A34" s="164"/>
      <c r="B34" s="213" t="s">
        <v>130</v>
      </c>
      <c r="C34" s="192" t="s">
        <v>17</v>
      </c>
      <c r="D34" s="234">
        <v>163.92</v>
      </c>
      <c r="E34" s="223">
        <v>151.99</v>
      </c>
      <c r="F34" s="223">
        <v>162.71</v>
      </c>
      <c r="G34" s="223">
        <v>140.94</v>
      </c>
      <c r="H34" s="223">
        <v>137.41999999999999</v>
      </c>
      <c r="I34" s="223">
        <v>121.4</v>
      </c>
      <c r="J34" s="223">
        <v>126.52</v>
      </c>
      <c r="K34" s="223">
        <v>128.13</v>
      </c>
      <c r="L34" s="223">
        <v>115.97</v>
      </c>
      <c r="M34" s="223">
        <v>150.72999999999999</v>
      </c>
      <c r="N34" s="223">
        <v>122.75</v>
      </c>
      <c r="O34" s="223">
        <v>116.75</v>
      </c>
      <c r="P34" s="223">
        <v>110.44</v>
      </c>
      <c r="Q34" s="223">
        <v>105.91</v>
      </c>
      <c r="R34" s="223">
        <v>97.29</v>
      </c>
      <c r="S34" s="223">
        <v>92.84</v>
      </c>
      <c r="T34" s="227">
        <v>97.47</v>
      </c>
      <c r="U34" s="256">
        <f t="shared" si="16"/>
        <v>3.0672504771528013</v>
      </c>
      <c r="V34" s="256">
        <f t="shared" si="19"/>
        <v>2.6031033774063164</v>
      </c>
      <c r="W34" s="256">
        <f t="shared" si="20"/>
        <v>2.7150008343066911</v>
      </c>
      <c r="X34" s="256">
        <f t="shared" si="1"/>
        <v>2.3330960618450893</v>
      </c>
      <c r="Y34" s="256">
        <f t="shared" si="2"/>
        <v>2.5970933419008562</v>
      </c>
      <c r="Z34" s="256">
        <f t="shared" si="3"/>
        <v>2.342770026438179</v>
      </c>
      <c r="AA34" s="256">
        <f t="shared" si="4"/>
        <v>2.3429195755634153</v>
      </c>
      <c r="AB34" s="256">
        <f t="shared" si="5"/>
        <v>2.3037091641345584</v>
      </c>
      <c r="AC34" s="256">
        <f t="shared" si="6"/>
        <v>1.8946560146383702</v>
      </c>
      <c r="AD34" s="256">
        <f t="shared" si="7"/>
        <v>2.3485875442122812</v>
      </c>
      <c r="AE34" s="256">
        <f t="shared" si="8"/>
        <v>1.8729306214620303</v>
      </c>
      <c r="AF34" s="256">
        <f t="shared" si="9"/>
        <v>1.7514514169129449</v>
      </c>
      <c r="AG34" s="256">
        <f t="shared" si="10"/>
        <v>1.7007777007777007</v>
      </c>
      <c r="AH34" s="256">
        <f t="shared" si="11"/>
        <v>1.4121898209261703</v>
      </c>
      <c r="AI34" s="256">
        <f t="shared" si="12"/>
        <v>1.3545422902888966</v>
      </c>
      <c r="AJ34" s="256">
        <f t="shared" si="13"/>
        <v>1.3080662205001761</v>
      </c>
      <c r="AK34" s="256">
        <f t="shared" si="14"/>
        <v>1.316379450056723</v>
      </c>
      <c r="AL34" s="312">
        <f t="shared" si="17"/>
        <v>2.7274542429284527</v>
      </c>
      <c r="AM34" s="313">
        <f t="shared" si="21"/>
        <v>2.5039538714991765</v>
      </c>
      <c r="AN34" s="313">
        <f t="shared" si="22"/>
        <v>2.566403785488959</v>
      </c>
      <c r="AO34" s="313">
        <f t="shared" si="23"/>
        <v>2.1225903614457833</v>
      </c>
      <c r="AP34" s="313">
        <f t="shared" si="24"/>
        <v>2.3652323580034422</v>
      </c>
      <c r="AQ34" s="313">
        <f t="shared" si="25"/>
        <v>2.0369127516778525</v>
      </c>
      <c r="AR34" s="313">
        <f t="shared" si="26"/>
        <v>1.9893081761006288</v>
      </c>
      <c r="AS34" s="313">
        <f t="shared" si="27"/>
        <v>1.9591743119266052</v>
      </c>
      <c r="AT34" s="313">
        <f t="shared" si="28"/>
        <v>1.7412912912912912</v>
      </c>
      <c r="AU34" s="313">
        <f t="shared" si="29"/>
        <v>2.1972303206997084</v>
      </c>
      <c r="AV34" s="313">
        <f t="shared" si="30"/>
        <v>1.7096100278551531</v>
      </c>
      <c r="AW34" s="313">
        <f t="shared" si="31"/>
        <v>1.5927694406548432</v>
      </c>
      <c r="AX34" s="313">
        <f t="shared" si="32"/>
        <v>1.4686170212765957</v>
      </c>
      <c r="AY34" s="313">
        <f t="shared" si="33"/>
        <v>1.3288582183186952</v>
      </c>
      <c r="AZ34" s="313">
        <f t="shared" si="34"/>
        <v>1.1864634146341464</v>
      </c>
      <c r="BA34" s="313">
        <f t="shared" si="35"/>
        <v>1.1145258103241296</v>
      </c>
      <c r="BB34" s="313">
        <f t="shared" si="18"/>
        <v>1.1603571428571429</v>
      </c>
      <c r="BC34" s="319">
        <v>53442</v>
      </c>
      <c r="BD34" s="316">
        <v>58388</v>
      </c>
      <c r="BE34" s="316">
        <v>59930</v>
      </c>
      <c r="BF34" s="316">
        <v>60409</v>
      </c>
      <c r="BG34" s="316">
        <v>52913</v>
      </c>
      <c r="BH34" s="316">
        <v>51819</v>
      </c>
      <c r="BI34" s="316">
        <v>54001</v>
      </c>
      <c r="BJ34" s="316">
        <v>55619</v>
      </c>
      <c r="BK34" s="316">
        <v>61209</v>
      </c>
      <c r="BL34" s="316">
        <v>64179</v>
      </c>
      <c r="BM34" s="316">
        <v>65539</v>
      </c>
      <c r="BN34" s="316">
        <v>66659</v>
      </c>
      <c r="BO34" s="316">
        <v>64935</v>
      </c>
      <c r="BP34" s="316">
        <v>74997</v>
      </c>
      <c r="BQ34" s="316">
        <v>71825</v>
      </c>
      <c r="BR34" s="316">
        <v>70975</v>
      </c>
      <c r="BS34" s="318">
        <v>74044</v>
      </c>
      <c r="BT34" s="316">
        <v>60.1</v>
      </c>
      <c r="BU34" s="316">
        <v>60.7</v>
      </c>
      <c r="BV34" s="316">
        <v>63.4</v>
      </c>
      <c r="BW34" s="316">
        <v>66.400000000000006</v>
      </c>
      <c r="BX34" s="316">
        <v>58.1</v>
      </c>
      <c r="BY34" s="316">
        <v>59.6</v>
      </c>
      <c r="BZ34" s="316">
        <v>63.6</v>
      </c>
      <c r="CA34" s="316">
        <v>65.400000000000006</v>
      </c>
      <c r="CB34" s="316">
        <v>66.599999999999994</v>
      </c>
      <c r="CC34" s="316">
        <v>68.599999999999994</v>
      </c>
      <c r="CD34" s="316">
        <v>71.8</v>
      </c>
      <c r="CE34" s="316">
        <v>73.3</v>
      </c>
      <c r="CF34" s="316">
        <v>75.2</v>
      </c>
      <c r="CG34" s="316">
        <v>79.7</v>
      </c>
      <c r="CH34" s="316">
        <v>82</v>
      </c>
      <c r="CI34" s="316">
        <v>83.3</v>
      </c>
      <c r="CJ34" s="318">
        <v>84</v>
      </c>
      <c r="CK34" s="172"/>
      <c r="CL34" s="172"/>
      <c r="CM34" s="172"/>
      <c r="CO34" s="174"/>
      <c r="CP34" s="174"/>
      <c r="CQ34" s="174"/>
      <c r="CR34" s="174"/>
    </row>
    <row r="35" spans="1:96" s="173" customFormat="1" ht="15.75" customHeight="1" x14ac:dyDescent="0.3">
      <c r="A35" s="164"/>
      <c r="B35" s="212" t="s">
        <v>131</v>
      </c>
      <c r="C35" s="192" t="s">
        <v>18</v>
      </c>
      <c r="D35" s="222">
        <v>29.29</v>
      </c>
      <c r="E35" s="223">
        <v>30.26</v>
      </c>
      <c r="F35" s="223">
        <v>32.21</v>
      </c>
      <c r="G35" s="223">
        <v>33.75</v>
      </c>
      <c r="H35" s="223">
        <v>32.409999999999997</v>
      </c>
      <c r="I35" s="223">
        <v>32.78</v>
      </c>
      <c r="J35" s="223">
        <v>32.56</v>
      </c>
      <c r="K35" s="223">
        <v>33.96</v>
      </c>
      <c r="L35" s="223">
        <v>34.770000000000003</v>
      </c>
      <c r="M35" s="223">
        <v>32.99</v>
      </c>
      <c r="N35" s="223">
        <v>31.34</v>
      </c>
      <c r="O35" s="223">
        <v>29.21</v>
      </c>
      <c r="P35" s="223">
        <v>27.31</v>
      </c>
      <c r="Q35" s="223">
        <v>27.07</v>
      </c>
      <c r="R35" s="223">
        <v>23.86</v>
      </c>
      <c r="S35" s="223">
        <v>23.82</v>
      </c>
      <c r="T35" s="227">
        <v>27.55</v>
      </c>
      <c r="U35" s="256">
        <f t="shared" si="16"/>
        <v>0.66812655398161458</v>
      </c>
      <c r="V35" s="256">
        <f t="shared" si="19"/>
        <v>0.62906679417084177</v>
      </c>
      <c r="W35" s="256">
        <f t="shared" si="20"/>
        <v>0.58576416672728593</v>
      </c>
      <c r="X35" s="256">
        <f t="shared" si="1"/>
        <v>0.56468344264489356</v>
      </c>
      <c r="Y35" s="256">
        <f t="shared" si="2"/>
        <v>0.52017462202677101</v>
      </c>
      <c r="Z35" s="256">
        <f t="shared" si="3"/>
        <v>0.49024153144395421</v>
      </c>
      <c r="AA35" s="256">
        <f t="shared" si="4"/>
        <v>0.46230955998239365</v>
      </c>
      <c r="AB35" s="256">
        <f t="shared" si="5"/>
        <v>0.44876114965312192</v>
      </c>
      <c r="AC35" s="256">
        <f t="shared" si="6"/>
        <v>0.41035748427376051</v>
      </c>
      <c r="AD35" s="256">
        <f t="shared" si="7"/>
        <v>0.42170522817333506</v>
      </c>
      <c r="AE35" s="256">
        <f t="shared" si="8"/>
        <v>0.41836312424076572</v>
      </c>
      <c r="AF35" s="256">
        <f t="shared" si="9"/>
        <v>0.40931575186020769</v>
      </c>
      <c r="AG35" s="256">
        <f t="shared" si="10"/>
        <v>0.39414056862462116</v>
      </c>
      <c r="AH35" s="256">
        <f t="shared" si="11"/>
        <v>0.38474658176753179</v>
      </c>
      <c r="AI35" s="256">
        <f t="shared" si="12"/>
        <v>0.35441608983690326</v>
      </c>
      <c r="AJ35" s="256">
        <f t="shared" si="13"/>
        <v>0.36235301276297976</v>
      </c>
      <c r="AK35" s="256">
        <f t="shared" si="14"/>
        <v>0.40601282145751971</v>
      </c>
      <c r="AL35" s="312">
        <f t="shared" si="17"/>
        <v>0.34703791469194312</v>
      </c>
      <c r="AM35" s="313">
        <f t="shared" si="21"/>
        <v>0.33473451327433629</v>
      </c>
      <c r="AN35" s="313">
        <f t="shared" si="22"/>
        <v>0.33447559709241953</v>
      </c>
      <c r="AO35" s="313">
        <f t="shared" si="23"/>
        <v>0.31660412757973733</v>
      </c>
      <c r="AP35" s="313">
        <f t="shared" si="24"/>
        <v>0.29544211485870553</v>
      </c>
      <c r="AQ35" s="313">
        <f t="shared" si="25"/>
        <v>0.27969283276450513</v>
      </c>
      <c r="AR35" s="313">
        <f t="shared" si="26"/>
        <v>0.25820777160983349</v>
      </c>
      <c r="AS35" s="313">
        <f t="shared" si="27"/>
        <v>0.25649546827794562</v>
      </c>
      <c r="AT35" s="313">
        <f t="shared" si="28"/>
        <v>0.23164556962025318</v>
      </c>
      <c r="AU35" s="313">
        <f t="shared" si="29"/>
        <v>0.23413768630234208</v>
      </c>
      <c r="AV35" s="313">
        <f t="shared" si="30"/>
        <v>0.22595529920692142</v>
      </c>
      <c r="AW35" s="313">
        <f t="shared" si="31"/>
        <v>0.22212927756653991</v>
      </c>
      <c r="AX35" s="313">
        <f t="shared" si="32"/>
        <v>0.2062688821752266</v>
      </c>
      <c r="AY35" s="313">
        <f t="shared" si="33"/>
        <v>0.20445619335347431</v>
      </c>
      <c r="AZ35" s="313">
        <f t="shared" si="34"/>
        <v>0.18034769463340891</v>
      </c>
      <c r="BA35" s="313">
        <f t="shared" si="35"/>
        <v>0.18004535147392289</v>
      </c>
      <c r="BB35" s="313">
        <f t="shared" si="18"/>
        <v>0.20698722764838468</v>
      </c>
      <c r="BC35" s="319">
        <v>43839</v>
      </c>
      <c r="BD35" s="316">
        <v>48103</v>
      </c>
      <c r="BE35" s="316">
        <v>54988</v>
      </c>
      <c r="BF35" s="316">
        <v>59768</v>
      </c>
      <c r="BG35" s="316">
        <v>62306</v>
      </c>
      <c r="BH35" s="316">
        <v>66865</v>
      </c>
      <c r="BI35" s="316">
        <v>70429</v>
      </c>
      <c r="BJ35" s="316">
        <v>75675</v>
      </c>
      <c r="BK35" s="316">
        <v>84731</v>
      </c>
      <c r="BL35" s="316">
        <v>78230</v>
      </c>
      <c r="BM35" s="316">
        <v>74911</v>
      </c>
      <c r="BN35" s="316">
        <v>71363</v>
      </c>
      <c r="BO35" s="316">
        <v>69290</v>
      </c>
      <c r="BP35" s="316">
        <v>70358</v>
      </c>
      <c r="BQ35" s="316">
        <v>67322</v>
      </c>
      <c r="BR35" s="316">
        <v>65737</v>
      </c>
      <c r="BS35" s="318">
        <v>67855</v>
      </c>
      <c r="BT35" s="316">
        <v>84.4</v>
      </c>
      <c r="BU35" s="316">
        <v>90.4</v>
      </c>
      <c r="BV35" s="316">
        <v>96.3</v>
      </c>
      <c r="BW35" s="316">
        <v>106.6</v>
      </c>
      <c r="BX35" s="316">
        <v>109.7</v>
      </c>
      <c r="BY35" s="316">
        <v>117.2</v>
      </c>
      <c r="BZ35" s="316">
        <v>126.1</v>
      </c>
      <c r="CA35" s="316">
        <v>132.4</v>
      </c>
      <c r="CB35" s="316">
        <v>150.1</v>
      </c>
      <c r="CC35" s="316">
        <v>140.9</v>
      </c>
      <c r="CD35" s="316">
        <v>138.69999999999999</v>
      </c>
      <c r="CE35" s="316">
        <v>131.5</v>
      </c>
      <c r="CF35" s="316">
        <v>132.4</v>
      </c>
      <c r="CG35" s="316">
        <v>132.4</v>
      </c>
      <c r="CH35" s="316">
        <v>132.30000000000001</v>
      </c>
      <c r="CI35" s="316">
        <v>132.30000000000001</v>
      </c>
      <c r="CJ35" s="318">
        <v>133.1</v>
      </c>
      <c r="CK35" s="172"/>
      <c r="CL35" s="172"/>
      <c r="CM35" s="172"/>
      <c r="CO35" s="174"/>
      <c r="CP35" s="174"/>
      <c r="CQ35" s="174"/>
      <c r="CR35" s="174"/>
    </row>
    <row r="36" spans="1:96" s="173" customFormat="1" ht="15.75" customHeight="1" x14ac:dyDescent="0.3">
      <c r="A36" s="164"/>
      <c r="B36" s="212" t="s">
        <v>132</v>
      </c>
      <c r="C36" s="192" t="s">
        <v>19</v>
      </c>
      <c r="D36" s="222">
        <v>149.38</v>
      </c>
      <c r="E36" s="223">
        <v>149.18</v>
      </c>
      <c r="F36" s="223">
        <v>152.12</v>
      </c>
      <c r="G36" s="223">
        <v>159.22999999999999</v>
      </c>
      <c r="H36" s="223">
        <v>152.32</v>
      </c>
      <c r="I36" s="223">
        <v>149.11000000000001</v>
      </c>
      <c r="J36" s="223">
        <v>145.38999999999999</v>
      </c>
      <c r="K36" s="223">
        <v>144.09</v>
      </c>
      <c r="L36" s="223">
        <v>136.19</v>
      </c>
      <c r="M36" s="223">
        <v>135.09</v>
      </c>
      <c r="N36" s="223">
        <v>127.21</v>
      </c>
      <c r="O36" s="223">
        <v>128.87</v>
      </c>
      <c r="P36" s="223">
        <v>121.08</v>
      </c>
      <c r="Q36" s="223">
        <v>121.86</v>
      </c>
      <c r="R36" s="223">
        <v>113.94</v>
      </c>
      <c r="S36" s="223">
        <v>122.49</v>
      </c>
      <c r="T36" s="227">
        <v>153.06</v>
      </c>
      <c r="U36" s="256">
        <f t="shared" si="16"/>
        <v>4.3075059834481966</v>
      </c>
      <c r="V36" s="256">
        <f t="shared" si="19"/>
        <v>4.497437443473018</v>
      </c>
      <c r="W36" s="256">
        <f t="shared" si="20"/>
        <v>4.4624365631142009</v>
      </c>
      <c r="X36" s="256">
        <f t="shared" si="1"/>
        <v>4.5151137072534455</v>
      </c>
      <c r="Y36" s="256">
        <f t="shared" si="2"/>
        <v>4.4710578842315369</v>
      </c>
      <c r="Z36" s="256">
        <f t="shared" si="3"/>
        <v>4.1776868766110056</v>
      </c>
      <c r="AA36" s="256">
        <f t="shared" si="4"/>
        <v>4.2687689010246928</v>
      </c>
      <c r="AB36" s="256">
        <f t="shared" si="5"/>
        <v>4.0519108011585727</v>
      </c>
      <c r="AC36" s="256">
        <f t="shared" si="6"/>
        <v>3.7449815761975471</v>
      </c>
      <c r="AD36" s="256">
        <f t="shared" si="7"/>
        <v>3.5810094369632064</v>
      </c>
      <c r="AE36" s="256">
        <f t="shared" si="8"/>
        <v>3.4058902275769745</v>
      </c>
      <c r="AF36" s="256">
        <f t="shared" si="9"/>
        <v>3.0465000827403608</v>
      </c>
      <c r="AG36" s="256">
        <f t="shared" si="10"/>
        <v>3.5033708515378605</v>
      </c>
      <c r="AH36" s="256">
        <f t="shared" si="11"/>
        <v>3.5270622286541244</v>
      </c>
      <c r="AI36" s="256">
        <f t="shared" si="12"/>
        <v>2.7103403982016698</v>
      </c>
      <c r="AJ36" s="256">
        <f t="shared" si="13"/>
        <v>2.8590434843498356</v>
      </c>
      <c r="AK36" s="256">
        <f t="shared" si="14"/>
        <v>3.4596085167939967</v>
      </c>
      <c r="AL36" s="312">
        <f t="shared" si="17"/>
        <v>3.2124731182795698</v>
      </c>
      <c r="AM36" s="313">
        <f t="shared" si="21"/>
        <v>3.2290043290043289</v>
      </c>
      <c r="AN36" s="313">
        <f t="shared" si="22"/>
        <v>3.1691666666666665</v>
      </c>
      <c r="AO36" s="313">
        <f t="shared" si="23"/>
        <v>3.3172916666666667</v>
      </c>
      <c r="AP36" s="313">
        <f t="shared" si="24"/>
        <v>3.0586345381526105</v>
      </c>
      <c r="AQ36" s="313">
        <f t="shared" si="25"/>
        <v>2.9123046874999998</v>
      </c>
      <c r="AR36" s="313">
        <f t="shared" si="26"/>
        <v>2.7277673545966228</v>
      </c>
      <c r="AS36" s="313">
        <f t="shared" si="27"/>
        <v>2.6341864716636199</v>
      </c>
      <c r="AT36" s="313">
        <f t="shared" si="28"/>
        <v>2.4319642857142858</v>
      </c>
      <c r="AU36" s="313">
        <f t="shared" si="29"/>
        <v>2.2780775716694772</v>
      </c>
      <c r="AV36" s="313">
        <f t="shared" si="30"/>
        <v>2.0991749174917493</v>
      </c>
      <c r="AW36" s="313">
        <f t="shared" si="31"/>
        <v>2.0886547811993519</v>
      </c>
      <c r="AX36" s="313">
        <f t="shared" si="32"/>
        <v>2.0839931153184166</v>
      </c>
      <c r="AY36" s="313">
        <f t="shared" si="33"/>
        <v>2.0549747048903879</v>
      </c>
      <c r="AZ36" s="313">
        <f t="shared" si="34"/>
        <v>1.7133834586466166</v>
      </c>
      <c r="BA36" s="313">
        <f t="shared" si="35"/>
        <v>1.7675324675324675</v>
      </c>
      <c r="BB36" s="313">
        <f t="shared" si="18"/>
        <v>2.2023021582733815</v>
      </c>
      <c r="BC36" s="319">
        <v>34679</v>
      </c>
      <c r="BD36" s="316">
        <v>33170</v>
      </c>
      <c r="BE36" s="316">
        <v>34089</v>
      </c>
      <c r="BF36" s="316">
        <v>35266</v>
      </c>
      <c r="BG36" s="316">
        <v>34068</v>
      </c>
      <c r="BH36" s="316">
        <v>35692</v>
      </c>
      <c r="BI36" s="316">
        <v>34059</v>
      </c>
      <c r="BJ36" s="316">
        <v>35561</v>
      </c>
      <c r="BK36" s="316">
        <v>36366</v>
      </c>
      <c r="BL36" s="316">
        <v>37724</v>
      </c>
      <c r="BM36" s="316">
        <v>37350</v>
      </c>
      <c r="BN36" s="316">
        <v>42301</v>
      </c>
      <c r="BO36" s="316">
        <v>34561</v>
      </c>
      <c r="BP36" s="316">
        <v>34550</v>
      </c>
      <c r="BQ36" s="316">
        <v>42039</v>
      </c>
      <c r="BR36" s="316">
        <v>42843</v>
      </c>
      <c r="BS36" s="318">
        <v>44242</v>
      </c>
      <c r="BT36" s="316">
        <v>46.5</v>
      </c>
      <c r="BU36" s="316">
        <v>46.2</v>
      </c>
      <c r="BV36" s="316">
        <v>48</v>
      </c>
      <c r="BW36" s="316">
        <v>48</v>
      </c>
      <c r="BX36" s="316">
        <v>49.8</v>
      </c>
      <c r="BY36" s="316">
        <v>51.2</v>
      </c>
      <c r="BZ36" s="316">
        <v>53.3</v>
      </c>
      <c r="CA36" s="316">
        <v>54.7</v>
      </c>
      <c r="CB36" s="316">
        <v>56</v>
      </c>
      <c r="CC36" s="316">
        <v>59.3</v>
      </c>
      <c r="CD36" s="316">
        <v>60.6</v>
      </c>
      <c r="CE36" s="316">
        <v>61.7</v>
      </c>
      <c r="CF36" s="316">
        <v>58.1</v>
      </c>
      <c r="CG36" s="316">
        <v>59.3</v>
      </c>
      <c r="CH36" s="316">
        <v>66.5</v>
      </c>
      <c r="CI36" s="316">
        <v>69.3</v>
      </c>
      <c r="CJ36" s="318">
        <v>69.5</v>
      </c>
      <c r="CK36" s="172"/>
      <c r="CL36" s="172"/>
      <c r="CM36" s="172"/>
      <c r="CO36" s="174"/>
      <c r="CP36" s="174"/>
      <c r="CQ36" s="174"/>
      <c r="CR36" s="174"/>
    </row>
    <row r="37" spans="1:96" s="173" customFormat="1" ht="15.75" customHeight="1" x14ac:dyDescent="0.3">
      <c r="A37" s="164"/>
      <c r="B37" s="212" t="s">
        <v>133</v>
      </c>
      <c r="C37" s="192" t="s">
        <v>20</v>
      </c>
      <c r="D37" s="222">
        <v>133.08000000000001</v>
      </c>
      <c r="E37" s="223">
        <v>128.47</v>
      </c>
      <c r="F37" s="223">
        <v>137.41999999999999</v>
      </c>
      <c r="G37" s="223">
        <v>142.30000000000001</v>
      </c>
      <c r="H37" s="223">
        <v>125.21</v>
      </c>
      <c r="I37" s="223">
        <v>120.56</v>
      </c>
      <c r="J37" s="223">
        <v>120.55</v>
      </c>
      <c r="K37" s="223">
        <v>101.36</v>
      </c>
      <c r="L37" s="223">
        <v>98.7</v>
      </c>
      <c r="M37" s="223">
        <v>95.64</v>
      </c>
      <c r="N37" s="223">
        <v>91.09</v>
      </c>
      <c r="O37" s="223">
        <v>88.97</v>
      </c>
      <c r="P37" s="223">
        <v>84.55</v>
      </c>
      <c r="Q37" s="223">
        <v>82.62</v>
      </c>
      <c r="R37" s="223">
        <v>71.97</v>
      </c>
      <c r="S37" s="223">
        <v>69.12</v>
      </c>
      <c r="T37" s="227">
        <v>82.4</v>
      </c>
      <c r="U37" s="256">
        <f t="shared" si="16"/>
        <v>3.38746627297256</v>
      </c>
      <c r="V37" s="256">
        <f t="shared" si="19"/>
        <v>3.3760807295088431</v>
      </c>
      <c r="W37" s="256">
        <f t="shared" si="20"/>
        <v>3.4396275530636764</v>
      </c>
      <c r="X37" s="256">
        <f t="shared" si="1"/>
        <v>3.4488608822103735</v>
      </c>
      <c r="Y37" s="256">
        <f t="shared" si="2"/>
        <v>3.1383312028473318</v>
      </c>
      <c r="Z37" s="256">
        <f t="shared" si="3"/>
        <v>3.0609861372061138</v>
      </c>
      <c r="AA37" s="256">
        <f t="shared" si="4"/>
        <v>2.9782345529559997</v>
      </c>
      <c r="AB37" s="256">
        <f t="shared" si="5"/>
        <v>2.4560213229949115</v>
      </c>
      <c r="AC37" s="256">
        <f t="shared" si="6"/>
        <v>2.2588396841743905</v>
      </c>
      <c r="AD37" s="256">
        <f t="shared" si="7"/>
        <v>2.1270349613023751</v>
      </c>
      <c r="AE37" s="256">
        <f t="shared" si="8"/>
        <v>1.9975439135106687</v>
      </c>
      <c r="AF37" s="256">
        <f t="shared" si="9"/>
        <v>1.9932788170718045</v>
      </c>
      <c r="AG37" s="256">
        <f t="shared" si="10"/>
        <v>2.0288916084755115</v>
      </c>
      <c r="AH37" s="256">
        <f t="shared" si="11"/>
        <v>1.8770447110141766</v>
      </c>
      <c r="AI37" s="256">
        <f t="shared" si="12"/>
        <v>1.6093110619172202</v>
      </c>
      <c r="AJ37" s="256">
        <f t="shared" si="13"/>
        <v>1.426095568209953</v>
      </c>
      <c r="AK37" s="256">
        <f t="shared" si="14"/>
        <v>1.6407805655117482</v>
      </c>
      <c r="AL37" s="312">
        <f t="shared" si="17"/>
        <v>2.115739268680445</v>
      </c>
      <c r="AM37" s="313">
        <f t="shared" si="21"/>
        <v>1.9764615384615385</v>
      </c>
      <c r="AN37" s="313">
        <f t="shared" si="22"/>
        <v>2.0479880774962744</v>
      </c>
      <c r="AO37" s="313">
        <f t="shared" si="23"/>
        <v>2.1926040061633278</v>
      </c>
      <c r="AP37" s="313">
        <f t="shared" si="24"/>
        <v>1.8660208643815202</v>
      </c>
      <c r="AQ37" s="313">
        <f t="shared" si="25"/>
        <v>1.7272206303724928</v>
      </c>
      <c r="AR37" s="313">
        <f t="shared" si="26"/>
        <v>1.6673582295988936</v>
      </c>
      <c r="AS37" s="313">
        <f t="shared" si="27"/>
        <v>1.4336633663366336</v>
      </c>
      <c r="AT37" s="313">
        <f t="shared" si="28"/>
        <v>1.3823529411764706</v>
      </c>
      <c r="AU37" s="313">
        <f t="shared" si="29"/>
        <v>1.3470422535211268</v>
      </c>
      <c r="AV37" s="313">
        <f t="shared" si="30"/>
        <v>1.2793539325842698</v>
      </c>
      <c r="AW37" s="313">
        <f t="shared" si="31"/>
        <v>1.2548660084626233</v>
      </c>
      <c r="AX37" s="313">
        <f t="shared" si="32"/>
        <v>1.1958981612446959</v>
      </c>
      <c r="AY37" s="313">
        <f t="shared" si="33"/>
        <v>1.163661971830986</v>
      </c>
      <c r="AZ37" s="313">
        <f t="shared" si="34"/>
        <v>0.98724279835390949</v>
      </c>
      <c r="BA37" s="313">
        <f t="shared" si="35"/>
        <v>0.93913043478260871</v>
      </c>
      <c r="BB37" s="313">
        <f t="shared" si="18"/>
        <v>1.115020297699594</v>
      </c>
      <c r="BC37" s="319">
        <v>39286</v>
      </c>
      <c r="BD37" s="316">
        <v>38053</v>
      </c>
      <c r="BE37" s="316">
        <v>39952</v>
      </c>
      <c r="BF37" s="316">
        <v>41260</v>
      </c>
      <c r="BG37" s="316">
        <v>39897</v>
      </c>
      <c r="BH37" s="316">
        <v>39386</v>
      </c>
      <c r="BI37" s="316">
        <v>40477</v>
      </c>
      <c r="BJ37" s="316">
        <v>41270</v>
      </c>
      <c r="BK37" s="316">
        <v>43695</v>
      </c>
      <c r="BL37" s="316">
        <v>44964</v>
      </c>
      <c r="BM37" s="316">
        <v>45601</v>
      </c>
      <c r="BN37" s="316">
        <v>44635</v>
      </c>
      <c r="BO37" s="316">
        <v>41673</v>
      </c>
      <c r="BP37" s="316">
        <v>44016</v>
      </c>
      <c r="BQ37" s="316">
        <v>44721</v>
      </c>
      <c r="BR37" s="316">
        <v>48468</v>
      </c>
      <c r="BS37" s="318">
        <v>50220</v>
      </c>
      <c r="BT37" s="316">
        <v>62.9</v>
      </c>
      <c r="BU37" s="316">
        <v>65</v>
      </c>
      <c r="BV37" s="316">
        <v>67.099999999999994</v>
      </c>
      <c r="BW37" s="316">
        <v>64.900000000000006</v>
      </c>
      <c r="BX37" s="316">
        <v>67.099999999999994</v>
      </c>
      <c r="BY37" s="316">
        <v>69.8</v>
      </c>
      <c r="BZ37" s="316">
        <v>72.3</v>
      </c>
      <c r="CA37" s="316">
        <v>70.7</v>
      </c>
      <c r="CB37" s="316">
        <v>71.400000000000006</v>
      </c>
      <c r="CC37" s="316">
        <v>71</v>
      </c>
      <c r="CD37" s="316">
        <v>71.2</v>
      </c>
      <c r="CE37" s="316">
        <v>70.900000000000006</v>
      </c>
      <c r="CF37" s="316">
        <v>70.7</v>
      </c>
      <c r="CG37" s="316">
        <v>71</v>
      </c>
      <c r="CH37" s="316">
        <v>72.900000000000006</v>
      </c>
      <c r="CI37" s="316">
        <v>73.599999999999994</v>
      </c>
      <c r="CJ37" s="318">
        <v>73.900000000000006</v>
      </c>
      <c r="CK37" s="172"/>
      <c r="CL37" s="172"/>
      <c r="CM37" s="172"/>
      <c r="CO37" s="174"/>
      <c r="CP37" s="174"/>
      <c r="CQ37" s="174"/>
      <c r="CR37" s="174"/>
    </row>
    <row r="38" spans="1:96" s="173" customFormat="1" ht="15.75" customHeight="1" x14ac:dyDescent="0.3">
      <c r="A38" s="164"/>
      <c r="B38" s="212" t="s">
        <v>134</v>
      </c>
      <c r="C38" s="192" t="s">
        <v>50</v>
      </c>
      <c r="D38" s="235">
        <v>22.52</v>
      </c>
      <c r="E38" s="223">
        <v>21.97</v>
      </c>
      <c r="F38" s="223">
        <v>23.11</v>
      </c>
      <c r="G38" s="223">
        <v>22.3</v>
      </c>
      <c r="H38" s="223">
        <v>21.7</v>
      </c>
      <c r="I38" s="223">
        <v>21.43</v>
      </c>
      <c r="J38" s="223">
        <v>21.16</v>
      </c>
      <c r="K38" s="223">
        <v>21.33</v>
      </c>
      <c r="L38" s="223">
        <v>19.61</v>
      </c>
      <c r="M38" s="223">
        <v>18.91</v>
      </c>
      <c r="N38" s="223">
        <v>18.059999999999999</v>
      </c>
      <c r="O38" s="223">
        <v>18.329999999999998</v>
      </c>
      <c r="P38" s="223">
        <v>16.55</v>
      </c>
      <c r="Q38" s="223">
        <v>15.86</v>
      </c>
      <c r="R38" s="223">
        <v>14.29</v>
      </c>
      <c r="S38" s="223">
        <v>14.2</v>
      </c>
      <c r="T38" s="227">
        <v>17.71</v>
      </c>
      <c r="U38" s="256">
        <f t="shared" si="16"/>
        <v>0.35614315310043804</v>
      </c>
      <c r="V38" s="256">
        <f t="shared" si="19"/>
        <v>0.35465801410883496</v>
      </c>
      <c r="W38" s="256">
        <f t="shared" si="20"/>
        <v>0.37409955483609875</v>
      </c>
      <c r="X38" s="256">
        <f t="shared" si="1"/>
        <v>0.35647489489585499</v>
      </c>
      <c r="Y38" s="256">
        <f t="shared" si="2"/>
        <v>0.3438985736925515</v>
      </c>
      <c r="Z38" s="256">
        <f t="shared" si="3"/>
        <v>0.3399914327870413</v>
      </c>
      <c r="AA38" s="256">
        <f t="shared" si="4"/>
        <v>0.32795015653575527</v>
      </c>
      <c r="AB38" s="256">
        <f t="shared" si="5"/>
        <v>0.32805290679790833</v>
      </c>
      <c r="AC38" s="256">
        <f t="shared" si="6"/>
        <v>0.30057785748225807</v>
      </c>
      <c r="AD38" s="256">
        <f t="shared" si="7"/>
        <v>0.2821377417044641</v>
      </c>
      <c r="AE38" s="256">
        <f t="shared" si="8"/>
        <v>0.26935123042505593</v>
      </c>
      <c r="AF38" s="256">
        <f t="shared" si="9"/>
        <v>0.27153946432803983</v>
      </c>
      <c r="AG38" s="256">
        <f t="shared" si="10"/>
        <v>0.25808564388859434</v>
      </c>
      <c r="AH38" s="256">
        <f t="shared" si="11"/>
        <v>0.24083213119732746</v>
      </c>
      <c r="AI38" s="256">
        <f t="shared" si="12"/>
        <v>0.20792713092570497</v>
      </c>
      <c r="AJ38" s="256">
        <f t="shared" si="13"/>
        <v>0.20368935938262042</v>
      </c>
      <c r="AK38" s="256">
        <f t="shared" si="14"/>
        <v>0.25094938502522246</v>
      </c>
      <c r="AL38" s="312">
        <f t="shared" si="17"/>
        <v>0.22678751258811683</v>
      </c>
      <c r="AM38" s="313">
        <f t="shared" si="21"/>
        <v>0.21926147704590818</v>
      </c>
      <c r="AN38" s="313">
        <f t="shared" si="22"/>
        <v>0.23133133133133132</v>
      </c>
      <c r="AO38" s="313">
        <f t="shared" si="23"/>
        <v>0.22616632860040567</v>
      </c>
      <c r="AP38" s="313">
        <f t="shared" si="24"/>
        <v>0.21253672869735554</v>
      </c>
      <c r="AQ38" s="313">
        <f t="shared" si="25"/>
        <v>0.20103189493433396</v>
      </c>
      <c r="AR38" s="313">
        <f t="shared" si="26"/>
        <v>0.19253867151956325</v>
      </c>
      <c r="AS38" s="313">
        <f t="shared" si="27"/>
        <v>0.18926353149955635</v>
      </c>
      <c r="AT38" s="313">
        <f t="shared" si="28"/>
        <v>0.17201754385964912</v>
      </c>
      <c r="AU38" s="313">
        <f t="shared" si="29"/>
        <v>0.16011854360711261</v>
      </c>
      <c r="AV38" s="313">
        <f t="shared" si="30"/>
        <v>0.15151006711409395</v>
      </c>
      <c r="AW38" s="313">
        <f t="shared" si="31"/>
        <v>0.15249584026622295</v>
      </c>
      <c r="AX38" s="313">
        <f t="shared" si="32"/>
        <v>0.1402542372881356</v>
      </c>
      <c r="AY38" s="313">
        <f t="shared" si="33"/>
        <v>0.1352088661551577</v>
      </c>
      <c r="AZ38" s="313">
        <f t="shared" si="34"/>
        <v>0.11780708985985161</v>
      </c>
      <c r="BA38" s="313">
        <f t="shared" si="35"/>
        <v>0.1162981162981163</v>
      </c>
      <c r="BB38" s="313">
        <f t="shared" si="18"/>
        <v>0.14421824104234526</v>
      </c>
      <c r="BC38" s="319">
        <v>63233</v>
      </c>
      <c r="BD38" s="316">
        <v>61947</v>
      </c>
      <c r="BE38" s="316">
        <v>61775</v>
      </c>
      <c r="BF38" s="316">
        <v>62557</v>
      </c>
      <c r="BG38" s="316">
        <v>63100</v>
      </c>
      <c r="BH38" s="316">
        <v>63031</v>
      </c>
      <c r="BI38" s="316">
        <v>64522</v>
      </c>
      <c r="BJ38" s="316">
        <v>65020</v>
      </c>
      <c r="BK38" s="316">
        <v>65241</v>
      </c>
      <c r="BL38" s="316">
        <v>67024</v>
      </c>
      <c r="BM38" s="316">
        <v>67050</v>
      </c>
      <c r="BN38" s="316">
        <v>67504</v>
      </c>
      <c r="BO38" s="316">
        <v>64126</v>
      </c>
      <c r="BP38" s="316">
        <v>65855</v>
      </c>
      <c r="BQ38" s="320">
        <v>68726</v>
      </c>
      <c r="BR38" s="316">
        <v>69714</v>
      </c>
      <c r="BS38" s="318">
        <v>70572</v>
      </c>
      <c r="BT38" s="316">
        <v>99.3</v>
      </c>
      <c r="BU38" s="316">
        <v>100.2</v>
      </c>
      <c r="BV38" s="316">
        <v>99.9</v>
      </c>
      <c r="BW38" s="316">
        <v>98.6</v>
      </c>
      <c r="BX38" s="316">
        <v>102.1</v>
      </c>
      <c r="BY38" s="316">
        <v>106.6</v>
      </c>
      <c r="BZ38" s="316">
        <v>109.9</v>
      </c>
      <c r="CA38" s="316">
        <v>112.7</v>
      </c>
      <c r="CB38" s="316">
        <v>114</v>
      </c>
      <c r="CC38" s="316">
        <v>118.1</v>
      </c>
      <c r="CD38" s="316">
        <v>119.2</v>
      </c>
      <c r="CE38" s="316">
        <v>120.2</v>
      </c>
      <c r="CF38" s="316">
        <v>118</v>
      </c>
      <c r="CG38" s="316">
        <v>117.3</v>
      </c>
      <c r="CH38" s="316">
        <v>121.3</v>
      </c>
      <c r="CI38" s="316">
        <v>122.1</v>
      </c>
      <c r="CJ38" s="318">
        <v>122.8</v>
      </c>
      <c r="CK38" s="172"/>
      <c r="CL38" s="172"/>
      <c r="CM38" s="172"/>
      <c r="CO38" s="174"/>
      <c r="CP38" s="174"/>
      <c r="CQ38" s="174"/>
      <c r="CR38" s="174"/>
    </row>
    <row r="39" spans="1:96" s="173" customFormat="1" ht="15.75" customHeight="1" x14ac:dyDescent="0.3">
      <c r="A39" s="164"/>
      <c r="B39" s="212" t="s">
        <v>135</v>
      </c>
      <c r="C39" s="192" t="s">
        <v>47</v>
      </c>
      <c r="D39" s="235">
        <v>133.88999999999999</v>
      </c>
      <c r="E39" s="223">
        <v>110.26</v>
      </c>
      <c r="F39" s="223">
        <v>107.1</v>
      </c>
      <c r="G39" s="223">
        <v>99.19</v>
      </c>
      <c r="H39" s="223">
        <v>92.01</v>
      </c>
      <c r="I39" s="223">
        <v>83.28</v>
      </c>
      <c r="J39" s="223">
        <v>78.47</v>
      </c>
      <c r="K39" s="223">
        <v>100.81</v>
      </c>
      <c r="L39" s="223">
        <v>97.32</v>
      </c>
      <c r="M39" s="223">
        <v>97.53</v>
      </c>
      <c r="N39" s="223">
        <v>93.56</v>
      </c>
      <c r="O39" s="223">
        <v>102.48</v>
      </c>
      <c r="P39" s="223">
        <v>100.47</v>
      </c>
      <c r="Q39" s="223">
        <v>91.45</v>
      </c>
      <c r="R39" s="223">
        <v>84.03</v>
      </c>
      <c r="S39" s="223">
        <v>85.83</v>
      </c>
      <c r="T39" s="227">
        <v>92.61</v>
      </c>
      <c r="U39" s="256">
        <f t="shared" si="16"/>
        <v>0.49753074033198441</v>
      </c>
      <c r="V39" s="256">
        <f t="shared" si="19"/>
        <v>0.40129567622652496</v>
      </c>
      <c r="W39" s="256">
        <f t="shared" si="20"/>
        <v>0.37542985140549578</v>
      </c>
      <c r="X39" s="256">
        <f t="shared" si="1"/>
        <v>0.34962003186374724</v>
      </c>
      <c r="Y39" s="256">
        <f t="shared" si="2"/>
        <v>0.31594779186797567</v>
      </c>
      <c r="Z39" s="256">
        <f t="shared" si="3"/>
        <v>0.28059015575988111</v>
      </c>
      <c r="AA39" s="256">
        <f t="shared" si="4"/>
        <v>0.26272088709731423</v>
      </c>
      <c r="AB39" s="256">
        <f t="shared" si="5"/>
        <v>0.33331790347965246</v>
      </c>
      <c r="AC39" s="256">
        <f t="shared" si="6"/>
        <v>0.31557648157515855</v>
      </c>
      <c r="AD39" s="256">
        <f t="shared" si="7"/>
        <v>0.31289300105228035</v>
      </c>
      <c r="AE39" s="256">
        <f t="shared" si="8"/>
        <v>0.29635730123535003</v>
      </c>
      <c r="AF39" s="256">
        <f t="shared" si="9"/>
        <v>0.3248414305955743</v>
      </c>
      <c r="AG39" s="256">
        <f t="shared" si="10"/>
        <v>0.31214659425603042</v>
      </c>
      <c r="AH39" s="256">
        <f t="shared" si="11"/>
        <v>0.27379173864490303</v>
      </c>
      <c r="AI39" s="256">
        <f t="shared" si="12"/>
        <v>0.24279039933429836</v>
      </c>
      <c r="AJ39" s="256">
        <f t="shared" si="13"/>
        <v>0.23887916326888448</v>
      </c>
      <c r="AK39" s="256">
        <f t="shared" si="14"/>
        <v>0.25062107262896388</v>
      </c>
      <c r="AL39" s="312">
        <f t="shared" si="17"/>
        <v>0.56091328026811893</v>
      </c>
      <c r="AM39" s="313">
        <f t="shared" si="21"/>
        <v>0.46464391066160976</v>
      </c>
      <c r="AN39" s="313">
        <f t="shared" si="22"/>
        <v>0.44201403219149815</v>
      </c>
      <c r="AO39" s="313">
        <f t="shared" si="23"/>
        <v>0.40818930041152263</v>
      </c>
      <c r="AP39" s="313">
        <f t="shared" si="24"/>
        <v>0.37175757575757573</v>
      </c>
      <c r="AQ39" s="313">
        <f t="shared" si="25"/>
        <v>0.32890995260663508</v>
      </c>
      <c r="AR39" s="313">
        <f t="shared" si="26"/>
        <v>0.30616465079984395</v>
      </c>
      <c r="AS39" s="313">
        <f t="shared" si="27"/>
        <v>0.39149514563106796</v>
      </c>
      <c r="AT39" s="313">
        <f t="shared" si="28"/>
        <v>0.373159509202454</v>
      </c>
      <c r="AU39" s="313">
        <f t="shared" si="29"/>
        <v>0.36943181818181819</v>
      </c>
      <c r="AV39" s="313">
        <f t="shared" si="30"/>
        <v>0.34923478910041061</v>
      </c>
      <c r="AW39" s="313">
        <f t="shared" si="31"/>
        <v>0.37787610619469025</v>
      </c>
      <c r="AX39" s="313">
        <f t="shared" si="32"/>
        <v>0.36455007256894051</v>
      </c>
      <c r="AY39" s="313">
        <f t="shared" si="33"/>
        <v>0.32325910215623893</v>
      </c>
      <c r="AZ39" s="313">
        <f t="shared" si="34"/>
        <v>0.28767545361177677</v>
      </c>
      <c r="BA39" s="313">
        <f t="shared" si="35"/>
        <v>0.28514950166112957</v>
      </c>
      <c r="BB39" s="313">
        <f t="shared" si="18"/>
        <v>0.30126870527000649</v>
      </c>
      <c r="BC39" s="319">
        <v>269109</v>
      </c>
      <c r="BD39" s="316">
        <v>274760</v>
      </c>
      <c r="BE39" s="316">
        <v>285273</v>
      </c>
      <c r="BF39" s="316">
        <v>283708</v>
      </c>
      <c r="BG39" s="316">
        <v>291219</v>
      </c>
      <c r="BH39" s="316">
        <v>296803</v>
      </c>
      <c r="BI39" s="316">
        <v>298682</v>
      </c>
      <c r="BJ39" s="316">
        <v>302444</v>
      </c>
      <c r="BK39" s="316">
        <v>308388</v>
      </c>
      <c r="BL39" s="316">
        <v>311704</v>
      </c>
      <c r="BM39" s="316">
        <v>315700</v>
      </c>
      <c r="BN39" s="316">
        <v>315477</v>
      </c>
      <c r="BO39" s="316">
        <v>321868</v>
      </c>
      <c r="BP39" s="316">
        <v>334013</v>
      </c>
      <c r="BQ39" s="320">
        <v>346101</v>
      </c>
      <c r="BR39" s="316">
        <v>359303</v>
      </c>
      <c r="BS39" s="318">
        <v>369522</v>
      </c>
      <c r="BT39" s="316">
        <v>238.7</v>
      </c>
      <c r="BU39" s="316">
        <v>237.3</v>
      </c>
      <c r="BV39" s="316">
        <v>242.3</v>
      </c>
      <c r="BW39" s="316">
        <v>243</v>
      </c>
      <c r="BX39" s="316">
        <v>247.5</v>
      </c>
      <c r="BY39" s="316">
        <v>253.2</v>
      </c>
      <c r="BZ39" s="316">
        <v>256.3</v>
      </c>
      <c r="CA39" s="316">
        <v>257.5</v>
      </c>
      <c r="CB39" s="316">
        <v>260.8</v>
      </c>
      <c r="CC39" s="316">
        <v>264</v>
      </c>
      <c r="CD39" s="316">
        <v>267.89999999999998</v>
      </c>
      <c r="CE39" s="316">
        <v>271.2</v>
      </c>
      <c r="CF39" s="316">
        <v>275.60000000000002</v>
      </c>
      <c r="CG39" s="316">
        <v>282.89999999999998</v>
      </c>
      <c r="CH39" s="316">
        <v>292.10000000000002</v>
      </c>
      <c r="CI39" s="316">
        <v>301</v>
      </c>
      <c r="CJ39" s="318">
        <v>307.39999999999998</v>
      </c>
      <c r="CK39" s="172"/>
      <c r="CL39" s="172"/>
      <c r="CM39" s="172"/>
      <c r="CO39" s="174"/>
      <c r="CP39" s="174"/>
      <c r="CQ39" s="174"/>
      <c r="CR39" s="174"/>
    </row>
    <row r="40" spans="1:96" s="173" customFormat="1" ht="15.75" customHeight="1" x14ac:dyDescent="0.3">
      <c r="A40" s="164"/>
      <c r="B40" s="212" t="s">
        <v>136</v>
      </c>
      <c r="C40" s="192" t="s">
        <v>48</v>
      </c>
      <c r="D40" s="235">
        <v>358.82</v>
      </c>
      <c r="E40" s="223">
        <v>351.6</v>
      </c>
      <c r="F40" s="223">
        <v>370.62</v>
      </c>
      <c r="G40" s="223">
        <v>322.29000000000002</v>
      </c>
      <c r="H40" s="223">
        <v>336.94</v>
      </c>
      <c r="I40" s="223">
        <v>287.19</v>
      </c>
      <c r="J40" s="223">
        <v>268.33</v>
      </c>
      <c r="K40" s="223">
        <v>240.83</v>
      </c>
      <c r="L40" s="223">
        <v>235.71</v>
      </c>
      <c r="M40" s="223">
        <v>220.74</v>
      </c>
      <c r="N40" s="223">
        <v>210.19</v>
      </c>
      <c r="O40" s="223">
        <v>225.61</v>
      </c>
      <c r="P40" s="223">
        <v>213.48</v>
      </c>
      <c r="Q40" s="223">
        <v>211.86</v>
      </c>
      <c r="R40" s="223">
        <v>184.45</v>
      </c>
      <c r="S40" s="223">
        <v>186.21</v>
      </c>
      <c r="T40" s="227">
        <v>204.86</v>
      </c>
      <c r="U40" s="256">
        <f t="shared" si="16"/>
        <v>0.68095685426096197</v>
      </c>
      <c r="V40" s="256">
        <f t="shared" si="19"/>
        <v>0.66285593629343631</v>
      </c>
      <c r="W40" s="256">
        <f t="shared" si="20"/>
        <v>0.70913735207171358</v>
      </c>
      <c r="X40" s="256">
        <f t="shared" si="1"/>
        <v>0.62002096940198725</v>
      </c>
      <c r="Y40" s="256">
        <f t="shared" si="2"/>
        <v>0.65134225528270773</v>
      </c>
      <c r="Z40" s="256">
        <f t="shared" si="3"/>
        <v>0.56036198459341124</v>
      </c>
      <c r="AA40" s="256">
        <f t="shared" si="4"/>
        <v>0.51767579330781577</v>
      </c>
      <c r="AB40" s="256">
        <f t="shared" si="5"/>
        <v>0.45411262023151577</v>
      </c>
      <c r="AC40" s="256">
        <f t="shared" si="6"/>
        <v>0.43088335566568381</v>
      </c>
      <c r="AD40" s="256">
        <f t="shared" si="7"/>
        <v>0.39628596357055917</v>
      </c>
      <c r="AE40" s="256">
        <f t="shared" si="8"/>
        <v>0.37455739714773983</v>
      </c>
      <c r="AF40" s="256">
        <f t="shared" si="9"/>
        <v>0.40229382909332767</v>
      </c>
      <c r="AG40" s="256">
        <f t="shared" si="10"/>
        <v>0.3947193254936765</v>
      </c>
      <c r="AH40" s="256">
        <f t="shared" si="11"/>
        <v>0.39220985985893331</v>
      </c>
      <c r="AI40" s="256">
        <f t="shared" si="12"/>
        <v>0.33861930708337618</v>
      </c>
      <c r="AJ40" s="256">
        <f t="shared" si="13"/>
        <v>0.34055308557079811</v>
      </c>
      <c r="AK40" s="256">
        <f t="shared" si="14"/>
        <v>0.37016224186125513</v>
      </c>
      <c r="AL40" s="312">
        <f t="shared" si="17"/>
        <v>0.42398676592224982</v>
      </c>
      <c r="AM40" s="313">
        <f t="shared" si="21"/>
        <v>0.42520256379247795</v>
      </c>
      <c r="AN40" s="313">
        <f t="shared" si="22"/>
        <v>0.45142509135200976</v>
      </c>
      <c r="AO40" s="313">
        <f t="shared" si="23"/>
        <v>0.39108117946851112</v>
      </c>
      <c r="AP40" s="313">
        <f t="shared" si="24"/>
        <v>0.40624547865927174</v>
      </c>
      <c r="AQ40" s="313">
        <f t="shared" si="25"/>
        <v>0.3438165928408955</v>
      </c>
      <c r="AR40" s="313">
        <f t="shared" si="26"/>
        <v>0.3176630756481591</v>
      </c>
      <c r="AS40" s="313">
        <f t="shared" si="27"/>
        <v>0.27729418537708694</v>
      </c>
      <c r="AT40" s="313">
        <f t="shared" si="28"/>
        <v>0.26152224564517917</v>
      </c>
      <c r="AU40" s="313">
        <f t="shared" si="29"/>
        <v>0.24087734613705805</v>
      </c>
      <c r="AV40" s="313">
        <f t="shared" si="30"/>
        <v>0.22851706892802784</v>
      </c>
      <c r="AW40" s="313">
        <f t="shared" si="31"/>
        <v>0.24472285497342444</v>
      </c>
      <c r="AX40" s="313">
        <f t="shared" si="32"/>
        <v>0.23392504930966471</v>
      </c>
      <c r="AY40" s="313">
        <f t="shared" si="33"/>
        <v>0.23154098360655737</v>
      </c>
      <c r="AZ40" s="313">
        <f t="shared" si="34"/>
        <v>0.19955642107540841</v>
      </c>
      <c r="BA40" s="313">
        <f t="shared" si="35"/>
        <v>0.20018275639647387</v>
      </c>
      <c r="BB40" s="313">
        <f t="shared" si="18"/>
        <v>0.21983045391136388</v>
      </c>
      <c r="BC40" s="319">
        <v>526935</v>
      </c>
      <c r="BD40" s="316">
        <v>530432</v>
      </c>
      <c r="BE40" s="316">
        <v>522635</v>
      </c>
      <c r="BF40" s="316">
        <v>519805</v>
      </c>
      <c r="BG40" s="316">
        <v>517301</v>
      </c>
      <c r="BH40" s="316">
        <v>512508</v>
      </c>
      <c r="BI40" s="316">
        <v>518336</v>
      </c>
      <c r="BJ40" s="316">
        <v>530331</v>
      </c>
      <c r="BK40" s="316">
        <v>547039</v>
      </c>
      <c r="BL40" s="316">
        <v>557022</v>
      </c>
      <c r="BM40" s="316">
        <v>561169</v>
      </c>
      <c r="BN40" s="316">
        <v>560809</v>
      </c>
      <c r="BO40" s="316">
        <v>540840</v>
      </c>
      <c r="BP40" s="316">
        <v>540170</v>
      </c>
      <c r="BQ40" s="320">
        <v>544712</v>
      </c>
      <c r="BR40" s="316">
        <v>546787</v>
      </c>
      <c r="BS40" s="318">
        <v>553433</v>
      </c>
      <c r="BT40" s="316">
        <v>846.3</v>
      </c>
      <c r="BU40" s="316">
        <v>826.9</v>
      </c>
      <c r="BV40" s="316">
        <v>821</v>
      </c>
      <c r="BW40" s="316">
        <v>824.1</v>
      </c>
      <c r="BX40" s="316">
        <v>829.4</v>
      </c>
      <c r="BY40" s="316">
        <v>835.3</v>
      </c>
      <c r="BZ40" s="316">
        <v>844.7</v>
      </c>
      <c r="CA40" s="316">
        <v>868.5</v>
      </c>
      <c r="CB40" s="316">
        <v>901.3</v>
      </c>
      <c r="CC40" s="316">
        <v>916.4</v>
      </c>
      <c r="CD40" s="316">
        <v>919.8</v>
      </c>
      <c r="CE40" s="316">
        <v>921.9</v>
      </c>
      <c r="CF40" s="316">
        <v>912.6</v>
      </c>
      <c r="CG40" s="316">
        <v>915</v>
      </c>
      <c r="CH40" s="316">
        <v>924.3</v>
      </c>
      <c r="CI40" s="316">
        <v>930.2</v>
      </c>
      <c r="CJ40" s="318">
        <v>931.9</v>
      </c>
      <c r="CK40" s="172"/>
      <c r="CL40" s="172"/>
      <c r="CM40" s="172"/>
      <c r="CO40" s="174"/>
      <c r="CP40" s="174"/>
      <c r="CQ40" s="174"/>
      <c r="CR40" s="174"/>
    </row>
    <row r="41" spans="1:96" s="173" customFormat="1" ht="15.75" customHeight="1" x14ac:dyDescent="0.3">
      <c r="A41" s="164"/>
      <c r="B41" s="212" t="s">
        <v>137</v>
      </c>
      <c r="C41" s="192" t="s">
        <v>220</v>
      </c>
      <c r="D41" s="235">
        <v>85.08</v>
      </c>
      <c r="E41" s="223">
        <v>82.98</v>
      </c>
      <c r="F41" s="223">
        <v>82.13</v>
      </c>
      <c r="G41" s="223">
        <v>75.86</v>
      </c>
      <c r="H41" s="223">
        <v>78.64</v>
      </c>
      <c r="I41" s="223">
        <v>73.11</v>
      </c>
      <c r="J41" s="223">
        <v>68.66</v>
      </c>
      <c r="K41" s="223">
        <v>65.88</v>
      </c>
      <c r="L41" s="223">
        <v>63.81</v>
      </c>
      <c r="M41" s="223">
        <v>61.05</v>
      </c>
      <c r="N41" s="223">
        <v>59.9</v>
      </c>
      <c r="O41" s="223">
        <v>61.31</v>
      </c>
      <c r="P41" s="223">
        <v>57.73</v>
      </c>
      <c r="Q41" s="223">
        <v>57.19</v>
      </c>
      <c r="R41" s="223">
        <v>51.89</v>
      </c>
      <c r="S41" s="223">
        <v>52.1</v>
      </c>
      <c r="T41" s="227">
        <v>57.71</v>
      </c>
      <c r="U41" s="256">
        <f t="shared" si="16"/>
        <v>0.29500898064480335</v>
      </c>
      <c r="V41" s="256">
        <f t="shared" si="19"/>
        <v>0.28725227174383383</v>
      </c>
      <c r="W41" s="256">
        <f t="shared" si="20"/>
        <v>0.2823734081469868</v>
      </c>
      <c r="X41" s="256">
        <f t="shared" si="1"/>
        <v>0.26144106203107931</v>
      </c>
      <c r="Y41" s="256">
        <f t="shared" si="2"/>
        <v>0.27133989600477537</v>
      </c>
      <c r="Z41" s="256">
        <f t="shared" si="3"/>
        <v>0.25176920295469807</v>
      </c>
      <c r="AA41" s="256">
        <f t="shared" si="4"/>
        <v>0.24130429434484796</v>
      </c>
      <c r="AB41" s="256">
        <f t="shared" si="5"/>
        <v>0.2321893040664848</v>
      </c>
      <c r="AC41" s="256">
        <f t="shared" si="6"/>
        <v>0.2278228829716587</v>
      </c>
      <c r="AD41" s="256">
        <f t="shared" si="7"/>
        <v>0.21947089718839985</v>
      </c>
      <c r="AE41" s="256">
        <f t="shared" si="8"/>
        <v>0.21612065233078367</v>
      </c>
      <c r="AF41" s="256">
        <f t="shared" si="9"/>
        <v>0.21940387705366823</v>
      </c>
      <c r="AG41" s="256">
        <f t="shared" si="10"/>
        <v>0.23677011602678993</v>
      </c>
      <c r="AH41" s="256">
        <f t="shared" si="11"/>
        <v>0.21751698222286459</v>
      </c>
      <c r="AI41" s="256">
        <f t="shared" si="12"/>
        <v>0.20220008027214595</v>
      </c>
      <c r="AJ41" s="256">
        <f t="shared" si="13"/>
        <v>0.19988030200724327</v>
      </c>
      <c r="AK41" s="256">
        <f t="shared" si="14"/>
        <v>0.21412219546673888</v>
      </c>
      <c r="AL41" s="312">
        <f t="shared" si="17"/>
        <v>0.31877107530910453</v>
      </c>
      <c r="AM41" s="313">
        <f t="shared" si="21"/>
        <v>0.31829689298043728</v>
      </c>
      <c r="AN41" s="313">
        <f t="shared" si="22"/>
        <v>0.32169996083039559</v>
      </c>
      <c r="AO41" s="313">
        <f t="shared" si="23"/>
        <v>0.29506028782574872</v>
      </c>
      <c r="AP41" s="313">
        <f t="shared" si="24"/>
        <v>0.30599221789883269</v>
      </c>
      <c r="AQ41" s="313">
        <f t="shared" si="25"/>
        <v>0.28119230769230769</v>
      </c>
      <c r="AR41" s="313">
        <f t="shared" si="26"/>
        <v>0.25929003021148034</v>
      </c>
      <c r="AS41" s="313">
        <f t="shared" si="27"/>
        <v>0.24345898004434591</v>
      </c>
      <c r="AT41" s="313">
        <f t="shared" si="28"/>
        <v>0.23245901639344263</v>
      </c>
      <c r="AU41" s="313">
        <f t="shared" si="29"/>
        <v>0.21671991480298189</v>
      </c>
      <c r="AV41" s="313">
        <f t="shared" si="30"/>
        <v>0.207769684356573</v>
      </c>
      <c r="AW41" s="313">
        <f t="shared" si="31"/>
        <v>0.20917775503241215</v>
      </c>
      <c r="AX41" s="313">
        <f t="shared" si="32"/>
        <v>0.19589412962334576</v>
      </c>
      <c r="AY41" s="313">
        <f t="shared" si="33"/>
        <v>0.18912037037037038</v>
      </c>
      <c r="AZ41" s="313">
        <f t="shared" si="34"/>
        <v>0.17046649145860709</v>
      </c>
      <c r="BA41" s="313">
        <f t="shared" si="35"/>
        <v>0.16959635416666666</v>
      </c>
      <c r="BB41" s="313">
        <f t="shared" si="18"/>
        <v>0.18664294954721863</v>
      </c>
      <c r="BC41" s="319">
        <v>288398</v>
      </c>
      <c r="BD41" s="316">
        <v>288875</v>
      </c>
      <c r="BE41" s="316">
        <v>290856</v>
      </c>
      <c r="BF41" s="316">
        <v>290161</v>
      </c>
      <c r="BG41" s="316">
        <v>289821</v>
      </c>
      <c r="BH41" s="316">
        <v>290385</v>
      </c>
      <c r="BI41" s="316">
        <v>284537</v>
      </c>
      <c r="BJ41" s="316">
        <v>283734</v>
      </c>
      <c r="BK41" s="316">
        <v>280086</v>
      </c>
      <c r="BL41" s="316">
        <v>278169</v>
      </c>
      <c r="BM41" s="316">
        <v>277160</v>
      </c>
      <c r="BN41" s="316">
        <v>279439</v>
      </c>
      <c r="BO41" s="316">
        <v>243823</v>
      </c>
      <c r="BP41" s="316">
        <v>262922</v>
      </c>
      <c r="BQ41" s="320">
        <v>256627</v>
      </c>
      <c r="BR41" s="316">
        <v>260656</v>
      </c>
      <c r="BS41" s="318">
        <v>269519</v>
      </c>
      <c r="BT41" s="316">
        <v>266.89999999999998</v>
      </c>
      <c r="BU41" s="316">
        <v>260.7</v>
      </c>
      <c r="BV41" s="316">
        <v>255.3</v>
      </c>
      <c r="BW41" s="316">
        <v>257.10000000000002</v>
      </c>
      <c r="BX41" s="316">
        <v>257</v>
      </c>
      <c r="BY41" s="316">
        <v>260</v>
      </c>
      <c r="BZ41" s="316">
        <v>264.8</v>
      </c>
      <c r="CA41" s="316">
        <v>270.60000000000002</v>
      </c>
      <c r="CB41" s="316">
        <v>274.5</v>
      </c>
      <c r="CC41" s="316">
        <v>281.7</v>
      </c>
      <c r="CD41" s="316">
        <v>288.3</v>
      </c>
      <c r="CE41" s="316">
        <v>293.10000000000002</v>
      </c>
      <c r="CF41" s="316">
        <v>294.7</v>
      </c>
      <c r="CG41" s="316">
        <v>302.39999999999998</v>
      </c>
      <c r="CH41" s="316">
        <v>304.39999999999998</v>
      </c>
      <c r="CI41" s="316">
        <v>307.2</v>
      </c>
      <c r="CJ41" s="318">
        <v>309.2</v>
      </c>
      <c r="CK41" s="172"/>
      <c r="CL41" s="172"/>
      <c r="CM41" s="172"/>
      <c r="CO41" s="174"/>
      <c r="CP41" s="174"/>
      <c r="CQ41" s="174"/>
      <c r="CR41" s="174"/>
    </row>
    <row r="42" spans="1:96" s="173" customFormat="1" ht="15.75" customHeight="1" x14ac:dyDescent="0.3">
      <c r="A42" s="164"/>
      <c r="B42" s="212" t="s">
        <v>138</v>
      </c>
      <c r="C42" s="192" t="s">
        <v>49</v>
      </c>
      <c r="D42" s="235">
        <v>11379.01</v>
      </c>
      <c r="E42" s="223">
        <v>11306.77</v>
      </c>
      <c r="F42" s="223">
        <v>11059.84</v>
      </c>
      <c r="G42" s="223">
        <v>10328.19</v>
      </c>
      <c r="H42" s="223">
        <v>9955.44</v>
      </c>
      <c r="I42" s="223">
        <v>9920.35</v>
      </c>
      <c r="J42" s="223">
        <v>9861.35</v>
      </c>
      <c r="K42" s="223">
        <v>10006.49</v>
      </c>
      <c r="L42" s="223">
        <v>9779.6200000000008</v>
      </c>
      <c r="M42" s="223">
        <v>9678.17</v>
      </c>
      <c r="N42" s="223">
        <v>9182.5</v>
      </c>
      <c r="O42" s="223">
        <v>9029.9699999999993</v>
      </c>
      <c r="P42" s="223">
        <v>8401.3799999999992</v>
      </c>
      <c r="Q42" s="223">
        <v>8414.93</v>
      </c>
      <c r="R42" s="223">
        <v>7441.09</v>
      </c>
      <c r="S42" s="223">
        <v>7290.03</v>
      </c>
      <c r="T42" s="227">
        <v>8141.97</v>
      </c>
      <c r="U42" s="256" t="s">
        <v>188</v>
      </c>
      <c r="V42" s="256" t="s">
        <v>188</v>
      </c>
      <c r="W42" s="256" t="s">
        <v>188</v>
      </c>
      <c r="X42" s="256" t="s">
        <v>188</v>
      </c>
      <c r="Y42" s="256" t="s">
        <v>188</v>
      </c>
      <c r="Z42" s="256" t="s">
        <v>188</v>
      </c>
      <c r="AA42" s="256" t="s">
        <v>188</v>
      </c>
      <c r="AB42" s="256" t="s">
        <v>188</v>
      </c>
      <c r="AC42" s="256" t="s">
        <v>188</v>
      </c>
      <c r="AD42" s="256" t="s">
        <v>188</v>
      </c>
      <c r="AE42" s="256" t="s">
        <v>188</v>
      </c>
      <c r="AF42" s="256" t="s">
        <v>188</v>
      </c>
      <c r="AG42" s="256" t="s">
        <v>188</v>
      </c>
      <c r="AH42" s="256" t="s">
        <v>188</v>
      </c>
      <c r="AI42" s="256" t="s">
        <v>188</v>
      </c>
      <c r="AJ42" s="256" t="s">
        <v>188</v>
      </c>
      <c r="AK42" s="256" t="s">
        <v>188</v>
      </c>
      <c r="AL42" s="312" t="s">
        <v>188</v>
      </c>
      <c r="AM42" s="313" t="s">
        <v>188</v>
      </c>
      <c r="AN42" s="313" t="s">
        <v>188</v>
      </c>
      <c r="AO42" s="313" t="s">
        <v>188</v>
      </c>
      <c r="AP42" s="313" t="s">
        <v>188</v>
      </c>
      <c r="AQ42" s="313" t="s">
        <v>188</v>
      </c>
      <c r="AR42" s="313" t="s">
        <v>188</v>
      </c>
      <c r="AS42" s="313" t="s">
        <v>188</v>
      </c>
      <c r="AT42" s="313" t="s">
        <v>188</v>
      </c>
      <c r="AU42" s="313" t="s">
        <v>188</v>
      </c>
      <c r="AV42" s="313" t="s">
        <v>188</v>
      </c>
      <c r="AW42" s="313" t="s">
        <v>188</v>
      </c>
      <c r="AX42" s="313" t="s">
        <v>188</v>
      </c>
      <c r="AY42" s="313" t="s">
        <v>188</v>
      </c>
      <c r="AZ42" s="313" t="s">
        <v>188</v>
      </c>
      <c r="BA42" s="313" t="s">
        <v>188</v>
      </c>
      <c r="BB42" s="313" t="s">
        <v>188</v>
      </c>
      <c r="BC42" s="414" t="s">
        <v>188</v>
      </c>
      <c r="BD42" s="313" t="s">
        <v>188</v>
      </c>
      <c r="BE42" s="313" t="s">
        <v>188</v>
      </c>
      <c r="BF42" s="313" t="s">
        <v>188</v>
      </c>
      <c r="BG42" s="313" t="s">
        <v>188</v>
      </c>
      <c r="BH42" s="313" t="s">
        <v>188</v>
      </c>
      <c r="BI42" s="313" t="s">
        <v>188</v>
      </c>
      <c r="BJ42" s="313" t="s">
        <v>188</v>
      </c>
      <c r="BK42" s="313" t="s">
        <v>188</v>
      </c>
      <c r="BL42" s="313" t="s">
        <v>188</v>
      </c>
      <c r="BM42" s="313" t="s">
        <v>188</v>
      </c>
      <c r="BN42" s="313" t="s">
        <v>188</v>
      </c>
      <c r="BO42" s="313" t="s">
        <v>188</v>
      </c>
      <c r="BP42" s="313" t="s">
        <v>188</v>
      </c>
      <c r="BQ42" s="313" t="s">
        <v>188</v>
      </c>
      <c r="BR42" s="313" t="s">
        <v>188</v>
      </c>
      <c r="BS42" s="313" t="s">
        <v>188</v>
      </c>
      <c r="BT42" s="414" t="s">
        <v>188</v>
      </c>
      <c r="BU42" s="313" t="s">
        <v>188</v>
      </c>
      <c r="BV42" s="313" t="s">
        <v>188</v>
      </c>
      <c r="BW42" s="313" t="s">
        <v>188</v>
      </c>
      <c r="BX42" s="313" t="s">
        <v>188</v>
      </c>
      <c r="BY42" s="313" t="s">
        <v>188</v>
      </c>
      <c r="BZ42" s="313" t="s">
        <v>188</v>
      </c>
      <c r="CA42" s="313" t="s">
        <v>188</v>
      </c>
      <c r="CB42" s="313" t="s">
        <v>188</v>
      </c>
      <c r="CC42" s="313" t="s">
        <v>188</v>
      </c>
      <c r="CD42" s="313" t="s">
        <v>188</v>
      </c>
      <c r="CE42" s="313" t="s">
        <v>188</v>
      </c>
      <c r="CF42" s="313" t="s">
        <v>188</v>
      </c>
      <c r="CG42" s="313" t="s">
        <v>188</v>
      </c>
      <c r="CH42" s="313" t="s">
        <v>188</v>
      </c>
      <c r="CI42" s="313" t="s">
        <v>188</v>
      </c>
      <c r="CJ42" s="313" t="s">
        <v>188</v>
      </c>
    </row>
    <row r="43" spans="1:96" s="167" customFormat="1" ht="15.75" customHeight="1" x14ac:dyDescent="0.3">
      <c r="A43" s="164"/>
      <c r="B43" s="203" t="s">
        <v>99</v>
      </c>
      <c r="C43" s="214" t="s">
        <v>30</v>
      </c>
      <c r="D43" s="328">
        <v>67500.350000000006</v>
      </c>
      <c r="E43" s="267">
        <v>62056.22</v>
      </c>
      <c r="F43" s="267">
        <v>68201.05</v>
      </c>
      <c r="G43" s="267">
        <v>62904.05</v>
      </c>
      <c r="H43" s="267">
        <v>59353</v>
      </c>
      <c r="I43" s="267">
        <v>57780.67</v>
      </c>
      <c r="J43" s="267">
        <v>56219.74</v>
      </c>
      <c r="K43" s="267">
        <v>56870.92</v>
      </c>
      <c r="L43" s="267">
        <v>57817.279999999999</v>
      </c>
      <c r="M43" s="267">
        <v>56470.76</v>
      </c>
      <c r="N43" s="267">
        <v>55463.32</v>
      </c>
      <c r="O43" s="267">
        <v>54189.42</v>
      </c>
      <c r="P43" s="267">
        <v>48660.32</v>
      </c>
      <c r="Q43" s="267">
        <v>50681.96</v>
      </c>
      <c r="R43" s="267">
        <v>49492.4</v>
      </c>
      <c r="S43" s="267">
        <v>48754.01</v>
      </c>
      <c r="T43" s="268">
        <v>51708.61</v>
      </c>
      <c r="U43" s="267">
        <f t="shared" si="16"/>
        <v>13.578668766286775</v>
      </c>
      <c r="V43" s="267">
        <f t="shared" ref="V43" si="36">(E43*1000)/BD43</f>
        <v>13.038365932284192</v>
      </c>
      <c r="W43" s="267">
        <f t="shared" ref="W43" si="37">(F43*1000)/BE43</f>
        <v>13.55019066334712</v>
      </c>
      <c r="X43" s="267">
        <f t="shared" ref="X43" si="38">(G43*1000)/BF43</f>
        <v>12.11449404925833</v>
      </c>
      <c r="Y43" s="267">
        <f t="shared" ref="Y43" si="39">(H43*1000)/BG43</f>
        <v>11.478174971533244</v>
      </c>
      <c r="Z43" s="267">
        <f t="shared" ref="Z43" si="40">(I43*1000)/BH43</f>
        <v>11.048410905867406</v>
      </c>
      <c r="AA43" s="267">
        <f t="shared" ref="AA43" si="41">(J43*1000)/BI43</f>
        <v>10.508684752205488</v>
      </c>
      <c r="AB43" s="267">
        <f t="shared" ref="AB43" si="42">(K43*1000)/BJ43</f>
        <v>10.183527948918087</v>
      </c>
      <c r="AC43" s="267">
        <f t="shared" ref="AC43" si="43">(L43*1000)/BK43</f>
        <v>10.136949938959786</v>
      </c>
      <c r="AD43" s="267">
        <f t="shared" ref="AD43" si="44">(M43*1000)/BL43</f>
        <v>9.7178973830004658</v>
      </c>
      <c r="AE43" s="267">
        <f t="shared" ref="AE43" si="45">(N43*1000)/BM43</f>
        <v>9.3785073238781678</v>
      </c>
      <c r="AF43" s="267">
        <f t="shared" ref="AF43" si="46">(O43*1000)/BN43</f>
        <v>8.9301782445741456</v>
      </c>
      <c r="AG43" s="267">
        <f t="shared" ref="AG43" si="47">(P43*1000)/BO43</f>
        <v>8.1771358299704673</v>
      </c>
      <c r="AH43" s="267">
        <f t="shared" ref="AH43" si="48">(Q43*1000)/BP43</f>
        <v>8.0938867327673787</v>
      </c>
      <c r="AI43" s="267">
        <f t="shared" ref="AI43" si="49">(R43*1000)/BQ43</f>
        <v>7.8059154582594612</v>
      </c>
      <c r="AJ43" s="267">
        <f t="shared" ref="AJ43" si="50">(S43*1000)/BR43</f>
        <v>7.7051799679269619</v>
      </c>
      <c r="AK43" s="267">
        <f t="shared" ref="AK43" si="51">(T43*1000)/BS43</f>
        <v>8.0958809161132397</v>
      </c>
      <c r="AL43" s="328">
        <f t="shared" si="17"/>
        <v>14.638347935461486</v>
      </c>
      <c r="AM43" s="267">
        <f t="shared" ref="AM43" si="52">(E43*1000)/(BU43*1000)</f>
        <v>13.736545953603683</v>
      </c>
      <c r="AN43" s="267">
        <f t="shared" ref="AN43" si="53">(F43*1000)/(BV43*1000)</f>
        <v>14.996163064271421</v>
      </c>
      <c r="AO43" s="267">
        <f t="shared" ref="AO43" si="54">(G43*1000)/(BW43*1000)</f>
        <v>13.521355487726238</v>
      </c>
      <c r="AP43" s="267">
        <f t="shared" ref="AP43" si="55">(H43*1000)/(BX43*1000)</f>
        <v>12.660352808173887</v>
      </c>
      <c r="AQ43" s="267">
        <f t="shared" ref="AQ43" si="56">(I43*1000)/(BY43*1000)</f>
        <v>12.200052786047593</v>
      </c>
      <c r="AR43" s="267">
        <f t="shared" ref="AR43" si="57">(J43*1000)/(BZ43*1000)</f>
        <v>11.699284138677321</v>
      </c>
      <c r="AS43" s="267">
        <f t="shared" ref="AS43" si="58">(K43*1000)/(CA43*1000)</f>
        <v>11.659611284238149</v>
      </c>
      <c r="AT43" s="267">
        <f t="shared" ref="AT43" si="59">(L43*1000)/(CB43*1000)</f>
        <v>11.622031036423575</v>
      </c>
      <c r="AU43" s="267">
        <f t="shared" ref="AU43" si="60">(M43*1000)/(CC43*1000)</f>
        <v>11.072046742348489</v>
      </c>
      <c r="AV43" s="267">
        <f t="shared" ref="AV43" si="61">(N43*1000)/(CD43*1000)</f>
        <v>10.694198175963596</v>
      </c>
      <c r="AW43" s="267">
        <f t="shared" ref="AW43" si="62">(O43*1000)/(CE43*1000)</f>
        <v>10.381910491225382</v>
      </c>
      <c r="AX43" s="267">
        <f t="shared" ref="AX43" si="63">(P43*1000)/(CF43*1000)</f>
        <v>9.443288245454017</v>
      </c>
      <c r="AY43" s="267">
        <f t="shared" ref="AY43" si="64">(Q43*1000)/(CG43*1000)</f>
        <v>9.7130953065409464</v>
      </c>
      <c r="AZ43" s="267">
        <f t="shared" ref="AZ43" si="65">(R43*1000)/(CH43*1000)</f>
        <v>9.1647501064755659</v>
      </c>
      <c r="BA43" s="267">
        <f t="shared" ref="BA43" si="66">(S43*1000)/(CI43*1000)</f>
        <v>8.9216260727944814</v>
      </c>
      <c r="BB43" s="268">
        <f t="shared" ref="BB43" si="67">(T43*1000)/(CJ43*1000)</f>
        <v>9.491475614456947</v>
      </c>
      <c r="BC43" s="328">
        <v>4971058</v>
      </c>
      <c r="BD43" s="267">
        <v>4759509</v>
      </c>
      <c r="BE43" s="267">
        <v>5033217</v>
      </c>
      <c r="BF43" s="267">
        <v>5192462</v>
      </c>
      <c r="BG43" s="267">
        <v>5170944</v>
      </c>
      <c r="BH43" s="267">
        <v>5229772</v>
      </c>
      <c r="BI43" s="267">
        <v>5349836</v>
      </c>
      <c r="BJ43" s="267">
        <v>5584599</v>
      </c>
      <c r="BK43" s="267">
        <v>5703617</v>
      </c>
      <c r="BL43" s="267">
        <v>5811006</v>
      </c>
      <c r="BM43" s="267">
        <v>5913875</v>
      </c>
      <c r="BN43" s="267">
        <v>6068123</v>
      </c>
      <c r="BO43" s="267">
        <v>5950778</v>
      </c>
      <c r="BP43" s="267">
        <v>6261758</v>
      </c>
      <c r="BQ43" s="267">
        <v>6340371</v>
      </c>
      <c r="BR43" s="267">
        <v>6327433</v>
      </c>
      <c r="BS43" s="268">
        <v>6387027</v>
      </c>
      <c r="BT43" s="267">
        <v>4611.2</v>
      </c>
      <c r="BU43" s="267">
        <v>4517.6000000000004</v>
      </c>
      <c r="BV43" s="267">
        <v>4547.8999999999996</v>
      </c>
      <c r="BW43" s="267">
        <v>4652.2</v>
      </c>
      <c r="BX43" s="267">
        <v>4688.1000000000004</v>
      </c>
      <c r="BY43" s="267">
        <v>4736.1000000000004</v>
      </c>
      <c r="BZ43" s="267">
        <v>4805.3999999999996</v>
      </c>
      <c r="CA43" s="267">
        <v>4877.6000000000004</v>
      </c>
      <c r="CB43" s="267">
        <v>4974.8</v>
      </c>
      <c r="CC43" s="267">
        <v>5100.3</v>
      </c>
      <c r="CD43" s="267">
        <v>5186.3</v>
      </c>
      <c r="CE43" s="267">
        <v>5219.6000000000004</v>
      </c>
      <c r="CF43" s="267">
        <v>5152.8999999999996</v>
      </c>
      <c r="CG43" s="267">
        <v>5217.8999999999996</v>
      </c>
      <c r="CH43" s="267">
        <v>5400.3</v>
      </c>
      <c r="CI43" s="267">
        <v>5464.7</v>
      </c>
      <c r="CJ43" s="268">
        <v>5447.9</v>
      </c>
    </row>
    <row r="44" spans="1:96" s="167" customFormat="1" ht="15.75" customHeight="1" x14ac:dyDescent="0.3">
      <c r="A44" s="164"/>
      <c r="B44" s="215" t="s">
        <v>51</v>
      </c>
      <c r="C44" s="215" t="s">
        <v>51</v>
      </c>
      <c r="D44" s="271"/>
      <c r="E44" s="271"/>
      <c r="F44" s="271"/>
      <c r="G44" s="271"/>
      <c r="H44" s="271"/>
      <c r="I44" s="271"/>
      <c r="J44" s="271"/>
      <c r="K44" s="271"/>
      <c r="L44" s="271"/>
      <c r="M44" s="271"/>
      <c r="N44" s="271"/>
      <c r="O44" s="271"/>
      <c r="P44" s="271"/>
      <c r="Q44" s="271"/>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c r="CD44" s="271"/>
      <c r="CE44" s="271"/>
      <c r="CF44" s="271"/>
      <c r="CG44" s="271"/>
      <c r="CH44" s="271"/>
      <c r="CI44" s="263"/>
      <c r="CJ44" s="263"/>
    </row>
    <row r="45" spans="1:96" s="167" customFormat="1" ht="15.75" customHeight="1" x14ac:dyDescent="0.3">
      <c r="A45" s="164"/>
      <c r="B45" s="215" t="s">
        <v>51</v>
      </c>
      <c r="C45" s="215" t="s">
        <v>51</v>
      </c>
      <c r="D45" s="271"/>
      <c r="E45" s="271"/>
      <c r="F45" s="271"/>
      <c r="G45" s="271"/>
      <c r="H45" s="271"/>
      <c r="I45" s="271"/>
      <c r="J45" s="271"/>
      <c r="K45" s="271"/>
      <c r="L45" s="271"/>
      <c r="M45" s="271"/>
      <c r="N45" s="271"/>
      <c r="O45" s="271"/>
      <c r="P45" s="271"/>
      <c r="Q45" s="271"/>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c r="CD45" s="271"/>
      <c r="CE45" s="271"/>
      <c r="CF45" s="271"/>
      <c r="CG45" s="271"/>
      <c r="CH45" s="271"/>
      <c r="CI45" s="263"/>
      <c r="CJ45" s="263"/>
    </row>
    <row r="46" spans="1:96" ht="15.75" customHeight="1" x14ac:dyDescent="0.25">
      <c r="A46" s="164"/>
      <c r="B46" s="208" t="str">
        <f>B3</f>
        <v>Greenhouse gas emissions</v>
      </c>
      <c r="C46" s="208" t="str">
        <f>C3</f>
        <v>Utsläpp av växthusgaser</v>
      </c>
      <c r="D46" s="264"/>
      <c r="E46" s="264"/>
      <c r="F46" s="264"/>
      <c r="G46" s="264"/>
      <c r="H46" s="264"/>
      <c r="I46" s="264"/>
      <c r="J46" s="264"/>
      <c r="K46" s="264"/>
      <c r="L46" s="264"/>
      <c r="M46" s="264"/>
      <c r="N46" s="264"/>
      <c r="O46" s="264"/>
      <c r="P46" s="264"/>
      <c r="Q46" s="264"/>
      <c r="R46" s="264"/>
      <c r="S46" s="264"/>
      <c r="T46" s="26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4"/>
      <c r="BZ46" s="264"/>
      <c r="CA46" s="264"/>
      <c r="CB46" s="264"/>
      <c r="CC46" s="264"/>
      <c r="CD46" s="264"/>
      <c r="CE46" s="264"/>
      <c r="CF46" s="264"/>
      <c r="CG46" s="264"/>
      <c r="CH46" s="264"/>
      <c r="CI46" s="329"/>
      <c r="CJ46" s="329"/>
    </row>
    <row r="47" spans="1:96" s="333" customFormat="1" ht="15.75" customHeight="1" x14ac:dyDescent="0.25">
      <c r="A47" s="124"/>
      <c r="B47" s="208" t="str">
        <f>B4</f>
        <v>Thousand tonnes carbon dioxide equivalents</v>
      </c>
      <c r="C47" s="208" t="str">
        <f>C4</f>
        <v>Tusen ton koldioxidekvivalenter</v>
      </c>
      <c r="D47" s="163" t="s">
        <v>359</v>
      </c>
      <c r="E47" s="330"/>
      <c r="F47" s="331"/>
      <c r="G47" s="331"/>
      <c r="H47" s="331"/>
      <c r="I47" s="331"/>
      <c r="J47" s="331"/>
      <c r="K47" s="331"/>
      <c r="L47" s="331"/>
      <c r="M47" s="331"/>
      <c r="N47" s="331"/>
      <c r="O47" s="331"/>
      <c r="P47" s="331"/>
      <c r="Q47" s="331"/>
      <c r="R47" s="331"/>
      <c r="S47" s="331"/>
      <c r="T47" s="332"/>
      <c r="U47" s="331" t="s">
        <v>369</v>
      </c>
      <c r="V47" s="331"/>
      <c r="W47" s="331"/>
      <c r="X47" s="331"/>
      <c r="Y47" s="331"/>
      <c r="Z47" s="331"/>
      <c r="AA47" s="331"/>
      <c r="AB47" s="331"/>
      <c r="AC47" s="331"/>
      <c r="AD47" s="331"/>
      <c r="AE47" s="331"/>
      <c r="AF47" s="331"/>
      <c r="AG47" s="331"/>
      <c r="AH47" s="331"/>
      <c r="AI47" s="331"/>
      <c r="AJ47" s="331"/>
      <c r="AK47" s="331"/>
      <c r="AL47" s="163" t="s">
        <v>218</v>
      </c>
      <c r="AM47" s="331"/>
      <c r="AN47" s="331"/>
      <c r="AO47" s="331"/>
      <c r="AP47" s="331"/>
      <c r="AQ47" s="331"/>
      <c r="AR47" s="331"/>
      <c r="AS47" s="331"/>
      <c r="AT47" s="331"/>
      <c r="AU47" s="331"/>
      <c r="AV47" s="331"/>
      <c r="AW47" s="331"/>
      <c r="AX47" s="331"/>
      <c r="AY47" s="331"/>
      <c r="AZ47" s="331"/>
      <c r="BA47" s="331"/>
      <c r="BB47" s="331"/>
      <c r="BC47" s="163" t="s">
        <v>338</v>
      </c>
      <c r="BD47" s="331"/>
      <c r="BE47" s="331"/>
      <c r="BF47" s="331"/>
      <c r="BG47" s="331"/>
      <c r="BH47" s="331"/>
      <c r="BI47" s="331"/>
      <c r="BJ47" s="331"/>
      <c r="BK47" s="331"/>
      <c r="BL47" s="331"/>
      <c r="BM47" s="331"/>
      <c r="BN47" s="331"/>
      <c r="BO47" s="331"/>
      <c r="BP47" s="331"/>
      <c r="BQ47" s="331"/>
      <c r="BR47" s="331"/>
      <c r="BS47" s="332"/>
      <c r="BT47" s="163" t="s">
        <v>185</v>
      </c>
      <c r="BU47" s="331"/>
      <c r="BV47" s="331"/>
      <c r="BW47" s="331"/>
      <c r="BX47" s="331"/>
      <c r="BY47" s="331"/>
      <c r="BZ47" s="331"/>
      <c r="CA47" s="331"/>
      <c r="CB47" s="331"/>
      <c r="CC47" s="331"/>
      <c r="CD47" s="331"/>
      <c r="CE47" s="331"/>
      <c r="CF47" s="331"/>
      <c r="CG47" s="331"/>
      <c r="CH47" s="331"/>
      <c r="CI47" s="331"/>
      <c r="CJ47" s="332"/>
    </row>
    <row r="48" spans="1:96" ht="15.75" customHeight="1" x14ac:dyDescent="0.25">
      <c r="A48" s="164"/>
      <c r="B48" s="216" t="s">
        <v>100</v>
      </c>
      <c r="C48" s="217" t="s">
        <v>173</v>
      </c>
      <c r="D48" s="321">
        <f>D5</f>
        <v>2008</v>
      </c>
      <c r="E48" s="322">
        <f t="shared" ref="E48:T48" si="68">E5</f>
        <v>2009</v>
      </c>
      <c r="F48" s="322">
        <f t="shared" si="68"/>
        <v>2010</v>
      </c>
      <c r="G48" s="322">
        <f t="shared" si="68"/>
        <v>2011</v>
      </c>
      <c r="H48" s="322">
        <f t="shared" si="68"/>
        <v>2012</v>
      </c>
      <c r="I48" s="322">
        <f t="shared" si="68"/>
        <v>2013</v>
      </c>
      <c r="J48" s="322">
        <f t="shared" si="68"/>
        <v>2014</v>
      </c>
      <c r="K48" s="322">
        <f t="shared" si="68"/>
        <v>2015</v>
      </c>
      <c r="L48" s="322">
        <f t="shared" si="68"/>
        <v>2016</v>
      </c>
      <c r="M48" s="322">
        <f t="shared" si="68"/>
        <v>2017</v>
      </c>
      <c r="N48" s="322">
        <f t="shared" si="68"/>
        <v>2018</v>
      </c>
      <c r="O48" s="322">
        <f t="shared" si="68"/>
        <v>2019</v>
      </c>
      <c r="P48" s="322">
        <f t="shared" si="68"/>
        <v>2020</v>
      </c>
      <c r="Q48" s="322">
        <f t="shared" si="68"/>
        <v>2021</v>
      </c>
      <c r="R48" s="322">
        <f t="shared" si="68"/>
        <v>2022</v>
      </c>
      <c r="S48" s="322">
        <f t="shared" si="68"/>
        <v>2023</v>
      </c>
      <c r="T48" s="323" t="str">
        <f t="shared" si="68"/>
        <v>2024***</v>
      </c>
      <c r="U48" s="311">
        <v>2008</v>
      </c>
      <c r="V48" s="311">
        <v>2009</v>
      </c>
      <c r="W48" s="311">
        <v>2010</v>
      </c>
      <c r="X48" s="311">
        <v>2011</v>
      </c>
      <c r="Y48" s="311">
        <v>2012</v>
      </c>
      <c r="Z48" s="311">
        <v>2013</v>
      </c>
      <c r="AA48" s="311">
        <v>2014</v>
      </c>
      <c r="AB48" s="311">
        <v>2015</v>
      </c>
      <c r="AC48" s="311">
        <v>2016</v>
      </c>
      <c r="AD48" s="311">
        <v>2017</v>
      </c>
      <c r="AE48" s="311">
        <v>2018</v>
      </c>
      <c r="AF48" s="311">
        <v>2019</v>
      </c>
      <c r="AG48" s="311">
        <v>2020</v>
      </c>
      <c r="AH48" s="311">
        <v>2021</v>
      </c>
      <c r="AI48" s="311">
        <v>2022</v>
      </c>
      <c r="AJ48" s="311" t="s">
        <v>348</v>
      </c>
      <c r="AK48" s="311" t="s">
        <v>344</v>
      </c>
      <c r="AL48" s="326">
        <v>2008</v>
      </c>
      <c r="AM48" s="311">
        <v>2009</v>
      </c>
      <c r="AN48" s="311">
        <v>2010</v>
      </c>
      <c r="AO48" s="311">
        <v>2011</v>
      </c>
      <c r="AP48" s="311">
        <v>2012</v>
      </c>
      <c r="AQ48" s="311">
        <v>2013</v>
      </c>
      <c r="AR48" s="311">
        <v>2014</v>
      </c>
      <c r="AS48" s="311">
        <v>2015</v>
      </c>
      <c r="AT48" s="311">
        <v>2016</v>
      </c>
      <c r="AU48" s="311">
        <v>2017</v>
      </c>
      <c r="AV48" s="311">
        <v>2018</v>
      </c>
      <c r="AW48" s="311">
        <v>2019</v>
      </c>
      <c r="AX48" s="311">
        <v>2020</v>
      </c>
      <c r="AY48" s="311">
        <v>2021</v>
      </c>
      <c r="AZ48" s="311">
        <v>2022</v>
      </c>
      <c r="BA48" s="311">
        <v>2023</v>
      </c>
      <c r="BB48" s="311" t="s">
        <v>344</v>
      </c>
      <c r="BC48" s="326">
        <f>BC5</f>
        <v>2008</v>
      </c>
      <c r="BD48" s="311">
        <f t="shared" ref="BD48:BR48" si="69">BD5</f>
        <v>2009</v>
      </c>
      <c r="BE48" s="311">
        <f t="shared" si="69"/>
        <v>2010</v>
      </c>
      <c r="BF48" s="311">
        <f t="shared" si="69"/>
        <v>2011</v>
      </c>
      <c r="BG48" s="311">
        <f t="shared" si="69"/>
        <v>2012</v>
      </c>
      <c r="BH48" s="311">
        <f t="shared" si="69"/>
        <v>2013</v>
      </c>
      <c r="BI48" s="311">
        <f t="shared" si="69"/>
        <v>2014</v>
      </c>
      <c r="BJ48" s="311">
        <f t="shared" si="69"/>
        <v>2015</v>
      </c>
      <c r="BK48" s="311">
        <f t="shared" si="69"/>
        <v>2016</v>
      </c>
      <c r="BL48" s="311">
        <f t="shared" si="69"/>
        <v>2017</v>
      </c>
      <c r="BM48" s="311">
        <f t="shared" si="69"/>
        <v>2018</v>
      </c>
      <c r="BN48" s="311">
        <f t="shared" si="69"/>
        <v>2019</v>
      </c>
      <c r="BO48" s="311">
        <f t="shared" si="69"/>
        <v>2020</v>
      </c>
      <c r="BP48" s="311">
        <f t="shared" si="69"/>
        <v>2021</v>
      </c>
      <c r="BQ48" s="311">
        <f t="shared" si="69"/>
        <v>2022</v>
      </c>
      <c r="BR48" s="311">
        <f t="shared" si="69"/>
        <v>2023</v>
      </c>
      <c r="BS48" s="311" t="str">
        <f>BS5</f>
        <v>2024***</v>
      </c>
      <c r="BT48" s="326">
        <f>BT5</f>
        <v>2008</v>
      </c>
      <c r="BU48" s="311">
        <f t="shared" ref="BU48:CI48" si="70">BU5</f>
        <v>2009</v>
      </c>
      <c r="BV48" s="311">
        <f t="shared" si="70"/>
        <v>2010</v>
      </c>
      <c r="BW48" s="311">
        <f t="shared" si="70"/>
        <v>2011</v>
      </c>
      <c r="BX48" s="311">
        <f t="shared" si="70"/>
        <v>2012</v>
      </c>
      <c r="BY48" s="311">
        <f t="shared" si="70"/>
        <v>2013</v>
      </c>
      <c r="BZ48" s="311">
        <f t="shared" si="70"/>
        <v>2014</v>
      </c>
      <c r="CA48" s="311">
        <f t="shared" si="70"/>
        <v>2015</v>
      </c>
      <c r="CB48" s="311">
        <f t="shared" si="70"/>
        <v>2016</v>
      </c>
      <c r="CC48" s="311">
        <f t="shared" si="70"/>
        <v>2017</v>
      </c>
      <c r="CD48" s="311">
        <f t="shared" si="70"/>
        <v>2018</v>
      </c>
      <c r="CE48" s="311">
        <f t="shared" si="70"/>
        <v>2019</v>
      </c>
      <c r="CF48" s="311">
        <f t="shared" si="70"/>
        <v>2020</v>
      </c>
      <c r="CG48" s="311">
        <f t="shared" si="70"/>
        <v>2021</v>
      </c>
      <c r="CH48" s="311">
        <f t="shared" si="70"/>
        <v>2022</v>
      </c>
      <c r="CI48" s="311">
        <f t="shared" si="70"/>
        <v>2023</v>
      </c>
      <c r="CJ48" s="311" t="str">
        <f>CJ5</f>
        <v>2024***</v>
      </c>
    </row>
    <row r="49" spans="1:88" ht="15.75" customHeight="1" x14ac:dyDescent="0.25">
      <c r="A49" s="164"/>
      <c r="B49" s="204" t="s">
        <v>91</v>
      </c>
      <c r="C49" s="205" t="s">
        <v>22</v>
      </c>
      <c r="D49" s="222">
        <v>8886.17</v>
      </c>
      <c r="E49" s="236">
        <v>8558.84</v>
      </c>
      <c r="F49" s="236">
        <v>8775.42</v>
      </c>
      <c r="G49" s="236">
        <v>8753.94</v>
      </c>
      <c r="H49" s="236">
        <v>8606.24</v>
      </c>
      <c r="I49" s="236">
        <v>8583.19</v>
      </c>
      <c r="J49" s="236">
        <v>8563.64</v>
      </c>
      <c r="K49" s="236">
        <v>8549.92</v>
      </c>
      <c r="L49" s="236">
        <v>8383.61</v>
      </c>
      <c r="M49" s="236">
        <v>8436.2900000000009</v>
      </c>
      <c r="N49" s="236">
        <v>8062.07</v>
      </c>
      <c r="O49" s="236">
        <v>8114.62</v>
      </c>
      <c r="P49" s="236">
        <v>8143.63</v>
      </c>
      <c r="Q49" s="236">
        <v>8023.78</v>
      </c>
      <c r="R49" s="236">
        <v>7940.97</v>
      </c>
      <c r="S49" s="236">
        <v>7862.68</v>
      </c>
      <c r="T49" s="237">
        <v>8252.5300000000007</v>
      </c>
      <c r="U49" s="256">
        <f>(D49*1000)/BC49</f>
        <v>122.3282673935189</v>
      </c>
      <c r="V49" s="256">
        <f>(E49*1000)/BD49</f>
        <v>112.77954934774014</v>
      </c>
      <c r="W49" s="256">
        <f t="shared" ref="V49:AK58" si="71">(F49*1000)/BE49</f>
        <v>115.16148082046168</v>
      </c>
      <c r="X49" s="256">
        <f t="shared" si="71"/>
        <v>109.65040395816371</v>
      </c>
      <c r="Y49" s="256">
        <f t="shared" si="71"/>
        <v>106.65278707214911</v>
      </c>
      <c r="Z49" s="256">
        <f t="shared" si="71"/>
        <v>99.782489915018772</v>
      </c>
      <c r="AA49" s="256">
        <f t="shared" si="71"/>
        <v>90.432964433555796</v>
      </c>
      <c r="AB49" s="256">
        <f t="shared" si="71"/>
        <v>87.335873417980125</v>
      </c>
      <c r="AC49" s="256">
        <f t="shared" si="71"/>
        <v>85.897643442622964</v>
      </c>
      <c r="AD49" s="256">
        <f t="shared" si="71"/>
        <v>83.311508759455663</v>
      </c>
      <c r="AE49" s="256">
        <f t="shared" si="71"/>
        <v>90.791121421653642</v>
      </c>
      <c r="AF49" s="256">
        <f t="shared" si="71"/>
        <v>84.612785835688143</v>
      </c>
      <c r="AG49" s="256">
        <f t="shared" si="71"/>
        <v>87.111622185377328</v>
      </c>
      <c r="AH49" s="256">
        <f t="shared" si="71"/>
        <v>86.824290691886517</v>
      </c>
      <c r="AI49" s="256">
        <f t="shared" si="71"/>
        <v>79.57601386898618</v>
      </c>
      <c r="AJ49" s="256">
        <f t="shared" si="71"/>
        <v>83.688266348773837</v>
      </c>
      <c r="AK49" s="256">
        <f t="shared" si="71"/>
        <v>90.856875481669064</v>
      </c>
      <c r="AL49" s="238">
        <f>(D49*1000)/(BT49*1000)</f>
        <v>79.128851291184333</v>
      </c>
      <c r="AM49" s="236">
        <f>(E49*1000)/(BU49*1000)</f>
        <v>76.078577777777781</v>
      </c>
      <c r="AN49" s="236">
        <f t="shared" ref="AN49:BB58" si="72">(F49*1000)/(BV49*1000)</f>
        <v>75.196401028277634</v>
      </c>
      <c r="AO49" s="236">
        <f t="shared" si="72"/>
        <v>68.497183098591549</v>
      </c>
      <c r="AP49" s="236">
        <f t="shared" si="72"/>
        <v>65.347304479878517</v>
      </c>
      <c r="AQ49" s="236">
        <f t="shared" si="72"/>
        <v>64.681160512434062</v>
      </c>
      <c r="AR49" s="236">
        <f t="shared" si="72"/>
        <v>64.195202398800603</v>
      </c>
      <c r="AS49" s="236">
        <f t="shared" si="72"/>
        <v>64.576435045317226</v>
      </c>
      <c r="AT49" s="236">
        <f t="shared" si="72"/>
        <v>65.14071484071485</v>
      </c>
      <c r="AU49" s="236">
        <f t="shared" si="72"/>
        <v>64.203120243531203</v>
      </c>
      <c r="AV49" s="236">
        <f t="shared" si="72"/>
        <v>61.636620795107028</v>
      </c>
      <c r="AW49" s="236">
        <f t="shared" si="72"/>
        <v>60.421593447505586</v>
      </c>
      <c r="AX49" s="236">
        <f t="shared" si="72"/>
        <v>59.226399999999998</v>
      </c>
      <c r="AY49" s="236">
        <f t="shared" si="72"/>
        <v>58.101230992034758</v>
      </c>
      <c r="AZ49" s="236">
        <f t="shared" si="72"/>
        <v>57.376950867052024</v>
      </c>
      <c r="BA49" s="236">
        <f t="shared" si="72"/>
        <v>56.729292929292932</v>
      </c>
      <c r="BB49" s="236">
        <f>(T49*1000)/(CJ49*1000)</f>
        <v>59.242857142857147</v>
      </c>
      <c r="BC49" s="238">
        <v>72642</v>
      </c>
      <c r="BD49" s="236">
        <v>75890</v>
      </c>
      <c r="BE49" s="236">
        <v>76201</v>
      </c>
      <c r="BF49" s="236">
        <v>79835</v>
      </c>
      <c r="BG49" s="236">
        <v>80694</v>
      </c>
      <c r="BH49" s="236">
        <v>86019</v>
      </c>
      <c r="BI49" s="236">
        <v>94696</v>
      </c>
      <c r="BJ49" s="236">
        <v>97897</v>
      </c>
      <c r="BK49" s="236">
        <v>97600</v>
      </c>
      <c r="BL49" s="236">
        <v>101262</v>
      </c>
      <c r="BM49" s="236">
        <v>88798</v>
      </c>
      <c r="BN49" s="236">
        <v>95903</v>
      </c>
      <c r="BO49" s="236">
        <v>93485</v>
      </c>
      <c r="BP49" s="236">
        <v>92414</v>
      </c>
      <c r="BQ49" s="236">
        <v>99791</v>
      </c>
      <c r="BR49" s="324">
        <v>93952</v>
      </c>
      <c r="BS49" s="236">
        <v>90830</v>
      </c>
      <c r="BT49" s="238">
        <v>112.3</v>
      </c>
      <c r="BU49" s="236">
        <v>112.5</v>
      </c>
      <c r="BV49" s="236">
        <v>116.7</v>
      </c>
      <c r="BW49" s="236">
        <v>127.8</v>
      </c>
      <c r="BX49" s="236">
        <v>131.69999999999999</v>
      </c>
      <c r="BY49" s="236">
        <v>132.69999999999999</v>
      </c>
      <c r="BZ49" s="236">
        <v>133.4</v>
      </c>
      <c r="CA49" s="236">
        <v>132.4</v>
      </c>
      <c r="CB49" s="236">
        <v>128.69999999999999</v>
      </c>
      <c r="CC49" s="236">
        <v>131.4</v>
      </c>
      <c r="CD49" s="236">
        <v>130.80000000000001</v>
      </c>
      <c r="CE49" s="236">
        <v>134.30000000000001</v>
      </c>
      <c r="CF49" s="236">
        <v>137.5</v>
      </c>
      <c r="CG49" s="236">
        <v>138.1</v>
      </c>
      <c r="CH49" s="236">
        <v>138.4</v>
      </c>
      <c r="CI49" s="236">
        <v>138.6</v>
      </c>
      <c r="CJ49" s="325">
        <v>139.30000000000001</v>
      </c>
    </row>
    <row r="50" spans="1:88" ht="15.75" customHeight="1" x14ac:dyDescent="0.25">
      <c r="A50" s="164"/>
      <c r="B50" s="204" t="s">
        <v>92</v>
      </c>
      <c r="C50" s="206" t="s">
        <v>23</v>
      </c>
      <c r="D50" s="222">
        <v>777.56</v>
      </c>
      <c r="E50" s="236">
        <v>643.54</v>
      </c>
      <c r="F50" s="236">
        <v>880.43</v>
      </c>
      <c r="G50" s="236">
        <v>887.23</v>
      </c>
      <c r="H50" s="236">
        <v>909.43</v>
      </c>
      <c r="I50" s="236">
        <v>881.29</v>
      </c>
      <c r="J50" s="236">
        <v>936.69</v>
      </c>
      <c r="K50" s="236">
        <v>920.23</v>
      </c>
      <c r="L50" s="236">
        <v>922.94</v>
      </c>
      <c r="M50" s="236">
        <v>933.88</v>
      </c>
      <c r="N50" s="236">
        <v>884.08</v>
      </c>
      <c r="O50" s="236">
        <v>899.99</v>
      </c>
      <c r="P50" s="236">
        <v>897.36</v>
      </c>
      <c r="Q50" s="236">
        <v>887.41</v>
      </c>
      <c r="R50" s="236">
        <v>826.4</v>
      </c>
      <c r="S50" s="236">
        <v>801.52</v>
      </c>
      <c r="T50" s="237">
        <v>855.79</v>
      </c>
      <c r="U50" s="256">
        <f t="shared" ref="U50:U58" si="73">(D50*1000)/BC50</f>
        <v>17.117446340121077</v>
      </c>
      <c r="V50" s="256">
        <f t="shared" si="71"/>
        <v>16.196204761665072</v>
      </c>
      <c r="W50" s="256">
        <f t="shared" si="71"/>
        <v>18.581136694595109</v>
      </c>
      <c r="X50" s="256">
        <f t="shared" si="71"/>
        <v>19.472171012202615</v>
      </c>
      <c r="Y50" s="256">
        <f t="shared" si="71"/>
        <v>20.976841813904137</v>
      </c>
      <c r="Z50" s="256">
        <f t="shared" si="71"/>
        <v>22.556693114921934</v>
      </c>
      <c r="AA50" s="256">
        <f t="shared" si="71"/>
        <v>25.958596607914867</v>
      </c>
      <c r="AB50" s="256">
        <f t="shared" si="71"/>
        <v>24.342133107607662</v>
      </c>
      <c r="AC50" s="256">
        <f t="shared" si="71"/>
        <v>23.476712537837358</v>
      </c>
      <c r="AD50" s="256">
        <f t="shared" si="71"/>
        <v>21.267079613772999</v>
      </c>
      <c r="AE50" s="256">
        <f t="shared" si="71"/>
        <v>19.550641309155242</v>
      </c>
      <c r="AF50" s="256">
        <f t="shared" si="71"/>
        <v>19.955432372505545</v>
      </c>
      <c r="AG50" s="256">
        <f t="shared" si="71"/>
        <v>19.76781583874876</v>
      </c>
      <c r="AH50" s="256">
        <f t="shared" si="71"/>
        <v>18.535591945860137</v>
      </c>
      <c r="AI50" s="256">
        <f t="shared" si="71"/>
        <v>21.005541151949572</v>
      </c>
      <c r="AJ50" s="256">
        <f t="shared" si="71"/>
        <v>21.975708058015517</v>
      </c>
      <c r="AK50" s="256">
        <f t="shared" si="71"/>
        <v>25.628593675131768</v>
      </c>
      <c r="AL50" s="238">
        <f t="shared" ref="AL50:AM58" si="74">(D50*1000)/(BT50*1000)</f>
        <v>84.517391304347825</v>
      </c>
      <c r="AM50" s="236">
        <f t="shared" si="74"/>
        <v>76.611904761904768</v>
      </c>
      <c r="AN50" s="236">
        <f t="shared" si="72"/>
        <v>100.04886363636363</v>
      </c>
      <c r="AO50" s="236">
        <f t="shared" si="72"/>
        <v>95.401075268817209</v>
      </c>
      <c r="AP50" s="236">
        <f t="shared" si="72"/>
        <v>94.732291666666669</v>
      </c>
      <c r="AQ50" s="236">
        <f t="shared" si="72"/>
        <v>89.019191919191925</v>
      </c>
      <c r="AR50" s="236">
        <f t="shared" si="72"/>
        <v>93.668999999999997</v>
      </c>
      <c r="AS50" s="236">
        <f t="shared" si="72"/>
        <v>98.949462365591401</v>
      </c>
      <c r="AT50" s="236">
        <f t="shared" si="72"/>
        <v>100.3195652173913</v>
      </c>
      <c r="AU50" s="236">
        <f t="shared" si="72"/>
        <v>101.50869565217391</v>
      </c>
      <c r="AV50" s="236">
        <f t="shared" si="72"/>
        <v>92.091666666666669</v>
      </c>
      <c r="AW50" s="236">
        <f t="shared" si="72"/>
        <v>92.782474226804126</v>
      </c>
      <c r="AX50" s="236">
        <f t="shared" si="72"/>
        <v>89.736000000000004</v>
      </c>
      <c r="AY50" s="236">
        <f t="shared" si="72"/>
        <v>84.515238095238089</v>
      </c>
      <c r="AZ50" s="236">
        <f t="shared" si="72"/>
        <v>77.233644859813083</v>
      </c>
      <c r="BA50" s="236">
        <f t="shared" si="72"/>
        <v>74.908411214953276</v>
      </c>
      <c r="BB50" s="236">
        <f t="shared" si="72"/>
        <v>79.239814814814821</v>
      </c>
      <c r="BC50" s="238">
        <v>45425</v>
      </c>
      <c r="BD50" s="236">
        <v>39734</v>
      </c>
      <c r="BE50" s="236">
        <v>47383</v>
      </c>
      <c r="BF50" s="236">
        <v>45564</v>
      </c>
      <c r="BG50" s="236">
        <v>43354</v>
      </c>
      <c r="BH50" s="236">
        <v>39070</v>
      </c>
      <c r="BI50" s="236">
        <v>36084</v>
      </c>
      <c r="BJ50" s="236">
        <v>37804</v>
      </c>
      <c r="BK50" s="236">
        <v>39313</v>
      </c>
      <c r="BL50" s="236">
        <v>43912</v>
      </c>
      <c r="BM50" s="236">
        <v>45220</v>
      </c>
      <c r="BN50" s="236">
        <v>45100</v>
      </c>
      <c r="BO50" s="236">
        <v>45395</v>
      </c>
      <c r="BP50" s="236">
        <v>47876</v>
      </c>
      <c r="BQ50" s="236">
        <v>39342</v>
      </c>
      <c r="BR50" s="236">
        <v>36473</v>
      </c>
      <c r="BS50" s="236">
        <v>33392</v>
      </c>
      <c r="BT50" s="238">
        <v>9.1999999999999993</v>
      </c>
      <c r="BU50" s="236">
        <v>8.4</v>
      </c>
      <c r="BV50" s="236">
        <v>8.8000000000000007</v>
      </c>
      <c r="BW50" s="236">
        <v>9.3000000000000007</v>
      </c>
      <c r="BX50" s="236">
        <v>9.6</v>
      </c>
      <c r="BY50" s="236">
        <v>9.9</v>
      </c>
      <c r="BZ50" s="236">
        <v>10</v>
      </c>
      <c r="CA50" s="236">
        <v>9.3000000000000007</v>
      </c>
      <c r="CB50" s="236">
        <v>9.1999999999999993</v>
      </c>
      <c r="CC50" s="236">
        <v>9.1999999999999993</v>
      </c>
      <c r="CD50" s="236">
        <v>9.6</v>
      </c>
      <c r="CE50" s="236">
        <v>9.6999999999999993</v>
      </c>
      <c r="CF50" s="236">
        <v>10</v>
      </c>
      <c r="CG50" s="236">
        <v>10.5</v>
      </c>
      <c r="CH50" s="236">
        <v>10.7</v>
      </c>
      <c r="CI50" s="236">
        <v>10.7</v>
      </c>
      <c r="CJ50" s="237">
        <v>10.8</v>
      </c>
    </row>
    <row r="51" spans="1:88" ht="15.75" customHeight="1" x14ac:dyDescent="0.25">
      <c r="A51" s="164"/>
      <c r="B51" s="204" t="s">
        <v>93</v>
      </c>
      <c r="C51" s="206" t="s">
        <v>0</v>
      </c>
      <c r="D51" s="222">
        <v>18242.75</v>
      </c>
      <c r="E51" s="236">
        <v>14543.35</v>
      </c>
      <c r="F51" s="236">
        <v>17574.75</v>
      </c>
      <c r="G51" s="236">
        <v>16567.22</v>
      </c>
      <c r="H51" s="236">
        <v>15780.31</v>
      </c>
      <c r="I51" s="236">
        <v>14810.33</v>
      </c>
      <c r="J51" s="236">
        <v>14667.01</v>
      </c>
      <c r="K51" s="236">
        <v>14930.99</v>
      </c>
      <c r="L51" s="236">
        <v>15218.9</v>
      </c>
      <c r="M51" s="236">
        <v>15018.15</v>
      </c>
      <c r="N51" s="236">
        <v>15026.37</v>
      </c>
      <c r="O51" s="236">
        <v>15038.29</v>
      </c>
      <c r="P51" s="236">
        <v>13047.05</v>
      </c>
      <c r="Q51" s="236">
        <v>14224.44</v>
      </c>
      <c r="R51" s="236">
        <v>13906.7</v>
      </c>
      <c r="S51" s="236">
        <v>13649.79</v>
      </c>
      <c r="T51" s="237">
        <v>13683.37</v>
      </c>
      <c r="U51" s="256">
        <f t="shared" si="73"/>
        <v>23.203140600774084</v>
      </c>
      <c r="V51" s="256">
        <f t="shared" si="71"/>
        <v>23.670662951413078</v>
      </c>
      <c r="W51" s="256">
        <f t="shared" si="71"/>
        <v>23.311809672117882</v>
      </c>
      <c r="X51" s="256">
        <f t="shared" si="71"/>
        <v>20.800338485953336</v>
      </c>
      <c r="Y51" s="256">
        <f t="shared" si="71"/>
        <v>21.324224545889425</v>
      </c>
      <c r="Z51" s="256">
        <f t="shared" si="71"/>
        <v>20.877233045907744</v>
      </c>
      <c r="AA51" s="256">
        <f t="shared" si="71"/>
        <v>21.0983596888832</v>
      </c>
      <c r="AB51" s="256">
        <f t="shared" si="71"/>
        <v>20.124201083103532</v>
      </c>
      <c r="AC51" s="256">
        <f t="shared" si="71"/>
        <v>20.131512459423206</v>
      </c>
      <c r="AD51" s="256">
        <f t="shared" si="71"/>
        <v>19.288015041881469</v>
      </c>
      <c r="AE51" s="256">
        <f t="shared" si="71"/>
        <v>18.689700892546195</v>
      </c>
      <c r="AF51" s="256">
        <f t="shared" si="71"/>
        <v>18.916088050314464</v>
      </c>
      <c r="AG51" s="256">
        <f t="shared" si="71"/>
        <v>17.534754887994108</v>
      </c>
      <c r="AH51" s="256">
        <f t="shared" si="71"/>
        <v>16.784198043634735</v>
      </c>
      <c r="AI51" s="256">
        <f t="shared" si="71"/>
        <v>15.261928749058935</v>
      </c>
      <c r="AJ51" s="256">
        <f t="shared" si="71"/>
        <v>16.469162376373809</v>
      </c>
      <c r="AK51" s="256">
        <f t="shared" si="71"/>
        <v>16.459494115496021</v>
      </c>
      <c r="AL51" s="238">
        <f t="shared" si="74"/>
        <v>28.191546901560809</v>
      </c>
      <c r="AM51" s="236">
        <f t="shared" si="74"/>
        <v>24.830715383302032</v>
      </c>
      <c r="AN51" s="236">
        <f t="shared" si="72"/>
        <v>30.596709610027855</v>
      </c>
      <c r="AO51" s="236">
        <f t="shared" si="72"/>
        <v>28.441579399141634</v>
      </c>
      <c r="AP51" s="236">
        <f t="shared" si="72"/>
        <v>27.631430572579234</v>
      </c>
      <c r="AQ51" s="236">
        <f t="shared" si="72"/>
        <v>26.508555575442994</v>
      </c>
      <c r="AR51" s="236">
        <f t="shared" si="72"/>
        <v>26.570670289855073</v>
      </c>
      <c r="AS51" s="236">
        <f t="shared" si="72"/>
        <v>27.54287031912931</v>
      </c>
      <c r="AT51" s="236">
        <f t="shared" si="72"/>
        <v>28.55328330206379</v>
      </c>
      <c r="AU51" s="236">
        <f t="shared" si="72"/>
        <v>27.515848296079149</v>
      </c>
      <c r="AV51" s="236">
        <f t="shared" si="72"/>
        <v>26.890425912670008</v>
      </c>
      <c r="AW51" s="236">
        <f t="shared" si="72"/>
        <v>27.022982929020664</v>
      </c>
      <c r="AX51" s="236">
        <f t="shared" si="72"/>
        <v>23.878202781844802</v>
      </c>
      <c r="AY51" s="236">
        <f t="shared" si="72"/>
        <v>25.79695321001088</v>
      </c>
      <c r="AZ51" s="236">
        <f t="shared" si="72"/>
        <v>24.48793801725656</v>
      </c>
      <c r="BA51" s="236">
        <f t="shared" si="72"/>
        <v>23.77183908045977</v>
      </c>
      <c r="BB51" s="236">
        <f t="shared" si="72"/>
        <v>23.846932729173929</v>
      </c>
      <c r="BC51" s="238">
        <v>786219</v>
      </c>
      <c r="BD51" s="236">
        <v>614404</v>
      </c>
      <c r="BE51" s="236">
        <v>753899</v>
      </c>
      <c r="BF51" s="236">
        <v>796488</v>
      </c>
      <c r="BG51" s="236">
        <v>740018</v>
      </c>
      <c r="BH51" s="236">
        <v>709401</v>
      </c>
      <c r="BI51" s="236">
        <v>695173</v>
      </c>
      <c r="BJ51" s="236">
        <v>741942</v>
      </c>
      <c r="BK51" s="236">
        <v>755974</v>
      </c>
      <c r="BL51" s="236">
        <v>778626</v>
      </c>
      <c r="BM51" s="236">
        <v>803992</v>
      </c>
      <c r="BN51" s="236">
        <v>795000</v>
      </c>
      <c r="BO51" s="236">
        <v>744068</v>
      </c>
      <c r="BP51" s="236">
        <v>847490</v>
      </c>
      <c r="BQ51" s="236">
        <v>911202</v>
      </c>
      <c r="BR51" s="236">
        <v>828809</v>
      </c>
      <c r="BS51" s="236">
        <v>831336</v>
      </c>
      <c r="BT51" s="238">
        <v>647.1</v>
      </c>
      <c r="BU51" s="236">
        <v>585.70000000000005</v>
      </c>
      <c r="BV51" s="236">
        <v>574.4</v>
      </c>
      <c r="BW51" s="236">
        <v>582.5</v>
      </c>
      <c r="BX51" s="236">
        <v>571.1</v>
      </c>
      <c r="BY51" s="236">
        <v>558.70000000000005</v>
      </c>
      <c r="BZ51" s="236">
        <v>552</v>
      </c>
      <c r="CA51" s="236">
        <v>542.1</v>
      </c>
      <c r="CB51" s="236">
        <v>533</v>
      </c>
      <c r="CC51" s="236">
        <v>545.79999999999995</v>
      </c>
      <c r="CD51" s="236">
        <v>558.79999999999995</v>
      </c>
      <c r="CE51" s="236">
        <v>556.5</v>
      </c>
      <c r="CF51" s="236">
        <v>546.4</v>
      </c>
      <c r="CG51" s="236">
        <v>551.4</v>
      </c>
      <c r="CH51" s="236">
        <v>567.9</v>
      </c>
      <c r="CI51" s="236">
        <v>574.20000000000005</v>
      </c>
      <c r="CJ51" s="237">
        <v>573.79999999999995</v>
      </c>
    </row>
    <row r="52" spans="1:88" ht="15.75" customHeight="1" x14ac:dyDescent="0.25">
      <c r="A52" s="164"/>
      <c r="B52" s="204" t="s">
        <v>94</v>
      </c>
      <c r="C52" s="206" t="s">
        <v>28</v>
      </c>
      <c r="D52" s="222">
        <v>10394.1</v>
      </c>
      <c r="E52" s="236">
        <v>10635.56</v>
      </c>
      <c r="F52" s="236">
        <v>13085.94</v>
      </c>
      <c r="G52" s="236">
        <v>10832.77</v>
      </c>
      <c r="H52" s="236">
        <v>10117.74</v>
      </c>
      <c r="I52" s="236">
        <v>9627.61</v>
      </c>
      <c r="J52" s="236">
        <v>8523.5</v>
      </c>
      <c r="K52" s="236">
        <v>8236.6</v>
      </c>
      <c r="L52" s="236">
        <v>8735.7999999999993</v>
      </c>
      <c r="M52" s="236">
        <v>8291.15</v>
      </c>
      <c r="N52" s="236">
        <v>8403.64</v>
      </c>
      <c r="O52" s="236">
        <v>7218.2</v>
      </c>
      <c r="P52" s="236">
        <v>6779.36</v>
      </c>
      <c r="Q52" s="236">
        <v>7426.84</v>
      </c>
      <c r="R52" s="236">
        <v>7057.06</v>
      </c>
      <c r="S52" s="236">
        <v>6616.5</v>
      </c>
      <c r="T52" s="237">
        <v>6323.88</v>
      </c>
      <c r="U52" s="256">
        <f t="shared" si="73"/>
        <v>66.968410337029425</v>
      </c>
      <c r="V52" s="256">
        <f t="shared" si="71"/>
        <v>69.984141711247545</v>
      </c>
      <c r="W52" s="256">
        <f t="shared" si="71"/>
        <v>86.044725577480719</v>
      </c>
      <c r="X52" s="256">
        <f t="shared" si="71"/>
        <v>69.390125164943569</v>
      </c>
      <c r="Y52" s="256">
        <f t="shared" si="71"/>
        <v>57.255534428901264</v>
      </c>
      <c r="Z52" s="256">
        <f t="shared" si="71"/>
        <v>57.829040628528865</v>
      </c>
      <c r="AA52" s="256">
        <f t="shared" si="71"/>
        <v>49.756573109793116</v>
      </c>
      <c r="AB52" s="256">
        <f t="shared" si="71"/>
        <v>46.025324377786966</v>
      </c>
      <c r="AC52" s="256">
        <f t="shared" si="71"/>
        <v>52.154341219947582</v>
      </c>
      <c r="AD52" s="256">
        <f t="shared" si="71"/>
        <v>51.412883062765864</v>
      </c>
      <c r="AE52" s="256">
        <f t="shared" si="71"/>
        <v>58.130931628897926</v>
      </c>
      <c r="AF52" s="256">
        <f t="shared" si="71"/>
        <v>42.954226274071075</v>
      </c>
      <c r="AG52" s="256">
        <f t="shared" si="71"/>
        <v>32.809175821516718</v>
      </c>
      <c r="AH52" s="256">
        <f t="shared" si="71"/>
        <v>42.090575747099727</v>
      </c>
      <c r="AI52" s="256">
        <f t="shared" si="71"/>
        <v>46.985672055181233</v>
      </c>
      <c r="AJ52" s="256">
        <f t="shared" si="71"/>
        <v>39.499370183094641</v>
      </c>
      <c r="AK52" s="256">
        <f t="shared" si="71"/>
        <v>37.805290688985203</v>
      </c>
      <c r="AL52" s="238">
        <f t="shared" si="74"/>
        <v>211.69246435845213</v>
      </c>
      <c r="AM52" s="236">
        <f t="shared" si="74"/>
        <v>211.86374501992032</v>
      </c>
      <c r="AN52" s="236">
        <f t="shared" si="72"/>
        <v>262.24328657314629</v>
      </c>
      <c r="AO52" s="236">
        <f t="shared" si="72"/>
        <v>213.66410256410256</v>
      </c>
      <c r="AP52" s="236">
        <f t="shared" si="72"/>
        <v>196.84319066147859</v>
      </c>
      <c r="AQ52" s="236">
        <f t="shared" si="72"/>
        <v>182.68709677419355</v>
      </c>
      <c r="AR52" s="236">
        <f t="shared" si="72"/>
        <v>159.61610486891385</v>
      </c>
      <c r="AS52" s="236">
        <f t="shared" si="72"/>
        <v>153.38175046554935</v>
      </c>
      <c r="AT52" s="236">
        <f t="shared" si="72"/>
        <v>162.07421150278293</v>
      </c>
      <c r="AU52" s="236">
        <f t="shared" si="72"/>
        <v>150.74818181818182</v>
      </c>
      <c r="AV52" s="236">
        <f t="shared" si="72"/>
        <v>150.33345259391771</v>
      </c>
      <c r="AW52" s="236">
        <f t="shared" si="72"/>
        <v>126.85764499121265</v>
      </c>
      <c r="AX52" s="236">
        <f t="shared" si="72"/>
        <v>115.49165247018739</v>
      </c>
      <c r="AY52" s="236">
        <f t="shared" si="72"/>
        <v>124.19464882943144</v>
      </c>
      <c r="AZ52" s="236">
        <f t="shared" si="72"/>
        <v>117.03250414593698</v>
      </c>
      <c r="BA52" s="236">
        <f t="shared" si="72"/>
        <v>105.52631578947368</v>
      </c>
      <c r="BB52" s="236">
        <f t="shared" si="72"/>
        <v>97.590740740740742</v>
      </c>
      <c r="BC52" s="238">
        <v>155209</v>
      </c>
      <c r="BD52" s="236">
        <v>151971</v>
      </c>
      <c r="BE52" s="236">
        <v>152083</v>
      </c>
      <c r="BF52" s="236">
        <v>156114</v>
      </c>
      <c r="BG52" s="236">
        <v>176712</v>
      </c>
      <c r="BH52" s="236">
        <v>166484</v>
      </c>
      <c r="BI52" s="236">
        <v>171304</v>
      </c>
      <c r="BJ52" s="236">
        <v>178958</v>
      </c>
      <c r="BK52" s="236">
        <v>167499</v>
      </c>
      <c r="BL52" s="236">
        <v>161266</v>
      </c>
      <c r="BM52" s="236">
        <v>144564</v>
      </c>
      <c r="BN52" s="236">
        <v>168044</v>
      </c>
      <c r="BO52" s="236">
        <v>206630</v>
      </c>
      <c r="BP52" s="236">
        <v>176449</v>
      </c>
      <c r="BQ52" s="236">
        <v>150196</v>
      </c>
      <c r="BR52" s="236">
        <v>167509</v>
      </c>
      <c r="BS52" s="236">
        <v>167275</v>
      </c>
      <c r="BT52" s="238">
        <v>49.1</v>
      </c>
      <c r="BU52" s="236">
        <v>50.2</v>
      </c>
      <c r="BV52" s="236">
        <v>49.9</v>
      </c>
      <c r="BW52" s="236">
        <v>50.7</v>
      </c>
      <c r="BX52" s="236">
        <v>51.4</v>
      </c>
      <c r="BY52" s="236">
        <v>52.7</v>
      </c>
      <c r="BZ52" s="236">
        <v>53.4</v>
      </c>
      <c r="CA52" s="236">
        <v>53.7</v>
      </c>
      <c r="CB52" s="236">
        <v>53.9</v>
      </c>
      <c r="CC52" s="236">
        <v>55</v>
      </c>
      <c r="CD52" s="236">
        <v>55.9</v>
      </c>
      <c r="CE52" s="236">
        <v>56.9</v>
      </c>
      <c r="CF52" s="236">
        <v>58.7</v>
      </c>
      <c r="CG52" s="236">
        <v>59.8</v>
      </c>
      <c r="CH52" s="236">
        <v>60.3</v>
      </c>
      <c r="CI52" s="236">
        <v>62.7</v>
      </c>
      <c r="CJ52" s="237">
        <v>64.8</v>
      </c>
    </row>
    <row r="53" spans="1:88" ht="15.75" customHeight="1" x14ac:dyDescent="0.25">
      <c r="A53" s="164"/>
      <c r="B53" s="204" t="s">
        <v>95</v>
      </c>
      <c r="C53" s="206" t="s">
        <v>24</v>
      </c>
      <c r="D53" s="222">
        <v>1848.1</v>
      </c>
      <c r="E53" s="236">
        <v>1844.91</v>
      </c>
      <c r="F53" s="236">
        <v>1959.07</v>
      </c>
      <c r="G53" s="236">
        <v>1981.11</v>
      </c>
      <c r="H53" s="236">
        <v>1919.85</v>
      </c>
      <c r="I53" s="236">
        <v>1891.19</v>
      </c>
      <c r="J53" s="236">
        <v>1819.45</v>
      </c>
      <c r="K53" s="236">
        <v>1869.7</v>
      </c>
      <c r="L53" s="236">
        <v>1871.81</v>
      </c>
      <c r="M53" s="236">
        <v>1775.29</v>
      </c>
      <c r="N53" s="236">
        <v>1749.76</v>
      </c>
      <c r="O53" s="236">
        <v>1817.9</v>
      </c>
      <c r="P53" s="236">
        <v>1818.2</v>
      </c>
      <c r="Q53" s="236">
        <v>1896.97</v>
      </c>
      <c r="R53" s="236">
        <v>1707.86</v>
      </c>
      <c r="S53" s="236">
        <v>1615.86</v>
      </c>
      <c r="T53" s="237">
        <v>2120.7199999999998</v>
      </c>
      <c r="U53" s="256">
        <f t="shared" si="73"/>
        <v>6.2839597685125366</v>
      </c>
      <c r="V53" s="256">
        <f t="shared" si="71"/>
        <v>6.1716505036245577</v>
      </c>
      <c r="W53" s="256">
        <f t="shared" si="71"/>
        <v>6.6282205267876781</v>
      </c>
      <c r="X53" s="256">
        <f t="shared" si="71"/>
        <v>6.4817565533758232</v>
      </c>
      <c r="Y53" s="256">
        <f t="shared" si="71"/>
        <v>6.3040979838444864</v>
      </c>
      <c r="Z53" s="256">
        <f t="shared" si="71"/>
        <v>6.4700307902839551</v>
      </c>
      <c r="AA53" s="256">
        <f t="shared" si="71"/>
        <v>6.0386056561003372</v>
      </c>
      <c r="AB53" s="256">
        <f t="shared" si="71"/>
        <v>5.8182666874124784</v>
      </c>
      <c r="AC53" s="256">
        <f t="shared" si="71"/>
        <v>5.9430275051673389</v>
      </c>
      <c r="AD53" s="256">
        <f t="shared" si="71"/>
        <v>5.4032115704189776</v>
      </c>
      <c r="AE53" s="256">
        <f t="shared" si="71"/>
        <v>5.1094745571668021</v>
      </c>
      <c r="AF53" s="256">
        <f t="shared" si="71"/>
        <v>5.1398116995108714</v>
      </c>
      <c r="AG53" s="256">
        <f t="shared" si="71"/>
        <v>5.1975153006823493</v>
      </c>
      <c r="AH53" s="256">
        <f t="shared" si="71"/>
        <v>5.3447969818465619</v>
      </c>
      <c r="AI53" s="256">
        <f t="shared" si="71"/>
        <v>4.6618006725771934</v>
      </c>
      <c r="AJ53" s="256">
        <f t="shared" si="71"/>
        <v>4.4343516394252402</v>
      </c>
      <c r="AK53" s="256">
        <f t="shared" si="71"/>
        <v>5.9227566098703299</v>
      </c>
      <c r="AL53" s="238">
        <f t="shared" si="74"/>
        <v>6.3096620006828266</v>
      </c>
      <c r="AM53" s="236">
        <f t="shared" si="74"/>
        <v>6.2944728761514845</v>
      </c>
      <c r="AN53" s="236">
        <f t="shared" si="72"/>
        <v>6.5762672037596506</v>
      </c>
      <c r="AO53" s="236">
        <f t="shared" si="72"/>
        <v>6.3497115384615386</v>
      </c>
      <c r="AP53" s="236">
        <f t="shared" si="72"/>
        <v>6.0601325757575761</v>
      </c>
      <c r="AQ53" s="236">
        <f t="shared" si="72"/>
        <v>5.9340759334797619</v>
      </c>
      <c r="AR53" s="236">
        <f t="shared" si="72"/>
        <v>5.6052064078866293</v>
      </c>
      <c r="AS53" s="236">
        <f t="shared" si="72"/>
        <v>5.6180889423076925</v>
      </c>
      <c r="AT53" s="236">
        <f t="shared" si="72"/>
        <v>5.5346244825547011</v>
      </c>
      <c r="AU53" s="236">
        <f t="shared" si="72"/>
        <v>4.8919537062551663</v>
      </c>
      <c r="AV53" s="236">
        <f t="shared" si="72"/>
        <v>4.6622968292033038</v>
      </c>
      <c r="AW53" s="236">
        <f t="shared" si="72"/>
        <v>4.8361266294227185</v>
      </c>
      <c r="AX53" s="236">
        <f t="shared" si="72"/>
        <v>4.8654000535188651</v>
      </c>
      <c r="AY53" s="236">
        <f t="shared" si="72"/>
        <v>4.9776174232484909</v>
      </c>
      <c r="AZ53" s="236">
        <f t="shared" si="72"/>
        <v>4.3291761723700883</v>
      </c>
      <c r="BA53" s="236">
        <f t="shared" si="72"/>
        <v>4.090784810126582</v>
      </c>
      <c r="BB53" s="236">
        <f t="shared" si="72"/>
        <v>5.6133403917416622</v>
      </c>
      <c r="BC53" s="238">
        <v>294098</v>
      </c>
      <c r="BD53" s="236">
        <v>298933</v>
      </c>
      <c r="BE53" s="236">
        <v>295565</v>
      </c>
      <c r="BF53" s="236">
        <v>305644</v>
      </c>
      <c r="BG53" s="236">
        <v>304540</v>
      </c>
      <c r="BH53" s="236">
        <v>292300</v>
      </c>
      <c r="BI53" s="236">
        <v>301303</v>
      </c>
      <c r="BJ53" s="236">
        <v>321350</v>
      </c>
      <c r="BK53" s="236">
        <v>314959</v>
      </c>
      <c r="BL53" s="236">
        <v>328562</v>
      </c>
      <c r="BM53" s="236">
        <v>342454</v>
      </c>
      <c r="BN53" s="236">
        <v>353690</v>
      </c>
      <c r="BO53" s="236">
        <v>349821</v>
      </c>
      <c r="BP53" s="236">
        <v>354919</v>
      </c>
      <c r="BQ53" s="236">
        <v>366352</v>
      </c>
      <c r="BR53" s="236">
        <v>364396</v>
      </c>
      <c r="BS53" s="236">
        <v>358063</v>
      </c>
      <c r="BT53" s="238">
        <v>292.89999999999998</v>
      </c>
      <c r="BU53" s="236">
        <v>293.10000000000002</v>
      </c>
      <c r="BV53" s="236">
        <v>297.89999999999998</v>
      </c>
      <c r="BW53" s="236">
        <v>312</v>
      </c>
      <c r="BX53" s="236">
        <v>316.8</v>
      </c>
      <c r="BY53" s="236">
        <v>318.7</v>
      </c>
      <c r="BZ53" s="236">
        <v>324.60000000000002</v>
      </c>
      <c r="CA53" s="236">
        <v>332.8</v>
      </c>
      <c r="CB53" s="236">
        <v>338.2</v>
      </c>
      <c r="CC53" s="236">
        <v>362.9</v>
      </c>
      <c r="CD53" s="236">
        <v>375.3</v>
      </c>
      <c r="CE53" s="236">
        <v>375.9</v>
      </c>
      <c r="CF53" s="236">
        <v>373.7</v>
      </c>
      <c r="CG53" s="236">
        <v>381.1</v>
      </c>
      <c r="CH53" s="236">
        <v>394.5</v>
      </c>
      <c r="CI53" s="236">
        <v>395</v>
      </c>
      <c r="CJ53" s="237">
        <v>377.8</v>
      </c>
    </row>
    <row r="54" spans="1:88" ht="15.75" customHeight="1" x14ac:dyDescent="0.25">
      <c r="A54" s="164"/>
      <c r="B54" s="204" t="s">
        <v>96</v>
      </c>
      <c r="C54" s="206" t="s">
        <v>310</v>
      </c>
      <c r="D54" s="222">
        <v>11038.85</v>
      </c>
      <c r="E54" s="236">
        <v>9850.6200000000008</v>
      </c>
      <c r="F54" s="236">
        <v>9983.4699999999993</v>
      </c>
      <c r="G54" s="236">
        <v>8718.23</v>
      </c>
      <c r="H54" s="236">
        <v>7565.79</v>
      </c>
      <c r="I54" s="236">
        <v>7678.13</v>
      </c>
      <c r="J54" s="236">
        <v>7705.83</v>
      </c>
      <c r="K54" s="236">
        <v>8377.74</v>
      </c>
      <c r="L54" s="236">
        <v>9014.15</v>
      </c>
      <c r="M54" s="236">
        <v>8504.67</v>
      </c>
      <c r="N54" s="236">
        <v>8423.92</v>
      </c>
      <c r="O54" s="236">
        <v>8286</v>
      </c>
      <c r="P54" s="236">
        <v>6055.25</v>
      </c>
      <c r="Q54" s="236">
        <v>6360.05</v>
      </c>
      <c r="R54" s="236">
        <v>7513.69</v>
      </c>
      <c r="S54" s="236">
        <v>7821.73</v>
      </c>
      <c r="T54" s="237">
        <v>8701.83</v>
      </c>
      <c r="U54" s="256">
        <f t="shared" si="73"/>
        <v>51.376225781079107</v>
      </c>
      <c r="V54" s="256">
        <f t="shared" si="71"/>
        <v>51.520787460054287</v>
      </c>
      <c r="W54" s="256">
        <f t="shared" si="71"/>
        <v>49.157618998380038</v>
      </c>
      <c r="X54" s="256">
        <f t="shared" si="71"/>
        <v>38.945880145629985</v>
      </c>
      <c r="Y54" s="256">
        <f t="shared" si="71"/>
        <v>34.809087604841935</v>
      </c>
      <c r="Z54" s="256">
        <f t="shared" si="71"/>
        <v>34.460437143754767</v>
      </c>
      <c r="AA54" s="256">
        <f t="shared" si="71"/>
        <v>34.084979896230045</v>
      </c>
      <c r="AB54" s="256">
        <f t="shared" si="71"/>
        <v>37.968973065575334</v>
      </c>
      <c r="AC54" s="256">
        <f t="shared" si="71"/>
        <v>40.622577737719695</v>
      </c>
      <c r="AD54" s="256">
        <f t="shared" si="71"/>
        <v>37.304456531274674</v>
      </c>
      <c r="AE54" s="256">
        <f t="shared" si="71"/>
        <v>35.398340161781697</v>
      </c>
      <c r="AF54" s="256">
        <f t="shared" si="71"/>
        <v>33.849283674644902</v>
      </c>
      <c r="AG54" s="256">
        <f t="shared" si="71"/>
        <v>31.750921551457441</v>
      </c>
      <c r="AH54" s="256">
        <f t="shared" si="71"/>
        <v>31.935817545480564</v>
      </c>
      <c r="AI54" s="256">
        <f t="shared" si="71"/>
        <v>33.194861078590328</v>
      </c>
      <c r="AJ54" s="256">
        <f t="shared" si="71"/>
        <v>35.128581694062696</v>
      </c>
      <c r="AK54" s="256">
        <f t="shared" si="71"/>
        <v>41.980230022577722</v>
      </c>
      <c r="AL54" s="238">
        <f t="shared" si="74"/>
        <v>45.995208333333331</v>
      </c>
      <c r="AM54" s="236">
        <f t="shared" si="74"/>
        <v>42.588067444876785</v>
      </c>
      <c r="AN54" s="236">
        <f t="shared" si="72"/>
        <v>42.95813253012048</v>
      </c>
      <c r="AO54" s="236">
        <f t="shared" si="72"/>
        <v>36.941652542372879</v>
      </c>
      <c r="AP54" s="236">
        <f t="shared" si="72"/>
        <v>32.597113313227055</v>
      </c>
      <c r="AQ54" s="236">
        <f t="shared" si="72"/>
        <v>33.123943054357206</v>
      </c>
      <c r="AR54" s="236">
        <f t="shared" si="72"/>
        <v>33.723544857768054</v>
      </c>
      <c r="AS54" s="236">
        <f t="shared" si="72"/>
        <v>37.201332149200709</v>
      </c>
      <c r="AT54" s="236">
        <f t="shared" si="72"/>
        <v>39.328752181500874</v>
      </c>
      <c r="AU54" s="236">
        <f t="shared" si="72"/>
        <v>36.313706233988043</v>
      </c>
      <c r="AV54" s="236">
        <f t="shared" si="72"/>
        <v>35.070441298917572</v>
      </c>
      <c r="AW54" s="236">
        <f t="shared" si="72"/>
        <v>33.986874487284659</v>
      </c>
      <c r="AX54" s="236">
        <f t="shared" si="72"/>
        <v>25.877136752136753</v>
      </c>
      <c r="AY54" s="236">
        <f t="shared" si="72"/>
        <v>27.16809055958992</v>
      </c>
      <c r="AZ54" s="236">
        <f t="shared" si="72"/>
        <v>31.346224447225698</v>
      </c>
      <c r="BA54" s="236">
        <f t="shared" si="72"/>
        <v>32.604126719466443</v>
      </c>
      <c r="BB54" s="236">
        <f t="shared" si="72"/>
        <v>36.701096583719952</v>
      </c>
      <c r="BC54" s="238">
        <v>214863</v>
      </c>
      <c r="BD54" s="236">
        <v>191197</v>
      </c>
      <c r="BE54" s="236">
        <v>203091</v>
      </c>
      <c r="BF54" s="236">
        <v>223855</v>
      </c>
      <c r="BG54" s="236">
        <v>217351</v>
      </c>
      <c r="BH54" s="236">
        <v>222810</v>
      </c>
      <c r="BI54" s="236">
        <v>226077</v>
      </c>
      <c r="BJ54" s="236">
        <v>220647</v>
      </c>
      <c r="BK54" s="236">
        <v>221900</v>
      </c>
      <c r="BL54" s="236">
        <v>227980</v>
      </c>
      <c r="BM54" s="236">
        <v>237975</v>
      </c>
      <c r="BN54" s="236">
        <v>244791</v>
      </c>
      <c r="BO54" s="236">
        <v>190711</v>
      </c>
      <c r="BP54" s="236">
        <v>199151</v>
      </c>
      <c r="BQ54" s="236">
        <v>226351</v>
      </c>
      <c r="BR54" s="236">
        <v>222660</v>
      </c>
      <c r="BS54" s="236">
        <v>207284</v>
      </c>
      <c r="BT54" s="238">
        <v>240</v>
      </c>
      <c r="BU54" s="236">
        <v>231.3</v>
      </c>
      <c r="BV54" s="236">
        <v>232.4</v>
      </c>
      <c r="BW54" s="236">
        <v>236</v>
      </c>
      <c r="BX54" s="236">
        <v>232.1</v>
      </c>
      <c r="BY54" s="236">
        <v>231.8</v>
      </c>
      <c r="BZ54" s="236">
        <v>228.5</v>
      </c>
      <c r="CA54" s="236">
        <v>225.2</v>
      </c>
      <c r="CB54" s="236">
        <v>229.2</v>
      </c>
      <c r="CC54" s="236">
        <v>234.2</v>
      </c>
      <c r="CD54" s="236">
        <v>240.2</v>
      </c>
      <c r="CE54" s="236">
        <v>243.8</v>
      </c>
      <c r="CF54" s="236">
        <v>234</v>
      </c>
      <c r="CG54" s="236">
        <v>234.1</v>
      </c>
      <c r="CH54" s="236">
        <v>239.7</v>
      </c>
      <c r="CI54" s="236">
        <v>239.9</v>
      </c>
      <c r="CJ54" s="237">
        <v>237.1</v>
      </c>
    </row>
    <row r="55" spans="1:88" ht="15.75" customHeight="1" x14ac:dyDescent="0.25">
      <c r="A55" s="164"/>
      <c r="B55" s="204" t="s">
        <v>97</v>
      </c>
      <c r="C55" s="206" t="s">
        <v>29</v>
      </c>
      <c r="D55" s="222">
        <v>4333.5</v>
      </c>
      <c r="E55" s="236">
        <v>4105.83</v>
      </c>
      <c r="F55" s="236">
        <v>4299.17</v>
      </c>
      <c r="G55" s="236">
        <v>4315.71</v>
      </c>
      <c r="H55" s="236">
        <v>3968.91</v>
      </c>
      <c r="I55" s="236">
        <v>3923.58</v>
      </c>
      <c r="J55" s="236">
        <v>3705.66</v>
      </c>
      <c r="K55" s="236">
        <v>3550.4</v>
      </c>
      <c r="L55" s="236">
        <v>3473.99</v>
      </c>
      <c r="M55" s="236">
        <v>3434.9</v>
      </c>
      <c r="N55" s="236">
        <v>3349.27</v>
      </c>
      <c r="O55" s="236">
        <v>3376.72</v>
      </c>
      <c r="P55" s="236">
        <v>3129.85</v>
      </c>
      <c r="Q55" s="236">
        <v>3071.17</v>
      </c>
      <c r="R55" s="236">
        <v>2763.96</v>
      </c>
      <c r="S55" s="236">
        <v>2757.57</v>
      </c>
      <c r="T55" s="237">
        <v>3255.62</v>
      </c>
      <c r="U55" s="256">
        <f t="shared" si="73"/>
        <v>2.4167656108223805</v>
      </c>
      <c r="V55" s="256">
        <f t="shared" si="71"/>
        <v>2.3081541479067504</v>
      </c>
      <c r="W55" s="256">
        <f t="shared" si="71"/>
        <v>2.3198228824022031</v>
      </c>
      <c r="X55" s="256">
        <f t="shared" si="71"/>
        <v>2.2318693679134292</v>
      </c>
      <c r="Y55" s="256">
        <f t="shared" si="71"/>
        <v>2.0363033560517909</v>
      </c>
      <c r="Z55" s="256">
        <f t="shared" si="71"/>
        <v>1.9285040206043687</v>
      </c>
      <c r="AA55" s="256">
        <f t="shared" si="71"/>
        <v>1.7434519281120013</v>
      </c>
      <c r="AB55" s="256">
        <f t="shared" si="71"/>
        <v>1.5881706693004964</v>
      </c>
      <c r="AC55" s="256">
        <f t="shared" si="71"/>
        <v>1.510283346317576</v>
      </c>
      <c r="AD55" s="256">
        <f t="shared" si="71"/>
        <v>1.4651484982963687</v>
      </c>
      <c r="AE55" s="256">
        <f t="shared" si="71"/>
        <v>1.3933421999719606</v>
      </c>
      <c r="AF55" s="256">
        <f t="shared" si="71"/>
        <v>1.3462813518790295</v>
      </c>
      <c r="AG55" s="256">
        <f t="shared" si="71"/>
        <v>1.2517457290628495</v>
      </c>
      <c r="AH55" s="256">
        <f t="shared" si="71"/>
        <v>1.1585071437948042</v>
      </c>
      <c r="AI55" s="256">
        <f t="shared" si="71"/>
        <v>1.0433994779152094</v>
      </c>
      <c r="AJ55" s="256">
        <f t="shared" si="71"/>
        <v>1.0158370782357042</v>
      </c>
      <c r="AK55" s="256">
        <f t="shared" si="71"/>
        <v>1.1758209134189972</v>
      </c>
      <c r="AL55" s="238">
        <f t="shared" si="74"/>
        <v>2.3948604586902458</v>
      </c>
      <c r="AM55" s="236">
        <f t="shared" si="74"/>
        <v>2.2667862860928616</v>
      </c>
      <c r="AN55" s="236">
        <f t="shared" si="72"/>
        <v>2.3247553128210674</v>
      </c>
      <c r="AO55" s="236">
        <f t="shared" si="72"/>
        <v>2.2583516483516481</v>
      </c>
      <c r="AP55" s="236">
        <f t="shared" si="72"/>
        <v>2.0464628235536764</v>
      </c>
      <c r="AQ55" s="236">
        <f t="shared" si="72"/>
        <v>1.9850146716584034</v>
      </c>
      <c r="AR55" s="236">
        <f t="shared" si="72"/>
        <v>1.8272485207100593</v>
      </c>
      <c r="AS55" s="236">
        <f t="shared" si="72"/>
        <v>1.712769549905929</v>
      </c>
      <c r="AT55" s="236">
        <f t="shared" si="72"/>
        <v>1.6293747948032455</v>
      </c>
      <c r="AU55" s="236">
        <f t="shared" si="72"/>
        <v>1.5744866153281996</v>
      </c>
      <c r="AV55" s="236">
        <f t="shared" si="72"/>
        <v>1.5083404638594911</v>
      </c>
      <c r="AW55" s="236">
        <f t="shared" si="72"/>
        <v>1.5099584134507893</v>
      </c>
      <c r="AX55" s="236">
        <f t="shared" si="72"/>
        <v>1.427981567661283</v>
      </c>
      <c r="AY55" s="236">
        <f t="shared" si="72"/>
        <v>1.3800530241754292</v>
      </c>
      <c r="AZ55" s="236">
        <f t="shared" si="72"/>
        <v>1.1777569456280894</v>
      </c>
      <c r="BA55" s="236">
        <f t="shared" si="72"/>
        <v>1.1570385599798598</v>
      </c>
      <c r="BB55" s="236">
        <f t="shared" si="72"/>
        <v>1.3719426885798567</v>
      </c>
      <c r="BC55" s="238">
        <v>1793099</v>
      </c>
      <c r="BD55" s="236">
        <v>1778837</v>
      </c>
      <c r="BE55" s="236">
        <v>1853232</v>
      </c>
      <c r="BF55" s="236">
        <v>1933675</v>
      </c>
      <c r="BG55" s="236">
        <v>1949076</v>
      </c>
      <c r="BH55" s="236">
        <v>2034520</v>
      </c>
      <c r="BI55" s="236">
        <v>2125473</v>
      </c>
      <c r="BJ55" s="236">
        <v>2235528</v>
      </c>
      <c r="BK55" s="236">
        <v>2300224</v>
      </c>
      <c r="BL55" s="236">
        <v>2344404</v>
      </c>
      <c r="BM55" s="236">
        <v>2403767</v>
      </c>
      <c r="BN55" s="236">
        <v>2508183</v>
      </c>
      <c r="BO55" s="236">
        <v>2500388</v>
      </c>
      <c r="BP55" s="236">
        <v>2650972</v>
      </c>
      <c r="BQ55" s="236">
        <v>2648995</v>
      </c>
      <c r="BR55" s="236">
        <v>2714579</v>
      </c>
      <c r="BS55" s="236">
        <v>2768806</v>
      </c>
      <c r="BT55" s="238">
        <v>1809.5</v>
      </c>
      <c r="BU55" s="236">
        <v>1811.3</v>
      </c>
      <c r="BV55" s="236">
        <v>1849.3</v>
      </c>
      <c r="BW55" s="236">
        <v>1911</v>
      </c>
      <c r="BX55" s="236">
        <v>1939.4</v>
      </c>
      <c r="BY55" s="236">
        <v>1976.6</v>
      </c>
      <c r="BZ55" s="236">
        <v>2028</v>
      </c>
      <c r="CA55" s="236">
        <v>2072.9</v>
      </c>
      <c r="CB55" s="236">
        <v>2132.1</v>
      </c>
      <c r="CC55" s="236">
        <v>2181.6</v>
      </c>
      <c r="CD55" s="236">
        <v>2220.5</v>
      </c>
      <c r="CE55" s="236">
        <v>2236.3000000000002</v>
      </c>
      <c r="CF55" s="236">
        <v>2191.8000000000002</v>
      </c>
      <c r="CG55" s="236">
        <v>2225.4</v>
      </c>
      <c r="CH55" s="236">
        <v>2346.8000000000002</v>
      </c>
      <c r="CI55" s="236">
        <v>2383.3000000000002</v>
      </c>
      <c r="CJ55" s="237">
        <v>2373</v>
      </c>
    </row>
    <row r="56" spans="1:88" ht="15.75" customHeight="1" x14ac:dyDescent="0.25">
      <c r="A56" s="164"/>
      <c r="B56" s="204" t="s">
        <v>98</v>
      </c>
      <c r="C56" s="206" t="s">
        <v>26</v>
      </c>
      <c r="D56" s="222">
        <v>577.79</v>
      </c>
      <c r="E56" s="236">
        <v>544.84</v>
      </c>
      <c r="F56" s="236">
        <v>559.86</v>
      </c>
      <c r="G56" s="236">
        <v>497.33</v>
      </c>
      <c r="H56" s="236">
        <v>507.59</v>
      </c>
      <c r="I56" s="236">
        <v>443.58</v>
      </c>
      <c r="J56" s="236">
        <v>415.46</v>
      </c>
      <c r="K56" s="236">
        <v>407.52</v>
      </c>
      <c r="L56" s="236">
        <v>396.84</v>
      </c>
      <c r="M56" s="236">
        <v>379.33</v>
      </c>
      <c r="N56" s="236">
        <v>363.65</v>
      </c>
      <c r="O56" s="236">
        <v>389.4</v>
      </c>
      <c r="P56" s="236">
        <v>371.68</v>
      </c>
      <c r="Q56" s="236">
        <v>360.5</v>
      </c>
      <c r="R56" s="236">
        <v>320.37</v>
      </c>
      <c r="S56" s="236">
        <v>324.14</v>
      </c>
      <c r="T56" s="237">
        <v>355.18</v>
      </c>
      <c r="U56" s="256">
        <f t="shared" si="73"/>
        <v>0.5401052372793107</v>
      </c>
      <c r="V56" s="256">
        <f t="shared" si="71"/>
        <v>0.50429470566456869</v>
      </c>
      <c r="W56" s="256">
        <f t="shared" si="71"/>
        <v>0.51503827875322206</v>
      </c>
      <c r="X56" s="256">
        <f t="shared" si="71"/>
        <v>0.45971773388450532</v>
      </c>
      <c r="Y56" s="256">
        <f t="shared" si="71"/>
        <v>0.46652978092153397</v>
      </c>
      <c r="Z56" s="256">
        <f t="shared" si="71"/>
        <v>0.4068585726655024</v>
      </c>
      <c r="AA56" s="256">
        <f t="shared" si="71"/>
        <v>0.37994467180319624</v>
      </c>
      <c r="AB56" s="256">
        <f t="shared" si="71"/>
        <v>0.36747049334212212</v>
      </c>
      <c r="AC56" s="256">
        <f t="shared" si="71"/>
        <v>0.35146545791740508</v>
      </c>
      <c r="AD56" s="256">
        <f t="shared" si="71"/>
        <v>0.3324391284876837</v>
      </c>
      <c r="AE56" s="256">
        <f t="shared" si="71"/>
        <v>0.31659151989176776</v>
      </c>
      <c r="AF56" s="256">
        <f t="shared" si="71"/>
        <v>0.33857454378514862</v>
      </c>
      <c r="AG56" s="256">
        <f t="shared" si="71"/>
        <v>0.33640552578297461</v>
      </c>
      <c r="AH56" s="256">
        <f t="shared" si="71"/>
        <v>0.31731389606011445</v>
      </c>
      <c r="AI56" s="256">
        <f t="shared" si="71"/>
        <v>0.27930272397965189</v>
      </c>
      <c r="AJ56" s="256">
        <f t="shared" si="71"/>
        <v>0.27781706105650023</v>
      </c>
      <c r="AK56" s="256">
        <f t="shared" si="71"/>
        <v>0.29785135776545235</v>
      </c>
      <c r="AL56" s="238">
        <f t="shared" si="74"/>
        <v>0.42739107922183595</v>
      </c>
      <c r="AM56" s="236">
        <f t="shared" si="74"/>
        <v>0.41123103630462676</v>
      </c>
      <c r="AN56" s="236">
        <f t="shared" si="72"/>
        <v>0.42458668284544215</v>
      </c>
      <c r="AO56" s="236">
        <f t="shared" si="72"/>
        <v>0.37554179566563467</v>
      </c>
      <c r="AP56" s="236">
        <f t="shared" si="72"/>
        <v>0.38053077442087113</v>
      </c>
      <c r="AQ56" s="236">
        <f t="shared" si="72"/>
        <v>0.32894327030033371</v>
      </c>
      <c r="AR56" s="236">
        <f t="shared" si="72"/>
        <v>0.30418802167227998</v>
      </c>
      <c r="AS56" s="236">
        <f t="shared" si="72"/>
        <v>0.29179435772590578</v>
      </c>
      <c r="AT56" s="236">
        <f t="shared" si="72"/>
        <v>0.27623555617430046</v>
      </c>
      <c r="AU56" s="236">
        <f t="shared" si="72"/>
        <v>0.25944189863894396</v>
      </c>
      <c r="AV56" s="236">
        <f t="shared" si="72"/>
        <v>0.24637533875338755</v>
      </c>
      <c r="AW56" s="236">
        <f t="shared" si="72"/>
        <v>0.26201049656842956</v>
      </c>
      <c r="AX56" s="236">
        <f t="shared" si="72"/>
        <v>0.25064400836199341</v>
      </c>
      <c r="AY56" s="236">
        <f t="shared" si="72"/>
        <v>0.24028527627807772</v>
      </c>
      <c r="AZ56" s="236">
        <f t="shared" si="72"/>
        <v>0.21065886375591794</v>
      </c>
      <c r="BA56" s="236">
        <f t="shared" si="72"/>
        <v>0.21069942797711907</v>
      </c>
      <c r="BB56" s="236">
        <f t="shared" si="72"/>
        <v>0.22937035841136583</v>
      </c>
      <c r="BC56" s="238">
        <v>1069773</v>
      </c>
      <c r="BD56" s="236">
        <v>1080400</v>
      </c>
      <c r="BE56" s="236">
        <v>1087026</v>
      </c>
      <c r="BF56" s="236">
        <v>1081816</v>
      </c>
      <c r="BG56" s="236">
        <v>1088012</v>
      </c>
      <c r="BH56" s="236">
        <v>1090256</v>
      </c>
      <c r="BI56" s="236">
        <v>1093475</v>
      </c>
      <c r="BJ56" s="236">
        <v>1108987</v>
      </c>
      <c r="BK56" s="236">
        <v>1129101</v>
      </c>
      <c r="BL56" s="236">
        <v>1141051</v>
      </c>
      <c r="BM56" s="236">
        <v>1148641</v>
      </c>
      <c r="BN56" s="236">
        <v>1150116</v>
      </c>
      <c r="BO56" s="236">
        <v>1104857</v>
      </c>
      <c r="BP56" s="236">
        <v>1136099</v>
      </c>
      <c r="BQ56" s="236">
        <v>1147035</v>
      </c>
      <c r="BR56" s="236">
        <v>1166739</v>
      </c>
      <c r="BS56" s="236">
        <v>1192474</v>
      </c>
      <c r="BT56" s="238">
        <v>1351.9</v>
      </c>
      <c r="BU56" s="236">
        <v>1324.9</v>
      </c>
      <c r="BV56" s="236">
        <v>1318.6</v>
      </c>
      <c r="BW56" s="236">
        <v>1324.3</v>
      </c>
      <c r="BX56" s="236">
        <v>1333.9</v>
      </c>
      <c r="BY56" s="236">
        <v>1348.5</v>
      </c>
      <c r="BZ56" s="236">
        <v>1365.8</v>
      </c>
      <c r="CA56" s="236">
        <v>1396.6</v>
      </c>
      <c r="CB56" s="236">
        <v>1436.6</v>
      </c>
      <c r="CC56" s="236">
        <v>1462.1</v>
      </c>
      <c r="CD56" s="236">
        <v>1476</v>
      </c>
      <c r="CE56" s="236">
        <v>1486.2</v>
      </c>
      <c r="CF56" s="236">
        <v>1482.9</v>
      </c>
      <c r="CG56" s="236">
        <v>1500.3</v>
      </c>
      <c r="CH56" s="236">
        <v>1520.8</v>
      </c>
      <c r="CI56" s="236">
        <v>1538.4</v>
      </c>
      <c r="CJ56" s="237">
        <v>1548.5</v>
      </c>
    </row>
    <row r="57" spans="1:88" ht="15.75" customHeight="1" x14ac:dyDescent="0.3">
      <c r="A57" s="164"/>
      <c r="B57" s="207" t="s">
        <v>150</v>
      </c>
      <c r="C57" s="206" t="s">
        <v>357</v>
      </c>
      <c r="D57" s="222">
        <v>11401.54</v>
      </c>
      <c r="E57" s="236">
        <v>11328.74</v>
      </c>
      <c r="F57" s="236">
        <v>11082.95</v>
      </c>
      <c r="G57" s="236">
        <v>10350.49</v>
      </c>
      <c r="H57" s="236">
        <v>9977.14</v>
      </c>
      <c r="I57" s="236">
        <v>9941.7800000000007</v>
      </c>
      <c r="J57" s="236">
        <v>9882.51</v>
      </c>
      <c r="K57" s="236">
        <v>10027.82</v>
      </c>
      <c r="L57" s="236">
        <v>9799.23</v>
      </c>
      <c r="M57" s="236">
        <v>9697.08</v>
      </c>
      <c r="N57" s="236">
        <v>9200.57</v>
      </c>
      <c r="O57" s="236">
        <v>9048.2999999999993</v>
      </c>
      <c r="P57" s="236">
        <v>8417.93</v>
      </c>
      <c r="Q57" s="236">
        <v>8430.7900000000009</v>
      </c>
      <c r="R57" s="236">
        <v>7455.39</v>
      </c>
      <c r="S57" s="236">
        <v>7304.23</v>
      </c>
      <c r="T57" s="237">
        <v>8159.69</v>
      </c>
      <c r="U57" s="422" t="s">
        <v>188</v>
      </c>
      <c r="V57" s="256" t="s">
        <v>188</v>
      </c>
      <c r="W57" s="256" t="s">
        <v>188</v>
      </c>
      <c r="X57" s="256" t="s">
        <v>188</v>
      </c>
      <c r="Y57" s="256" t="s">
        <v>188</v>
      </c>
      <c r="Z57" s="256" t="s">
        <v>188</v>
      </c>
      <c r="AA57" s="256" t="s">
        <v>188</v>
      </c>
      <c r="AB57" s="256" t="s">
        <v>188</v>
      </c>
      <c r="AC57" s="256" t="s">
        <v>188</v>
      </c>
      <c r="AD57" s="256" t="s">
        <v>188</v>
      </c>
      <c r="AE57" s="256" t="s">
        <v>188</v>
      </c>
      <c r="AF57" s="256" t="s">
        <v>188</v>
      </c>
      <c r="AG57" s="256" t="s">
        <v>188</v>
      </c>
      <c r="AH57" s="256" t="s">
        <v>188</v>
      </c>
      <c r="AI57" s="256" t="s">
        <v>188</v>
      </c>
      <c r="AJ57" s="256" t="s">
        <v>188</v>
      </c>
      <c r="AK57" s="256" t="s">
        <v>188</v>
      </c>
      <c r="AL57" s="238" t="s">
        <v>188</v>
      </c>
      <c r="AM57" s="236" t="s">
        <v>188</v>
      </c>
      <c r="AN57" s="236" t="s">
        <v>188</v>
      </c>
      <c r="AO57" s="236" t="s">
        <v>188</v>
      </c>
      <c r="AP57" s="236" t="s">
        <v>188</v>
      </c>
      <c r="AQ57" s="236" t="s">
        <v>188</v>
      </c>
      <c r="AR57" s="236" t="s">
        <v>188</v>
      </c>
      <c r="AS57" s="236" t="s">
        <v>188</v>
      </c>
      <c r="AT57" s="236" t="s">
        <v>188</v>
      </c>
      <c r="AU57" s="236" t="s">
        <v>188</v>
      </c>
      <c r="AV57" s="236" t="s">
        <v>188</v>
      </c>
      <c r="AW57" s="236" t="s">
        <v>188</v>
      </c>
      <c r="AX57" s="236" t="s">
        <v>188</v>
      </c>
      <c r="AY57" s="236" t="s">
        <v>188</v>
      </c>
      <c r="AZ57" s="236" t="s">
        <v>188</v>
      </c>
      <c r="BA57" s="236" t="s">
        <v>188</v>
      </c>
      <c r="BB57" s="236" t="s">
        <v>188</v>
      </c>
      <c r="BC57" s="238">
        <v>63231</v>
      </c>
      <c r="BD57" s="236">
        <v>61945</v>
      </c>
      <c r="BE57" s="236">
        <v>61773</v>
      </c>
      <c r="BF57" s="236">
        <v>62555</v>
      </c>
      <c r="BG57" s="236">
        <v>63098</v>
      </c>
      <c r="BH57" s="236">
        <v>63029</v>
      </c>
      <c r="BI57" s="236">
        <v>64520</v>
      </c>
      <c r="BJ57" s="236">
        <v>65018</v>
      </c>
      <c r="BK57" s="236">
        <v>65239</v>
      </c>
      <c r="BL57" s="236">
        <v>67022</v>
      </c>
      <c r="BM57" s="236">
        <v>67048</v>
      </c>
      <c r="BN57" s="236">
        <v>67502</v>
      </c>
      <c r="BO57" s="236">
        <v>64125</v>
      </c>
      <c r="BP57" s="236">
        <v>65854</v>
      </c>
      <c r="BQ57" s="236">
        <v>68725</v>
      </c>
      <c r="BR57" s="236">
        <v>69714</v>
      </c>
      <c r="BS57" s="236">
        <v>70572</v>
      </c>
      <c r="BT57" s="238">
        <v>99.3</v>
      </c>
      <c r="BU57" s="236">
        <v>100.2</v>
      </c>
      <c r="BV57" s="236">
        <v>99.9</v>
      </c>
      <c r="BW57" s="236">
        <v>98.6</v>
      </c>
      <c r="BX57" s="236">
        <v>102.1</v>
      </c>
      <c r="BY57" s="236">
        <v>106.6</v>
      </c>
      <c r="BZ57" s="236">
        <v>109.9</v>
      </c>
      <c r="CA57" s="236">
        <v>112.7</v>
      </c>
      <c r="CB57" s="236">
        <v>114</v>
      </c>
      <c r="CC57" s="236">
        <v>118.1</v>
      </c>
      <c r="CD57" s="236">
        <v>119.2</v>
      </c>
      <c r="CE57" s="236">
        <v>120.2</v>
      </c>
      <c r="CF57" s="236">
        <v>118</v>
      </c>
      <c r="CG57" s="236">
        <v>117.3</v>
      </c>
      <c r="CH57" s="236">
        <v>121.3</v>
      </c>
      <c r="CI57" s="236">
        <v>122.1</v>
      </c>
      <c r="CJ57" s="237">
        <v>122.8</v>
      </c>
    </row>
    <row r="58" spans="1:88" ht="15.75" customHeight="1" x14ac:dyDescent="0.25">
      <c r="A58" s="164"/>
      <c r="B58" s="203" t="s">
        <v>99</v>
      </c>
      <c r="C58" s="214" t="s">
        <v>30</v>
      </c>
      <c r="D58" s="328">
        <v>67500.350000000006</v>
      </c>
      <c r="E58" s="267">
        <v>62056.22</v>
      </c>
      <c r="F58" s="267">
        <v>68201.05</v>
      </c>
      <c r="G58" s="267">
        <v>62904.05</v>
      </c>
      <c r="H58" s="267">
        <v>59353</v>
      </c>
      <c r="I58" s="267">
        <v>57780.67</v>
      </c>
      <c r="J58" s="267">
        <v>56219.74</v>
      </c>
      <c r="K58" s="267">
        <v>56870.92</v>
      </c>
      <c r="L58" s="267">
        <v>57817.279999999999</v>
      </c>
      <c r="M58" s="267">
        <v>56470.76</v>
      </c>
      <c r="N58" s="267">
        <v>55463.32</v>
      </c>
      <c r="O58" s="267">
        <v>54189.42</v>
      </c>
      <c r="P58" s="267">
        <v>48660.32</v>
      </c>
      <c r="Q58" s="267">
        <v>50681.96</v>
      </c>
      <c r="R58" s="267">
        <v>49492.4</v>
      </c>
      <c r="S58" s="267">
        <v>48754.01</v>
      </c>
      <c r="T58" s="268">
        <v>51708.61</v>
      </c>
      <c r="U58" s="267">
        <f t="shared" si="73"/>
        <v>13.57636373363755</v>
      </c>
      <c r="V58" s="267">
        <f t="shared" si="71"/>
        <v>13.036152844442922</v>
      </c>
      <c r="W58" s="267">
        <f t="shared" si="71"/>
        <v>13.547891954642674</v>
      </c>
      <c r="X58" s="267">
        <f t="shared" si="71"/>
        <v>12.112438943470517</v>
      </c>
      <c r="Y58" s="267">
        <f t="shared" si="71"/>
        <v>11.476228585637438</v>
      </c>
      <c r="Z58" s="267">
        <f t="shared" si="71"/>
        <v>11.046537348353239</v>
      </c>
      <c r="AA58" s="267">
        <f t="shared" si="71"/>
        <v>10.506901470150693</v>
      </c>
      <c r="AB58" s="267">
        <f t="shared" si="71"/>
        <v>10.181799562334719</v>
      </c>
      <c r="AC58" s="267">
        <f t="shared" si="71"/>
        <v>10.135229819522367</v>
      </c>
      <c r="AD58" s="267">
        <f t="shared" si="71"/>
        <v>9.7162470773794798</v>
      </c>
      <c r="AE58" s="267">
        <f t="shared" si="71"/>
        <v>9.3769138173555504</v>
      </c>
      <c r="AF58" s="267">
        <f t="shared" si="71"/>
        <v>8.9286612269189405</v>
      </c>
      <c r="AG58" s="267">
        <f t="shared" si="71"/>
        <v>8.1757468216699216</v>
      </c>
      <c r="AH58" s="267">
        <f t="shared" si="71"/>
        <v>8.0925129426499662</v>
      </c>
      <c r="AI58" s="267">
        <f t="shared" si="71"/>
        <v>7.8045909711143215</v>
      </c>
      <c r="AJ58" s="267">
        <f t="shared" si="71"/>
        <v>7.7038723351337053</v>
      </c>
      <c r="AK58" s="267">
        <f t="shared" si="71"/>
        <v>8.0891355655734287</v>
      </c>
      <c r="AL58" s="267">
        <f t="shared" si="74"/>
        <v>14.638347935461486</v>
      </c>
      <c r="AM58" s="267">
        <f t="shared" si="74"/>
        <v>13.736545953603683</v>
      </c>
      <c r="AN58" s="267">
        <f t="shared" si="72"/>
        <v>14.996163064271421</v>
      </c>
      <c r="AO58" s="267">
        <f t="shared" si="72"/>
        <v>13.521355487726238</v>
      </c>
      <c r="AP58" s="267">
        <f t="shared" si="72"/>
        <v>12.660352808173887</v>
      </c>
      <c r="AQ58" s="267">
        <f t="shared" si="72"/>
        <v>12.200052786047593</v>
      </c>
      <c r="AR58" s="267">
        <f t="shared" si="72"/>
        <v>11.699284138677321</v>
      </c>
      <c r="AS58" s="267">
        <f t="shared" si="72"/>
        <v>11.659611284238149</v>
      </c>
      <c r="AT58" s="267">
        <f t="shared" si="72"/>
        <v>11.622031036423575</v>
      </c>
      <c r="AU58" s="267">
        <f t="shared" si="72"/>
        <v>11.072046742348489</v>
      </c>
      <c r="AV58" s="267">
        <f t="shared" si="72"/>
        <v>10.694198175963596</v>
      </c>
      <c r="AW58" s="267">
        <f t="shared" si="72"/>
        <v>10.381910491225382</v>
      </c>
      <c r="AX58" s="267">
        <f t="shared" si="72"/>
        <v>9.443288245454017</v>
      </c>
      <c r="AY58" s="267">
        <f t="shared" si="72"/>
        <v>9.7130953065409464</v>
      </c>
      <c r="AZ58" s="267">
        <f t="shared" si="72"/>
        <v>9.1647501064755659</v>
      </c>
      <c r="BA58" s="267">
        <f t="shared" si="72"/>
        <v>8.9216260727944814</v>
      </c>
      <c r="BB58" s="267">
        <f t="shared" si="72"/>
        <v>9.491475614456947</v>
      </c>
      <c r="BC58" s="328">
        <v>4971902</v>
      </c>
      <c r="BD58" s="267">
        <v>4760317</v>
      </c>
      <c r="BE58" s="267">
        <v>5034071</v>
      </c>
      <c r="BF58" s="267">
        <v>5193343</v>
      </c>
      <c r="BG58" s="267">
        <v>5171821</v>
      </c>
      <c r="BH58" s="267">
        <v>5230659</v>
      </c>
      <c r="BI58" s="267">
        <v>5350744</v>
      </c>
      <c r="BJ58" s="267">
        <v>5585547</v>
      </c>
      <c r="BK58" s="267">
        <v>5704585</v>
      </c>
      <c r="BL58" s="267">
        <v>5811993</v>
      </c>
      <c r="BM58" s="267">
        <v>5914880</v>
      </c>
      <c r="BN58" s="267">
        <v>6069154</v>
      </c>
      <c r="BO58" s="267">
        <v>5951789</v>
      </c>
      <c r="BP58" s="267">
        <v>6262821</v>
      </c>
      <c r="BQ58" s="267">
        <v>6341447</v>
      </c>
      <c r="BR58" s="267">
        <v>6328507</v>
      </c>
      <c r="BS58" s="267">
        <v>6392353</v>
      </c>
      <c r="BT58" s="328">
        <v>4611.2</v>
      </c>
      <c r="BU58" s="267">
        <v>4517.6000000000004</v>
      </c>
      <c r="BV58" s="267">
        <v>4547.8999999999996</v>
      </c>
      <c r="BW58" s="267">
        <v>4652.2</v>
      </c>
      <c r="BX58" s="267">
        <v>4688.1000000000004</v>
      </c>
      <c r="BY58" s="267">
        <v>4736.1000000000004</v>
      </c>
      <c r="BZ58" s="267">
        <v>4805.3999999999996</v>
      </c>
      <c r="CA58" s="267">
        <v>4877.6000000000004</v>
      </c>
      <c r="CB58" s="267">
        <v>4974.8</v>
      </c>
      <c r="CC58" s="267">
        <v>5100.3</v>
      </c>
      <c r="CD58" s="267">
        <v>5186.3</v>
      </c>
      <c r="CE58" s="267">
        <v>5219.6000000000004</v>
      </c>
      <c r="CF58" s="267">
        <v>5152.8999999999996</v>
      </c>
      <c r="CG58" s="267">
        <v>5217.8999999999996</v>
      </c>
      <c r="CH58" s="267">
        <v>5400.3</v>
      </c>
      <c r="CI58" s="267">
        <v>5464.7</v>
      </c>
      <c r="CJ58" s="268">
        <v>5447.9</v>
      </c>
    </row>
    <row r="59" spans="1:88" ht="15.75" customHeight="1" x14ac:dyDescent="0.3">
      <c r="A59" s="164"/>
      <c r="B59" s="57"/>
      <c r="C59" s="57"/>
      <c r="D59" s="182"/>
      <c r="E59" s="176"/>
      <c r="F59" s="176"/>
      <c r="G59" s="176"/>
      <c r="H59" s="176"/>
      <c r="I59" s="176"/>
      <c r="J59" s="176"/>
      <c r="K59" s="176"/>
      <c r="L59" s="176"/>
      <c r="M59" s="176"/>
      <c r="N59" s="176"/>
      <c r="O59" s="176"/>
      <c r="P59" s="176"/>
      <c r="Q59" s="176"/>
      <c r="R59" s="176"/>
      <c r="S59" s="176"/>
      <c r="T59" s="176"/>
      <c r="U59" s="177"/>
      <c r="BL59" s="176"/>
      <c r="BM59" s="176"/>
      <c r="BN59" s="176"/>
    </row>
    <row r="60" spans="1:88" ht="15.75" customHeight="1" x14ac:dyDescent="0.3">
      <c r="T60" s="176"/>
      <c r="U60" s="177"/>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row>
    <row r="61" spans="1:88" ht="15.75" customHeight="1" x14ac:dyDescent="0.3">
      <c r="B61" s="80" t="s">
        <v>192</v>
      </c>
      <c r="C61" s="105" t="s">
        <v>189</v>
      </c>
      <c r="D61" s="105"/>
      <c r="T61" s="176"/>
      <c r="U61" s="177"/>
      <c r="BI61" s="178"/>
      <c r="BJ61" s="178"/>
      <c r="BK61" s="178"/>
      <c r="BL61" s="178"/>
      <c r="BM61" s="178"/>
      <c r="BN61" s="178"/>
      <c r="BO61" s="178"/>
      <c r="BP61" s="178"/>
      <c r="BQ61" s="178"/>
      <c r="BR61" s="178"/>
      <c r="BS61" s="178"/>
    </row>
    <row r="62" spans="1:88" ht="15.75" customHeight="1" x14ac:dyDescent="0.3">
      <c r="B62" s="108" t="s">
        <v>193</v>
      </c>
      <c r="C62" s="107" t="s">
        <v>191</v>
      </c>
      <c r="D62" s="107"/>
      <c r="H62" s="178"/>
      <c r="I62" s="178"/>
      <c r="J62" s="178"/>
      <c r="K62" s="178"/>
      <c r="L62" s="178"/>
      <c r="M62" s="178"/>
      <c r="N62" s="178"/>
      <c r="O62" s="178"/>
      <c r="P62" s="178"/>
      <c r="Q62" s="178"/>
      <c r="R62" s="178"/>
      <c r="S62" s="178"/>
      <c r="T62" s="176"/>
      <c r="U62" s="177"/>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BI62" s="178"/>
      <c r="BJ62" s="178"/>
      <c r="BK62" s="178"/>
      <c r="BL62" s="178"/>
      <c r="BM62" s="178"/>
      <c r="BN62" s="178"/>
      <c r="BO62" s="178"/>
      <c r="BP62" s="178"/>
      <c r="BQ62" s="178"/>
      <c r="BR62" s="178"/>
      <c r="BS62" s="178"/>
    </row>
    <row r="63" spans="1:88" ht="15.75" customHeight="1" x14ac:dyDescent="0.3">
      <c r="B63" s="173" t="s">
        <v>331</v>
      </c>
      <c r="C63" s="173" t="s">
        <v>330</v>
      </c>
      <c r="D63" s="173"/>
      <c r="H63" s="178"/>
      <c r="I63" s="178"/>
      <c r="J63" s="178"/>
      <c r="K63" s="178"/>
      <c r="L63" s="178"/>
      <c r="M63" s="178"/>
      <c r="N63" s="178"/>
      <c r="O63" s="178"/>
      <c r="P63" s="178"/>
      <c r="Q63" s="178"/>
      <c r="R63" s="178"/>
      <c r="S63" s="178"/>
      <c r="T63" s="176"/>
      <c r="U63" s="177"/>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W63" s="178"/>
      <c r="BI63" s="178"/>
      <c r="BJ63" s="178"/>
      <c r="BK63" s="178"/>
      <c r="BL63" s="178"/>
      <c r="BM63" s="178"/>
      <c r="BN63" s="178"/>
      <c r="BO63" s="178"/>
      <c r="BP63" s="178"/>
      <c r="BQ63" s="178"/>
      <c r="BR63" s="178"/>
      <c r="BS63" s="178"/>
    </row>
    <row r="64" spans="1:88" ht="15.75" customHeight="1" x14ac:dyDescent="0.3">
      <c r="B64" s="173"/>
      <c r="H64" s="178"/>
      <c r="I64" s="178"/>
      <c r="J64" s="179"/>
      <c r="K64" s="179"/>
      <c r="L64" s="179"/>
      <c r="M64" s="179"/>
      <c r="N64" s="179"/>
      <c r="O64" s="179"/>
      <c r="P64" s="179"/>
      <c r="Q64" s="179"/>
      <c r="R64" s="179"/>
      <c r="S64" s="179"/>
      <c r="T64" s="176"/>
      <c r="U64" s="177"/>
      <c r="V64" s="179"/>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W64" s="178"/>
      <c r="BI64" s="178"/>
      <c r="BJ64" s="178"/>
      <c r="BK64" s="178"/>
      <c r="BL64" s="178"/>
      <c r="BM64" s="178"/>
      <c r="BN64" s="178"/>
      <c r="BO64" s="178"/>
      <c r="BP64" s="178"/>
      <c r="BQ64" s="178"/>
      <c r="BR64" s="178"/>
      <c r="BS64" s="178"/>
    </row>
    <row r="65" spans="2:71" ht="15.75" customHeight="1" x14ac:dyDescent="0.3">
      <c r="B65" s="55"/>
      <c r="H65" s="178"/>
      <c r="I65" s="178"/>
      <c r="J65" s="179"/>
      <c r="K65" s="179"/>
      <c r="L65" s="179"/>
      <c r="M65" s="179"/>
      <c r="N65" s="179"/>
      <c r="O65" s="179"/>
      <c r="P65" s="179"/>
      <c r="Q65" s="179"/>
      <c r="R65" s="179"/>
      <c r="S65" s="179"/>
      <c r="T65" s="176"/>
      <c r="U65" s="177"/>
      <c r="V65" s="179"/>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W65" s="178"/>
      <c r="BI65" s="178"/>
      <c r="BJ65" s="178"/>
      <c r="BK65" s="178"/>
      <c r="BL65" s="178"/>
      <c r="BM65" s="178"/>
      <c r="BN65" s="178"/>
      <c r="BO65" s="178"/>
      <c r="BP65" s="178"/>
      <c r="BQ65" s="178"/>
      <c r="BR65" s="178"/>
      <c r="BS65" s="178"/>
    </row>
    <row r="66" spans="2:71" ht="15.75" customHeight="1" x14ac:dyDescent="0.3">
      <c r="B66" s="56"/>
      <c r="H66" s="178"/>
      <c r="I66" s="178"/>
      <c r="J66" s="179"/>
      <c r="K66" s="179"/>
      <c r="L66" s="179"/>
      <c r="M66" s="179"/>
      <c r="N66" s="179"/>
      <c r="O66" s="179"/>
      <c r="P66" s="179"/>
      <c r="Q66" s="179"/>
      <c r="R66" s="179"/>
      <c r="S66" s="179"/>
      <c r="T66" s="176"/>
      <c r="U66" s="177"/>
      <c r="V66" s="179"/>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W66" s="178"/>
      <c r="BI66" s="178"/>
      <c r="BJ66" s="178"/>
      <c r="BK66" s="178"/>
      <c r="BL66" s="178"/>
      <c r="BM66" s="178"/>
      <c r="BN66" s="178"/>
      <c r="BO66" s="178"/>
      <c r="BP66" s="178"/>
      <c r="BQ66" s="178"/>
      <c r="BR66" s="178"/>
      <c r="BS66" s="178"/>
    </row>
    <row r="67" spans="2:71" ht="15.75" customHeight="1" x14ac:dyDescent="0.3">
      <c r="B67" s="57"/>
      <c r="H67" s="178"/>
      <c r="I67" s="178"/>
      <c r="J67" s="179"/>
      <c r="K67" s="179"/>
      <c r="L67" s="179"/>
      <c r="M67" s="179"/>
      <c r="N67" s="179"/>
      <c r="O67" s="179"/>
      <c r="P67" s="179"/>
      <c r="Q67" s="179"/>
      <c r="R67" s="179"/>
      <c r="S67" s="179"/>
      <c r="T67" s="176"/>
      <c r="U67" s="177"/>
      <c r="V67" s="179"/>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W67" s="178"/>
      <c r="BI67" s="178"/>
      <c r="BJ67" s="178"/>
      <c r="BK67" s="178"/>
      <c r="BL67" s="178"/>
      <c r="BM67" s="178"/>
      <c r="BN67" s="178"/>
      <c r="BO67" s="178"/>
      <c r="BP67" s="178"/>
      <c r="BQ67" s="178"/>
      <c r="BR67" s="178"/>
      <c r="BS67" s="178"/>
    </row>
    <row r="68" spans="2:71" ht="15.75" customHeight="1" x14ac:dyDescent="0.3">
      <c r="B68" s="57"/>
      <c r="C68" s="57"/>
      <c r="D68" s="57"/>
      <c r="H68" s="178"/>
      <c r="I68" s="178"/>
      <c r="J68" s="179"/>
      <c r="K68" s="179"/>
      <c r="L68" s="179"/>
      <c r="M68" s="179"/>
      <c r="N68" s="179"/>
      <c r="O68" s="179"/>
      <c r="P68" s="179"/>
      <c r="Q68" s="179"/>
      <c r="R68" s="179"/>
      <c r="S68" s="179"/>
      <c r="T68" s="176"/>
      <c r="U68" s="177"/>
      <c r="V68" s="179"/>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W68" s="178"/>
      <c r="BI68" s="178"/>
      <c r="BJ68" s="178"/>
      <c r="BK68" s="178"/>
      <c r="BL68" s="178"/>
      <c r="BM68" s="178"/>
      <c r="BN68" s="178"/>
      <c r="BO68" s="178"/>
      <c r="BP68" s="178"/>
      <c r="BQ68" s="178"/>
      <c r="BR68" s="178"/>
      <c r="BS68" s="178"/>
    </row>
    <row r="69" spans="2:71" ht="15.75" customHeight="1" x14ac:dyDescent="0.3">
      <c r="B69" s="80"/>
      <c r="C69" s="80"/>
      <c r="D69" s="80"/>
      <c r="H69" s="178"/>
      <c r="I69" s="178"/>
      <c r="J69" s="179"/>
      <c r="K69" s="179"/>
      <c r="L69" s="179"/>
      <c r="M69" s="179"/>
      <c r="N69" s="179"/>
      <c r="O69" s="179"/>
      <c r="P69" s="179"/>
      <c r="Q69" s="179"/>
      <c r="R69" s="179"/>
      <c r="S69" s="179"/>
      <c r="T69" s="176"/>
      <c r="U69" s="179"/>
      <c r="V69" s="179"/>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W69" s="178"/>
      <c r="BI69" s="178"/>
      <c r="BJ69" s="178"/>
      <c r="BK69" s="178"/>
      <c r="BL69" s="178"/>
      <c r="BM69" s="178"/>
      <c r="BN69" s="178"/>
      <c r="BO69" s="178"/>
      <c r="BP69" s="178"/>
      <c r="BQ69" s="178"/>
      <c r="BR69" s="178"/>
      <c r="BS69" s="178"/>
    </row>
    <row r="70" spans="2:71" ht="15.75" customHeight="1" x14ac:dyDescent="0.3">
      <c r="B70" s="55" t="s">
        <v>87</v>
      </c>
      <c r="C70" s="55" t="s">
        <v>89</v>
      </c>
      <c r="D70" s="55"/>
      <c r="H70" s="178"/>
      <c r="I70" s="178"/>
      <c r="J70" s="179"/>
      <c r="K70" s="179"/>
      <c r="L70" s="179"/>
      <c r="M70" s="179"/>
      <c r="N70" s="179"/>
      <c r="O70" s="179"/>
      <c r="P70" s="179"/>
      <c r="Q70" s="179"/>
      <c r="R70" s="179"/>
      <c r="S70" s="179"/>
      <c r="T70" s="179"/>
      <c r="U70" s="179"/>
      <c r="V70" s="179"/>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W70" s="178"/>
      <c r="BI70" s="178"/>
      <c r="BJ70" s="178"/>
      <c r="BK70" s="178"/>
      <c r="BL70" s="178"/>
      <c r="BM70" s="178"/>
      <c r="BN70" s="178"/>
      <c r="BO70" s="178"/>
      <c r="BP70" s="178"/>
      <c r="BQ70" s="178"/>
      <c r="BR70" s="178"/>
      <c r="BS70" s="178"/>
    </row>
    <row r="71" spans="2:71" ht="15.75" customHeight="1" x14ac:dyDescent="0.3">
      <c r="B71" s="56">
        <f>'1 Utsläpp'!$B$71</f>
        <v>46051</v>
      </c>
      <c r="C71" s="56">
        <f>'1 Utsläpp'!$C$71</f>
        <v>46051</v>
      </c>
      <c r="D71" s="56"/>
      <c r="H71" s="178"/>
      <c r="I71" s="178"/>
      <c r="J71" s="179"/>
      <c r="K71" s="179"/>
      <c r="L71" s="179"/>
      <c r="M71" s="179"/>
      <c r="N71" s="179"/>
      <c r="O71" s="179"/>
      <c r="P71" s="179"/>
      <c r="Q71" s="179"/>
      <c r="R71" s="179"/>
      <c r="S71" s="179"/>
      <c r="T71" s="179"/>
      <c r="U71" s="179"/>
      <c r="V71" s="179"/>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W71" s="178"/>
      <c r="BI71" s="178"/>
      <c r="BJ71" s="178"/>
      <c r="BK71" s="178"/>
      <c r="BL71" s="178"/>
      <c r="BM71" s="178"/>
      <c r="BN71" s="178"/>
      <c r="BO71" s="178"/>
      <c r="BP71" s="178"/>
      <c r="BQ71" s="178"/>
      <c r="BR71" s="178"/>
      <c r="BS71" s="178"/>
    </row>
    <row r="72" spans="2:71" ht="15.75" customHeight="1" x14ac:dyDescent="0.3">
      <c r="B72" s="57"/>
      <c r="C72" s="57"/>
      <c r="D72" s="57"/>
      <c r="H72" s="178"/>
      <c r="I72" s="178"/>
      <c r="J72" s="179"/>
      <c r="K72" s="179"/>
      <c r="L72" s="179"/>
      <c r="M72" s="179"/>
      <c r="N72" s="179"/>
      <c r="O72" s="179"/>
      <c r="P72" s="179"/>
      <c r="Q72" s="179"/>
      <c r="R72" s="179"/>
      <c r="S72" s="179"/>
      <c r="T72" s="179"/>
      <c r="U72" s="179"/>
      <c r="V72" s="179"/>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W72" s="178"/>
      <c r="BI72" s="178"/>
      <c r="BJ72" s="178"/>
      <c r="BK72" s="178"/>
      <c r="BL72" s="178"/>
      <c r="BM72" s="178"/>
      <c r="BN72" s="178"/>
      <c r="BO72" s="178"/>
      <c r="BP72" s="178"/>
      <c r="BQ72" s="178"/>
      <c r="BR72" s="178"/>
      <c r="BS72" s="178"/>
    </row>
    <row r="73" spans="2:71" ht="15.75" customHeight="1" x14ac:dyDescent="0.3">
      <c r="B73" s="55" t="s">
        <v>88</v>
      </c>
      <c r="C73" s="55" t="s">
        <v>90</v>
      </c>
      <c r="D73" s="55"/>
      <c r="H73" s="178"/>
      <c r="I73" s="178"/>
      <c r="J73" s="179"/>
      <c r="K73" s="179"/>
      <c r="L73" s="179"/>
      <c r="M73" s="179"/>
      <c r="N73" s="179"/>
      <c r="O73" s="179"/>
      <c r="P73" s="179"/>
      <c r="Q73" s="179"/>
      <c r="R73" s="179"/>
      <c r="S73" s="179"/>
      <c r="T73" s="179"/>
      <c r="U73" s="179"/>
      <c r="V73" s="179"/>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W73" s="178"/>
      <c r="BI73" s="178"/>
      <c r="BJ73" s="178"/>
      <c r="BK73" s="178"/>
      <c r="BL73" s="178"/>
      <c r="BM73" s="178"/>
      <c r="BN73" s="178"/>
      <c r="BO73" s="178"/>
      <c r="BP73" s="178"/>
      <c r="BQ73" s="178"/>
      <c r="BR73" s="178"/>
      <c r="BS73" s="178"/>
    </row>
    <row r="74" spans="2:71" ht="15.75" customHeight="1" x14ac:dyDescent="0.3">
      <c r="B74" s="57" t="str">
        <f>'1 Utsläpp'!$B$74</f>
        <v>Environmental Accounts, Statistics Sweden</v>
      </c>
      <c r="C74" s="57" t="str">
        <f>'1 Utsläpp'!$C$74</f>
        <v>Miljöräkenskaperna, Statistiska centralbyrån (SCB)</v>
      </c>
      <c r="D74" s="57"/>
      <c r="J74" s="179"/>
      <c r="K74" s="179"/>
      <c r="L74" s="179"/>
      <c r="M74" s="179"/>
      <c r="N74" s="179"/>
      <c r="O74" s="179"/>
      <c r="P74" s="179"/>
      <c r="Q74" s="179"/>
      <c r="R74" s="179"/>
      <c r="S74" s="179"/>
      <c r="T74" s="179"/>
      <c r="U74" s="179"/>
      <c r="V74" s="179"/>
      <c r="BI74" s="178"/>
      <c r="BJ74" s="178"/>
      <c r="BK74" s="178"/>
      <c r="BL74" s="178"/>
      <c r="BM74" s="178"/>
      <c r="BN74" s="178"/>
      <c r="BO74" s="178"/>
      <c r="BP74" s="178"/>
      <c r="BQ74" s="178"/>
      <c r="BR74" s="178"/>
      <c r="BS74" s="178"/>
    </row>
    <row r="75" spans="2:71" ht="15.75" customHeight="1" x14ac:dyDescent="0.3">
      <c r="B75" s="103"/>
      <c r="C75" s="57"/>
      <c r="D75" s="57"/>
      <c r="J75" s="179"/>
      <c r="K75" s="179"/>
      <c r="L75" s="179"/>
      <c r="M75" s="179"/>
      <c r="N75" s="179"/>
      <c r="O75" s="179"/>
      <c r="P75" s="179"/>
      <c r="Q75" s="179"/>
      <c r="R75" s="179"/>
      <c r="S75" s="179"/>
      <c r="T75" s="179"/>
      <c r="U75" s="179"/>
      <c r="V75" s="179"/>
      <c r="BI75" s="178"/>
      <c r="BJ75" s="178"/>
      <c r="BK75" s="178"/>
      <c r="BL75" s="178"/>
      <c r="BM75" s="178"/>
      <c r="BN75" s="178"/>
      <c r="BO75" s="178"/>
      <c r="BP75" s="178"/>
      <c r="BQ75" s="178"/>
      <c r="BR75" s="178"/>
      <c r="BS75" s="178"/>
    </row>
    <row r="76" spans="2:71" ht="15.75" customHeight="1" x14ac:dyDescent="0.3">
      <c r="B76" s="55" t="s">
        <v>34</v>
      </c>
      <c r="C76" s="55" t="s">
        <v>33</v>
      </c>
      <c r="D76" s="55"/>
      <c r="J76" s="179"/>
      <c r="K76" s="179"/>
      <c r="L76" s="179"/>
      <c r="M76" s="179"/>
      <c r="N76" s="179"/>
      <c r="O76" s="179"/>
      <c r="P76" s="179"/>
      <c r="Q76" s="179"/>
      <c r="R76" s="179"/>
      <c r="S76" s="179"/>
      <c r="T76" s="179"/>
      <c r="U76" s="179"/>
      <c r="V76" s="179"/>
      <c r="BI76" s="178"/>
      <c r="BJ76" s="178"/>
      <c r="BK76" s="178"/>
      <c r="BL76" s="178"/>
      <c r="BM76" s="178"/>
      <c r="BN76" s="178"/>
      <c r="BO76" s="178"/>
      <c r="BP76" s="178"/>
      <c r="BQ76" s="178"/>
      <c r="BR76" s="178"/>
      <c r="BS76" s="178"/>
    </row>
    <row r="77" spans="2:71" ht="15.75" customHeight="1" x14ac:dyDescent="0.3">
      <c r="B77" s="180" t="str">
        <f>'1 Utsläpp'!$B$77</f>
        <v>Jonas Bergström, Statistics Sweden</v>
      </c>
      <c r="C77" s="180" t="str">
        <f>'1 Utsläpp'!$C$77</f>
        <v>Jonas Bergström, Statistiska centralbyrån (SCB)</v>
      </c>
      <c r="D77" s="180"/>
      <c r="J77" s="179"/>
      <c r="K77" s="179"/>
      <c r="L77" s="179"/>
      <c r="M77" s="179"/>
      <c r="N77" s="179"/>
      <c r="O77" s="179"/>
      <c r="P77" s="179"/>
      <c r="Q77" s="179"/>
      <c r="R77" s="179"/>
      <c r="S77" s="179"/>
      <c r="T77" s="179"/>
      <c r="U77" s="179"/>
      <c r="V77" s="179"/>
    </row>
    <row r="78" spans="2:71" ht="15.75" customHeight="1" x14ac:dyDescent="0.3">
      <c r="B78" s="180" t="str">
        <f>'1 Utsläpp'!$B$78</f>
        <v>Telephone: +46 10 479 46 22</v>
      </c>
      <c r="C78" s="180" t="str">
        <f>'1 Utsläpp'!$C$78</f>
        <v>Telefon: 010 479 46 22</v>
      </c>
      <c r="D78" s="180"/>
    </row>
    <row r="79" spans="2:71" ht="15.75" customHeight="1" x14ac:dyDescent="0.3">
      <c r="B79" s="180" t="str">
        <f>'1 Utsläpp'!$B$79</f>
        <v>e-post: jonas.bergstrom@scb.se / miljorakenskaper@scb.se</v>
      </c>
      <c r="C79" s="180" t="str">
        <f>'1 Utsläpp'!$C$79</f>
        <v>e-post: jonas.bergstrom@scb.se / miljorakenskaper@scb.se</v>
      </c>
      <c r="D79" s="180"/>
    </row>
    <row r="80" spans="2:71" ht="15.75" customHeight="1" x14ac:dyDescent="0.25"/>
    <row r="81" ht="12" customHeight="1" x14ac:dyDescent="0.25"/>
    <row r="82" ht="12" customHeight="1" x14ac:dyDescent="0.25"/>
  </sheetData>
  <hyperlinks>
    <hyperlink ref="B1" location="'Innehåll - Contents'!A1" display="Tillbaka till innehåll - Back to content" xr:uid="{71A1C0A1-9B73-41D2-BAB1-B693EA2450A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V116"/>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4.4" x14ac:dyDescent="0.3"/>
  <cols>
    <col min="1" max="1" width="1.77734375" customWidth="1"/>
    <col min="2" max="3" width="72.77734375" style="42" customWidth="1"/>
    <col min="4" max="43" width="9.21875" style="72" customWidth="1"/>
    <col min="44" max="52" width="9.21875" style="42" customWidth="1"/>
    <col min="53" max="63" width="9.21875" style="109" customWidth="1"/>
    <col min="64" max="88" width="9.21875" style="42" customWidth="1"/>
    <col min="89" max="16384" width="9.21875" style="42"/>
  </cols>
  <sheetData>
    <row r="1" spans="1:74" s="2" customFormat="1" ht="15.75" customHeight="1" x14ac:dyDescent="0.25">
      <c r="A1" s="334"/>
      <c r="B1" s="397" t="s">
        <v>162</v>
      </c>
      <c r="C1" s="184"/>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2"/>
      <c r="AS1" s="412"/>
      <c r="AT1" s="412"/>
      <c r="AU1" s="412"/>
      <c r="AV1" s="412"/>
      <c r="AW1" s="412"/>
      <c r="AX1" s="412"/>
      <c r="AY1" s="412"/>
      <c r="AZ1" s="412"/>
      <c r="BA1" s="345"/>
      <c r="BB1" s="345"/>
      <c r="BC1" s="345"/>
      <c r="BD1" s="345"/>
      <c r="BE1" s="345"/>
      <c r="BF1" s="345"/>
      <c r="BG1" s="345"/>
      <c r="BH1" s="345"/>
      <c r="BI1" s="345"/>
      <c r="BJ1" s="345"/>
      <c r="BK1" s="345"/>
      <c r="BL1" s="412"/>
      <c r="BM1" s="412"/>
      <c r="BN1" s="412"/>
      <c r="BO1" s="412"/>
      <c r="BP1" s="412"/>
      <c r="BQ1" s="412"/>
      <c r="BR1" s="412"/>
      <c r="BS1" s="412"/>
      <c r="BT1" s="412"/>
      <c r="BU1" s="412"/>
    </row>
    <row r="2" spans="1:74" s="2" customFormat="1" ht="15.75" customHeight="1" x14ac:dyDescent="0.25">
      <c r="A2" s="334"/>
      <c r="B2" s="183"/>
      <c r="C2" s="184"/>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2"/>
      <c r="AS2" s="412"/>
      <c r="AT2" s="412"/>
      <c r="AU2" s="412"/>
      <c r="AV2" s="412"/>
      <c r="AW2" s="412"/>
      <c r="AX2" s="412"/>
      <c r="AY2" s="412"/>
      <c r="AZ2" s="412"/>
      <c r="BA2" s="345"/>
      <c r="BB2" s="345"/>
      <c r="BC2" s="345"/>
      <c r="BD2" s="345"/>
      <c r="BE2" s="345"/>
      <c r="BF2" s="345"/>
      <c r="BG2" s="345"/>
      <c r="BH2" s="345"/>
      <c r="BI2" s="345"/>
      <c r="BJ2" s="345"/>
      <c r="BK2" s="345"/>
      <c r="BL2" s="412"/>
      <c r="BM2" s="412"/>
      <c r="BN2" s="412"/>
      <c r="BO2" s="412"/>
      <c r="BP2" s="412"/>
      <c r="BQ2" s="412"/>
      <c r="BR2" s="412"/>
      <c r="BS2" s="412"/>
      <c r="BT2" s="412"/>
      <c r="BU2" s="412"/>
    </row>
    <row r="3" spans="1:74" s="2" customFormat="1" ht="15.75" customHeight="1" x14ac:dyDescent="0.25">
      <c r="A3" s="334"/>
      <c r="B3" s="285" t="s">
        <v>142</v>
      </c>
      <c r="C3" s="285" t="s">
        <v>82</v>
      </c>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2"/>
      <c r="AS3" s="412"/>
      <c r="AT3" s="412"/>
      <c r="AU3" s="412"/>
      <c r="AV3" s="412"/>
      <c r="AW3" s="412"/>
      <c r="AX3" s="412"/>
      <c r="AY3" s="412"/>
      <c r="AZ3" s="412"/>
      <c r="BA3" s="345"/>
      <c r="BB3" s="345"/>
      <c r="BC3" s="345"/>
      <c r="BD3" s="345"/>
      <c r="BE3" s="345"/>
      <c r="BF3" s="345"/>
      <c r="BG3" s="345"/>
      <c r="BH3" s="345"/>
      <c r="BI3" s="345"/>
      <c r="BJ3" s="345"/>
      <c r="BK3" s="345"/>
      <c r="BL3" s="412"/>
      <c r="BM3" s="412"/>
      <c r="BN3" s="412"/>
      <c r="BO3" s="412"/>
      <c r="BP3" s="412"/>
      <c r="BQ3" s="412"/>
      <c r="BR3" s="412"/>
      <c r="BS3" s="412"/>
      <c r="BT3" s="412"/>
      <c r="BU3" s="412"/>
    </row>
    <row r="4" spans="1:74" s="43" customFormat="1" ht="15.75" customHeight="1" x14ac:dyDescent="0.3">
      <c r="A4" s="334"/>
      <c r="B4" s="285" t="s">
        <v>367</v>
      </c>
      <c r="C4" s="285" t="s">
        <v>368</v>
      </c>
      <c r="D4" s="413" t="s">
        <v>51</v>
      </c>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352"/>
      <c r="AS4" s="352"/>
      <c r="AT4" s="352"/>
      <c r="AU4" s="352"/>
      <c r="AV4" s="352"/>
      <c r="AW4" s="352"/>
      <c r="AX4" s="352"/>
      <c r="AY4" s="352"/>
      <c r="AZ4" s="352"/>
      <c r="BA4" s="345"/>
      <c r="BB4" s="345"/>
      <c r="BC4" s="345"/>
      <c r="BD4" s="345"/>
      <c r="BE4" s="345"/>
      <c r="BF4" s="345"/>
      <c r="BG4" s="345"/>
      <c r="BH4" s="345"/>
      <c r="BI4" s="345"/>
      <c r="BJ4" s="345"/>
      <c r="BK4" s="345"/>
      <c r="BL4" s="352"/>
      <c r="BM4" s="352"/>
      <c r="BN4" s="352"/>
      <c r="BO4" s="352"/>
      <c r="BP4" s="352"/>
      <c r="BQ4" s="352"/>
      <c r="BR4" s="352"/>
      <c r="BS4" s="352"/>
      <c r="BT4" s="352"/>
      <c r="BU4" s="352"/>
    </row>
    <row r="5" spans="1:74" s="43" customFormat="1" ht="15.75" customHeight="1" x14ac:dyDescent="0.3">
      <c r="A5" s="334"/>
      <c r="B5" s="210" t="s">
        <v>103</v>
      </c>
      <c r="C5" s="335" t="s">
        <v>21</v>
      </c>
      <c r="D5" s="247" t="str">
        <f>'1 Utsläpp'!D5</f>
        <v>2008K1</v>
      </c>
      <c r="E5" s="247" t="str">
        <f>'1 Utsläpp'!E5</f>
        <v>2008K2</v>
      </c>
      <c r="F5" s="247" t="str">
        <f>'1 Utsläpp'!F5</f>
        <v>2008K3</v>
      </c>
      <c r="G5" s="247" t="str">
        <f>'1 Utsläpp'!G5</f>
        <v>2008K4</v>
      </c>
      <c r="H5" s="247" t="str">
        <f>'1 Utsläpp'!H5</f>
        <v>2009K1</v>
      </c>
      <c r="I5" s="247" t="str">
        <f>'1 Utsläpp'!I5</f>
        <v>2009K2</v>
      </c>
      <c r="J5" s="247" t="str">
        <f>'1 Utsläpp'!J5</f>
        <v>2009K3</v>
      </c>
      <c r="K5" s="247" t="str">
        <f>'1 Utsläpp'!K5</f>
        <v>2009K4</v>
      </c>
      <c r="L5" s="247" t="str">
        <f>'1 Utsläpp'!L5</f>
        <v>2010K1</v>
      </c>
      <c r="M5" s="247" t="str">
        <f>'1 Utsläpp'!M5</f>
        <v>2010K2</v>
      </c>
      <c r="N5" s="247" t="str">
        <f>'1 Utsläpp'!N5</f>
        <v>2010K3</v>
      </c>
      <c r="O5" s="247" t="str">
        <f>'1 Utsläpp'!O5</f>
        <v>2010K4</v>
      </c>
      <c r="P5" s="247" t="str">
        <f>'1 Utsläpp'!P5</f>
        <v>2011K1</v>
      </c>
      <c r="Q5" s="247" t="str">
        <f>'1 Utsläpp'!Q5</f>
        <v>2011K2</v>
      </c>
      <c r="R5" s="247" t="str">
        <f>'1 Utsläpp'!R5</f>
        <v>2011K3</v>
      </c>
      <c r="S5" s="247" t="str">
        <f>'1 Utsläpp'!S5</f>
        <v>2011K4</v>
      </c>
      <c r="T5" s="247" t="str">
        <f>'1 Utsläpp'!T5</f>
        <v>2012K1</v>
      </c>
      <c r="U5" s="247" t="str">
        <f>'1 Utsläpp'!U5</f>
        <v>2012K2</v>
      </c>
      <c r="V5" s="247" t="str">
        <f>'1 Utsläpp'!V5</f>
        <v>2012K3</v>
      </c>
      <c r="W5" s="247" t="str">
        <f>'1 Utsläpp'!W5</f>
        <v>2012K4</v>
      </c>
      <c r="X5" s="247" t="str">
        <f>'1 Utsläpp'!X5</f>
        <v>2013K1</v>
      </c>
      <c r="Y5" s="247" t="str">
        <f>'1 Utsläpp'!Y5</f>
        <v>2013K2</v>
      </c>
      <c r="Z5" s="247" t="str">
        <f>'1 Utsläpp'!Z5</f>
        <v>2013K3</v>
      </c>
      <c r="AA5" s="247" t="str">
        <f>'1 Utsläpp'!AA5</f>
        <v>2013K4</v>
      </c>
      <c r="AB5" s="247" t="str">
        <f>'1 Utsläpp'!AB5</f>
        <v>2014K1</v>
      </c>
      <c r="AC5" s="247" t="str">
        <f>'1 Utsläpp'!AC5</f>
        <v>2014K2</v>
      </c>
      <c r="AD5" s="247" t="str">
        <f>'1 Utsläpp'!AD5</f>
        <v>2014K3</v>
      </c>
      <c r="AE5" s="247" t="str">
        <f>'1 Utsläpp'!AE5</f>
        <v>2014K4</v>
      </c>
      <c r="AF5" s="247" t="str">
        <f>'1 Utsläpp'!AF5</f>
        <v>2015K1</v>
      </c>
      <c r="AG5" s="247" t="str">
        <f>'1 Utsläpp'!AG5</f>
        <v>2015K2</v>
      </c>
      <c r="AH5" s="247" t="str">
        <f>'1 Utsläpp'!AH5</f>
        <v>2015K3</v>
      </c>
      <c r="AI5" s="247" t="str">
        <f>'1 Utsläpp'!AI5</f>
        <v>2015K4</v>
      </c>
      <c r="AJ5" s="247" t="str">
        <f>'1 Utsläpp'!AJ5</f>
        <v>2016K1</v>
      </c>
      <c r="AK5" s="247" t="str">
        <f>'1 Utsläpp'!AK5</f>
        <v>2016K2</v>
      </c>
      <c r="AL5" s="247" t="str">
        <f>'1 Utsläpp'!AL5</f>
        <v>2016K3</v>
      </c>
      <c r="AM5" s="247" t="str">
        <f>'1 Utsläpp'!AM5</f>
        <v>2016K4</v>
      </c>
      <c r="AN5" s="247" t="str">
        <f>'1 Utsläpp'!AN5</f>
        <v>2017K1</v>
      </c>
      <c r="AO5" s="247" t="str">
        <f>'1 Utsläpp'!AO5</f>
        <v>2017K2</v>
      </c>
      <c r="AP5" s="247" t="str">
        <f>'1 Utsläpp'!AP5</f>
        <v>2017K3</v>
      </c>
      <c r="AQ5" s="247" t="str">
        <f>'1 Utsläpp'!AQ5</f>
        <v>2017K4</v>
      </c>
      <c r="AR5" s="247" t="str">
        <f>'1 Utsläpp'!AR5</f>
        <v>2018K1</v>
      </c>
      <c r="AS5" s="247" t="str">
        <f>'1 Utsläpp'!AS5</f>
        <v>2018K2</v>
      </c>
      <c r="AT5" s="247" t="str">
        <f>'1 Utsläpp'!AT5</f>
        <v>2018K3</v>
      </c>
      <c r="AU5" s="247" t="str">
        <f>'1 Utsläpp'!AU5</f>
        <v>2018K4</v>
      </c>
      <c r="AV5" s="247" t="str">
        <f>'1 Utsläpp'!AV5</f>
        <v>2019K1</v>
      </c>
      <c r="AW5" s="247" t="str">
        <f>'1 Utsläpp'!AW5</f>
        <v>2019K2</v>
      </c>
      <c r="AX5" s="247" t="str">
        <f>'1 Utsläpp'!AX5</f>
        <v>2019K3</v>
      </c>
      <c r="AY5" s="247" t="str">
        <f>'1 Utsläpp'!AY5</f>
        <v>2019K4</v>
      </c>
      <c r="AZ5" s="247" t="str">
        <f>'1 Utsläpp'!AZ5</f>
        <v>2020K1</v>
      </c>
      <c r="BA5" s="247" t="str">
        <f>'1 Utsläpp'!BA5</f>
        <v>2020K2</v>
      </c>
      <c r="BB5" s="247" t="str">
        <f>'1 Utsläpp'!BB5</f>
        <v>2020K3</v>
      </c>
      <c r="BC5" s="247" t="str">
        <f>'1 Utsläpp'!BC5</f>
        <v>2020K4</v>
      </c>
      <c r="BD5" s="247" t="str">
        <f>'1 Utsläpp'!BD5</f>
        <v>2021K1</v>
      </c>
      <c r="BE5" s="247" t="str">
        <f>'1 Utsläpp'!BE5</f>
        <v>2021K2</v>
      </c>
      <c r="BF5" s="247" t="str">
        <f>'1 Utsläpp'!BF5</f>
        <v>2021K3</v>
      </c>
      <c r="BG5" s="247" t="str">
        <f>'1 Utsläpp'!BG5</f>
        <v>2021K4</v>
      </c>
      <c r="BH5" s="247" t="str">
        <f>'1 Utsläpp'!BH5</f>
        <v>2022K1</v>
      </c>
      <c r="BI5" s="247" t="str">
        <f>'1 Utsläpp'!BJ5</f>
        <v>2022K3</v>
      </c>
      <c r="BJ5" s="247" t="str">
        <f>'1 Utsläpp'!BK5</f>
        <v>2022K4</v>
      </c>
      <c r="BK5" s="247" t="str">
        <f>'1 Utsläpp'!BL5</f>
        <v>2023K1</v>
      </c>
      <c r="BL5" s="247" t="str">
        <f>'1 Utsläpp'!BM5</f>
        <v>2023K2</v>
      </c>
      <c r="BM5" s="247" t="str">
        <f>'1 Utsläpp'!BN5</f>
        <v>2023K3</v>
      </c>
      <c r="BN5" s="247" t="str">
        <f>'1 Utsläpp'!BO5</f>
        <v>2023K4</v>
      </c>
      <c r="BO5" s="247" t="str">
        <f>'1 Utsläpp'!BP5</f>
        <v>2024K1</v>
      </c>
      <c r="BP5" s="247" t="str">
        <f>'1 Utsläpp'!BQ5</f>
        <v>2024K2</v>
      </c>
      <c r="BQ5" s="247" t="str">
        <f>'1 Utsläpp'!BR5</f>
        <v>2024K3</v>
      </c>
      <c r="BR5" s="247" t="str">
        <f>'1 Utsläpp'!BS5</f>
        <v>2024K4</v>
      </c>
      <c r="BS5" s="247" t="str">
        <f>'1 Utsläpp'!BT5</f>
        <v>2025K1</v>
      </c>
      <c r="BT5" s="247" t="str">
        <f>'1 Utsläpp'!BU5</f>
        <v>2025K2</v>
      </c>
      <c r="BU5" s="247" t="str">
        <f>'1 Utsläpp'!BV5</f>
        <v>2025K3</v>
      </c>
      <c r="BV5" s="408"/>
    </row>
    <row r="6" spans="1:74" s="52" customFormat="1" ht="15.75" customHeight="1" x14ac:dyDescent="0.3">
      <c r="A6" s="334"/>
      <c r="B6" s="211" t="s">
        <v>104</v>
      </c>
      <c r="C6" s="192" t="s">
        <v>35</v>
      </c>
      <c r="D6" s="341">
        <f>('1 Utsläpp'!D6/'6 FV (kvartal)'!D6)*1000</f>
        <v>127.62834627419167</v>
      </c>
      <c r="E6" s="341">
        <f>('1 Utsläpp'!E6/'6 FV (kvartal)'!E6)*1000</f>
        <v>118.66030493656039</v>
      </c>
      <c r="F6" s="341">
        <f>('1 Utsläpp'!F6/'6 FV (kvartal)'!F6)*1000</f>
        <v>126.10405151290671</v>
      </c>
      <c r="G6" s="341">
        <f>('1 Utsläpp'!G6/'6 FV (kvartal)'!G6)*1000</f>
        <v>117.66682392409707</v>
      </c>
      <c r="H6" s="341">
        <f>('1 Utsläpp'!H6/'6 FV (kvartal)'!H6)*1000</f>
        <v>121.70614486783383</v>
      </c>
      <c r="I6" s="341">
        <f>('1 Utsläpp'!I6/'6 FV (kvartal)'!I6)*1000</f>
        <v>104.07477635161416</v>
      </c>
      <c r="J6" s="341">
        <f>('1 Utsläpp'!J6/'6 FV (kvartal)'!J6)*1000</f>
        <v>111.79942543745103</v>
      </c>
      <c r="K6" s="341">
        <f>('1 Utsläpp'!K6/'6 FV (kvartal)'!K6)*1000</f>
        <v>115.01363709289267</v>
      </c>
      <c r="L6" s="341">
        <f>('1 Utsläpp'!L6/'6 FV (kvartal)'!L6)*1000</f>
        <v>119.37469226981784</v>
      </c>
      <c r="M6" s="341">
        <f>('1 Utsläpp'!M6/'6 FV (kvartal)'!M6)*1000</f>
        <v>109.597413749558</v>
      </c>
      <c r="N6" s="341">
        <f>('1 Utsläpp'!N6/'6 FV (kvartal)'!N6)*1000</f>
        <v>113.10437710437711</v>
      </c>
      <c r="O6" s="341">
        <f>('1 Utsläpp'!O6/'6 FV (kvartal)'!O6)*1000</f>
        <v>119.03241232731138</v>
      </c>
      <c r="P6" s="341">
        <f>('1 Utsläpp'!P6/'6 FV (kvartal)'!P6)*1000</f>
        <v>117.02922340024756</v>
      </c>
      <c r="Q6" s="341">
        <f>('1 Utsläpp'!Q6/'6 FV (kvartal)'!Q6)*1000</f>
        <v>105.48931275759608</v>
      </c>
      <c r="R6" s="341">
        <f>('1 Utsläpp'!R6/'6 FV (kvartal)'!R6)*1000</f>
        <v>110.12833417211877</v>
      </c>
      <c r="S6" s="341">
        <f>('1 Utsläpp'!S6/'6 FV (kvartal)'!S6)*1000</f>
        <v>106.73701140462035</v>
      </c>
      <c r="T6" s="341">
        <f>('1 Utsläpp'!T6/'6 FV (kvartal)'!T6)*1000</f>
        <v>111.23207839092315</v>
      </c>
      <c r="U6" s="341">
        <f>('1 Utsläpp'!U6/'6 FV (kvartal)'!U6)*1000</f>
        <v>101.12374994075549</v>
      </c>
      <c r="V6" s="341">
        <f>('1 Utsläpp'!V6/'6 FV (kvartal)'!V6)*1000</f>
        <v>107.7708792309233</v>
      </c>
      <c r="W6" s="341">
        <f>('1 Utsläpp'!W6/'6 FV (kvartal)'!W6)*1000</f>
        <v>106.92630850590619</v>
      </c>
      <c r="X6" s="341">
        <f>('1 Utsläpp'!X6/'6 FV (kvartal)'!X6)*1000</f>
        <v>107.87622215502469</v>
      </c>
      <c r="Y6" s="341">
        <f>('1 Utsläpp'!Y6/'6 FV (kvartal)'!Y6)*1000</f>
        <v>92.036043767431877</v>
      </c>
      <c r="Z6" s="341">
        <f>('1 Utsläpp'!Z6/'6 FV (kvartal)'!Z6)*1000</f>
        <v>102.4979751298299</v>
      </c>
      <c r="AA6" s="341">
        <f>('1 Utsläpp'!AA6/'6 FV (kvartal)'!AA6)*1000</f>
        <v>98.088470502216325</v>
      </c>
      <c r="AB6" s="341">
        <f>('1 Utsläpp'!AB6/'6 FV (kvartal)'!AB6)*1000</f>
        <v>95.240149166554346</v>
      </c>
      <c r="AC6" s="341">
        <f>('1 Utsläpp'!AC6/'6 FV (kvartal)'!AC6)*1000</f>
        <v>81.363428397132836</v>
      </c>
      <c r="AD6" s="341">
        <f>('1 Utsläpp'!AD6/'6 FV (kvartal)'!AD6)*1000</f>
        <v>97.731649709302317</v>
      </c>
      <c r="AE6" s="341">
        <f>('1 Utsläpp'!AE6/'6 FV (kvartal)'!AE6)*1000</f>
        <v>89.201074602190531</v>
      </c>
      <c r="AF6" s="341">
        <f>('1 Utsläpp'!AF6/'6 FV (kvartal)'!AF6)*1000</f>
        <v>94.999104183463217</v>
      </c>
      <c r="AG6" s="341">
        <f>('1 Utsläpp'!AG6/'6 FV (kvartal)'!AG6)*1000</f>
        <v>77.132987910189982</v>
      </c>
      <c r="AH6" s="341">
        <f>('1 Utsläpp'!AH6/'6 FV (kvartal)'!AH6)*1000</f>
        <v>87.353037497953167</v>
      </c>
      <c r="AI6" s="341">
        <f>('1 Utsläpp'!AI6/'6 FV (kvartal)'!AI6)*1000</f>
        <v>92.133955719241143</v>
      </c>
      <c r="AJ6" s="341">
        <f>('1 Utsläpp'!AJ6/'6 FV (kvartal)'!AJ6)*1000</f>
        <v>88.84755966458826</v>
      </c>
      <c r="AK6" s="341">
        <f>('1 Utsläpp'!AK6/'6 FV (kvartal)'!AK6)*1000</f>
        <v>83.292765382014863</v>
      </c>
      <c r="AL6" s="341">
        <f>('1 Utsläpp'!AL6/'6 FV (kvartal)'!AL6)*1000</f>
        <v>88.441848696972244</v>
      </c>
      <c r="AM6" s="341">
        <f>('1 Utsläpp'!AM6/'6 FV (kvartal)'!AM6)*1000</f>
        <v>83.408662900188318</v>
      </c>
      <c r="AN6" s="341">
        <f>('1 Utsläpp'!AN6/'6 FV (kvartal)'!AN6)*1000</f>
        <v>89.874773296485017</v>
      </c>
      <c r="AO6" s="341">
        <f>('1 Utsläpp'!AO6/'6 FV (kvartal)'!AO6)*1000</f>
        <v>76.172759156813839</v>
      </c>
      <c r="AP6" s="341">
        <f>('1 Utsläpp'!AP6/'6 FV (kvartal)'!AP6)*1000</f>
        <v>83.72085696282295</v>
      </c>
      <c r="AQ6" s="341">
        <f>('1 Utsläpp'!AQ6/'6 FV (kvartal)'!AQ6)*1000</f>
        <v>84.710437038515281</v>
      </c>
      <c r="AR6" s="341">
        <f>('1 Utsläpp'!AR6/'6 FV (kvartal)'!AR6)*1000</f>
        <v>91.568029568029559</v>
      </c>
      <c r="AS6" s="341">
        <f>('1 Utsläpp'!AS6/'6 FV (kvartal)'!AS6)*1000</f>
        <v>85.556824913260556</v>
      </c>
      <c r="AT6" s="341">
        <f>('1 Utsläpp'!AT6/'6 FV (kvartal)'!AT6)*1000</f>
        <v>94.045783911016755</v>
      </c>
      <c r="AU6" s="341">
        <f>('1 Utsläpp'!AU6/'6 FV (kvartal)'!AU6)*1000</f>
        <v>92.459841654844169</v>
      </c>
      <c r="AV6" s="341">
        <f>('1 Utsläpp'!AV6/'6 FV (kvartal)'!AV6)*1000</f>
        <v>84.286438744030775</v>
      </c>
      <c r="AW6" s="341">
        <f>('1 Utsläpp'!AW6/'6 FV (kvartal)'!AW6)*1000</f>
        <v>81.930220377905798</v>
      </c>
      <c r="AX6" s="341">
        <f>('1 Utsläpp'!AX6/'6 FV (kvartal)'!AX6)*1000</f>
        <v>91.027290880852007</v>
      </c>
      <c r="AY6" s="341">
        <f>('1 Utsläpp'!AY6/'6 FV (kvartal)'!AY6)*1000</f>
        <v>81.789905159942123</v>
      </c>
      <c r="AZ6" s="341">
        <f>('1 Utsläpp'!AZ6/'6 FV (kvartal)'!AZ6)*1000</f>
        <v>86.918384879725082</v>
      </c>
      <c r="BA6" s="341">
        <f>('1 Utsläpp'!BA6/'6 FV (kvartal)'!BA6)*1000</f>
        <v>80.95086844644581</v>
      </c>
      <c r="BB6" s="341">
        <f>('1 Utsläpp'!BB6/'6 FV (kvartal)'!BB6)*1000</f>
        <v>90.321615557217655</v>
      </c>
      <c r="BC6" s="341">
        <f>('1 Utsläpp'!BC6/'6 FV (kvartal)'!BC6)*1000</f>
        <v>90.862236772252686</v>
      </c>
      <c r="BD6" s="341">
        <f>('1 Utsläpp'!BD6/'6 FV (kvartal)'!BD6)*1000</f>
        <v>91.038410107437628</v>
      </c>
      <c r="BE6" s="341">
        <f>('1 Utsläpp'!BE6/'6 FV (kvartal)'!BE6)*1000</f>
        <v>82.490191270230497</v>
      </c>
      <c r="BF6" s="341">
        <f>('1 Utsläpp'!BF6/'6 FV (kvartal)'!BF6)*1000</f>
        <v>90.989569283337829</v>
      </c>
      <c r="BG6" s="341">
        <f>('1 Utsläpp'!BG6/'6 FV (kvartal)'!BH6)*1000</f>
        <v>81.407713833799733</v>
      </c>
      <c r="BH6" s="341">
        <f>('1 Utsläpp'!BH6/'6 FV (kvartal)'!BI6)*1000</f>
        <v>79.961241874924298</v>
      </c>
      <c r="BI6" s="341">
        <f>('1 Utsläpp'!BJ6/'6 FV (kvartal)'!BJ6)*1000</f>
        <v>81.960008245722534</v>
      </c>
      <c r="BJ6" s="341">
        <f>('1 Utsläpp'!BK6/'6 FV (kvartal)'!BK6)*1000</f>
        <v>76.565683646112603</v>
      </c>
      <c r="BK6" s="341">
        <f>('1 Utsläpp'!BL6/'6 FV (kvartal)'!BL6)*1000</f>
        <v>81.928371197857828</v>
      </c>
      <c r="BL6" s="341">
        <f>('1 Utsläpp'!BM6/'6 FV (kvartal)'!BM6)*1000</f>
        <v>83.835001283038238</v>
      </c>
      <c r="BM6" s="341">
        <f>('1 Utsläpp'!BN6/'6 FV (kvartal)'!BN6)*1000</f>
        <v>87.101044987601838</v>
      </c>
      <c r="BN6" s="341">
        <f>('1 Utsläpp'!BO6/'6 FV (kvartal)'!BO6)*1000</f>
        <v>82.092588748183516</v>
      </c>
      <c r="BO6" s="341">
        <f>('1 Utsläpp'!BP6/'6 FV (kvartal)'!BP6)*1000</f>
        <v>87.364594847376907</v>
      </c>
      <c r="BP6" s="341">
        <f>('1 Utsläpp'!BQ6/'6 FV (kvartal)'!BQ6)*1000</f>
        <v>90.188951581157326</v>
      </c>
      <c r="BQ6" s="341">
        <f>('1 Utsläpp'!BR6/'6 FV (kvartal)'!BR6)*1000</f>
        <v>97.850484888428582</v>
      </c>
      <c r="BR6" s="341">
        <f>('1 Utsläpp'!BS6/'6 FV (kvartal)'!BS6)*1000</f>
        <v>88.652760418911356</v>
      </c>
      <c r="BS6" s="341">
        <f>('1 Utsläpp'!BT6/'6 FV (kvartal)'!BT6)*1000</f>
        <v>91.139656258436062</v>
      </c>
      <c r="BT6" s="341">
        <f>('1 Utsläpp'!BU6/'6 FV (kvartal)'!BU6)*1000</f>
        <v>94.512155440896208</v>
      </c>
      <c r="BU6" s="341">
        <f>('1 Utsläpp'!BV6/'6 FV (kvartal)'!BV6)*1000</f>
        <v>99.949293027791313</v>
      </c>
      <c r="BV6" s="147"/>
    </row>
    <row r="7" spans="1:74" s="52" customFormat="1" ht="15.75" customHeight="1" x14ac:dyDescent="0.3">
      <c r="A7" s="334"/>
      <c r="B7" s="212" t="s">
        <v>105</v>
      </c>
      <c r="C7" s="192" t="s">
        <v>1</v>
      </c>
      <c r="D7" s="341">
        <f>('1 Utsläpp'!D7/'6 FV (kvartal)'!D7)*1000</f>
        <v>18.188122680210977</v>
      </c>
      <c r="E7" s="341">
        <f>('1 Utsläpp'!E7/'6 FV (kvartal)'!E7)*1000</f>
        <v>17.049068798367205</v>
      </c>
      <c r="F7" s="341">
        <f>('1 Utsläpp'!F7/'6 FV (kvartal)'!F7)*1000</f>
        <v>14.911292164775757</v>
      </c>
      <c r="G7" s="341">
        <f>('1 Utsläpp'!G7/'6 FV (kvartal)'!G7)*1000</f>
        <v>18.943278943278941</v>
      </c>
      <c r="H7" s="341">
        <f>('1 Utsläpp'!H7/'6 FV (kvartal)'!H7)*1000</f>
        <v>20.516683091651412</v>
      </c>
      <c r="I7" s="341">
        <f>('1 Utsläpp'!I7/'6 FV (kvartal)'!I7)*1000</f>
        <v>15.499228565131142</v>
      </c>
      <c r="J7" s="341">
        <f>('1 Utsläpp'!J7/'6 FV (kvartal)'!J7)*1000</f>
        <v>12.99449309379796</v>
      </c>
      <c r="K7" s="341">
        <f>('1 Utsläpp'!K7/'6 FV (kvartal)'!K7)*1000</f>
        <v>17.085737179487179</v>
      </c>
      <c r="L7" s="341">
        <f>('1 Utsläpp'!L7/'6 FV (kvartal)'!L7)*1000</f>
        <v>25.967045454545456</v>
      </c>
      <c r="M7" s="341">
        <f>('1 Utsläpp'!M7/'6 FV (kvartal)'!M7)*1000</f>
        <v>15.65533081425502</v>
      </c>
      <c r="N7" s="341">
        <f>('1 Utsläpp'!N7/'6 FV (kvartal)'!N7)*1000</f>
        <v>15.460832957450007</v>
      </c>
      <c r="O7" s="341">
        <f>('1 Utsläpp'!O7/'6 FV (kvartal)'!O7)*1000</f>
        <v>19.938900203665991</v>
      </c>
      <c r="P7" s="341">
        <f>('1 Utsläpp'!P7/'6 FV (kvartal)'!P7)*1000</f>
        <v>23.503796981639912</v>
      </c>
      <c r="Q7" s="341">
        <f>('1 Utsläpp'!Q7/'6 FV (kvartal)'!Q7)*1000</f>
        <v>17.67171630228955</v>
      </c>
      <c r="R7" s="341">
        <f>('1 Utsläpp'!R7/'6 FV (kvartal)'!R7)*1000</f>
        <v>17.6865425794762</v>
      </c>
      <c r="S7" s="341">
        <f>('1 Utsläpp'!S7/'6 FV (kvartal)'!S7)*1000</f>
        <v>19.529865801245503</v>
      </c>
      <c r="T7" s="341">
        <f>('1 Utsläpp'!T7/'6 FV (kvartal)'!T7)*1000</f>
        <v>22.764154345474218</v>
      </c>
      <c r="U7" s="341">
        <f>('1 Utsläpp'!U7/'6 FV (kvartal)'!U7)*1000</f>
        <v>20.274579273693533</v>
      </c>
      <c r="V7" s="341">
        <f>('1 Utsläpp'!V7/'6 FV (kvartal)'!V7)*1000</f>
        <v>19.969995311767462</v>
      </c>
      <c r="W7" s="341">
        <f>('1 Utsläpp'!W7/'6 FV (kvartal)'!W7)*1000</f>
        <v>20.805351521511017</v>
      </c>
      <c r="X7" s="341">
        <f>('1 Utsläpp'!X7/'6 FV (kvartal)'!X7)*1000</f>
        <v>24.799471132657558</v>
      </c>
      <c r="Y7" s="341">
        <f>('1 Utsläpp'!Y7/'6 FV (kvartal)'!Y7)*1000</f>
        <v>21.14814446323749</v>
      </c>
      <c r="Z7" s="341">
        <f>('1 Utsläpp'!Z7/'6 FV (kvartal)'!Z7)*1000</f>
        <v>20.758506832981748</v>
      </c>
      <c r="AA7" s="341">
        <f>('1 Utsläpp'!AA7/'6 FV (kvartal)'!AA7)*1000</f>
        <v>24.040929203539822</v>
      </c>
      <c r="AB7" s="341">
        <f>('1 Utsläpp'!AB7/'6 FV (kvartal)'!AB7)*1000</f>
        <v>27.602530787481641</v>
      </c>
      <c r="AC7" s="341">
        <f>('1 Utsläpp'!AC7/'6 FV (kvartal)'!AC7)*1000</f>
        <v>22.873731561878856</v>
      </c>
      <c r="AD7" s="341">
        <f>('1 Utsläpp'!AD7/'6 FV (kvartal)'!AD7)*1000</f>
        <v>25.44518610702568</v>
      </c>
      <c r="AE7" s="341">
        <f>('1 Utsläpp'!AE7/'6 FV (kvartal)'!AE7)*1000</f>
        <v>28.164119977362763</v>
      </c>
      <c r="AF7" s="341">
        <f>('1 Utsläpp'!AF7/'6 FV (kvartal)'!AF7)*1000</f>
        <v>24.396338955162484</v>
      </c>
      <c r="AG7" s="341">
        <f>('1 Utsläpp'!AG7/'6 FV (kvartal)'!AG7)*1000</f>
        <v>22.727915908631495</v>
      </c>
      <c r="AH7" s="341">
        <f>('1 Utsläpp'!AH7/'6 FV (kvartal)'!AH7)*1000</f>
        <v>21.937695332190742</v>
      </c>
      <c r="AI7" s="341">
        <f>('1 Utsläpp'!AI7/'6 FV (kvartal)'!AI7)*1000</f>
        <v>29.095197774283292</v>
      </c>
      <c r="AJ7" s="341">
        <f>('1 Utsläpp'!AJ7/'6 FV (kvartal)'!AJ7)*1000</f>
        <v>23.155069963580601</v>
      </c>
      <c r="AK7" s="341">
        <f>('1 Utsläpp'!AK7/'6 FV (kvartal)'!AK7)*1000</f>
        <v>22.903896103896102</v>
      </c>
      <c r="AL7" s="341">
        <f>('1 Utsläpp'!AL7/'6 FV (kvartal)'!AL7)*1000</f>
        <v>22.041286605856939</v>
      </c>
      <c r="AM7" s="341">
        <f>('1 Utsläpp'!AM7/'6 FV (kvartal)'!AM7)*1000</f>
        <v>26.17264396424935</v>
      </c>
      <c r="AN7" s="341">
        <f>('1 Utsläpp'!AN7/'6 FV (kvartal)'!AN7)*1000</f>
        <v>24.92876908885928</v>
      </c>
      <c r="AO7" s="341">
        <f>('1 Utsläpp'!AO7/'6 FV (kvartal)'!AO7)*1000</f>
        <v>21.397152765103122</v>
      </c>
      <c r="AP7" s="341">
        <f>('1 Utsläpp'!AP7/'6 FV (kvartal)'!AP7)*1000</f>
        <v>19.884428223844282</v>
      </c>
      <c r="AQ7" s="341">
        <f>('1 Utsläpp'!AQ7/'6 FV (kvartal)'!AQ7)*1000</f>
        <v>19.450765677132349</v>
      </c>
      <c r="AR7" s="341">
        <f>('1 Utsläpp'!AR7/'6 FV (kvartal)'!AR7)*1000</f>
        <v>20.597428787496849</v>
      </c>
      <c r="AS7" s="341">
        <f>('1 Utsläpp'!AS7/'6 FV (kvartal)'!AS7)*1000</f>
        <v>19.453672942045038</v>
      </c>
      <c r="AT7" s="341">
        <f>('1 Utsläpp'!AT7/'6 FV (kvartal)'!AT7)*1000</f>
        <v>18.549133939290002</v>
      </c>
      <c r="AU7" s="341">
        <f>('1 Utsläpp'!AU7/'6 FV (kvartal)'!AU7)*1000</f>
        <v>19.574900656131597</v>
      </c>
      <c r="AV7" s="341">
        <f>('1 Utsläpp'!AV7/'6 FV (kvartal)'!AV7)*1000</f>
        <v>19.417518897287682</v>
      </c>
      <c r="AW7" s="341">
        <f>('1 Utsläpp'!AW7/'6 FV (kvartal)'!AW7)*1000</f>
        <v>18.935453210057894</v>
      </c>
      <c r="AX7" s="341">
        <f>('1 Utsläpp'!AX7/'6 FV (kvartal)'!AX7)*1000</f>
        <v>19.517989915391844</v>
      </c>
      <c r="AY7" s="341">
        <f>('1 Utsläpp'!AY7/'6 FV (kvartal)'!AY7)*1000</f>
        <v>22.126453076268785</v>
      </c>
      <c r="AZ7" s="341">
        <f>('1 Utsläpp'!AZ7/'6 FV (kvartal)'!AZ7)*1000</f>
        <v>21.347888848791051</v>
      </c>
      <c r="BA7" s="341">
        <f>('1 Utsläpp'!BA7/'6 FV (kvartal)'!BA7)*1000</f>
        <v>21.668673489865544</v>
      </c>
      <c r="BB7" s="341">
        <f>('1 Utsläpp'!BB7/'6 FV (kvartal)'!BB7)*1000</f>
        <v>16.562381061125066</v>
      </c>
      <c r="BC7" s="341">
        <f>('1 Utsläpp'!BC7/'6 FV (kvartal)'!BC7)*1000</f>
        <v>20.272127052105642</v>
      </c>
      <c r="BD7" s="341">
        <f>('1 Utsläpp'!BD7/'6 FV (kvartal)'!BD7)*1000</f>
        <v>17.528753741925318</v>
      </c>
      <c r="BE7" s="341">
        <f>('1 Utsläpp'!BE7/'6 FV (kvartal)'!BE7)*1000</f>
        <v>19.297436352346313</v>
      </c>
      <c r="BF7" s="341">
        <f>('1 Utsläpp'!BF7/'6 FV (kvartal)'!BF7)*1000</f>
        <v>20.198698786706522</v>
      </c>
      <c r="BG7" s="341">
        <f>('1 Utsläpp'!BG7/'6 FV (kvartal)'!BH7)*1000</f>
        <v>18.617503635896998</v>
      </c>
      <c r="BH7" s="341">
        <f>('1 Utsläpp'!BH7/'6 FV (kvartal)'!BI7)*1000</f>
        <v>23.291006401511176</v>
      </c>
      <c r="BI7" s="341">
        <f>('1 Utsläpp'!BJ7/'6 FV (kvartal)'!BJ7)*1000</f>
        <v>20.309531106343854</v>
      </c>
      <c r="BJ7" s="341">
        <f>('1 Utsläpp'!BK7/'6 FV (kvartal)'!BK7)*1000</f>
        <v>24.688662267546491</v>
      </c>
      <c r="BK7" s="341">
        <f>('1 Utsläpp'!BL7/'6 FV (kvartal)'!BL7)*1000</f>
        <v>21.241343669250643</v>
      </c>
      <c r="BL7" s="341">
        <f>('1 Utsläpp'!BM7/'6 FV (kvartal)'!BM7)*1000</f>
        <v>23.791964049696006</v>
      </c>
      <c r="BM7" s="341">
        <f>('1 Utsläpp'!BN7/'6 FV (kvartal)'!BN7)*1000</f>
        <v>18.711792498312604</v>
      </c>
      <c r="BN7" s="341">
        <f>('1 Utsläpp'!BO7/'6 FV (kvartal)'!BO7)*1000</f>
        <v>25.046834443065116</v>
      </c>
      <c r="BO7" s="341">
        <f>('1 Utsläpp'!BP7/'6 FV (kvartal)'!BP7)*1000</f>
        <v>37.304049640757675</v>
      </c>
      <c r="BP7" s="341">
        <f>('1 Utsläpp'!BQ7/'6 FV (kvartal)'!BQ7)*1000</f>
        <v>24.578113921058851</v>
      </c>
      <c r="BQ7" s="341">
        <f>('1 Utsläpp'!BR7/'6 FV (kvartal)'!BR7)*1000</f>
        <v>23.048218500618184</v>
      </c>
      <c r="BR7" s="341">
        <f>('1 Utsläpp'!BS7/'6 FV (kvartal)'!BS7)*1000</f>
        <v>21.626803915632255</v>
      </c>
      <c r="BS7" s="341">
        <f>('1 Utsläpp'!BT7/'6 FV (kvartal)'!BT7)*1000</f>
        <v>23.888714240804777</v>
      </c>
      <c r="BT7" s="341">
        <f>('1 Utsläpp'!BU7/'6 FV (kvartal)'!BU7)*1000</f>
        <v>23.080613202628012</v>
      </c>
      <c r="BU7" s="341">
        <f>('1 Utsläpp'!BV7/'6 FV (kvartal)'!BV7)*1000</f>
        <v>22.051109616677874</v>
      </c>
      <c r="BV7" s="147"/>
    </row>
    <row r="8" spans="1:74" s="52" customFormat="1" ht="15.75" customHeight="1" x14ac:dyDescent="0.3">
      <c r="A8" s="334"/>
      <c r="B8" s="212" t="s">
        <v>106</v>
      </c>
      <c r="C8" s="192" t="s">
        <v>2</v>
      </c>
      <c r="D8" s="341">
        <f>('1 Utsläpp'!D8/'6 FV (kvartal)'!D8)*1000</f>
        <v>13.642573677704767</v>
      </c>
      <c r="E8" s="341">
        <f>('1 Utsläpp'!E8/'6 FV (kvartal)'!E8)*1000</f>
        <v>11.820417428589446</v>
      </c>
      <c r="F8" s="341">
        <f>('1 Utsläpp'!F8/'6 FV (kvartal)'!F8)*1000</f>
        <v>12.940895440895442</v>
      </c>
      <c r="G8" s="341">
        <f>('1 Utsläpp'!G8/'6 FV (kvartal)'!G8)*1000</f>
        <v>23.906677393403058</v>
      </c>
      <c r="H8" s="341">
        <f>('1 Utsläpp'!H8/'6 FV (kvartal)'!H8)*1000</f>
        <v>17.094594594594593</v>
      </c>
      <c r="I8" s="341">
        <f>('1 Utsläpp'!I8/'6 FV (kvartal)'!I8)*1000</f>
        <v>12.858914301460457</v>
      </c>
      <c r="J8" s="341">
        <f>('1 Utsläpp'!J8/'6 FV (kvartal)'!J8)*1000</f>
        <v>13.384501447519019</v>
      </c>
      <c r="K8" s="341">
        <f>('1 Utsläpp'!K8/'6 FV (kvartal)'!K8)*1000</f>
        <v>19.67511013215859</v>
      </c>
      <c r="L8" s="341">
        <f>('1 Utsläpp'!L8/'6 FV (kvartal)'!L8)*1000</f>
        <v>14.364619790009545</v>
      </c>
      <c r="M8" s="341">
        <f>('1 Utsläpp'!M8/'6 FV (kvartal)'!M8)*1000</f>
        <v>10.846251281741962</v>
      </c>
      <c r="N8" s="341">
        <f>('1 Utsläpp'!N8/'6 FV (kvartal)'!N8)*1000</f>
        <v>10.468128621747528</v>
      </c>
      <c r="O8" s="341">
        <f>('1 Utsläpp'!O8/'6 FV (kvartal)'!O8)*1000</f>
        <v>16.183613710742378</v>
      </c>
      <c r="P8" s="341">
        <f>('1 Utsläpp'!P8/'6 FV (kvartal)'!P8)*1000</f>
        <v>13.329843576795172</v>
      </c>
      <c r="Q8" s="341">
        <f>('1 Utsläpp'!Q8/'6 FV (kvartal)'!Q8)*1000</f>
        <v>11.636814716204768</v>
      </c>
      <c r="R8" s="341">
        <f>('1 Utsläpp'!R8/'6 FV (kvartal)'!R8)*1000</f>
        <v>11.402961808261885</v>
      </c>
      <c r="S8" s="341">
        <f>('1 Utsläpp'!S8/'6 FV (kvartal)'!S8)*1000</f>
        <v>17.321228866521938</v>
      </c>
      <c r="T8" s="341">
        <f>('1 Utsläpp'!T8/'6 FV (kvartal)'!T8)*1000</f>
        <v>14.053763440860216</v>
      </c>
      <c r="U8" s="341">
        <f>('1 Utsläpp'!U8/'6 FV (kvartal)'!U8)*1000</f>
        <v>12.421248963802155</v>
      </c>
      <c r="V8" s="341">
        <f>('1 Utsläpp'!V8/'6 FV (kvartal)'!V8)*1000</f>
        <v>12.407998889043188</v>
      </c>
      <c r="W8" s="341">
        <f>('1 Utsläpp'!W8/'6 FV (kvartal)'!W8)*1000</f>
        <v>19.594289460266591</v>
      </c>
      <c r="X8" s="341">
        <f>('1 Utsläpp'!X8/'6 FV (kvartal)'!X8)*1000</f>
        <v>14.572344455777358</v>
      </c>
      <c r="Y8" s="341">
        <f>('1 Utsläpp'!Y8/'6 FV (kvartal)'!Y8)*1000</f>
        <v>11.509302487631523</v>
      </c>
      <c r="Z8" s="341">
        <f>('1 Utsläpp'!Z8/'6 FV (kvartal)'!Z8)*1000</f>
        <v>12.539491393355529</v>
      </c>
      <c r="AA8" s="341">
        <f>('1 Utsläpp'!AA8/'6 FV (kvartal)'!AA8)*1000</f>
        <v>17.419867366675877</v>
      </c>
      <c r="AB8" s="341">
        <f>('1 Utsläpp'!AB8/'6 FV (kvartal)'!AB8)*1000</f>
        <v>14.887096774193548</v>
      </c>
      <c r="AC8" s="341">
        <f>('1 Utsläpp'!AC8/'6 FV (kvartal)'!AC8)*1000</f>
        <v>11.274625008640356</v>
      </c>
      <c r="AD8" s="341">
        <f>('1 Utsläpp'!AD8/'6 FV (kvartal)'!AD8)*1000</f>
        <v>11.750579313250475</v>
      </c>
      <c r="AE8" s="341">
        <f>('1 Utsläpp'!AE8/'6 FV (kvartal)'!AE8)*1000</f>
        <v>16.745790781120618</v>
      </c>
      <c r="AF8" s="341">
        <f>('1 Utsläpp'!AF8/'6 FV (kvartal)'!AF8)*1000</f>
        <v>16.726860333246098</v>
      </c>
      <c r="AG8" s="341">
        <f>('1 Utsläpp'!AG8/'6 FV (kvartal)'!AG8)*1000</f>
        <v>10.44761904761905</v>
      </c>
      <c r="AH8" s="341">
        <f>('1 Utsläpp'!AH8/'6 FV (kvartal)'!AH8)*1000</f>
        <v>9.7673960181352246</v>
      </c>
      <c r="AI8" s="341">
        <f>('1 Utsläpp'!AI8/'6 FV (kvartal)'!AI8)*1000</f>
        <v>13.182909872329668</v>
      </c>
      <c r="AJ8" s="341">
        <f>('1 Utsläpp'!AJ8/'6 FV (kvartal)'!AJ8)*1000</f>
        <v>11.978489244622311</v>
      </c>
      <c r="AK8" s="341">
        <f>('1 Utsläpp'!AK8/'6 FV (kvartal)'!AK8)*1000</f>
        <v>9.9083463338533555</v>
      </c>
      <c r="AL8" s="341">
        <f>('1 Utsläpp'!AL8/'6 FV (kvartal)'!AL8)*1000</f>
        <v>11.288385423775077</v>
      </c>
      <c r="AM8" s="341">
        <f>('1 Utsläpp'!AM8/'6 FV (kvartal)'!AM8)*1000</f>
        <v>16.213248573286137</v>
      </c>
      <c r="AN8" s="341">
        <f>('1 Utsläpp'!AN8/'6 FV (kvartal)'!AN8)*1000</f>
        <v>13.181853734845522</v>
      </c>
      <c r="AO8" s="341">
        <f>('1 Utsläpp'!AO8/'6 FV (kvartal)'!AO8)*1000</f>
        <v>9.2868010650437434</v>
      </c>
      <c r="AP8" s="341">
        <f>('1 Utsläpp'!AP8/'6 FV (kvartal)'!AP8)*1000</f>
        <v>10.121352785145888</v>
      </c>
      <c r="AQ8" s="341">
        <f>('1 Utsläpp'!AQ8/'6 FV (kvartal)'!AQ8)*1000</f>
        <v>15.061936178807054</v>
      </c>
      <c r="AR8" s="341">
        <f>('1 Utsläpp'!AR8/'6 FV (kvartal)'!AR8)*1000</f>
        <v>11.361716857043961</v>
      </c>
      <c r="AS8" s="341">
        <f>('1 Utsläpp'!AS8/'6 FV (kvartal)'!AS8)*1000</f>
        <v>8.7796004340333198</v>
      </c>
      <c r="AT8" s="341">
        <f>('1 Utsläpp'!AT8/'6 FV (kvartal)'!AT8)*1000</f>
        <v>8.6579015881280927</v>
      </c>
      <c r="AU8" s="341">
        <f>('1 Utsläpp'!AU8/'6 FV (kvartal)'!AU8)*1000</f>
        <v>14.475083710852866</v>
      </c>
      <c r="AV8" s="341">
        <f>('1 Utsläpp'!AV8/'6 FV (kvartal)'!AV8)*1000</f>
        <v>11.188830912424201</v>
      </c>
      <c r="AW8" s="341">
        <f>('1 Utsläpp'!AW8/'6 FV (kvartal)'!AW8)*1000</f>
        <v>9.8688341589339288</v>
      </c>
      <c r="AX8" s="341">
        <f>('1 Utsläpp'!AX8/'6 FV (kvartal)'!AX8)*1000</f>
        <v>10.076894910289271</v>
      </c>
      <c r="AY8" s="341">
        <f>('1 Utsläpp'!AY8/'6 FV (kvartal)'!AY8)*1000</f>
        <v>14.644020130254589</v>
      </c>
      <c r="AZ8" s="341">
        <f>('1 Utsläpp'!AZ8/'6 FV (kvartal)'!AZ8)*1000</f>
        <v>11.694797042823268</v>
      </c>
      <c r="BA8" s="341">
        <f>('1 Utsläpp'!BA8/'6 FV (kvartal)'!BA8)*1000</f>
        <v>9.5504243443688352</v>
      </c>
      <c r="BB8" s="341">
        <f>('1 Utsläpp'!BB8/'6 FV (kvartal)'!BB8)*1000</f>
        <v>8.4774085738157972</v>
      </c>
      <c r="BC8" s="341">
        <f>('1 Utsläpp'!BC8/'6 FV (kvartal)'!BC8)*1000</f>
        <v>13.862016990956427</v>
      </c>
      <c r="BD8" s="341">
        <f>('1 Utsläpp'!BD8/'6 FV (kvartal)'!BD8)*1000</f>
        <v>9.5176275932289691</v>
      </c>
      <c r="BE8" s="341">
        <f>('1 Utsläpp'!BE8/'6 FV (kvartal)'!BE8)*1000</f>
        <v>7.3470697734129269</v>
      </c>
      <c r="BF8" s="341">
        <f>('1 Utsläpp'!BF8/'6 FV (kvartal)'!BF8)*1000</f>
        <v>7.5432262967889034</v>
      </c>
      <c r="BG8" s="341">
        <f>('1 Utsläpp'!BG8/'6 FV (kvartal)'!BH8)*1000</f>
        <v>12.279222917352651</v>
      </c>
      <c r="BH8" s="341">
        <f>('1 Utsläpp'!BH8/'6 FV (kvartal)'!BI8)*1000</f>
        <v>8.7563692380613816</v>
      </c>
      <c r="BI8" s="341">
        <f>('1 Utsläpp'!BJ8/'6 FV (kvartal)'!BJ8)*1000</f>
        <v>7.8608004312087312</v>
      </c>
      <c r="BJ8" s="341">
        <f>('1 Utsläpp'!BK8/'6 FV (kvartal)'!BK8)*1000</f>
        <v>11.869571118349619</v>
      </c>
      <c r="BK8" s="341">
        <f>('1 Utsläpp'!BL8/'6 FV (kvartal)'!BL8)*1000</f>
        <v>9.3462897526501756</v>
      </c>
      <c r="BL8" s="341">
        <f>('1 Utsläpp'!BM8/'6 FV (kvartal)'!BM8)*1000</f>
        <v>8.3588256614715473</v>
      </c>
      <c r="BM8" s="341">
        <f>('1 Utsläpp'!BN8/'6 FV (kvartal)'!BN8)*1000</f>
        <v>7.967680979996091</v>
      </c>
      <c r="BN8" s="341">
        <f>('1 Utsläpp'!BO8/'6 FV (kvartal)'!BO8)*1000</f>
        <v>10.253030730194531</v>
      </c>
      <c r="BO8" s="341">
        <f>('1 Utsläpp'!BP8/'6 FV (kvartal)'!BP8)*1000</f>
        <v>9.8460547042818281</v>
      </c>
      <c r="BP8" s="341">
        <f>('1 Utsläpp'!BQ8/'6 FV (kvartal)'!BQ8)*1000</f>
        <v>9.3293735755231726</v>
      </c>
      <c r="BQ8" s="341">
        <f>('1 Utsläpp'!BR8/'6 FV (kvartal)'!BR8)*1000</f>
        <v>6.6592731615765235</v>
      </c>
      <c r="BR8" s="341">
        <f>('1 Utsläpp'!BS8/'6 FV (kvartal)'!BS8)*1000</f>
        <v>9.302520466705344</v>
      </c>
      <c r="BS8" s="341">
        <f>('1 Utsläpp'!BT8/'6 FV (kvartal)'!BT8)*1000</f>
        <v>8.1879018501508991</v>
      </c>
      <c r="BT8" s="341">
        <f>('1 Utsläpp'!BU8/'6 FV (kvartal)'!BU8)*1000</f>
        <v>7.8274029233722127</v>
      </c>
      <c r="BU8" s="341">
        <f>('1 Utsläpp'!BV8/'6 FV (kvartal)'!BV8)*1000</f>
        <v>6.9306028196402529</v>
      </c>
      <c r="BV8" s="147"/>
    </row>
    <row r="9" spans="1:74" s="52" customFormat="1" ht="15.75" customHeight="1" x14ac:dyDescent="0.3">
      <c r="A9" s="334"/>
      <c r="B9" s="212" t="s">
        <v>107</v>
      </c>
      <c r="C9" s="192" t="s">
        <v>3</v>
      </c>
      <c r="D9" s="341">
        <f>('1 Utsläpp'!D9/'6 FV (kvartal)'!D9)*1000</f>
        <v>8.6174575278265966</v>
      </c>
      <c r="E9" s="341">
        <f>('1 Utsläpp'!E9/'6 FV (kvartal)'!E9)*1000</f>
        <v>8.5267034990791899</v>
      </c>
      <c r="F9" s="341">
        <f>('1 Utsläpp'!F9/'6 FV (kvartal)'!F9)*1000</f>
        <v>7.5181998676373265</v>
      </c>
      <c r="G9" s="341">
        <f>('1 Utsläpp'!G9/'6 FV (kvartal)'!G9)*1000</f>
        <v>10.543964232488822</v>
      </c>
      <c r="H9" s="341">
        <f>('1 Utsläpp'!H9/'6 FV (kvartal)'!H9)*1000</f>
        <v>11.074626865671641</v>
      </c>
      <c r="I9" s="341">
        <f>('1 Utsläpp'!I9/'6 FV (kvartal)'!I9)*1000</f>
        <v>10.057142857142857</v>
      </c>
      <c r="J9" s="341">
        <f>('1 Utsläpp'!J9/'6 FV (kvartal)'!J9)*1000</f>
        <v>7.0508982035928147</v>
      </c>
      <c r="K9" s="341">
        <f>('1 Utsläpp'!K9/'6 FV (kvartal)'!K9)*1000</f>
        <v>11.237756010685661</v>
      </c>
      <c r="L9" s="341">
        <f>('1 Utsläpp'!L9/'6 FV (kvartal)'!L9)*1000</f>
        <v>11.537842190016104</v>
      </c>
      <c r="M9" s="341">
        <f>('1 Utsläpp'!M9/'6 FV (kvartal)'!M9)*1000</f>
        <v>9.212121212121211</v>
      </c>
      <c r="N9" s="341">
        <f>('1 Utsläpp'!N9/'6 FV (kvartal)'!N9)*1000</f>
        <v>6.7927170868347329</v>
      </c>
      <c r="O9" s="341">
        <f>('1 Utsläpp'!O9/'6 FV (kvartal)'!O9)*1000</f>
        <v>9.9422382671480154</v>
      </c>
      <c r="P9" s="341">
        <f>('1 Utsläpp'!P9/'6 FV (kvartal)'!P9)*1000</f>
        <v>9.579472558802566</v>
      </c>
      <c r="Q9" s="341">
        <f>('1 Utsläpp'!Q9/'6 FV (kvartal)'!Q9)*1000</f>
        <v>8.2861400894187778</v>
      </c>
      <c r="R9" s="341">
        <f>('1 Utsläpp'!R9/'6 FV (kvartal)'!R9)*1000</f>
        <v>7.0105421686746991</v>
      </c>
      <c r="S9" s="341">
        <f>('1 Utsläpp'!S9/'6 FV (kvartal)'!S9)*1000</f>
        <v>9.2434210526315788</v>
      </c>
      <c r="T9" s="341">
        <f>('1 Utsläpp'!T9/'6 FV (kvartal)'!T9)*1000</f>
        <v>8.7536443148688043</v>
      </c>
      <c r="U9" s="341">
        <f>('1 Utsläpp'!U9/'6 FV (kvartal)'!U9)*1000</f>
        <v>8.7815126050420158</v>
      </c>
      <c r="V9" s="341">
        <f>('1 Utsläpp'!V9/'6 FV (kvartal)'!V9)*1000</f>
        <v>6.9943593875906522</v>
      </c>
      <c r="W9" s="341">
        <f>('1 Utsläpp'!W9/'6 FV (kvartal)'!W9)*1000</f>
        <v>9.4806338028169002</v>
      </c>
      <c r="X9" s="341">
        <f>('1 Utsläpp'!X9/'6 FV (kvartal)'!X9)*1000</f>
        <v>9.5879556259904906</v>
      </c>
      <c r="Y9" s="341">
        <f>('1 Utsläpp'!Y9/'6 FV (kvartal)'!Y9)*1000</f>
        <v>7.4317817014446232</v>
      </c>
      <c r="Z9" s="341">
        <f>('1 Utsläpp'!Z9/'6 FV (kvartal)'!Z9)*1000</f>
        <v>6.3437236731255267</v>
      </c>
      <c r="AA9" s="341">
        <f>('1 Utsläpp'!AA9/'6 FV (kvartal)'!AA9)*1000</f>
        <v>8.1916666666666664</v>
      </c>
      <c r="AB9" s="341">
        <f>('1 Utsläpp'!AB9/'6 FV (kvartal)'!AB9)*1000</f>
        <v>8.8888888888888893</v>
      </c>
      <c r="AC9" s="341">
        <f>('1 Utsläpp'!AC9/'6 FV (kvartal)'!AC9)*1000</f>
        <v>5.9625090122566693</v>
      </c>
      <c r="AD9" s="341">
        <f>('1 Utsläpp'!AD9/'6 FV (kvartal)'!AD9)*1000</f>
        <v>6.0817307692307692</v>
      </c>
      <c r="AE9" s="341">
        <f>('1 Utsläpp'!AE9/'6 FV (kvartal)'!AE9)*1000</f>
        <v>7.4012855831037658</v>
      </c>
      <c r="AF9" s="341">
        <f>('1 Utsläpp'!AF9/'6 FV (kvartal)'!AF9)*1000</f>
        <v>6.7474916387959869</v>
      </c>
      <c r="AG9" s="341">
        <f>('1 Utsläpp'!AG9/'6 FV (kvartal)'!AG9)*1000</f>
        <v>5.2508833922261475</v>
      </c>
      <c r="AH9" s="341">
        <f>('1 Utsläpp'!AH9/'6 FV (kvartal)'!AH9)*1000</f>
        <v>5.0037792894935755</v>
      </c>
      <c r="AI9" s="341">
        <f>('1 Utsläpp'!AI9/'6 FV (kvartal)'!AI9)*1000</f>
        <v>5.9216589861751157</v>
      </c>
      <c r="AJ9" s="341">
        <f>('1 Utsläpp'!AJ9/'6 FV (kvartal)'!AJ9)*1000</f>
        <v>7.1536523929471025</v>
      </c>
      <c r="AK9" s="341">
        <f>('1 Utsläpp'!AK9/'6 FV (kvartal)'!AK9)*1000</f>
        <v>4.6336357292393577</v>
      </c>
      <c r="AL9" s="341">
        <f>('1 Utsläpp'!AL9/'6 FV (kvartal)'!AL9)*1000</f>
        <v>4.5523520485584221</v>
      </c>
      <c r="AM9" s="341">
        <f>('1 Utsläpp'!AM9/'6 FV (kvartal)'!AM9)*1000</f>
        <v>6.1221122112211219</v>
      </c>
      <c r="AN9" s="341">
        <f>('1 Utsläpp'!AN9/'6 FV (kvartal)'!AN9)*1000</f>
        <v>5.3701015965166912</v>
      </c>
      <c r="AO9" s="341">
        <f>('1 Utsläpp'!AO9/'6 FV (kvartal)'!AO9)*1000</f>
        <v>4.433962264150944</v>
      </c>
      <c r="AP9" s="341">
        <f>('1 Utsläpp'!AP9/'6 FV (kvartal)'!AP9)*1000</f>
        <v>4.2272406492589987</v>
      </c>
      <c r="AQ9" s="341">
        <f>('1 Utsläpp'!AQ9/'6 FV (kvartal)'!AQ9)*1000</f>
        <v>5.2150117279124313</v>
      </c>
      <c r="AR9" s="341">
        <f>('1 Utsläpp'!AR9/'6 FV (kvartal)'!AR9)*1000</f>
        <v>4.8689771766694836</v>
      </c>
      <c r="AS9" s="341">
        <f>('1 Utsläpp'!AS9/'6 FV (kvartal)'!AS9)*1000</f>
        <v>3.8408569242540165</v>
      </c>
      <c r="AT9" s="341">
        <f>('1 Utsläpp'!AT9/'6 FV (kvartal)'!AT9)*1000</f>
        <v>3.660079051383399</v>
      </c>
      <c r="AU9" s="341">
        <f>('1 Utsläpp'!AU9/'6 FV (kvartal)'!AU9)*1000</f>
        <v>4.6069315300084535</v>
      </c>
      <c r="AV9" s="341">
        <f>('1 Utsläpp'!AV9/'6 FV (kvartal)'!AV9)*1000</f>
        <v>5.0362318840579707</v>
      </c>
      <c r="AW9" s="341">
        <f>('1 Utsläpp'!AW9/'6 FV (kvartal)'!AW9)*1000</f>
        <v>3.3655172413793104</v>
      </c>
      <c r="AX9" s="341">
        <f>('1 Utsläpp'!AX9/'6 FV (kvartal)'!AX9)*1000</f>
        <v>3.6061776061776061</v>
      </c>
      <c r="AY9" s="341">
        <f>('1 Utsläpp'!AY9/'6 FV (kvartal)'!AY9)*1000</f>
        <v>3.8074398249452952</v>
      </c>
      <c r="AZ9" s="341">
        <f>('1 Utsläpp'!AZ9/'6 FV (kvartal)'!AZ9)*1000</f>
        <v>4.3793103448275863</v>
      </c>
      <c r="BA9" s="341">
        <f>('1 Utsläpp'!BA9/'6 FV (kvartal)'!BA9)*1000</f>
        <v>3.3803986710963456</v>
      </c>
      <c r="BB9" s="341">
        <f>('1 Utsläpp'!BB9/'6 FV (kvartal)'!BB9)*1000</f>
        <v>3.4507606084867888</v>
      </c>
      <c r="BC9" s="341">
        <f>('1 Utsläpp'!BC9/'6 FV (kvartal)'!BC9)*1000</f>
        <v>3.8186157517899759</v>
      </c>
      <c r="BD9" s="341">
        <f>('1 Utsläpp'!BD9/'6 FV (kvartal)'!BD9)*1000</f>
        <v>4.2201039861351823</v>
      </c>
      <c r="BE9" s="341">
        <f>('1 Utsläpp'!BE9/'6 FV (kvartal)'!BE9)*1000</f>
        <v>3.1011730205278596</v>
      </c>
      <c r="BF9" s="341">
        <f>('1 Utsläpp'!BF9/'6 FV (kvartal)'!BF9)*1000</f>
        <v>3.285714285714286</v>
      </c>
      <c r="BG9" s="341">
        <f>('1 Utsläpp'!BG9/'6 FV (kvartal)'!BH9)*1000</f>
        <v>2.8765432098765431</v>
      </c>
      <c r="BH9" s="341">
        <f>('1 Utsläpp'!BH9/'6 FV (kvartal)'!BI9)*1000</f>
        <v>2.7403846153846154</v>
      </c>
      <c r="BI9" s="341">
        <f>('1 Utsläpp'!BJ9/'6 FV (kvartal)'!BJ9)*1000</f>
        <v>2.5673137132122732</v>
      </c>
      <c r="BJ9" s="341">
        <f>('1 Utsläpp'!BK9/'6 FV (kvartal)'!BK9)*1000</f>
        <v>3.2533645406670568</v>
      </c>
      <c r="BK9" s="341">
        <f>('1 Utsläpp'!BL9/'6 FV (kvartal)'!BL9)*1000</f>
        <v>3.1566820276497696</v>
      </c>
      <c r="BL9" s="341">
        <f>('1 Utsläpp'!BM9/'6 FV (kvartal)'!BM9)*1000</f>
        <v>2.8888888888888888</v>
      </c>
      <c r="BM9" s="341">
        <f>('1 Utsläpp'!BN9/'6 FV (kvartal)'!BN9)*1000</f>
        <v>3.1197559115179252</v>
      </c>
      <c r="BN9" s="341">
        <f>('1 Utsläpp'!BO9/'6 FV (kvartal)'!BO9)*1000</f>
        <v>3.9329934450109247</v>
      </c>
      <c r="BO9" s="341">
        <f>('1 Utsläpp'!BP9/'6 FV (kvartal)'!BP9)*1000</f>
        <v>5.0073206442166915</v>
      </c>
      <c r="BP9" s="341">
        <f>('1 Utsläpp'!BQ9/'6 FV (kvartal)'!BQ9)*1000</f>
        <v>3.8705501618122979</v>
      </c>
      <c r="BQ9" s="341">
        <f>('1 Utsläpp'!BR9/'6 FV (kvartal)'!BR9)*1000</f>
        <v>3.3943661971830985</v>
      </c>
      <c r="BR9" s="341">
        <f>('1 Utsläpp'!BS9/'6 FV (kvartal)'!BS9)*1000</f>
        <v>3.6476134354743666</v>
      </c>
      <c r="BS9" s="341">
        <f>('1 Utsläpp'!BT9/'6 FV (kvartal)'!BT9)*1000</f>
        <v>5.066864784546806</v>
      </c>
      <c r="BT9" s="341">
        <f>('1 Utsläpp'!BU9/'6 FV (kvartal)'!BU9)*1000</f>
        <v>3.4585987261146496</v>
      </c>
      <c r="BU9" s="341">
        <f>('1 Utsläpp'!BV9/'6 FV (kvartal)'!BV9)*1000</f>
        <v>3.1612446958981613</v>
      </c>
      <c r="BV9" s="147"/>
    </row>
    <row r="10" spans="1:74" s="41" customFormat="1" ht="15.75" customHeight="1" x14ac:dyDescent="0.3">
      <c r="A10" s="334"/>
      <c r="B10" s="212" t="s">
        <v>108</v>
      </c>
      <c r="C10" s="192" t="s">
        <v>36</v>
      </c>
      <c r="D10" s="341">
        <f>('1 Utsläpp'!D10/'6 FV (kvartal)'!D10)*1000</f>
        <v>30.825662790056771</v>
      </c>
      <c r="E10" s="341">
        <f>('1 Utsläpp'!E10/'6 FV (kvartal)'!E10)*1000</f>
        <v>23.454637865311309</v>
      </c>
      <c r="F10" s="341">
        <f>('1 Utsläpp'!F10/'6 FV (kvartal)'!F10)*1000</f>
        <v>29.287295012199966</v>
      </c>
      <c r="G10" s="341">
        <f>('1 Utsläpp'!G10/'6 FV (kvartal)'!G10)*1000</f>
        <v>39.08941340251851</v>
      </c>
      <c r="H10" s="341">
        <f>('1 Utsläpp'!H10/'6 FV (kvartal)'!H10)*1000</f>
        <v>37.233989064169442</v>
      </c>
      <c r="I10" s="341">
        <f>('1 Utsläpp'!I10/'6 FV (kvartal)'!I10)*1000</f>
        <v>22.903040073698754</v>
      </c>
      <c r="J10" s="341">
        <f>('1 Utsläpp'!J10/'6 FV (kvartal)'!J10)*1000</f>
        <v>23.946205571565802</v>
      </c>
      <c r="K10" s="341">
        <f>('1 Utsläpp'!K10/'6 FV (kvartal)'!K10)*1000</f>
        <v>28.650215105162523</v>
      </c>
      <c r="L10" s="341">
        <f>('1 Utsläpp'!L10/'6 FV (kvartal)'!L10)*1000</f>
        <v>35.531538724763315</v>
      </c>
      <c r="M10" s="341">
        <f>('1 Utsläpp'!M10/'6 FV (kvartal)'!M10)*1000</f>
        <v>21.750687947165655</v>
      </c>
      <c r="N10" s="341">
        <f>('1 Utsläpp'!N10/'6 FV (kvartal)'!N10)*1000</f>
        <v>19.925892906892518</v>
      </c>
      <c r="O10" s="341">
        <f>('1 Utsläpp'!O10/'6 FV (kvartal)'!O10)*1000</f>
        <v>29.780189959294439</v>
      </c>
      <c r="P10" s="341">
        <f>('1 Utsläpp'!P10/'6 FV (kvartal)'!P10)*1000</f>
        <v>33.537861222643208</v>
      </c>
      <c r="Q10" s="341">
        <f>('1 Utsläpp'!Q10/'6 FV (kvartal)'!Q10)*1000</f>
        <v>21.642284351972258</v>
      </c>
      <c r="R10" s="341">
        <f>('1 Utsläpp'!R10/'6 FV (kvartal)'!R10)*1000</f>
        <v>20.858281094381628</v>
      </c>
      <c r="S10" s="341">
        <f>('1 Utsläpp'!S10/'6 FV (kvartal)'!S10)*1000</f>
        <v>26.64031374501992</v>
      </c>
      <c r="T10" s="341">
        <f>('1 Utsläpp'!T10/'6 FV (kvartal)'!T10)*1000</f>
        <v>27.495115503965064</v>
      </c>
      <c r="U10" s="341">
        <f>('1 Utsläpp'!U10/'6 FV (kvartal)'!U10)*1000</f>
        <v>23.017167135557212</v>
      </c>
      <c r="V10" s="341">
        <f>('1 Utsläpp'!V10/'6 FV (kvartal)'!V10)*1000</f>
        <v>20.561864913329348</v>
      </c>
      <c r="W10" s="341">
        <f>('1 Utsläpp'!W10/'6 FV (kvartal)'!W10)*1000</f>
        <v>26.539725857470692</v>
      </c>
      <c r="X10" s="341">
        <f>('1 Utsläpp'!X10/'6 FV (kvartal)'!X10)*1000</f>
        <v>26.622831388528741</v>
      </c>
      <c r="Y10" s="341">
        <f>('1 Utsläpp'!Y10/'6 FV (kvartal)'!Y10)*1000</f>
        <v>20.444417607632388</v>
      </c>
      <c r="Z10" s="341">
        <f>('1 Utsläpp'!Z10/'6 FV (kvartal)'!Z10)*1000</f>
        <v>19.711438249088069</v>
      </c>
      <c r="AA10" s="341">
        <f>('1 Utsläpp'!AA10/'6 FV (kvartal)'!AA10)*1000</f>
        <v>20.009546843177187</v>
      </c>
      <c r="AB10" s="341">
        <f>('1 Utsläpp'!AB10/'6 FV (kvartal)'!AB10)*1000</f>
        <v>19.05074626865672</v>
      </c>
      <c r="AC10" s="341">
        <f>('1 Utsläpp'!AC10/'6 FV (kvartal)'!AC10)*1000</f>
        <v>18.711282497823113</v>
      </c>
      <c r="AD10" s="341">
        <f>('1 Utsläpp'!AD10/'6 FV (kvartal)'!AD10)*1000</f>
        <v>17.939844760672706</v>
      </c>
      <c r="AE10" s="341">
        <f>('1 Utsläpp'!AE10/'6 FV (kvartal)'!AE10)*1000</f>
        <v>20.85278393532403</v>
      </c>
      <c r="AF10" s="341">
        <f>('1 Utsläpp'!AF10/'6 FV (kvartal)'!AF10)*1000</f>
        <v>19.64122185285078</v>
      </c>
      <c r="AG10" s="341">
        <f>('1 Utsläpp'!AG10/'6 FV (kvartal)'!AG10)*1000</f>
        <v>15.767117856940589</v>
      </c>
      <c r="AH10" s="341">
        <f>('1 Utsläpp'!AH10/'6 FV (kvartal)'!AH10)*1000</f>
        <v>16.532216824341599</v>
      </c>
      <c r="AI10" s="341">
        <f>('1 Utsläpp'!AI10/'6 FV (kvartal)'!AI10)*1000</f>
        <v>18.448760229632342</v>
      </c>
      <c r="AJ10" s="341">
        <f>('1 Utsläpp'!AJ10/'6 FV (kvartal)'!AJ10)*1000</f>
        <v>24.526446876843416</v>
      </c>
      <c r="AK10" s="341">
        <f>('1 Utsläpp'!AK10/'6 FV (kvartal)'!AK10)*1000</f>
        <v>19.189004715810377</v>
      </c>
      <c r="AL10" s="341">
        <f>('1 Utsläpp'!AL10/'6 FV (kvartal)'!AL10)*1000</f>
        <v>18.927499999999998</v>
      </c>
      <c r="AM10" s="341">
        <f>('1 Utsläpp'!AM10/'6 FV (kvartal)'!AM10)*1000</f>
        <v>21.622501162250114</v>
      </c>
      <c r="AN10" s="341">
        <f>('1 Utsläpp'!AN10/'6 FV (kvartal)'!AN10)*1000</f>
        <v>21.369173889326625</v>
      </c>
      <c r="AO10" s="341">
        <f>('1 Utsläpp'!AO10/'6 FV (kvartal)'!AO10)*1000</f>
        <v>18.514989542179876</v>
      </c>
      <c r="AP10" s="341">
        <f>('1 Utsläpp'!AP10/'6 FV (kvartal)'!AP10)*1000</f>
        <v>17.459364986891931</v>
      </c>
      <c r="AQ10" s="341">
        <f>('1 Utsläpp'!AQ10/'6 FV (kvartal)'!AQ10)*1000</f>
        <v>21.685173465278179</v>
      </c>
      <c r="AR10" s="341">
        <f>('1 Utsläpp'!AR10/'6 FV (kvartal)'!AR10)*1000</f>
        <v>24.261013737565136</v>
      </c>
      <c r="AS10" s="341">
        <f>('1 Utsläpp'!AS10/'6 FV (kvartal)'!AS10)*1000</f>
        <v>19.075226244343892</v>
      </c>
      <c r="AT10" s="341">
        <f>('1 Utsläpp'!AT10/'6 FV (kvartal)'!AT10)*1000</f>
        <v>19.513867998315384</v>
      </c>
      <c r="AU10" s="341">
        <f>('1 Utsläpp'!AU10/'6 FV (kvartal)'!AU10)*1000</f>
        <v>20.324286627535304</v>
      </c>
      <c r="AV10" s="341">
        <f>('1 Utsläpp'!AV10/'6 FV (kvartal)'!AV10)*1000</f>
        <v>20.200968657796579</v>
      </c>
      <c r="AW10" s="341">
        <f>('1 Utsläpp'!AW10/'6 FV (kvartal)'!AW10)*1000</f>
        <v>18.665919282511211</v>
      </c>
      <c r="AX10" s="341">
        <f>('1 Utsläpp'!AX10/'6 FV (kvartal)'!AX10)*1000</f>
        <v>20.873730964467008</v>
      </c>
      <c r="AY10" s="341">
        <f>('1 Utsläpp'!AY10/'6 FV (kvartal)'!AY10)*1000</f>
        <v>23.583946836927488</v>
      </c>
      <c r="AZ10" s="341">
        <f>('1 Utsläpp'!AZ10/'6 FV (kvartal)'!AZ10)*1000</f>
        <v>21.330223880597014</v>
      </c>
      <c r="BA10" s="341">
        <f>('1 Utsläpp'!BA10/'6 FV (kvartal)'!BA10)*1000</f>
        <v>18.926275992438566</v>
      </c>
      <c r="BB10" s="341">
        <f>('1 Utsläpp'!BB10/'6 FV (kvartal)'!BB10)*1000</f>
        <v>19.698039462901093</v>
      </c>
      <c r="BC10" s="341">
        <f>('1 Utsläpp'!BC10/'6 FV (kvartal)'!BC10)*1000</f>
        <v>20.7512189249383</v>
      </c>
      <c r="BD10" s="341">
        <f>('1 Utsläpp'!BD10/'6 FV (kvartal)'!BD10)*1000</f>
        <v>21.526991662102123</v>
      </c>
      <c r="BE10" s="341">
        <f>('1 Utsläpp'!BE10/'6 FV (kvartal)'!BE10)*1000</f>
        <v>21.901883121395318</v>
      </c>
      <c r="BF10" s="341">
        <f>('1 Utsläpp'!BF10/'6 FV (kvartal)'!BF10)*1000</f>
        <v>19.511667067596825</v>
      </c>
      <c r="BG10" s="341">
        <f>('1 Utsläpp'!BG10/'6 FV (kvartal)'!BH10)*1000</f>
        <v>17.170846004287352</v>
      </c>
      <c r="BH10" s="341">
        <f>('1 Utsläpp'!BH10/'6 FV (kvartal)'!BI10)*1000</f>
        <v>15.764993880048959</v>
      </c>
      <c r="BI10" s="341">
        <f>('1 Utsläpp'!BJ10/'6 FV (kvartal)'!BJ10)*1000</f>
        <v>17.475905511811025</v>
      </c>
      <c r="BJ10" s="341">
        <f>('1 Utsläpp'!BK10/'6 FV (kvartal)'!BK10)*1000</f>
        <v>23.796568627450981</v>
      </c>
      <c r="BK10" s="341">
        <f>('1 Utsläpp'!BL10/'6 FV (kvartal)'!BL10)*1000</f>
        <v>21.871642139686987</v>
      </c>
      <c r="BL10" s="341">
        <f>('1 Utsläpp'!BM10/'6 FV (kvartal)'!BM10)*1000</f>
        <v>22.847558950514781</v>
      </c>
      <c r="BM10" s="341">
        <f>('1 Utsläpp'!BN10/'6 FV (kvartal)'!BN10)*1000</f>
        <v>23.399093150902868</v>
      </c>
      <c r="BN10" s="341">
        <f>('1 Utsläpp'!BO10/'6 FV (kvartal)'!BO10)*1000</f>
        <v>26.044306088467387</v>
      </c>
      <c r="BO10" s="341">
        <f>('1 Utsläpp'!BP10/'6 FV (kvartal)'!BP10)*1000</f>
        <v>22.800971161248299</v>
      </c>
      <c r="BP10" s="341">
        <f>('1 Utsläpp'!BQ10/'6 FV (kvartal)'!BQ10)*1000</f>
        <v>21.584104186952292</v>
      </c>
      <c r="BQ10" s="341">
        <f>('1 Utsläpp'!BR10/'6 FV (kvartal)'!BR10)*1000</f>
        <v>20.926107769731193</v>
      </c>
      <c r="BR10" s="341">
        <f>('1 Utsläpp'!BS10/'6 FV (kvartal)'!BS10)*1000</f>
        <v>22.852346907056262</v>
      </c>
      <c r="BS10" s="341">
        <f>('1 Utsläpp'!BT10/'6 FV (kvartal)'!BT10)*1000</f>
        <v>20.42123190462674</v>
      </c>
      <c r="BT10" s="341">
        <f>('1 Utsläpp'!BU10/'6 FV (kvartal)'!BU10)*1000</f>
        <v>19.40187810275734</v>
      </c>
      <c r="BU10" s="341">
        <f>('1 Utsläpp'!BV10/'6 FV (kvartal)'!BV10)*1000</f>
        <v>21.574405388339297</v>
      </c>
      <c r="BV10" s="121"/>
    </row>
    <row r="11" spans="1:74" s="41" customFormat="1" ht="15.75" customHeight="1" x14ac:dyDescent="0.3">
      <c r="A11" s="334"/>
      <c r="B11" s="212" t="s">
        <v>109</v>
      </c>
      <c r="C11" s="192" t="s">
        <v>37</v>
      </c>
      <c r="D11" s="341">
        <f>('1 Utsläpp'!D11/'6 FV (kvartal)'!D11)*1000</f>
        <v>40.775296145523896</v>
      </c>
      <c r="E11" s="341">
        <f>('1 Utsläpp'!E11/'6 FV (kvartal)'!E11)*1000</f>
        <v>43.178937298202257</v>
      </c>
      <c r="F11" s="341">
        <f>('1 Utsläpp'!F11/'6 FV (kvartal)'!F11)*1000</f>
        <v>48.512745277828721</v>
      </c>
      <c r="G11" s="341">
        <f>('1 Utsläpp'!G11/'6 FV (kvartal)'!G11)*1000</f>
        <v>65.65948502364688</v>
      </c>
      <c r="H11" s="341">
        <f>('1 Utsläpp'!H11/'6 FV (kvartal)'!H11)*1000</f>
        <v>47.030579936675885</v>
      </c>
      <c r="I11" s="341">
        <f>('1 Utsläpp'!I11/'6 FV (kvartal)'!I11)*1000</f>
        <v>42.046410442349533</v>
      </c>
      <c r="J11" s="341">
        <f>('1 Utsläpp'!J11/'6 FV (kvartal)'!J11)*1000</f>
        <v>40.071368089996369</v>
      </c>
      <c r="K11" s="341">
        <f>('1 Utsläpp'!K11/'6 FV (kvartal)'!K11)*1000</f>
        <v>48.639438525283275</v>
      </c>
      <c r="L11" s="341">
        <f>('1 Utsläpp'!L11/'6 FV (kvartal)'!L11)*1000</f>
        <v>47.325558642820802</v>
      </c>
      <c r="M11" s="341">
        <f>('1 Utsläpp'!M11/'6 FV (kvartal)'!M11)*1000</f>
        <v>39.288291021880582</v>
      </c>
      <c r="N11" s="341">
        <f>('1 Utsläpp'!N11/'6 FV (kvartal)'!N11)*1000</f>
        <v>44.875430744246849</v>
      </c>
      <c r="O11" s="341">
        <f>('1 Utsläpp'!O11/'6 FV (kvartal)'!O11)*1000</f>
        <v>45.588499902210053</v>
      </c>
      <c r="P11" s="341">
        <f>('1 Utsläpp'!P11/'6 FV (kvartal)'!P11)*1000</f>
        <v>33.337205392351663</v>
      </c>
      <c r="Q11" s="341">
        <f>('1 Utsläpp'!Q11/'6 FV (kvartal)'!Q11)*1000</f>
        <v>33.975696653518263</v>
      </c>
      <c r="R11" s="341">
        <f>('1 Utsläpp'!R11/'6 FV (kvartal)'!R11)*1000</f>
        <v>39.371362911894437</v>
      </c>
      <c r="S11" s="341">
        <f>('1 Utsläpp'!S11/'6 FV (kvartal)'!S11)*1000</f>
        <v>45.455269445181848</v>
      </c>
      <c r="T11" s="341">
        <f>('1 Utsläpp'!T11/'6 FV (kvartal)'!T11)*1000</f>
        <v>47.281932706107476</v>
      </c>
      <c r="U11" s="341">
        <f>('1 Utsläpp'!U11/'6 FV (kvartal)'!U11)*1000</f>
        <v>36.837040902863848</v>
      </c>
      <c r="V11" s="341">
        <f>('1 Utsläpp'!V11/'6 FV (kvartal)'!V11)*1000</f>
        <v>33.205215962762686</v>
      </c>
      <c r="W11" s="341">
        <f>('1 Utsläpp'!W11/'6 FV (kvartal)'!W11)*1000</f>
        <v>48.506007611065982</v>
      </c>
      <c r="X11" s="341">
        <f>('1 Utsläpp'!X11/'6 FV (kvartal)'!X11)*1000</f>
        <v>30.082196841424743</v>
      </c>
      <c r="Y11" s="341">
        <f>('1 Utsläpp'!Y11/'6 FV (kvartal)'!Y11)*1000</f>
        <v>35.647214300619048</v>
      </c>
      <c r="Z11" s="341">
        <f>('1 Utsläpp'!Z11/'6 FV (kvartal)'!Z11)*1000</f>
        <v>41.027822298935604</v>
      </c>
      <c r="AA11" s="341">
        <f>('1 Utsläpp'!AA11/'6 FV (kvartal)'!AA11)*1000</f>
        <v>58.883418322489888</v>
      </c>
      <c r="AB11" s="341">
        <f>('1 Utsläpp'!AB11/'6 FV (kvartal)'!AB11)*1000</f>
        <v>41.617913330382642</v>
      </c>
      <c r="AC11" s="341">
        <f>('1 Utsläpp'!AC11/'6 FV (kvartal)'!AC11)*1000</f>
        <v>47.737427512120924</v>
      </c>
      <c r="AD11" s="341">
        <f>('1 Utsläpp'!AD11/'6 FV (kvartal)'!AD11)*1000</f>
        <v>48.970090293453723</v>
      </c>
      <c r="AE11" s="341">
        <f>('1 Utsläpp'!AE11/'6 FV (kvartal)'!AE11)*1000</f>
        <v>48.627754336615098</v>
      </c>
      <c r="AF11" s="341">
        <f>('1 Utsläpp'!AF11/'6 FV (kvartal)'!AF11)*1000</f>
        <v>43.948397536746526</v>
      </c>
      <c r="AG11" s="341">
        <f>('1 Utsläpp'!AG11/'6 FV (kvartal)'!AG11)*1000</f>
        <v>44.570593607305931</v>
      </c>
      <c r="AH11" s="341">
        <f>('1 Utsläpp'!AH11/'6 FV (kvartal)'!AH11)*1000</f>
        <v>53.004410708790644</v>
      </c>
      <c r="AI11" s="341">
        <f>('1 Utsläpp'!AI11/'6 FV (kvartal)'!AI11)*1000</f>
        <v>52.841598186455087</v>
      </c>
      <c r="AJ11" s="341">
        <f>('1 Utsläpp'!AJ11/'6 FV (kvartal)'!AJ11)*1000</f>
        <v>63.24186422749051</v>
      </c>
      <c r="AK11" s="341">
        <f>('1 Utsläpp'!AK11/'6 FV (kvartal)'!AK11)*1000</f>
        <v>45.100635357888656</v>
      </c>
      <c r="AL11" s="341">
        <f>('1 Utsläpp'!AL11/'6 FV (kvartal)'!AL11)*1000</f>
        <v>44.838379966781652</v>
      </c>
      <c r="AM11" s="341">
        <f>('1 Utsläpp'!AM11/'6 FV (kvartal)'!AM11)*1000</f>
        <v>43.180247508839606</v>
      </c>
      <c r="AN11" s="341">
        <f>('1 Utsläpp'!AN11/'6 FV (kvartal)'!AN11)*1000</f>
        <v>41.623895177546906</v>
      </c>
      <c r="AO11" s="341">
        <f>('1 Utsläpp'!AO11/'6 FV (kvartal)'!AO11)*1000</f>
        <v>47.519178082191786</v>
      </c>
      <c r="AP11" s="341">
        <f>('1 Utsläpp'!AP11/'6 FV (kvartal)'!AP11)*1000</f>
        <v>60.881764705882354</v>
      </c>
      <c r="AQ11" s="341">
        <f>('1 Utsläpp'!AQ11/'6 FV (kvartal)'!AQ11)*1000</f>
        <v>65.623174294060362</v>
      </c>
      <c r="AR11" s="341">
        <f>('1 Utsläpp'!AR11/'6 FV (kvartal)'!AR11)*1000</f>
        <v>48.612960786873835</v>
      </c>
      <c r="AS11" s="341">
        <f>('1 Utsläpp'!AS11/'6 FV (kvartal)'!AS11)*1000</f>
        <v>47.506121922928209</v>
      </c>
      <c r="AT11" s="341">
        <f>('1 Utsläpp'!AT11/'6 FV (kvartal)'!AT11)*1000</f>
        <v>62.644976193382981</v>
      </c>
      <c r="AU11" s="341">
        <f>('1 Utsläpp'!AU11/'6 FV (kvartal)'!AU11)*1000</f>
        <v>46.64165653686549</v>
      </c>
      <c r="AV11" s="341">
        <f>('1 Utsläpp'!AV11/'6 FV (kvartal)'!AV11)*1000</f>
        <v>35.724856909239577</v>
      </c>
      <c r="AW11" s="341">
        <f>('1 Utsläpp'!AW11/'6 FV (kvartal)'!AW11)*1000</f>
        <v>43.745179063360879</v>
      </c>
      <c r="AX11" s="341">
        <f>('1 Utsläpp'!AX11/'6 FV (kvartal)'!AX11)*1000</f>
        <v>37.547878933269367</v>
      </c>
      <c r="AY11" s="341">
        <f>('1 Utsläpp'!AY11/'6 FV (kvartal)'!AY11)*1000</f>
        <v>43.076368551475554</v>
      </c>
      <c r="AZ11" s="341">
        <f>('1 Utsläpp'!AZ11/'6 FV (kvartal)'!AZ11)*1000</f>
        <v>46.549476055568825</v>
      </c>
      <c r="BA11" s="341">
        <f>('1 Utsläpp'!BA11/'6 FV (kvartal)'!BA11)*1000</f>
        <v>35.853905985796416</v>
      </c>
      <c r="BB11" s="341">
        <f>('1 Utsläpp'!BB11/'6 FV (kvartal)'!BB11)*1000</f>
        <v>28.737928737928737</v>
      </c>
      <c r="BC11" s="341">
        <f>('1 Utsläpp'!BC11/'6 FV (kvartal)'!BC11)*1000</f>
        <v>27.570611039320656</v>
      </c>
      <c r="BD11" s="341">
        <f>('1 Utsläpp'!BD11/'6 FV (kvartal)'!BD11)*1000</f>
        <v>32.115021214390133</v>
      </c>
      <c r="BE11" s="341">
        <f>('1 Utsläpp'!BE11/'6 FV (kvartal)'!BE11)*1000</f>
        <v>46.073575665883666</v>
      </c>
      <c r="BF11" s="341">
        <f>('1 Utsläpp'!BF11/'6 FV (kvartal)'!BF11)*1000</f>
        <v>43.626459822206726</v>
      </c>
      <c r="BG11" s="341">
        <f>('1 Utsläpp'!BG11/'6 FV (kvartal)'!BH11)*1000</f>
        <v>25.842487787441918</v>
      </c>
      <c r="BH11" s="341">
        <f>('1 Utsläpp'!BH11/'6 FV (kvartal)'!BI11)*1000</f>
        <v>31.435447480571575</v>
      </c>
      <c r="BI11" s="341">
        <f>('1 Utsläpp'!BJ11/'6 FV (kvartal)'!BJ11)*1000</f>
        <v>31.152524853312254</v>
      </c>
      <c r="BJ11" s="341">
        <f>('1 Utsläpp'!BK11/'6 FV (kvartal)'!BK11)*1000</f>
        <v>32.872630280781259</v>
      </c>
      <c r="BK11" s="341">
        <f>('1 Utsläpp'!BL11/'6 FV (kvartal)'!BL11)*1000</f>
        <v>30.893594892092562</v>
      </c>
      <c r="BL11" s="341">
        <f>('1 Utsläpp'!BM11/'6 FV (kvartal)'!BM11)*1000</f>
        <v>32.676826535186009</v>
      </c>
      <c r="BM11" s="341">
        <f>('1 Utsläpp'!BN11/'6 FV (kvartal)'!BN11)*1000</f>
        <v>26.806842058536297</v>
      </c>
      <c r="BN11" s="341">
        <f>('1 Utsläpp'!BO11/'6 FV (kvartal)'!BO11)*1000</f>
        <v>35.452073712830696</v>
      </c>
      <c r="BO11" s="341">
        <f>('1 Utsläpp'!BP11/'6 FV (kvartal)'!BP11)*1000</f>
        <v>26.196616272604516</v>
      </c>
      <c r="BP11" s="341">
        <f>('1 Utsläpp'!BQ11/'6 FV (kvartal)'!BQ11)*1000</f>
        <v>28.83862861245737</v>
      </c>
      <c r="BQ11" s="341">
        <f>('1 Utsläpp'!BR11/'6 FV (kvartal)'!BR11)*1000</f>
        <v>34.669984380108247</v>
      </c>
      <c r="BR11" s="341">
        <f>('1 Utsläpp'!BS11/'6 FV (kvartal)'!BS11)*1000</f>
        <v>30.697982345523332</v>
      </c>
      <c r="BS11" s="341">
        <f>('1 Utsläpp'!BT11/'6 FV (kvartal)'!BT11)*1000</f>
        <v>23.702360248447206</v>
      </c>
      <c r="BT11" s="341">
        <f>('1 Utsläpp'!BU11/'6 FV (kvartal)'!BU11)*1000</f>
        <v>27.455691325407308</v>
      </c>
      <c r="BU11" s="341">
        <f>('1 Utsläpp'!BV11/'6 FV (kvartal)'!BV11)*1000</f>
        <v>29.914064320671173</v>
      </c>
      <c r="BV11" s="121"/>
    </row>
    <row r="12" spans="1:74" s="41" customFormat="1" ht="15.75" customHeight="1" x14ac:dyDescent="0.3">
      <c r="A12" s="334"/>
      <c r="B12" s="212" t="s">
        <v>109</v>
      </c>
      <c r="C12" s="192" t="s">
        <v>38</v>
      </c>
      <c r="D12" s="341">
        <f>('1 Utsläpp'!D12/'6 FV (kvartal)'!D12)*1000</f>
        <v>68.35932577189665</v>
      </c>
      <c r="E12" s="341">
        <f>('1 Utsläpp'!E12/'6 FV (kvartal)'!E12)*1000</f>
        <v>63.349821379499865</v>
      </c>
      <c r="F12" s="341">
        <f>('1 Utsläpp'!F12/'6 FV (kvartal)'!F12)*1000</f>
        <v>75.134974027079963</v>
      </c>
      <c r="G12" s="341">
        <f>('1 Utsläpp'!G12/'6 FV (kvartal)'!G12)*1000</f>
        <v>86.460052513128289</v>
      </c>
      <c r="H12" s="341">
        <f>('1 Utsläpp'!H12/'6 FV (kvartal)'!H12)*1000</f>
        <v>87.878719312139381</v>
      </c>
      <c r="I12" s="341">
        <f>('1 Utsläpp'!I12/'6 FV (kvartal)'!I12)*1000</f>
        <v>79.495040577096489</v>
      </c>
      <c r="J12" s="341">
        <f>('1 Utsläpp'!J12/'6 FV (kvartal)'!J12)*1000</f>
        <v>84.294390853876394</v>
      </c>
      <c r="K12" s="341">
        <f>('1 Utsläpp'!K12/'6 FV (kvartal)'!K12)*1000</f>
        <v>83.013988978380681</v>
      </c>
      <c r="L12" s="341">
        <f>('1 Utsläpp'!L12/'6 FV (kvartal)'!L12)*1000</f>
        <v>87.8578753076292</v>
      </c>
      <c r="M12" s="341">
        <f>('1 Utsläpp'!M12/'6 FV (kvartal)'!M12)*1000</f>
        <v>72.013114754098353</v>
      </c>
      <c r="N12" s="341">
        <f>('1 Utsläpp'!N12/'6 FV (kvartal)'!N12)*1000</f>
        <v>74.283347863993029</v>
      </c>
      <c r="O12" s="341">
        <f>('1 Utsläpp'!O12/'6 FV (kvartal)'!O12)*1000</f>
        <v>75.589961718417683</v>
      </c>
      <c r="P12" s="341">
        <f>('1 Utsläpp'!P12/'6 FV (kvartal)'!P12)*1000</f>
        <v>76.164905595011248</v>
      </c>
      <c r="Q12" s="341">
        <f>('1 Utsläpp'!Q12/'6 FV (kvartal)'!Q12)*1000</f>
        <v>60.36685552407932</v>
      </c>
      <c r="R12" s="341">
        <f>('1 Utsläpp'!R12/'6 FV (kvartal)'!R12)*1000</f>
        <v>68.824877509088026</v>
      </c>
      <c r="S12" s="341">
        <f>('1 Utsläpp'!S12/'6 FV (kvartal)'!S12)*1000</f>
        <v>76.120802086729711</v>
      </c>
      <c r="T12" s="341">
        <f>('1 Utsläpp'!T12/'6 FV (kvartal)'!T12)*1000</f>
        <v>78.839356370350828</v>
      </c>
      <c r="U12" s="341">
        <f>('1 Utsläpp'!U12/'6 FV (kvartal)'!U12)*1000</f>
        <v>64.860732667272188</v>
      </c>
      <c r="V12" s="341">
        <f>('1 Utsläpp'!V12/'6 FV (kvartal)'!V12)*1000</f>
        <v>76.07839795483595</v>
      </c>
      <c r="W12" s="341">
        <f>('1 Utsläpp'!W12/'6 FV (kvartal)'!W12)*1000</f>
        <v>82.999728285481382</v>
      </c>
      <c r="X12" s="341">
        <f>('1 Utsläpp'!X12/'6 FV (kvartal)'!X12)*1000</f>
        <v>82.441932807963511</v>
      </c>
      <c r="Y12" s="341">
        <f>('1 Utsläpp'!Y12/'6 FV (kvartal)'!Y12)*1000</f>
        <v>69.535747446610955</v>
      </c>
      <c r="Z12" s="341">
        <f>('1 Utsläpp'!Z12/'6 FV (kvartal)'!Z12)*1000</f>
        <v>77.082366589327151</v>
      </c>
      <c r="AA12" s="341">
        <f>('1 Utsläpp'!AA12/'6 FV (kvartal)'!AA12)*1000</f>
        <v>84.372469635627525</v>
      </c>
      <c r="AB12" s="341">
        <f>('1 Utsläpp'!AB12/'6 FV (kvartal)'!AB12)*1000</f>
        <v>83.298935827152533</v>
      </c>
      <c r="AC12" s="341">
        <f>('1 Utsläpp'!AC12/'6 FV (kvartal)'!AC12)*1000</f>
        <v>68.439306358381515</v>
      </c>
      <c r="AD12" s="341">
        <f>('1 Utsläpp'!AD12/'6 FV (kvartal)'!AD12)*1000</f>
        <v>72.611911987860395</v>
      </c>
      <c r="AE12" s="341">
        <f>('1 Utsläpp'!AE12/'6 FV (kvartal)'!AE12)*1000</f>
        <v>79.190861494526402</v>
      </c>
      <c r="AF12" s="341">
        <f>('1 Utsläpp'!AF12/'6 FV (kvartal)'!AF12)*1000</f>
        <v>87.759204632360976</v>
      </c>
      <c r="AG12" s="341">
        <f>('1 Utsläpp'!AG12/'6 FV (kvartal)'!AG12)*1000</f>
        <v>69.334293486957904</v>
      </c>
      <c r="AH12" s="341">
        <f>('1 Utsläpp'!AH12/'6 FV (kvartal)'!AH12)*1000</f>
        <v>84.56375838926175</v>
      </c>
      <c r="AI12" s="341">
        <f>('1 Utsläpp'!AI12/'6 FV (kvartal)'!AI12)*1000</f>
        <v>79.98502573701451</v>
      </c>
      <c r="AJ12" s="341">
        <f>('1 Utsläpp'!AJ12/'6 FV (kvartal)'!AJ12)*1000</f>
        <v>92.149490880608695</v>
      </c>
      <c r="AK12" s="341">
        <f>('1 Utsläpp'!AK12/'6 FV (kvartal)'!AK12)*1000</f>
        <v>72.409056219791395</v>
      </c>
      <c r="AL12" s="341">
        <f>('1 Utsläpp'!AL12/'6 FV (kvartal)'!AL12)*1000</f>
        <v>86.312803053750116</v>
      </c>
      <c r="AM12" s="341">
        <f>('1 Utsläpp'!AM12/'6 FV (kvartal)'!AM12)*1000</f>
        <v>86.680331776146431</v>
      </c>
      <c r="AN12" s="341">
        <f>('1 Utsläpp'!AN12/'6 FV (kvartal)'!AN12)*1000</f>
        <v>74.973017470044809</v>
      </c>
      <c r="AO12" s="341">
        <f>('1 Utsläpp'!AO12/'6 FV (kvartal)'!AO12)*1000</f>
        <v>68.193609617209745</v>
      </c>
      <c r="AP12" s="341">
        <f>('1 Utsläpp'!AP12/'6 FV (kvartal)'!AP12)*1000</f>
        <v>78.128197971904356</v>
      </c>
      <c r="AQ12" s="341">
        <f>('1 Utsläpp'!AQ12/'6 FV (kvartal)'!AQ12)*1000</f>
        <v>75.833553733580175</v>
      </c>
      <c r="AR12" s="341">
        <f>('1 Utsläpp'!AR12/'6 FV (kvartal)'!AR12)*1000</f>
        <v>81.534561762698644</v>
      </c>
      <c r="AS12" s="341">
        <f>('1 Utsläpp'!AS12/'6 FV (kvartal)'!AS12)*1000</f>
        <v>72.532667498959626</v>
      </c>
      <c r="AT12" s="341">
        <f>('1 Utsläpp'!AT12/'6 FV (kvartal)'!AT12)*1000</f>
        <v>79.200403929128811</v>
      </c>
      <c r="AU12" s="341">
        <f>('1 Utsläpp'!AU12/'6 FV (kvartal)'!AU12)*1000</f>
        <v>71.640934443456473</v>
      </c>
      <c r="AV12" s="341">
        <f>('1 Utsläpp'!AV12/'6 FV (kvartal)'!AV12)*1000</f>
        <v>72.25926990514516</v>
      </c>
      <c r="AW12" s="341">
        <f>('1 Utsläpp'!AW12/'6 FV (kvartal)'!AW12)*1000</f>
        <v>57.72495626378641</v>
      </c>
      <c r="AX12" s="341">
        <f>('1 Utsläpp'!AX12/'6 FV (kvartal)'!AX12)*1000</f>
        <v>63.622546465172832</v>
      </c>
      <c r="AY12" s="341">
        <f>('1 Utsläpp'!AY12/'6 FV (kvartal)'!AY12)*1000</f>
        <v>63.181099742117958</v>
      </c>
      <c r="AZ12" s="341">
        <f>('1 Utsläpp'!AZ12/'6 FV (kvartal)'!AZ12)*1000</f>
        <v>64.316303531179557</v>
      </c>
      <c r="BA12" s="341">
        <f>('1 Utsläpp'!BA12/'6 FV (kvartal)'!BA12)*1000</f>
        <v>60.5978878960195</v>
      </c>
      <c r="BB12" s="341">
        <f>('1 Utsläpp'!BB12/'6 FV (kvartal)'!BB12)*1000</f>
        <v>67.538491713248987</v>
      </c>
      <c r="BC12" s="341">
        <f>('1 Utsläpp'!BC12/'6 FV (kvartal)'!BC12)*1000</f>
        <v>59.710108813024341</v>
      </c>
      <c r="BD12" s="341">
        <f>('1 Utsläpp'!BD12/'6 FV (kvartal)'!BD12)*1000</f>
        <v>65.889664403862696</v>
      </c>
      <c r="BE12" s="341">
        <f>('1 Utsläpp'!BE12/'6 FV (kvartal)'!BE12)*1000</f>
        <v>55.549835869889591</v>
      </c>
      <c r="BF12" s="341">
        <f>('1 Utsläpp'!BF12/'6 FV (kvartal)'!BF12)*1000</f>
        <v>69.795125026266021</v>
      </c>
      <c r="BG12" s="341">
        <f>('1 Utsläpp'!BG12/'6 FV (kvartal)'!BH12)*1000</f>
        <v>66.123221873268065</v>
      </c>
      <c r="BH12" s="341">
        <f>('1 Utsläpp'!BH12/'6 FV (kvartal)'!BI12)*1000</f>
        <v>51.90996887221646</v>
      </c>
      <c r="BI12" s="341">
        <f>('1 Utsläpp'!BJ12/'6 FV (kvartal)'!BJ12)*1000</f>
        <v>63.669885864793677</v>
      </c>
      <c r="BJ12" s="341">
        <f>('1 Utsläpp'!BK12/'6 FV (kvartal)'!BK12)*1000</f>
        <v>65.549693016116649</v>
      </c>
      <c r="BK12" s="341">
        <f>('1 Utsläpp'!BL12/'6 FV (kvartal)'!BL12)*1000</f>
        <v>68.028214516476424</v>
      </c>
      <c r="BL12" s="341">
        <f>('1 Utsläpp'!BM12/'6 FV (kvartal)'!BM12)*1000</f>
        <v>67.996563226523804</v>
      </c>
      <c r="BM12" s="341">
        <f>('1 Utsläpp'!BN12/'6 FV (kvartal)'!BN12)*1000</f>
        <v>71.953429685707732</v>
      </c>
      <c r="BN12" s="341">
        <f>('1 Utsläpp'!BO12/'6 FV (kvartal)'!BO12)*1000</f>
        <v>76.596858638743456</v>
      </c>
      <c r="BO12" s="341">
        <f>('1 Utsläpp'!BP12/'6 FV (kvartal)'!BP12)*1000</f>
        <v>75.662400975015231</v>
      </c>
      <c r="BP12" s="341">
        <f>('1 Utsläpp'!BQ12/'6 FV (kvartal)'!BQ12)*1000</f>
        <v>69.661034959090429</v>
      </c>
      <c r="BQ12" s="341">
        <f>('1 Utsläpp'!BR12/'6 FV (kvartal)'!BR12)*1000</f>
        <v>78.972089020041793</v>
      </c>
      <c r="BR12" s="341">
        <f>('1 Utsläpp'!BS12/'6 FV (kvartal)'!BS12)*1000</f>
        <v>72.408701532912531</v>
      </c>
      <c r="BS12" s="341">
        <f>('1 Utsläpp'!BT12/'6 FV (kvartal)'!BT12)*1000</f>
        <v>72.348370636669372</v>
      </c>
      <c r="BT12" s="341">
        <f>('1 Utsläpp'!BU12/'6 FV (kvartal)'!BU12)*1000</f>
        <v>66.439456342668862</v>
      </c>
      <c r="BU12" s="341">
        <f>('1 Utsläpp'!BV12/'6 FV (kvartal)'!BV12)*1000</f>
        <v>74.321349104110553</v>
      </c>
      <c r="BV12" s="121"/>
    </row>
    <row r="13" spans="1:74" s="41" customFormat="1" ht="15.75" customHeight="1" x14ac:dyDescent="0.3">
      <c r="A13" s="334"/>
      <c r="B13" s="212" t="s">
        <v>110</v>
      </c>
      <c r="C13" s="192" t="s">
        <v>39</v>
      </c>
      <c r="D13" s="341">
        <f>('1 Utsläpp'!D13/'6 FV (kvartal)'!D13)*1000</f>
        <v>37.769976126948464</v>
      </c>
      <c r="E13" s="341">
        <f>('1 Utsläpp'!E13/'6 FV (kvartal)'!E13)*1000</f>
        <v>40.964943982652692</v>
      </c>
      <c r="F13" s="341">
        <f>('1 Utsläpp'!F13/'6 FV (kvartal)'!F13)*1000</f>
        <v>48.520232320653562</v>
      </c>
      <c r="G13" s="341">
        <f>('1 Utsläpp'!G13/'6 FV (kvartal)'!G13)*1000</f>
        <v>56.040193106545416</v>
      </c>
      <c r="H13" s="341">
        <f>('1 Utsläpp'!H13/'6 FV (kvartal)'!H13)*1000</f>
        <v>47.592518303078933</v>
      </c>
      <c r="I13" s="341">
        <f>('1 Utsläpp'!I13/'6 FV (kvartal)'!I13)*1000</f>
        <v>40.82091340393923</v>
      </c>
      <c r="J13" s="341">
        <f>('1 Utsläpp'!J13/'6 FV (kvartal)'!J13)*1000</f>
        <v>45.046181708421372</v>
      </c>
      <c r="K13" s="341">
        <f>('1 Utsläpp'!K13/'6 FV (kvartal)'!K13)*1000</f>
        <v>54.300076161462307</v>
      </c>
      <c r="L13" s="341">
        <f>('1 Utsläpp'!L13/'6 FV (kvartal)'!L13)*1000</f>
        <v>60.12714012714013</v>
      </c>
      <c r="M13" s="341">
        <f>('1 Utsläpp'!M13/'6 FV (kvartal)'!M13)*1000</f>
        <v>50.612022906868866</v>
      </c>
      <c r="N13" s="341">
        <f>('1 Utsläpp'!N13/'6 FV (kvartal)'!N13)*1000</f>
        <v>49.044521170270762</v>
      </c>
      <c r="O13" s="341">
        <f>('1 Utsläpp'!O13/'6 FV (kvartal)'!O13)*1000</f>
        <v>39.492708191358865</v>
      </c>
      <c r="P13" s="341">
        <f>('1 Utsläpp'!P13/'6 FV (kvartal)'!P13)*1000</f>
        <v>43.522819457380642</v>
      </c>
      <c r="Q13" s="341">
        <f>('1 Utsläpp'!Q13/'6 FV (kvartal)'!Q13)*1000</f>
        <v>45.38774386887652</v>
      </c>
      <c r="R13" s="341">
        <f>('1 Utsläpp'!R13/'6 FV (kvartal)'!R13)*1000</f>
        <v>47.848321842563827</v>
      </c>
      <c r="S13" s="341">
        <f>('1 Utsläpp'!S13/'6 FV (kvartal)'!S13)*1000</f>
        <v>42.552801030264007</v>
      </c>
      <c r="T13" s="341">
        <f>('1 Utsläpp'!T13/'6 FV (kvartal)'!T13)*1000</f>
        <v>38.166640950470608</v>
      </c>
      <c r="U13" s="341">
        <f>('1 Utsläpp'!U13/'6 FV (kvartal)'!U13)*1000</f>
        <v>37.27324861911805</v>
      </c>
      <c r="V13" s="341">
        <f>('1 Utsläpp'!V13/'6 FV (kvartal)'!V13)*1000</f>
        <v>41.592892646080386</v>
      </c>
      <c r="W13" s="341">
        <f>('1 Utsläpp'!W13/'6 FV (kvartal)'!W13)*1000</f>
        <v>41.07692307692308</v>
      </c>
      <c r="X13" s="341">
        <f>('1 Utsläpp'!X13/'6 FV (kvartal)'!X13)*1000</f>
        <v>41.161256906077348</v>
      </c>
      <c r="Y13" s="341">
        <f>('1 Utsläpp'!Y13/'6 FV (kvartal)'!Y13)*1000</f>
        <v>36.984069295535768</v>
      </c>
      <c r="Z13" s="341">
        <f>('1 Utsläpp'!Z13/'6 FV (kvartal)'!Z13)*1000</f>
        <v>41.805509702505411</v>
      </c>
      <c r="AA13" s="341">
        <f>('1 Utsläpp'!AA13/'6 FV (kvartal)'!AA13)*1000</f>
        <v>35.013332568741582</v>
      </c>
      <c r="AB13" s="341">
        <f>('1 Utsläpp'!AB13/'6 FV (kvartal)'!AB13)*1000</f>
        <v>39.08606557377049</v>
      </c>
      <c r="AC13" s="341">
        <f>('1 Utsläpp'!AC13/'6 FV (kvartal)'!AC13)*1000</f>
        <v>35.368472425573451</v>
      </c>
      <c r="AD13" s="341">
        <f>('1 Utsläpp'!AD13/'6 FV (kvartal)'!AD13)*1000</f>
        <v>41.275182643347357</v>
      </c>
      <c r="AE13" s="341">
        <f>('1 Utsläpp'!AE13/'6 FV (kvartal)'!AE13)*1000</f>
        <v>39.951236726444449</v>
      </c>
      <c r="AF13" s="341">
        <f>('1 Utsläpp'!AF13/'6 FV (kvartal)'!AF13)*1000</f>
        <v>51.408708521576571</v>
      </c>
      <c r="AG13" s="341">
        <f>('1 Utsläpp'!AG13/'6 FV (kvartal)'!AG13)*1000</f>
        <v>36.552657480314963</v>
      </c>
      <c r="AH13" s="341">
        <f>('1 Utsläpp'!AH13/'6 FV (kvartal)'!AH13)*1000</f>
        <v>44.740137285962135</v>
      </c>
      <c r="AI13" s="341">
        <f>('1 Utsläpp'!AI13/'6 FV (kvartal)'!AI13)*1000</f>
        <v>35.474430802241031</v>
      </c>
      <c r="AJ13" s="341">
        <f>('1 Utsläpp'!AJ13/'6 FV (kvartal)'!AJ13)*1000</f>
        <v>40.931854709096754</v>
      </c>
      <c r="AK13" s="341">
        <f>('1 Utsläpp'!AK13/'6 FV (kvartal)'!AK13)*1000</f>
        <v>36.33373796685769</v>
      </c>
      <c r="AL13" s="341">
        <f>('1 Utsläpp'!AL13/'6 FV (kvartal)'!AL13)*1000</f>
        <v>46.520811912106325</v>
      </c>
      <c r="AM13" s="341">
        <f>('1 Utsläpp'!AM13/'6 FV (kvartal)'!AM13)*1000</f>
        <v>35.981855764813965</v>
      </c>
      <c r="AN13" s="341">
        <f>('1 Utsläpp'!AN13/'6 FV (kvartal)'!AN13)*1000</f>
        <v>39.459208206443343</v>
      </c>
      <c r="AO13" s="341">
        <f>('1 Utsläpp'!AO13/'6 FV (kvartal)'!AO13)*1000</f>
        <v>35.57813635702864</v>
      </c>
      <c r="AP13" s="341">
        <f>('1 Utsläpp'!AP13/'6 FV (kvartal)'!AP13)*1000</f>
        <v>41.185661764705877</v>
      </c>
      <c r="AQ13" s="341">
        <f>('1 Utsläpp'!AQ13/'6 FV (kvartal)'!AQ13)*1000</f>
        <v>32.988794023479194</v>
      </c>
      <c r="AR13" s="341">
        <f>('1 Utsläpp'!AR13/'6 FV (kvartal)'!AR13)*1000</f>
        <v>33.516621129326055</v>
      </c>
      <c r="AS13" s="341">
        <f>('1 Utsläpp'!AS13/'6 FV (kvartal)'!AS13)*1000</f>
        <v>32.320248427422563</v>
      </c>
      <c r="AT13" s="341">
        <f>('1 Utsläpp'!AT13/'6 FV (kvartal)'!AT13)*1000</f>
        <v>39.756345916066621</v>
      </c>
      <c r="AU13" s="341">
        <f>('1 Utsläpp'!AU13/'6 FV (kvartal)'!AU13)*1000</f>
        <v>30.149492512261009</v>
      </c>
      <c r="AV13" s="341">
        <f>('1 Utsläpp'!AV13/'6 FV (kvartal)'!AV13)*1000</f>
        <v>43.485289997198102</v>
      </c>
      <c r="AW13" s="341">
        <f>('1 Utsläpp'!AW13/'6 FV (kvartal)'!AW13)*1000</f>
        <v>38.464177598385469</v>
      </c>
      <c r="AX13" s="341">
        <f>('1 Utsläpp'!AX13/'6 FV (kvartal)'!AX13)*1000</f>
        <v>60.225347479233484</v>
      </c>
      <c r="AY13" s="341">
        <f>('1 Utsläpp'!AY13/'6 FV (kvartal)'!AY13)*1000</f>
        <v>35.856906534325887</v>
      </c>
      <c r="AZ13" s="341">
        <f>('1 Utsläpp'!AZ13/'6 FV (kvartal)'!AZ13)*1000</f>
        <v>34.033073429868899</v>
      </c>
      <c r="BA13" s="341">
        <f>('1 Utsläpp'!BA13/'6 FV (kvartal)'!BA13)*1000</f>
        <v>39.81038266355781</v>
      </c>
      <c r="BB13" s="341">
        <f>('1 Utsläpp'!BB13/'6 FV (kvartal)'!BB13)*1000</f>
        <v>39.53173942349629</v>
      </c>
      <c r="BC13" s="341">
        <f>('1 Utsläpp'!BC13/'6 FV (kvartal)'!BC13)*1000</f>
        <v>33.265189147879248</v>
      </c>
      <c r="BD13" s="341">
        <f>('1 Utsläpp'!BD13/'6 FV (kvartal)'!BD13)*1000</f>
        <v>37.566395663956634</v>
      </c>
      <c r="BE13" s="341">
        <f>('1 Utsläpp'!BE13/'6 FV (kvartal)'!BE13)*1000</f>
        <v>38.108623875443001</v>
      </c>
      <c r="BF13" s="341">
        <f>('1 Utsläpp'!BF13/'6 FV (kvartal)'!BF13)*1000</f>
        <v>52.591960910850929</v>
      </c>
      <c r="BG13" s="341">
        <f>('1 Utsläpp'!BG13/'6 FV (kvartal)'!BH13)*1000</f>
        <v>37.788178499941132</v>
      </c>
      <c r="BH13" s="341">
        <f>('1 Utsläpp'!BH13/'6 FV (kvartal)'!BI13)*1000</f>
        <v>35.240174672489083</v>
      </c>
      <c r="BI13" s="341">
        <f>('1 Utsläpp'!BJ13/'6 FV (kvartal)'!BJ13)*1000</f>
        <v>42.291154589846954</v>
      </c>
      <c r="BJ13" s="341">
        <f>('1 Utsläpp'!BK13/'6 FV (kvartal)'!BK13)*1000</f>
        <v>31.921527796805218</v>
      </c>
      <c r="BK13" s="341">
        <f>('1 Utsläpp'!BL13/'6 FV (kvartal)'!BL13)*1000</f>
        <v>40.048901328700573</v>
      </c>
      <c r="BL13" s="341">
        <f>('1 Utsläpp'!BM13/'6 FV (kvartal)'!BM13)*1000</f>
        <v>39.724423119416649</v>
      </c>
      <c r="BM13" s="341">
        <f>('1 Utsläpp'!BN13/'6 FV (kvartal)'!BN13)*1000</f>
        <v>53.217433671435536</v>
      </c>
      <c r="BN13" s="341">
        <f>('1 Utsläpp'!BO13/'6 FV (kvartal)'!BO13)*1000</f>
        <v>49.981284004352553</v>
      </c>
      <c r="BO13" s="341">
        <f>('1 Utsläpp'!BP13/'6 FV (kvartal)'!BP13)*1000</f>
        <v>53.524294227674112</v>
      </c>
      <c r="BP13" s="341">
        <f>('1 Utsläpp'!BQ13/'6 FV (kvartal)'!BQ13)*1000</f>
        <v>46.341622284378715</v>
      </c>
      <c r="BQ13" s="341">
        <f>('1 Utsläpp'!BR13/'6 FV (kvartal)'!BR13)*1000</f>
        <v>54.458747259922582</v>
      </c>
      <c r="BR13" s="341">
        <f>('1 Utsläpp'!BS13/'6 FV (kvartal)'!BS13)*1000</f>
        <v>46.820209196763372</v>
      </c>
      <c r="BS13" s="341">
        <f>('1 Utsläpp'!BT13/'6 FV (kvartal)'!BT13)*1000</f>
        <v>47.845836768342956</v>
      </c>
      <c r="BT13" s="341">
        <f>('1 Utsläpp'!BU13/'6 FV (kvartal)'!BU13)*1000</f>
        <v>45.869911126634847</v>
      </c>
      <c r="BU13" s="341">
        <f>('1 Utsläpp'!BV13/'6 FV (kvartal)'!BV13)*1000</f>
        <v>53.955447941888629</v>
      </c>
      <c r="BV13" s="121"/>
    </row>
    <row r="14" spans="1:74" s="41" customFormat="1" ht="15.75" customHeight="1" x14ac:dyDescent="0.3">
      <c r="A14" s="334"/>
      <c r="B14" s="212" t="s">
        <v>111</v>
      </c>
      <c r="C14" s="192" t="s">
        <v>4</v>
      </c>
      <c r="D14" s="341">
        <f>('1 Utsläpp'!D14/'6 FV (kvartal)'!D14)*1000</f>
        <v>0.72702793672164268</v>
      </c>
      <c r="E14" s="341">
        <f>('1 Utsläpp'!E14/'6 FV (kvartal)'!E14)*1000</f>
        <v>0.58984410611723948</v>
      </c>
      <c r="F14" s="341">
        <f>('1 Utsläpp'!F14/'6 FV (kvartal)'!F14)*1000</f>
        <v>0.64774525316455689</v>
      </c>
      <c r="G14" s="341">
        <f>('1 Utsläpp'!G14/'6 FV (kvartal)'!G14)*1000</f>
        <v>0.64066615685274875</v>
      </c>
      <c r="H14" s="341">
        <f>('1 Utsläpp'!H14/'6 FV (kvartal)'!H14)*1000</f>
        <v>0.63180567189182724</v>
      </c>
      <c r="I14" s="341">
        <f>('1 Utsläpp'!I14/'6 FV (kvartal)'!I14)*1000</f>
        <v>0.59217635617030473</v>
      </c>
      <c r="J14" s="341">
        <f>('1 Utsläpp'!J14/'6 FV (kvartal)'!J14)*1000</f>
        <v>0.6212173118647939</v>
      </c>
      <c r="K14" s="341">
        <f>('1 Utsläpp'!K14/'6 FV (kvartal)'!K14)*1000</f>
        <v>0.60443849671015948</v>
      </c>
      <c r="L14" s="341">
        <f>('1 Utsläpp'!L14/'6 FV (kvartal)'!L14)*1000</f>
        <v>0.74387527839643652</v>
      </c>
      <c r="M14" s="341">
        <f>('1 Utsläpp'!M14/'6 FV (kvartal)'!M14)*1000</f>
        <v>0.67587501676277328</v>
      </c>
      <c r="N14" s="341">
        <f>('1 Utsläpp'!N14/'6 FV (kvartal)'!N14)*1000</f>
        <v>0.70985527222605105</v>
      </c>
      <c r="O14" s="341">
        <f>('1 Utsläpp'!O14/'6 FV (kvartal)'!O14)*1000</f>
        <v>0.53354256571204395</v>
      </c>
      <c r="P14" s="341">
        <f>('1 Utsläpp'!P14/'6 FV (kvartal)'!P14)*1000</f>
        <v>0.77476572958500667</v>
      </c>
      <c r="Q14" s="341">
        <f>('1 Utsläpp'!Q14/'6 FV (kvartal)'!Q14)*1000</f>
        <v>0.67458633856597372</v>
      </c>
      <c r="R14" s="341">
        <f>('1 Utsläpp'!R14/'6 FV (kvartal)'!R14)*1000</f>
        <v>0.76043816478806159</v>
      </c>
      <c r="S14" s="341">
        <f>('1 Utsläpp'!S14/'6 FV (kvartal)'!S14)*1000</f>
        <v>0.68895643363728465</v>
      </c>
      <c r="T14" s="341">
        <f>('1 Utsläpp'!T14/'6 FV (kvartal)'!T14)*1000</f>
        <v>0.58793390546945057</v>
      </c>
      <c r="U14" s="341">
        <f>('1 Utsläpp'!U14/'6 FV (kvartal)'!U14)*1000</f>
        <v>0.52972472819801064</v>
      </c>
      <c r="V14" s="341">
        <f>('1 Utsläpp'!V14/'6 FV (kvartal)'!V14)*1000</f>
        <v>0.59498025226143458</v>
      </c>
      <c r="W14" s="341">
        <f>('1 Utsläpp'!W14/'6 FV (kvartal)'!W14)*1000</f>
        <v>0.52353717553893531</v>
      </c>
      <c r="X14" s="341">
        <f>('1 Utsläpp'!X14/'6 FV (kvartal)'!X14)*1000</f>
        <v>0.52368758002560811</v>
      </c>
      <c r="Y14" s="341">
        <f>('1 Utsläpp'!Y14/'6 FV (kvartal)'!Y14)*1000</f>
        <v>0.51764131363691868</v>
      </c>
      <c r="Z14" s="341">
        <f>('1 Utsläpp'!Z14/'6 FV (kvartal)'!Z14)*1000</f>
        <v>0.59272626318711819</v>
      </c>
      <c r="AA14" s="341">
        <f>('1 Utsläpp'!AA14/'6 FV (kvartal)'!AA14)*1000</f>
        <v>0.46206065914814409</v>
      </c>
      <c r="AB14" s="341">
        <f>('1 Utsläpp'!AB14/'6 FV (kvartal)'!AB14)*1000</f>
        <v>0.45917674229044964</v>
      </c>
      <c r="AC14" s="341">
        <f>('1 Utsläpp'!AC14/'6 FV (kvartal)'!AC14)*1000</f>
        <v>0.42727821363910684</v>
      </c>
      <c r="AD14" s="341">
        <f>('1 Utsläpp'!AD14/'6 FV (kvartal)'!AD14)*1000</f>
        <v>0.55002298146162087</v>
      </c>
      <c r="AE14" s="341">
        <f>('1 Utsläpp'!AE14/'6 FV (kvartal)'!AE14)*1000</f>
        <v>0.513924777490669</v>
      </c>
      <c r="AF14" s="341">
        <f>('1 Utsläpp'!AF14/'6 FV (kvartal)'!AF14)*1000</f>
        <v>0.45909165436956872</v>
      </c>
      <c r="AG14" s="341">
        <f>('1 Utsläpp'!AG14/'6 FV (kvartal)'!AG14)*1000</f>
        <v>0.40940525587828491</v>
      </c>
      <c r="AH14" s="341">
        <f>('1 Utsläpp'!AH14/'6 FV (kvartal)'!AH14)*1000</f>
        <v>0.46798418972332012</v>
      </c>
      <c r="AI14" s="341">
        <f>('1 Utsläpp'!AI14/'6 FV (kvartal)'!AI14)*1000</f>
        <v>0.39527788831409999</v>
      </c>
      <c r="AJ14" s="341">
        <f>('1 Utsläpp'!AJ14/'6 FV (kvartal)'!AJ14)*1000</f>
        <v>0.4485488126649077</v>
      </c>
      <c r="AK14" s="341">
        <f>('1 Utsläpp'!AK14/'6 FV (kvartal)'!AK14)*1000</f>
        <v>0.43866283466949024</v>
      </c>
      <c r="AL14" s="341">
        <f>('1 Utsläpp'!AL14/'6 FV (kvartal)'!AL14)*1000</f>
        <v>0.50193700522149232</v>
      </c>
      <c r="AM14" s="341">
        <f>('1 Utsläpp'!AM14/'6 FV (kvartal)'!AM14)*1000</f>
        <v>0.41788143828960156</v>
      </c>
      <c r="AN14" s="341">
        <f>('1 Utsläpp'!AN14/'6 FV (kvartal)'!AN14)*1000</f>
        <v>0.36736568192254704</v>
      </c>
      <c r="AO14" s="341">
        <f>('1 Utsläpp'!AO14/'6 FV (kvartal)'!AO14)*1000</f>
        <v>0.32151058943608063</v>
      </c>
      <c r="AP14" s="341">
        <f>('1 Utsläpp'!AP14/'6 FV (kvartal)'!AP14)*1000</f>
        <v>0.427762982689747</v>
      </c>
      <c r="AQ14" s="341">
        <f>('1 Utsläpp'!AQ14/'6 FV (kvartal)'!AQ14)*1000</f>
        <v>0.37474181174387722</v>
      </c>
      <c r="AR14" s="341">
        <f>('1 Utsläpp'!AR14/'6 FV (kvartal)'!AR14)*1000</f>
        <v>0.4009848751319029</v>
      </c>
      <c r="AS14" s="341">
        <f>('1 Utsläpp'!AS14/'6 FV (kvartal)'!AS14)*1000</f>
        <v>0.35043097357637421</v>
      </c>
      <c r="AT14" s="341">
        <f>('1 Utsläpp'!AT14/'6 FV (kvartal)'!AT14)*1000</f>
        <v>0.48445546442876219</v>
      </c>
      <c r="AU14" s="341">
        <f>('1 Utsläpp'!AU14/'6 FV (kvartal)'!AU14)*1000</f>
        <v>0.35289054654999286</v>
      </c>
      <c r="AV14" s="341">
        <f>('1 Utsläpp'!AV14/'6 FV (kvartal)'!AV14)*1000</f>
        <v>0.3185386473429952</v>
      </c>
      <c r="AW14" s="341">
        <f>('1 Utsläpp'!AW14/'6 FV (kvartal)'!AW14)*1000</f>
        <v>0.32036298638801047</v>
      </c>
      <c r="AX14" s="341">
        <f>('1 Utsläpp'!AX14/'6 FV (kvartal)'!AX14)*1000</f>
        <v>0.37649653434152491</v>
      </c>
      <c r="AY14" s="341">
        <f>('1 Utsläpp'!AY14/'6 FV (kvartal)'!AY14)*1000</f>
        <v>0.26846424384525203</v>
      </c>
      <c r="AZ14" s="341">
        <f>('1 Utsläpp'!AZ14/'6 FV (kvartal)'!AZ14)*1000</f>
        <v>0.29475392103839915</v>
      </c>
      <c r="BA14" s="341">
        <f>('1 Utsläpp'!BA14/'6 FV (kvartal)'!BA14)*1000</f>
        <v>0.32081608515671201</v>
      </c>
      <c r="BB14" s="341">
        <f>('1 Utsläpp'!BB14/'6 FV (kvartal)'!BB14)*1000</f>
        <v>0.36832992287108451</v>
      </c>
      <c r="BC14" s="341">
        <f>('1 Utsläpp'!BC14/'6 FV (kvartal)'!BC14)*1000</f>
        <v>0.25584715054353796</v>
      </c>
      <c r="BD14" s="341">
        <f>('1 Utsläpp'!BD14/'6 FV (kvartal)'!BD14)*1000</f>
        <v>0.21233676611105212</v>
      </c>
      <c r="BE14" s="341">
        <f>('1 Utsläpp'!BE14/'6 FV (kvartal)'!BE14)*1000</f>
        <v>0.27349397590361446</v>
      </c>
      <c r="BF14" s="341">
        <f>('1 Utsläpp'!BF14/'6 FV (kvartal)'!BF14)*1000</f>
        <v>0.25065674255691767</v>
      </c>
      <c r="BG14" s="341">
        <f>('1 Utsläpp'!BG14/'6 FV (kvartal)'!BH14)*1000</f>
        <v>0.21351963003050281</v>
      </c>
      <c r="BH14" s="341">
        <f>('1 Utsläpp'!BH14/'6 FV (kvartal)'!BI14)*1000</f>
        <v>0.2350353131874493</v>
      </c>
      <c r="BI14" s="341">
        <f>('1 Utsläpp'!BJ14/'6 FV (kvartal)'!BJ14)*1000</f>
        <v>0.27100622406639002</v>
      </c>
      <c r="BJ14" s="341">
        <f>('1 Utsläpp'!BK14/'6 FV (kvartal)'!BK14)*1000</f>
        <v>0.21716755866611773</v>
      </c>
      <c r="BK14" s="341">
        <f>('1 Utsläpp'!BL14/'6 FV (kvartal)'!BL14)*1000</f>
        <v>0.16488952401890733</v>
      </c>
      <c r="BL14" s="341">
        <f>('1 Utsläpp'!BM14/'6 FV (kvartal)'!BM14)*1000</f>
        <v>0.17121803207628958</v>
      </c>
      <c r="BM14" s="341">
        <f>('1 Utsläpp'!BN14/'6 FV (kvartal)'!BN14)*1000</f>
        <v>0.18714983907497915</v>
      </c>
      <c r="BN14" s="341">
        <f>('1 Utsläpp'!BO14/'6 FV (kvartal)'!BO14)*1000</f>
        <v>0.16199376947040497</v>
      </c>
      <c r="BO14" s="341">
        <f>('1 Utsläpp'!BP14/'6 FV (kvartal)'!BP14)*1000</f>
        <v>0.20574367766823831</v>
      </c>
      <c r="BP14" s="341">
        <f>('1 Utsläpp'!BQ14/'6 FV (kvartal)'!BQ14)*1000</f>
        <v>0.21767241379310345</v>
      </c>
      <c r="BQ14" s="341">
        <f>('1 Utsläpp'!BR14/'6 FV (kvartal)'!BR14)*1000</f>
        <v>0.23779143950817769</v>
      </c>
      <c r="BR14" s="341">
        <f>('1 Utsläpp'!BS14/'6 FV (kvartal)'!BS14)*1000</f>
        <v>0.18304431599229287</v>
      </c>
      <c r="BS14" s="341">
        <f>('1 Utsläpp'!BT14/'6 FV (kvartal)'!BT14)*1000</f>
        <v>0.17779102105681366</v>
      </c>
      <c r="BT14" s="341">
        <f>('1 Utsläpp'!BU14/'6 FV (kvartal)'!BU14)*1000</f>
        <v>0.19960079840319361</v>
      </c>
      <c r="BU14" s="341">
        <f>('1 Utsläpp'!BV14/'6 FV (kvartal)'!BV14)*1000</f>
        <v>0.19827409081569755</v>
      </c>
      <c r="BV14" s="121"/>
    </row>
    <row r="15" spans="1:74" s="41" customFormat="1" ht="15.75" customHeight="1" x14ac:dyDescent="0.3">
      <c r="A15" s="334"/>
      <c r="B15" s="212" t="s">
        <v>112</v>
      </c>
      <c r="C15" s="192" t="s">
        <v>5</v>
      </c>
      <c r="D15" s="341">
        <f>('1 Utsläpp'!D15/'6 FV (kvartal)'!D15)*1000</f>
        <v>1.5623551228558183</v>
      </c>
      <c r="E15" s="341">
        <f>('1 Utsläpp'!E15/'6 FV (kvartal)'!E15)*1000</f>
        <v>1.2871775885474515</v>
      </c>
      <c r="F15" s="341">
        <f>('1 Utsläpp'!F15/'6 FV (kvartal)'!F15)*1000</f>
        <v>1.5992377601876282</v>
      </c>
      <c r="G15" s="341">
        <f>('1 Utsläpp'!G15/'6 FV (kvartal)'!G15)*1000</f>
        <v>2.191919191919192</v>
      </c>
      <c r="H15" s="341">
        <f>('1 Utsläpp'!H15/'6 FV (kvartal)'!H15)*1000</f>
        <v>2.9605747973470891</v>
      </c>
      <c r="I15" s="341">
        <f>('1 Utsläpp'!I15/'6 FV (kvartal)'!I15)*1000</f>
        <v>2.3517060367454068</v>
      </c>
      <c r="J15" s="341">
        <f>('1 Utsläpp'!J15/'6 FV (kvartal)'!J15)*1000</f>
        <v>2.5416351249053748</v>
      </c>
      <c r="K15" s="341">
        <f>('1 Utsläpp'!K15/'6 FV (kvartal)'!K15)*1000</f>
        <v>3.4655920644761316</v>
      </c>
      <c r="L15" s="341">
        <f>('1 Utsläpp'!L15/'6 FV (kvartal)'!L15)*1000</f>
        <v>4.085794655414908</v>
      </c>
      <c r="M15" s="341">
        <f>('1 Utsläpp'!M15/'6 FV (kvartal)'!M15)*1000</f>
        <v>1.727523251808474</v>
      </c>
      <c r="N15" s="341">
        <f>('1 Utsläpp'!N15/'6 FV (kvartal)'!N15)*1000</f>
        <v>1.8320485484664588</v>
      </c>
      <c r="O15" s="341">
        <f>('1 Utsläpp'!O15/'6 FV (kvartal)'!O15)*1000</f>
        <v>2.5743380855397149</v>
      </c>
      <c r="P15" s="341">
        <f>('1 Utsläpp'!P15/'6 FV (kvartal)'!P15)*1000</f>
        <v>2.1801754615686786</v>
      </c>
      <c r="Q15" s="341">
        <f>('1 Utsläpp'!Q15/'6 FV (kvartal)'!Q15)*1000</f>
        <v>1.0099987343374257</v>
      </c>
      <c r="R15" s="341">
        <f>('1 Utsläpp'!R15/'6 FV (kvartal)'!R15)*1000</f>
        <v>1.1055881909926193</v>
      </c>
      <c r="S15" s="341">
        <f>('1 Utsläpp'!S15/'6 FV (kvartal)'!S15)*1000</f>
        <v>1.1064055055584965</v>
      </c>
      <c r="T15" s="341">
        <f>('1 Utsläpp'!T15/'6 FV (kvartal)'!T15)*1000</f>
        <v>1.364692218350755</v>
      </c>
      <c r="U15" s="341">
        <f>('1 Utsläpp'!U15/'6 FV (kvartal)'!U15)*1000</f>
        <v>1.2159681859895994</v>
      </c>
      <c r="V15" s="341">
        <f>('1 Utsläpp'!V15/'6 FV (kvartal)'!V15)*1000</f>
        <v>1.1451715374841169</v>
      </c>
      <c r="W15" s="341">
        <f>('1 Utsläpp'!W15/'6 FV (kvartal)'!W15)*1000</f>
        <v>1.5436573311367379</v>
      </c>
      <c r="X15" s="341">
        <f>('1 Utsläpp'!X15/'6 FV (kvartal)'!X15)*1000</f>
        <v>1.3950530035335689</v>
      </c>
      <c r="Y15" s="341">
        <f>('1 Utsläpp'!Y15/'6 FV (kvartal)'!Y15)*1000</f>
        <v>1.3696511428080427</v>
      </c>
      <c r="Z15" s="341">
        <f>('1 Utsläpp'!Z15/'6 FV (kvartal)'!Z15)*1000</f>
        <v>1.3389427473934516</v>
      </c>
      <c r="AA15" s="341">
        <f>('1 Utsläpp'!AA15/'6 FV (kvartal)'!AA15)*1000</f>
        <v>1.4716569767441861</v>
      </c>
      <c r="AB15" s="341">
        <f>('1 Utsläpp'!AB15/'6 FV (kvartal)'!AB15)*1000</f>
        <v>1.676489849377865</v>
      </c>
      <c r="AC15" s="341">
        <f>('1 Utsläpp'!AC15/'6 FV (kvartal)'!AC15)*1000</f>
        <v>1.3048521167601006</v>
      </c>
      <c r="AD15" s="341">
        <f>('1 Utsläpp'!AD15/'6 FV (kvartal)'!AD15)*1000</f>
        <v>1.3595482116711985</v>
      </c>
      <c r="AE15" s="341">
        <f>('1 Utsläpp'!AE15/'6 FV (kvartal)'!AE15)*1000</f>
        <v>1.5673040869891262</v>
      </c>
      <c r="AF15" s="341">
        <f>('1 Utsläpp'!AF15/'6 FV (kvartal)'!AF15)*1000</f>
        <v>1.1149602258147293</v>
      </c>
      <c r="AG15" s="341">
        <f>('1 Utsläpp'!AG15/'6 FV (kvartal)'!AG15)*1000</f>
        <v>1.4536621823617339</v>
      </c>
      <c r="AH15" s="341">
        <f>('1 Utsläpp'!AH15/'6 FV (kvartal)'!AH15)*1000</f>
        <v>1.0700442967884829</v>
      </c>
      <c r="AI15" s="341">
        <f>('1 Utsläpp'!AI15/'6 FV (kvartal)'!AI15)*1000</f>
        <v>1.028918151303899</v>
      </c>
      <c r="AJ15" s="341">
        <f>('1 Utsläpp'!AJ15/'6 FV (kvartal)'!AJ15)*1000</f>
        <v>1.412421493370551</v>
      </c>
      <c r="AK15" s="341">
        <f>('1 Utsläpp'!AK15/'6 FV (kvartal)'!AK15)*1000</f>
        <v>1.3295849181412269</v>
      </c>
      <c r="AL15" s="341">
        <f>('1 Utsläpp'!AL15/'6 FV (kvartal)'!AL15)*1000</f>
        <v>1.4434581242763413</v>
      </c>
      <c r="AM15" s="341">
        <f>('1 Utsläpp'!AM15/'6 FV (kvartal)'!AM15)*1000</f>
        <v>1.1801666439011065</v>
      </c>
      <c r="AN15" s="341">
        <f>('1 Utsläpp'!AN15/'6 FV (kvartal)'!AN15)*1000</f>
        <v>0.87077167019027479</v>
      </c>
      <c r="AO15" s="341">
        <f>('1 Utsläpp'!AO15/'6 FV (kvartal)'!AO15)*1000</f>
        <v>1.0374682788475893</v>
      </c>
      <c r="AP15" s="341">
        <f>('1 Utsläpp'!AP15/'6 FV (kvartal)'!AP15)*1000</f>
        <v>0.93519494204425702</v>
      </c>
      <c r="AQ15" s="341">
        <f>('1 Utsläpp'!AQ15/'6 FV (kvartal)'!AQ15)*1000</f>
        <v>0.892693765520847</v>
      </c>
      <c r="AR15" s="341">
        <f>('1 Utsläpp'!AR15/'6 FV (kvartal)'!AR15)*1000</f>
        <v>0.8112603966730646</v>
      </c>
      <c r="AS15" s="341">
        <f>('1 Utsläpp'!AS15/'6 FV (kvartal)'!AS15)*1000</f>
        <v>0.8022076755230394</v>
      </c>
      <c r="AT15" s="341">
        <f>('1 Utsläpp'!AT15/'6 FV (kvartal)'!AT15)*1000</f>
        <v>0.78421938898243915</v>
      </c>
      <c r="AU15" s="341">
        <f>('1 Utsläpp'!AU15/'6 FV (kvartal)'!AU15)*1000</f>
        <v>0.70620538165842939</v>
      </c>
      <c r="AV15" s="341">
        <f>('1 Utsläpp'!AV15/'6 FV (kvartal)'!AV15)*1000</f>
        <v>0.7005933363760839</v>
      </c>
      <c r="AW15" s="341">
        <f>('1 Utsläpp'!AW15/'6 FV (kvartal)'!AW15)*1000</f>
        <v>0.66712754925682682</v>
      </c>
      <c r="AX15" s="341">
        <f>('1 Utsläpp'!AX15/'6 FV (kvartal)'!AX15)*1000</f>
        <v>0.9228346456692913</v>
      </c>
      <c r="AY15" s="341">
        <f>('1 Utsläpp'!AY15/'6 FV (kvartal)'!AY15)*1000</f>
        <v>0.85610200364298727</v>
      </c>
      <c r="AZ15" s="341">
        <f>('1 Utsläpp'!AZ15/'6 FV (kvartal)'!AZ15)*1000</f>
        <v>0.6288532675709001</v>
      </c>
      <c r="BA15" s="341">
        <f>('1 Utsläpp'!BA15/'6 FV (kvartal)'!BA15)*1000</f>
        <v>0.74696389951755116</v>
      </c>
      <c r="BB15" s="341">
        <f>('1 Utsläpp'!BB15/'6 FV (kvartal)'!BB15)*1000</f>
        <v>0.83026509572901319</v>
      </c>
      <c r="BC15" s="341">
        <f>('1 Utsläpp'!BC15/'6 FV (kvartal)'!BC15)*1000</f>
        <v>0.60524632117722332</v>
      </c>
      <c r="BD15" s="341">
        <f>('1 Utsläpp'!BD15/'6 FV (kvartal)'!BD15)*1000</f>
        <v>0.60314685314685312</v>
      </c>
      <c r="BE15" s="341">
        <f>('1 Utsläpp'!BE15/'6 FV (kvartal)'!BE15)*1000</f>
        <v>0.74331164135936367</v>
      </c>
      <c r="BF15" s="341">
        <f>('1 Utsläpp'!BF15/'6 FV (kvartal)'!BF15)*1000</f>
        <v>0.79626047711154102</v>
      </c>
      <c r="BG15" s="341">
        <f>('1 Utsläpp'!BG15/'6 FV (kvartal)'!BH15)*1000</f>
        <v>0.55024962014326029</v>
      </c>
      <c r="BH15" s="341">
        <f>('1 Utsläpp'!BH15/'6 FV (kvartal)'!BI15)*1000</f>
        <v>0.53434311559903225</v>
      </c>
      <c r="BI15" s="341">
        <f>('1 Utsläpp'!BJ15/'6 FV (kvartal)'!BJ15)*1000</f>
        <v>0.64399031997848877</v>
      </c>
      <c r="BJ15" s="341">
        <f>('1 Utsläpp'!BK15/'6 FV (kvartal)'!BK15)*1000</f>
        <v>0.89375760737263088</v>
      </c>
      <c r="BK15" s="341">
        <f>('1 Utsläpp'!BL15/'6 FV (kvartal)'!BL15)*1000</f>
        <v>0.70063694267515919</v>
      </c>
      <c r="BL15" s="341">
        <f>('1 Utsläpp'!BM15/'6 FV (kvartal)'!BM15)*1000</f>
        <v>0.80886326787966134</v>
      </c>
      <c r="BM15" s="341">
        <f>('1 Utsläpp'!BN15/'6 FV (kvartal)'!BN15)*1000</f>
        <v>1.4888248017303531</v>
      </c>
      <c r="BN15" s="341">
        <f>('1 Utsläpp'!BO15/'6 FV (kvartal)'!BO15)*1000</f>
        <v>2.3046683046683052</v>
      </c>
      <c r="BO15" s="341">
        <f>('1 Utsläpp'!BP15/'6 FV (kvartal)'!BP15)*1000</f>
        <v>2.0681294702388167</v>
      </c>
      <c r="BP15" s="341">
        <f>('1 Utsläpp'!BQ15/'6 FV (kvartal)'!BQ15)*1000</f>
        <v>0.98950189859280768</v>
      </c>
      <c r="BQ15" s="341">
        <f>('1 Utsläpp'!BR15/'6 FV (kvartal)'!BR15)*1000</f>
        <v>1.6596878568709557</v>
      </c>
      <c r="BR15" s="341">
        <f>('1 Utsläpp'!BS15/'6 FV (kvartal)'!BS15)*1000</f>
        <v>0.80162541558921319</v>
      </c>
      <c r="BS15" s="341">
        <f>('1 Utsläpp'!BT15/'6 FV (kvartal)'!BT15)*1000</f>
        <v>0.71087216248506568</v>
      </c>
      <c r="BT15" s="341">
        <f>('1 Utsläpp'!BU15/'6 FV (kvartal)'!BU15)*1000</f>
        <v>0.61308094363610677</v>
      </c>
      <c r="BU15" s="341">
        <f>('1 Utsläpp'!BV15/'6 FV (kvartal)'!BV15)*1000</f>
        <v>0.97931338028169013</v>
      </c>
      <c r="BV15" s="121"/>
    </row>
    <row r="16" spans="1:74" s="41" customFormat="1" ht="15.75" customHeight="1" x14ac:dyDescent="0.3">
      <c r="A16" s="334"/>
      <c r="B16" s="212" t="s">
        <v>113</v>
      </c>
      <c r="C16" s="192" t="s">
        <v>6</v>
      </c>
      <c r="D16" s="341">
        <f>('1 Utsläpp'!D16/'6 FV (kvartal)'!D16)*1000</f>
        <v>1.3509715559432089</v>
      </c>
      <c r="E16" s="341">
        <f>('1 Utsläpp'!E16/'6 FV (kvartal)'!E16)*1000</f>
        <v>1.1026185079809034</v>
      </c>
      <c r="F16" s="341">
        <f>('1 Utsläpp'!F16/'6 FV (kvartal)'!F16)*1000</f>
        <v>1.2604632758043404</v>
      </c>
      <c r="G16" s="341">
        <f>('1 Utsläpp'!G16/'6 FV (kvartal)'!G16)*1000</f>
        <v>1.75</v>
      </c>
      <c r="H16" s="341">
        <f>('1 Utsläpp'!H16/'6 FV (kvartal)'!H16)*1000</f>
        <v>2.0720587510473658</v>
      </c>
      <c r="I16" s="341">
        <f>('1 Utsläpp'!I16/'6 FV (kvartal)'!I16)*1000</f>
        <v>2.0177239814114341</v>
      </c>
      <c r="J16" s="341">
        <f>('1 Utsläpp'!J16/'6 FV (kvartal)'!J16)*1000</f>
        <v>1.9157994323557237</v>
      </c>
      <c r="K16" s="341">
        <f>('1 Utsläpp'!K16/'6 FV (kvartal)'!K16)*1000</f>
        <v>1.7803958529688972</v>
      </c>
      <c r="L16" s="341">
        <f>('1 Utsläpp'!L16/'6 FV (kvartal)'!L16)*1000</f>
        <v>1.8960271233591237</v>
      </c>
      <c r="M16" s="341">
        <f>('1 Utsläpp'!M16/'6 FV (kvartal)'!M16)*1000</f>
        <v>1.17323872912219</v>
      </c>
      <c r="N16" s="341">
        <f>('1 Utsläpp'!N16/'6 FV (kvartal)'!N16)*1000</f>
        <v>1.1985863345674856</v>
      </c>
      <c r="O16" s="341">
        <f>('1 Utsläpp'!O16/'6 FV (kvartal)'!O16)*1000</f>
        <v>1.214258378437483</v>
      </c>
      <c r="P16" s="341">
        <f>('1 Utsläpp'!P16/'6 FV (kvartal)'!P16)*1000</f>
        <v>1.0998458437092375</v>
      </c>
      <c r="Q16" s="341">
        <f>('1 Utsläpp'!Q16/'6 FV (kvartal)'!Q16)*1000</f>
        <v>0.93040637803122572</v>
      </c>
      <c r="R16" s="341">
        <f>('1 Utsläpp'!R16/'6 FV (kvartal)'!R16)*1000</f>
        <v>0.95566318926974669</v>
      </c>
      <c r="S16" s="341">
        <f>('1 Utsläpp'!S16/'6 FV (kvartal)'!S16)*1000</f>
        <v>0.94728413185639937</v>
      </c>
      <c r="T16" s="341">
        <f>('1 Utsläpp'!T16/'6 FV (kvartal)'!T16)*1000</f>
        <v>1.0368676445981371</v>
      </c>
      <c r="U16" s="341">
        <f>('1 Utsläpp'!U16/'6 FV (kvartal)'!U16)*1000</f>
        <v>0.92915114230424867</v>
      </c>
      <c r="V16" s="341">
        <f>('1 Utsläpp'!V16/'6 FV (kvartal)'!V16)*1000</f>
        <v>1.0377325922601579</v>
      </c>
      <c r="W16" s="341">
        <f>('1 Utsläpp'!W16/'6 FV (kvartal)'!W16)*1000</f>
        <v>1.2004678040726473</v>
      </c>
      <c r="X16" s="341">
        <f>('1 Utsläpp'!X16/'6 FV (kvartal)'!X16)*1000</f>
        <v>1.4272200057582365</v>
      </c>
      <c r="Y16" s="341">
        <f>('1 Utsläpp'!Y16/'6 FV (kvartal)'!Y16)*1000</f>
        <v>1.1313361592989706</v>
      </c>
      <c r="Z16" s="341">
        <f>('1 Utsläpp'!Z16/'6 FV (kvartal)'!Z16)*1000</f>
        <v>1.2921760919341598</v>
      </c>
      <c r="AA16" s="341">
        <f>('1 Utsläpp'!AA16/'6 FV (kvartal)'!AA16)*1000</f>
        <v>1.2204516275205799</v>
      </c>
      <c r="AB16" s="341">
        <f>('1 Utsläpp'!AB16/'6 FV (kvartal)'!AB16)*1000</f>
        <v>1.5423778324917583</v>
      </c>
      <c r="AC16" s="341">
        <f>('1 Utsläpp'!AC16/'6 FV (kvartal)'!AC16)*1000</f>
        <v>1.2300707800100092</v>
      </c>
      <c r="AD16" s="341">
        <f>('1 Utsläpp'!AD16/'6 FV (kvartal)'!AD16)*1000</f>
        <v>1.3029612756264237</v>
      </c>
      <c r="AE16" s="341">
        <f>('1 Utsläpp'!AE16/'6 FV (kvartal)'!AE16)*1000</f>
        <v>1.1949880915398157</v>
      </c>
      <c r="AF16" s="341">
        <f>('1 Utsläpp'!AF16/'6 FV (kvartal)'!AF16)*1000</f>
        <v>1.649218043169187</v>
      </c>
      <c r="AG16" s="341">
        <f>('1 Utsläpp'!AG16/'6 FV (kvartal)'!AG16)*1000</f>
        <v>1.0625560343580993</v>
      </c>
      <c r="AH16" s="341">
        <f>('1 Utsläpp'!AH16/'6 FV (kvartal)'!AH16)*1000</f>
        <v>1.1321851609621394</v>
      </c>
      <c r="AI16" s="341">
        <f>('1 Utsläpp'!AI16/'6 FV (kvartal)'!AI16)*1000</f>
        <v>1.1986829920773745</v>
      </c>
      <c r="AJ16" s="341">
        <f>('1 Utsläpp'!AJ16/'6 FV (kvartal)'!AJ16)*1000</f>
        <v>1.2952866059258197</v>
      </c>
      <c r="AK16" s="341">
        <f>('1 Utsläpp'!AK16/'6 FV (kvartal)'!AK16)*1000</f>
        <v>1.1549617076747596</v>
      </c>
      <c r="AL16" s="341">
        <f>('1 Utsläpp'!AL16/'6 FV (kvartal)'!AL16)*1000</f>
        <v>1.3450086193386614</v>
      </c>
      <c r="AM16" s="341">
        <f>('1 Utsläpp'!AM16/'6 FV (kvartal)'!AM16)*1000</f>
        <v>1.2872244639343715</v>
      </c>
      <c r="AN16" s="341">
        <f>('1 Utsläpp'!AN16/'6 FV (kvartal)'!AN16)*1000</f>
        <v>1.167232740357131</v>
      </c>
      <c r="AO16" s="341">
        <f>('1 Utsläpp'!AO16/'6 FV (kvartal)'!AO16)*1000</f>
        <v>0.97106017191977079</v>
      </c>
      <c r="AP16" s="341">
        <f>('1 Utsläpp'!AP16/'6 FV (kvartal)'!AP16)*1000</f>
        <v>1.1112916328188465</v>
      </c>
      <c r="AQ16" s="341">
        <f>('1 Utsläpp'!AQ16/'6 FV (kvartal)'!AQ16)*1000</f>
        <v>1.06320141760189</v>
      </c>
      <c r="AR16" s="341">
        <f>('1 Utsläpp'!AR16/'6 FV (kvartal)'!AR16)*1000</f>
        <v>0.9698763712345464</v>
      </c>
      <c r="AS16" s="341">
        <f>('1 Utsläpp'!AS16/'6 FV (kvartal)'!AS16)*1000</f>
        <v>0.9820258105864188</v>
      </c>
      <c r="AT16" s="341">
        <f>('1 Utsläpp'!AT16/'6 FV (kvartal)'!AT16)*1000</f>
        <v>0.97201473956777218</v>
      </c>
      <c r="AU16" s="341">
        <f>('1 Utsläpp'!AU16/'6 FV (kvartal)'!AU16)*1000</f>
        <v>1.0354937308963883</v>
      </c>
      <c r="AV16" s="341">
        <f>('1 Utsläpp'!AV16/'6 FV (kvartal)'!AV16)*1000</f>
        <v>1.0566014594959221</v>
      </c>
      <c r="AW16" s="341">
        <f>('1 Utsläpp'!AW16/'6 FV (kvartal)'!AW16)*1000</f>
        <v>0.81590373754859946</v>
      </c>
      <c r="AX16" s="341">
        <f>('1 Utsläpp'!AX16/'6 FV (kvartal)'!AX16)*1000</f>
        <v>0.93295292439372324</v>
      </c>
      <c r="AY16" s="341">
        <f>('1 Utsläpp'!AY16/'6 FV (kvartal)'!AY16)*1000</f>
        <v>0.85010902885314277</v>
      </c>
      <c r="AZ16" s="341">
        <f>('1 Utsläpp'!AZ16/'6 FV (kvartal)'!AZ16)*1000</f>
        <v>0.98739773027183964</v>
      </c>
      <c r="BA16" s="341">
        <f>('1 Utsläpp'!BA16/'6 FV (kvartal)'!BA16)*1000</f>
        <v>0.89101002436199517</v>
      </c>
      <c r="BB16" s="341">
        <f>('1 Utsläpp'!BB16/'6 FV (kvartal)'!BB16)*1000</f>
        <v>0.85798386510647573</v>
      </c>
      <c r="BC16" s="341">
        <f>('1 Utsläpp'!BC16/'6 FV (kvartal)'!BC16)*1000</f>
        <v>0.71709650078702025</v>
      </c>
      <c r="BD16" s="341">
        <f>('1 Utsläpp'!BD16/'6 FV (kvartal)'!BD16)*1000</f>
        <v>0.91327806290301361</v>
      </c>
      <c r="BE16" s="341">
        <f>('1 Utsläpp'!BE16/'6 FV (kvartal)'!BE16)*1000</f>
        <v>0.71401123973293623</v>
      </c>
      <c r="BF16" s="341">
        <f>('1 Utsläpp'!BF16/'6 FV (kvartal)'!BF16)*1000</f>
        <v>0.80731876517516477</v>
      </c>
      <c r="BG16" s="341">
        <f>('1 Utsläpp'!BG16/'6 FV (kvartal)'!BH16)*1000</f>
        <v>0.6669237629251128</v>
      </c>
      <c r="BH16" s="341">
        <f>('1 Utsläpp'!BH16/'6 FV (kvartal)'!BI16)*1000</f>
        <v>0.64226258040105944</v>
      </c>
      <c r="BI16" s="341">
        <f>('1 Utsläpp'!BJ16/'6 FV (kvartal)'!BJ16)*1000</f>
        <v>0.70192013782754881</v>
      </c>
      <c r="BJ16" s="341">
        <f>('1 Utsläpp'!BK16/'6 FV (kvartal)'!BK16)*1000</f>
        <v>0.67640574654165764</v>
      </c>
      <c r="BK16" s="341">
        <f>('1 Utsläpp'!BL16/'6 FV (kvartal)'!BL16)*1000</f>
        <v>0.73348006346931471</v>
      </c>
      <c r="BL16" s="341">
        <f>('1 Utsläpp'!BM16/'6 FV (kvartal)'!BM16)*1000</f>
        <v>0.66002656042496677</v>
      </c>
      <c r="BM16" s="341">
        <f>('1 Utsläpp'!BN16/'6 FV (kvartal)'!BN16)*1000</f>
        <v>0.77271180673698536</v>
      </c>
      <c r="BN16" s="341">
        <f>('1 Utsläpp'!BO16/'6 FV (kvartal)'!BO16)*1000</f>
        <v>0.87205695548137419</v>
      </c>
      <c r="BO16" s="341">
        <f>('1 Utsläpp'!BP16/'6 FV (kvartal)'!BP16)*1000</f>
        <v>0.88825383731549945</v>
      </c>
      <c r="BP16" s="341">
        <f>('1 Utsläpp'!BQ16/'6 FV (kvartal)'!BQ16)*1000</f>
        <v>0.88391906283280086</v>
      </c>
      <c r="BQ16" s="341">
        <f>('1 Utsläpp'!BR16/'6 FV (kvartal)'!BR16)*1000</f>
        <v>1.0076129126711075</v>
      </c>
      <c r="BR16" s="341">
        <f>('1 Utsläpp'!BS16/'6 FV (kvartal)'!BS16)*1000</f>
        <v>1.0374043545367968</v>
      </c>
      <c r="BS16" s="341">
        <f>('1 Utsläpp'!BT16/'6 FV (kvartal)'!BT16)*1000</f>
        <v>0.92810664973813672</v>
      </c>
      <c r="BT16" s="341">
        <f>('1 Utsläpp'!BU16/'6 FV (kvartal)'!BU16)*1000</f>
        <v>0.85502903165386779</v>
      </c>
      <c r="BU16" s="341">
        <f>('1 Utsläpp'!BV16/'6 FV (kvartal)'!BV16)*1000</f>
        <v>0.94493860059778878</v>
      </c>
      <c r="BV16" s="121"/>
    </row>
    <row r="17" spans="1:74" s="41" customFormat="1" ht="15.75" customHeight="1" x14ac:dyDescent="0.3">
      <c r="A17" s="334"/>
      <c r="B17" s="212" t="s">
        <v>114</v>
      </c>
      <c r="C17" s="192" t="s">
        <v>7</v>
      </c>
      <c r="D17" s="341">
        <f>('1 Utsläpp'!D17/'6 FV (kvartal)'!D17)*1000</f>
        <v>3.1335582456836675</v>
      </c>
      <c r="E17" s="341">
        <f>('1 Utsläpp'!E17/'6 FV (kvartal)'!E17)*1000</f>
        <v>2.4484708030478597</v>
      </c>
      <c r="F17" s="341">
        <f>('1 Utsläpp'!F17/'6 FV (kvartal)'!F17)*1000</f>
        <v>2.6737715245695086</v>
      </c>
      <c r="G17" s="341">
        <f>('1 Utsläpp'!G17/'6 FV (kvartal)'!G17)*1000</f>
        <v>3.5612181479179612</v>
      </c>
      <c r="H17" s="341">
        <f>('1 Utsläpp'!H17/'6 FV (kvartal)'!H17)*1000</f>
        <v>4.8747303799568611</v>
      </c>
      <c r="I17" s="341">
        <f>('1 Utsläpp'!I17/'6 FV (kvartal)'!I17)*1000</f>
        <v>4.4824875534981219</v>
      </c>
      <c r="J17" s="341">
        <f>('1 Utsläpp'!J17/'6 FV (kvartal)'!J17)*1000</f>
        <v>3.1119953577053798</v>
      </c>
      <c r="K17" s="341">
        <f>('1 Utsläpp'!K17/'6 FV (kvartal)'!K17)*1000</f>
        <v>3.4472934472934473</v>
      </c>
      <c r="L17" s="341">
        <f>('1 Utsläpp'!L17/'6 FV (kvartal)'!L17)*1000</f>
        <v>3.2721455035365441</v>
      </c>
      <c r="M17" s="341">
        <f>('1 Utsläpp'!M17/'6 FV (kvartal)'!M17)*1000</f>
        <v>2.4639392661324337</v>
      </c>
      <c r="N17" s="341">
        <f>('1 Utsläpp'!N17/'6 FV (kvartal)'!N17)*1000</f>
        <v>2.4014595035767439</v>
      </c>
      <c r="O17" s="341">
        <f>('1 Utsläpp'!O17/'6 FV (kvartal)'!O17)*1000</f>
        <v>2.3979467970727986</v>
      </c>
      <c r="P17" s="341">
        <f>('1 Utsläpp'!P17/'6 FV (kvartal)'!P17)*1000</f>
        <v>2.105133419609293</v>
      </c>
      <c r="Q17" s="341">
        <f>('1 Utsläpp'!Q17/'6 FV (kvartal)'!Q17)*1000</f>
        <v>1.7777461480980679</v>
      </c>
      <c r="R17" s="341">
        <f>('1 Utsläpp'!R17/'6 FV (kvartal)'!R17)*1000</f>
        <v>1.852329934168065</v>
      </c>
      <c r="S17" s="341">
        <f>('1 Utsläpp'!S17/'6 FV (kvartal)'!S17)*1000</f>
        <v>2.0557234751608155</v>
      </c>
      <c r="T17" s="341">
        <f>('1 Utsläpp'!T17/'6 FV (kvartal)'!T17)*1000</f>
        <v>2.4535300663561803</v>
      </c>
      <c r="U17" s="341">
        <f>('1 Utsläpp'!U17/'6 FV (kvartal)'!U17)*1000</f>
        <v>2.0800161648817941</v>
      </c>
      <c r="V17" s="341">
        <f>('1 Utsläpp'!V17/'6 FV (kvartal)'!V17)*1000</f>
        <v>2.641697438602661</v>
      </c>
      <c r="W17" s="341">
        <f>('1 Utsläpp'!W17/'6 FV (kvartal)'!W17)*1000</f>
        <v>2.8495920357161184</v>
      </c>
      <c r="X17" s="341">
        <f>('1 Utsläpp'!X17/'6 FV (kvartal)'!X17)*1000</f>
        <v>2.9489593404915784</v>
      </c>
      <c r="Y17" s="341">
        <f>('1 Utsläpp'!Y17/'6 FV (kvartal)'!Y17)*1000</f>
        <v>2.5333216415292878</v>
      </c>
      <c r="Z17" s="341">
        <f>('1 Utsläpp'!Z17/'6 FV (kvartal)'!Z17)*1000</f>
        <v>2.46527088708077</v>
      </c>
      <c r="AA17" s="341">
        <f>('1 Utsläpp'!AA17/'6 FV (kvartal)'!AA17)*1000</f>
        <v>2.1559327348986712</v>
      </c>
      <c r="AB17" s="341">
        <f>('1 Utsläpp'!AB17/'6 FV (kvartal)'!AB17)*1000</f>
        <v>1.8477899634430042</v>
      </c>
      <c r="AC17" s="341">
        <f>('1 Utsläpp'!AC17/'6 FV (kvartal)'!AC17)*1000</f>
        <v>1.7493451861258829</v>
      </c>
      <c r="AD17" s="341">
        <f>('1 Utsläpp'!AD17/'6 FV (kvartal)'!AD17)*1000</f>
        <v>1.9540052477234138</v>
      </c>
      <c r="AE17" s="341">
        <f>('1 Utsläpp'!AE17/'6 FV (kvartal)'!AE17)*1000</f>
        <v>2.069790463619865</v>
      </c>
      <c r="AF17" s="341">
        <f>('1 Utsläpp'!AF17/'6 FV (kvartal)'!AF17)*1000</f>
        <v>1.6511232130701157</v>
      </c>
      <c r="AG17" s="341">
        <f>('1 Utsläpp'!AG17/'6 FV (kvartal)'!AG17)*1000</f>
        <v>1.4113225415051343</v>
      </c>
      <c r="AH17" s="341">
        <f>('1 Utsläpp'!AH17/'6 FV (kvartal)'!AH17)*1000</f>
        <v>1.2656617071260765</v>
      </c>
      <c r="AI17" s="341">
        <f>('1 Utsläpp'!AI17/'6 FV (kvartal)'!AI17)*1000</f>
        <v>1.2981121442659904</v>
      </c>
      <c r="AJ17" s="341">
        <f>('1 Utsläpp'!AJ17/'6 FV (kvartal)'!AJ17)*1000</f>
        <v>0.9757034230267031</v>
      </c>
      <c r="AK17" s="341">
        <f>('1 Utsläpp'!AK17/'6 FV (kvartal)'!AK17)*1000</f>
        <v>1.1170880891267545</v>
      </c>
      <c r="AL17" s="341">
        <f>('1 Utsläpp'!AL17/'6 FV (kvartal)'!AL17)*1000</f>
        <v>1.1066189982959671</v>
      </c>
      <c r="AM17" s="341">
        <f>('1 Utsläpp'!AM17/'6 FV (kvartal)'!AM17)*1000</f>
        <v>1.0402768166089964</v>
      </c>
      <c r="AN17" s="341">
        <f>('1 Utsläpp'!AN17/'6 FV (kvartal)'!AN17)*1000</f>
        <v>1.1573312378754022</v>
      </c>
      <c r="AO17" s="341">
        <f>('1 Utsläpp'!AO17/'6 FV (kvartal)'!AO17)*1000</f>
        <v>1.2271479011377011</v>
      </c>
      <c r="AP17" s="341">
        <f>('1 Utsläpp'!AP17/'6 FV (kvartal)'!AP17)*1000</f>
        <v>1.2394074864882898</v>
      </c>
      <c r="AQ17" s="341">
        <f>('1 Utsläpp'!AQ17/'6 FV (kvartal)'!AQ17)*1000</f>
        <v>1.3327195625488228</v>
      </c>
      <c r="AR17" s="341">
        <f>('1 Utsläpp'!AR17/'6 FV (kvartal)'!AR17)*1000</f>
        <v>1.0818549920583431</v>
      </c>
      <c r="AS17" s="341">
        <f>('1 Utsläpp'!AS17/'6 FV (kvartal)'!AS17)*1000</f>
        <v>1.1484135107471853</v>
      </c>
      <c r="AT17" s="341">
        <f>('1 Utsläpp'!AT17/'6 FV (kvartal)'!AT17)*1000</f>
        <v>1.2194831132441053</v>
      </c>
      <c r="AU17" s="341">
        <f>('1 Utsläpp'!AU17/'6 FV (kvartal)'!AU17)*1000</f>
        <v>1.2551915089986156</v>
      </c>
      <c r="AV17" s="341">
        <f>('1 Utsläpp'!AV17/'6 FV (kvartal)'!AV17)*1000</f>
        <v>1.2256391450125732</v>
      </c>
      <c r="AW17" s="341">
        <f>('1 Utsläpp'!AW17/'6 FV (kvartal)'!AW17)*1000</f>
        <v>1.1090976790368625</v>
      </c>
      <c r="AX17" s="341">
        <f>('1 Utsläpp'!AX17/'6 FV (kvartal)'!AX17)*1000</f>
        <v>1.278994217399779</v>
      </c>
      <c r="AY17" s="341">
        <f>('1 Utsläpp'!AY17/'6 FV (kvartal)'!AY17)*1000</f>
        <v>1.0175057602161075</v>
      </c>
      <c r="AZ17" s="341">
        <f>('1 Utsläpp'!AZ17/'6 FV (kvartal)'!AZ17)*1000</f>
        <v>1.1784829220989117</v>
      </c>
      <c r="BA17" s="341">
        <f>('1 Utsläpp'!BA17/'6 FV (kvartal)'!BA17)*1000</f>
        <v>1.686117738087562</v>
      </c>
      <c r="BB17" s="341">
        <f>('1 Utsläpp'!BB17/'6 FV (kvartal)'!BB17)*1000</f>
        <v>0.90208147192163879</v>
      </c>
      <c r="BC17" s="341">
        <f>('1 Utsläpp'!BC17/'6 FV (kvartal)'!BC17)*1000</f>
        <v>0.90980194272738746</v>
      </c>
      <c r="BD17" s="341">
        <f>('1 Utsläpp'!BD17/'6 FV (kvartal)'!BD17)*1000</f>
        <v>0.68863644356909226</v>
      </c>
      <c r="BE17" s="341">
        <f>('1 Utsläpp'!BE17/'6 FV (kvartal)'!BE17)*1000</f>
        <v>0.85658091061174657</v>
      </c>
      <c r="BF17" s="341">
        <f>('1 Utsläpp'!BF17/'6 FV (kvartal)'!BF17)*1000</f>
        <v>0.99723852260959611</v>
      </c>
      <c r="BG17" s="341">
        <f>('1 Utsläpp'!BG17/'6 FV (kvartal)'!BH17)*1000</f>
        <v>0.93510398396391892</v>
      </c>
      <c r="BH17" s="341">
        <f>('1 Utsläpp'!BH17/'6 FV (kvartal)'!BI17)*1000</f>
        <v>0.89674574620607572</v>
      </c>
      <c r="BI17" s="341">
        <f>('1 Utsläpp'!BJ17/'6 FV (kvartal)'!BJ17)*1000</f>
        <v>0.9489799405392475</v>
      </c>
      <c r="BJ17" s="341">
        <f>('1 Utsläpp'!BK17/'6 FV (kvartal)'!BK17)*1000</f>
        <v>0.86969403145873725</v>
      </c>
      <c r="BK17" s="341">
        <f>('1 Utsläpp'!BL17/'6 FV (kvartal)'!BL17)*1000</f>
        <v>0.67512137954126894</v>
      </c>
      <c r="BL17" s="341">
        <f>('1 Utsläpp'!BM17/'6 FV (kvartal)'!BM17)*1000</f>
        <v>0.90898502108230261</v>
      </c>
      <c r="BM17" s="341">
        <f>('1 Utsläpp'!BN17/'6 FV (kvartal)'!BN17)*1000</f>
        <v>0.86666102984696036</v>
      </c>
      <c r="BN17" s="341">
        <f>('1 Utsläpp'!BO17/'6 FV (kvartal)'!BO17)*1000</f>
        <v>0.92620966846534758</v>
      </c>
      <c r="BO17" s="341">
        <f>('1 Utsläpp'!BP17/'6 FV (kvartal)'!BP17)*1000</f>
        <v>0.74900755040087175</v>
      </c>
      <c r="BP17" s="341">
        <f>('1 Utsläpp'!BQ17/'6 FV (kvartal)'!BQ17)*1000</f>
        <v>0.86421762380841671</v>
      </c>
      <c r="BQ17" s="341">
        <f>('1 Utsläpp'!BR17/'6 FV (kvartal)'!BR17)*1000</f>
        <v>0.8527540820215167</v>
      </c>
      <c r="BR17" s="341">
        <f>('1 Utsläpp'!BS17/'6 FV (kvartal)'!BS17)*1000</f>
        <v>0.86965701684417962</v>
      </c>
      <c r="BS17" s="341">
        <f>('1 Utsläpp'!BT17/'6 FV (kvartal)'!BT17)*1000</f>
        <v>1.6304741223307999</v>
      </c>
      <c r="BT17" s="341">
        <f>('1 Utsläpp'!BU17/'6 FV (kvartal)'!BU17)*1000</f>
        <v>1.8252330834922044</v>
      </c>
      <c r="BU17" s="341">
        <f>('1 Utsläpp'!BV17/'6 FV (kvartal)'!BV17)*1000</f>
        <v>1.3039098983609561</v>
      </c>
      <c r="BV17" s="121"/>
    </row>
    <row r="18" spans="1:74" s="41" customFormat="1" ht="15.75" customHeight="1" x14ac:dyDescent="0.3">
      <c r="A18" s="334"/>
      <c r="B18" s="212" t="s">
        <v>115</v>
      </c>
      <c r="C18" s="192" t="s">
        <v>8</v>
      </c>
      <c r="D18" s="341">
        <f>('1 Utsläpp'!D18/'6 FV (kvartal)'!D18)*1000</f>
        <v>2.7003131331736965</v>
      </c>
      <c r="E18" s="341">
        <f>('1 Utsläpp'!E18/'6 FV (kvartal)'!E18)*1000</f>
        <v>0.84703464474456835</v>
      </c>
      <c r="F18" s="341">
        <f>('1 Utsläpp'!F18/'6 FV (kvartal)'!F18)*1000</f>
        <v>1.1597765363128494</v>
      </c>
      <c r="G18" s="341">
        <f>('1 Utsläpp'!G18/'6 FV (kvartal)'!G18)*1000</f>
        <v>1.310086682427108</v>
      </c>
      <c r="H18" s="341">
        <f>('1 Utsläpp'!H18/'6 FV (kvartal)'!H18)*1000</f>
        <v>1.2178199744385614</v>
      </c>
      <c r="I18" s="341">
        <f>('1 Utsläpp'!I18/'6 FV (kvartal)'!I18)*1000</f>
        <v>0.96237623762376234</v>
      </c>
      <c r="J18" s="341">
        <f>('1 Utsläpp'!J18/'6 FV (kvartal)'!J18)*1000</f>
        <v>1.0276603918555511</v>
      </c>
      <c r="K18" s="341">
        <f>('1 Utsläpp'!K18/'6 FV (kvartal)'!K18)*1000</f>
        <v>1.2343370114082663</v>
      </c>
      <c r="L18" s="341">
        <f>('1 Utsläpp'!L18/'6 FV (kvartal)'!L18)*1000</f>
        <v>1.2580645161290323</v>
      </c>
      <c r="M18" s="341">
        <f>('1 Utsläpp'!M18/'6 FV (kvartal)'!M18)*1000</f>
        <v>1.0242052023121386</v>
      </c>
      <c r="N18" s="341">
        <f>('1 Utsläpp'!N18/'6 FV (kvartal)'!N18)*1000</f>
        <v>1.4235459662288932</v>
      </c>
      <c r="O18" s="341">
        <f>('1 Utsläpp'!O18/'6 FV (kvartal)'!O18)*1000</f>
        <v>1.8005091414024532</v>
      </c>
      <c r="P18" s="341">
        <f>('1 Utsläpp'!P18/'6 FV (kvartal)'!P18)*1000</f>
        <v>1.3611832900259844</v>
      </c>
      <c r="Q18" s="341">
        <f>('1 Utsläpp'!Q18/'6 FV (kvartal)'!Q18)*1000</f>
        <v>0.7958814526227912</v>
      </c>
      <c r="R18" s="341">
        <f>('1 Utsläpp'!R18/'6 FV (kvartal)'!R18)*1000</f>
        <v>1.2901054520978237</v>
      </c>
      <c r="S18" s="341">
        <f>('1 Utsläpp'!S18/'6 FV (kvartal)'!S18)*1000</f>
        <v>1.5097479790775081</v>
      </c>
      <c r="T18" s="341">
        <f>('1 Utsläpp'!T18/'6 FV (kvartal)'!T18)*1000</f>
        <v>1.1267948405938184</v>
      </c>
      <c r="U18" s="341">
        <f>('1 Utsläpp'!U18/'6 FV (kvartal)'!U18)*1000</f>
        <v>0.95635007677122175</v>
      </c>
      <c r="V18" s="341">
        <f>('1 Utsläpp'!V18/'6 FV (kvartal)'!V18)*1000</f>
        <v>1.0326827054017249</v>
      </c>
      <c r="W18" s="341">
        <f>('1 Utsläpp'!W18/'6 FV (kvartal)'!W18)*1000</f>
        <v>0.91638029782359676</v>
      </c>
      <c r="X18" s="341">
        <f>('1 Utsläpp'!X18/'6 FV (kvartal)'!X18)*1000</f>
        <v>0.78838174273858919</v>
      </c>
      <c r="Y18" s="341">
        <f>('1 Utsläpp'!Y18/'6 FV (kvartal)'!Y18)*1000</f>
        <v>0.6497506600176004</v>
      </c>
      <c r="Z18" s="341">
        <f>('1 Utsläpp'!Z18/'6 FV (kvartal)'!Z18)*1000</f>
        <v>0.56336260978670016</v>
      </c>
      <c r="AA18" s="341">
        <f>('1 Utsläpp'!AA18/'6 FV (kvartal)'!AA18)*1000</f>
        <v>0.56531420089064821</v>
      </c>
      <c r="AB18" s="341">
        <f>('1 Utsläpp'!AB18/'6 FV (kvartal)'!AB18)*1000</f>
        <v>0.63384522734116233</v>
      </c>
      <c r="AC18" s="341">
        <f>('1 Utsläpp'!AC18/'6 FV (kvartal)'!AC18)*1000</f>
        <v>0.56073485056210581</v>
      </c>
      <c r="AD18" s="341">
        <f>('1 Utsläpp'!AD18/'6 FV (kvartal)'!AD18)*1000</f>
        <v>0.68586218052410231</v>
      </c>
      <c r="AE18" s="341">
        <f>('1 Utsläpp'!AE18/'6 FV (kvartal)'!AE18)*1000</f>
        <v>0.47888888888888881</v>
      </c>
      <c r="AF18" s="341">
        <f>('1 Utsläpp'!AF18/'6 FV (kvartal)'!AF18)*1000</f>
        <v>0.78182168303485455</v>
      </c>
      <c r="AG18" s="341">
        <f>('1 Utsläpp'!AG18/'6 FV (kvartal)'!AG18)*1000</f>
        <v>0.41251356952531326</v>
      </c>
      <c r="AH18" s="341">
        <f>('1 Utsläpp'!AH18/'6 FV (kvartal)'!AH18)*1000</f>
        <v>0.77943615257048093</v>
      </c>
      <c r="AI18" s="341">
        <f>('1 Utsläpp'!AI18/'6 FV (kvartal)'!AI18)*1000</f>
        <v>0.54010429600198651</v>
      </c>
      <c r="AJ18" s="341">
        <f>('1 Utsläpp'!AJ18/'6 FV (kvartal)'!AJ18)*1000</f>
        <v>0.99912816041848318</v>
      </c>
      <c r="AK18" s="341">
        <f>('1 Utsläpp'!AK18/'6 FV (kvartal)'!AK18)*1000</f>
        <v>0.56524590163934418</v>
      </c>
      <c r="AL18" s="341">
        <f>('1 Utsläpp'!AL18/'6 FV (kvartal)'!AL18)*1000</f>
        <v>0.66315463278586928</v>
      </c>
      <c r="AM18" s="341">
        <f>('1 Utsläpp'!AM18/'6 FV (kvartal)'!AM18)*1000</f>
        <v>0.60854834506124578</v>
      </c>
      <c r="AN18" s="341">
        <f>('1 Utsläpp'!AN18/'6 FV (kvartal)'!AN18)*1000</f>
        <v>0.7102053419793114</v>
      </c>
      <c r="AO18" s="341">
        <f>('1 Utsläpp'!AO18/'6 FV (kvartal)'!AO18)*1000</f>
        <v>0.50070431553335892</v>
      </c>
      <c r="AP18" s="341">
        <f>('1 Utsläpp'!AP18/'6 FV (kvartal)'!AP18)*1000</f>
        <v>0.55507497116493654</v>
      </c>
      <c r="AQ18" s="341">
        <f>('1 Utsläpp'!AQ18/'6 FV (kvartal)'!AQ18)*1000</f>
        <v>0.52652572796170716</v>
      </c>
      <c r="AR18" s="341">
        <f>('1 Utsläpp'!AR18/'6 FV (kvartal)'!AR18)*1000</f>
        <v>0.50600109110747404</v>
      </c>
      <c r="AS18" s="341">
        <f>('1 Utsläpp'!AS18/'6 FV (kvartal)'!AS18)*1000</f>
        <v>0.58805323429278855</v>
      </c>
      <c r="AT18" s="341">
        <f>('1 Utsläpp'!AT18/'6 FV (kvartal)'!AT18)*1000</f>
        <v>0.6912845642282115</v>
      </c>
      <c r="AU18" s="341">
        <f>('1 Utsläpp'!AU18/'6 FV (kvartal)'!AU18)*1000</f>
        <v>0.56821459475050473</v>
      </c>
      <c r="AV18" s="341">
        <f>('1 Utsläpp'!AV18/'6 FV (kvartal)'!AV18)*1000</f>
        <v>0.57669441141498212</v>
      </c>
      <c r="AW18" s="341">
        <f>('1 Utsläpp'!AW18/'6 FV (kvartal)'!AW18)*1000</f>
        <v>0.51449953227315248</v>
      </c>
      <c r="AX18" s="341">
        <f>('1 Utsläpp'!AX18/'6 FV (kvartal)'!AX18)*1000</f>
        <v>0.61322886846466784</v>
      </c>
      <c r="AY18" s="341">
        <f>('1 Utsläpp'!AY18/'6 FV (kvartal)'!AY18)*1000</f>
        <v>0.62393559374516183</v>
      </c>
      <c r="AZ18" s="341">
        <f>('1 Utsläpp'!AZ18/'6 FV (kvartal)'!AZ18)*1000</f>
        <v>0.79563944028636513</v>
      </c>
      <c r="BA18" s="341">
        <f>('1 Utsläpp'!BA18/'6 FV (kvartal)'!BA18)*1000</f>
        <v>0.76539387684898519</v>
      </c>
      <c r="BB18" s="341">
        <f>('1 Utsläpp'!BB18/'6 FV (kvartal)'!BB18)*1000</f>
        <v>0.99572150914041235</v>
      </c>
      <c r="BC18" s="341">
        <f>('1 Utsläpp'!BC18/'6 FV (kvartal)'!BC18)*1000</f>
        <v>0.84149670788501696</v>
      </c>
      <c r="BD18" s="341">
        <f>('1 Utsläpp'!BD18/'6 FV (kvartal)'!BD18)*1000</f>
        <v>0.4247327362034094</v>
      </c>
      <c r="BE18" s="341">
        <f>('1 Utsläpp'!BE18/'6 FV (kvartal)'!BE18)*1000</f>
        <v>0.37198122925489296</v>
      </c>
      <c r="BF18" s="341">
        <f>('1 Utsläpp'!BF18/'6 FV (kvartal)'!BF18)*1000</f>
        <v>0.51219512195121952</v>
      </c>
      <c r="BG18" s="341">
        <f>('1 Utsläpp'!BG18/'6 FV (kvartal)'!BH18)*1000</f>
        <v>0.59149722735674681</v>
      </c>
      <c r="BH18" s="341">
        <f>('1 Utsläpp'!BH18/'6 FV (kvartal)'!BI18)*1000</f>
        <v>0.4059664770106105</v>
      </c>
      <c r="BI18" s="341">
        <f>('1 Utsläpp'!BJ18/'6 FV (kvartal)'!BJ18)*1000</f>
        <v>0.5217226332764181</v>
      </c>
      <c r="BJ18" s="341">
        <f>('1 Utsläpp'!BK18/'6 FV (kvartal)'!BK18)*1000</f>
        <v>0.38472299944040295</v>
      </c>
      <c r="BK18" s="341">
        <f>('1 Utsläpp'!BL18/'6 FV (kvartal)'!BL18)*1000</f>
        <v>0.24592781858831042</v>
      </c>
      <c r="BL18" s="341">
        <f>('1 Utsläpp'!BM18/'6 FV (kvartal)'!BM18)*1000</f>
        <v>0.32374100719424459</v>
      </c>
      <c r="BM18" s="341">
        <f>('1 Utsläpp'!BN18/'6 FV (kvartal)'!BN18)*1000</f>
        <v>0.31926121372031663</v>
      </c>
      <c r="BN18" s="341">
        <f>('1 Utsläpp'!BO18/'6 FV (kvartal)'!BO18)*1000</f>
        <v>0.21688474637031727</v>
      </c>
      <c r="BO18" s="341">
        <f>('1 Utsläpp'!BP18/'6 FV (kvartal)'!BP18)*1000</f>
        <v>0.31642728904847395</v>
      </c>
      <c r="BP18" s="341">
        <f>('1 Utsläpp'!BQ18/'6 FV (kvartal)'!BQ18)*1000</f>
        <v>0.26515151515151519</v>
      </c>
      <c r="BQ18" s="341">
        <f>('1 Utsläpp'!BR18/'6 FV (kvartal)'!BR18)*1000</f>
        <v>0.35842723567489815</v>
      </c>
      <c r="BR18" s="341">
        <f>('1 Utsläpp'!BS18/'6 FV (kvartal)'!BS18)*1000</f>
        <v>0.20339226678165878</v>
      </c>
      <c r="BS18" s="341">
        <f>('1 Utsläpp'!BT18/'6 FV (kvartal)'!BT18)*1000</f>
        <v>0.2900746834072952</v>
      </c>
      <c r="BT18" s="341">
        <f>('1 Utsläpp'!BU18/'6 FV (kvartal)'!BU18)*1000</f>
        <v>0.22866236703241477</v>
      </c>
      <c r="BU18" s="341">
        <f>('1 Utsläpp'!BV18/'6 FV (kvartal)'!BV18)*1000</f>
        <v>0.26473572548657875</v>
      </c>
      <c r="BV18" s="121"/>
    </row>
    <row r="19" spans="1:74" s="41" customFormat="1" ht="15.75" customHeight="1" x14ac:dyDescent="0.3">
      <c r="A19" s="334"/>
      <c r="B19" s="212" t="s">
        <v>116</v>
      </c>
      <c r="C19" s="192" t="s">
        <v>40</v>
      </c>
      <c r="D19" s="341">
        <f>('1 Utsläpp'!D19/'6 FV (kvartal)'!D19)*1000</f>
        <v>2.6986091895434359</v>
      </c>
      <c r="E19" s="341">
        <f>('1 Utsläpp'!E19/'6 FV (kvartal)'!E19)*1000</f>
        <v>2.427342630001303</v>
      </c>
      <c r="F19" s="341">
        <f>('1 Utsläpp'!F19/'6 FV (kvartal)'!F19)*1000</f>
        <v>2.872072921577872</v>
      </c>
      <c r="G19" s="341">
        <f>('1 Utsläpp'!G19/'6 FV (kvartal)'!G19)*1000</f>
        <v>3.1873289010559249</v>
      </c>
      <c r="H19" s="341">
        <f>('1 Utsläpp'!H19/'6 FV (kvartal)'!H19)*1000</f>
        <v>2.7679290894439972</v>
      </c>
      <c r="I19" s="341">
        <f>('1 Utsläpp'!I19/'6 FV (kvartal)'!I19)*1000</f>
        <v>2.7550525464834275</v>
      </c>
      <c r="J19" s="341">
        <f>('1 Utsläpp'!J19/'6 FV (kvartal)'!J19)*1000</f>
        <v>3.0411662235261758</v>
      </c>
      <c r="K19" s="341">
        <f>('1 Utsläpp'!K19/'6 FV (kvartal)'!K19)*1000</f>
        <v>2.8036551835678476</v>
      </c>
      <c r="L19" s="341">
        <f>('1 Utsläpp'!L19/'6 FV (kvartal)'!L19)*1000</f>
        <v>3.357843137254902</v>
      </c>
      <c r="M19" s="341">
        <f>('1 Utsläpp'!M19/'6 FV (kvartal)'!M19)*1000</f>
        <v>2.845377472749294</v>
      </c>
      <c r="N19" s="341">
        <f>('1 Utsläpp'!N19/'6 FV (kvartal)'!N19)*1000</f>
        <v>2.9520013568521035</v>
      </c>
      <c r="O19" s="341">
        <f>('1 Utsläpp'!O19/'6 FV (kvartal)'!O19)*1000</f>
        <v>2.9526281635301754</v>
      </c>
      <c r="P19" s="341">
        <f>('1 Utsläpp'!P19/'6 FV (kvartal)'!P19)*1000</f>
        <v>3.0857188549496244</v>
      </c>
      <c r="Q19" s="341">
        <f>('1 Utsläpp'!Q19/'6 FV (kvartal)'!Q19)*1000</f>
        <v>2.7072120559741659</v>
      </c>
      <c r="R19" s="341">
        <f>('1 Utsläpp'!R19/'6 FV (kvartal)'!R19)*1000</f>
        <v>3.0112435539775126</v>
      </c>
      <c r="S19" s="341">
        <f>('1 Utsläpp'!S19/'6 FV (kvartal)'!S19)*1000</f>
        <v>2.8230631750718782</v>
      </c>
      <c r="T19" s="341">
        <f>('1 Utsläpp'!T19/'6 FV (kvartal)'!T19)*1000</f>
        <v>3.2273449920508743</v>
      </c>
      <c r="U19" s="341">
        <f>('1 Utsläpp'!U19/'6 FV (kvartal)'!U19)*1000</f>
        <v>3.0225988700564974</v>
      </c>
      <c r="V19" s="341">
        <f>('1 Utsläpp'!V19/'6 FV (kvartal)'!V19)*1000</f>
        <v>3.2392683151024912</v>
      </c>
      <c r="W19" s="341">
        <f>('1 Utsläpp'!W19/'6 FV (kvartal)'!W19)*1000</f>
        <v>3.2611164497248186</v>
      </c>
      <c r="X19" s="341">
        <f>('1 Utsläpp'!X19/'6 FV (kvartal)'!X19)*1000</f>
        <v>3.6091395235780257</v>
      </c>
      <c r="Y19" s="341">
        <f>('1 Utsläpp'!Y19/'6 FV (kvartal)'!Y19)*1000</f>
        <v>3.5867602808425274</v>
      </c>
      <c r="Z19" s="341">
        <f>('1 Utsläpp'!Z19/'6 FV (kvartal)'!Z19)*1000</f>
        <v>3.630910015251652</v>
      </c>
      <c r="AA19" s="341">
        <f>('1 Utsläpp'!AA19/'6 FV (kvartal)'!AA19)*1000</f>
        <v>3.2831020858219238</v>
      </c>
      <c r="AB19" s="341">
        <f>('1 Utsläpp'!AB19/'6 FV (kvartal)'!AB19)*1000</f>
        <v>3.1363933813218656</v>
      </c>
      <c r="AC19" s="341">
        <f>('1 Utsläpp'!AC19/'6 FV (kvartal)'!AC19)*1000</f>
        <v>2.8966508036275473</v>
      </c>
      <c r="AD19" s="341">
        <f>('1 Utsläpp'!AD19/'6 FV (kvartal)'!AD19)*1000</f>
        <v>3.3087268682374358</v>
      </c>
      <c r="AE19" s="341">
        <f>('1 Utsläpp'!AE19/'6 FV (kvartal)'!AE19)*1000</f>
        <v>3.0405650126765664</v>
      </c>
      <c r="AF19" s="341">
        <f>('1 Utsläpp'!AF19/'6 FV (kvartal)'!AF19)*1000</f>
        <v>3.4054054054054053</v>
      </c>
      <c r="AG19" s="341">
        <f>('1 Utsläpp'!AG19/'6 FV (kvartal)'!AG19)*1000</f>
        <v>2.6457206627178298</v>
      </c>
      <c r="AH19" s="341">
        <f>('1 Utsläpp'!AH19/'6 FV (kvartal)'!AH19)*1000</f>
        <v>3.2260121134842206</v>
      </c>
      <c r="AI19" s="341">
        <f>('1 Utsläpp'!AI19/'6 FV (kvartal)'!AI19)*1000</f>
        <v>2.7236442516268982</v>
      </c>
      <c r="AJ19" s="341">
        <f>('1 Utsläpp'!AJ19/'6 FV (kvartal)'!AJ19)*1000</f>
        <v>2.7917338136316237</v>
      </c>
      <c r="AK19" s="341">
        <f>('1 Utsläpp'!AK19/'6 FV (kvartal)'!AK19)*1000</f>
        <v>2.4555420219244826</v>
      </c>
      <c r="AL19" s="341">
        <f>('1 Utsläpp'!AL19/'6 FV (kvartal)'!AL19)*1000</f>
        <v>2.8805531874585584</v>
      </c>
      <c r="AM19" s="341">
        <f>('1 Utsläpp'!AM19/'6 FV (kvartal)'!AM19)*1000</f>
        <v>2.6617359517129984</v>
      </c>
      <c r="AN19" s="341">
        <f>('1 Utsläpp'!AN19/'6 FV (kvartal)'!AN19)*1000</f>
        <v>3.0255529310715055</v>
      </c>
      <c r="AO19" s="341">
        <f>('1 Utsläpp'!AO19/'6 FV (kvartal)'!AO19)*1000</f>
        <v>2.6653750345972873</v>
      </c>
      <c r="AP19" s="341">
        <f>('1 Utsläpp'!AP19/'6 FV (kvartal)'!AP19)*1000</f>
        <v>3.1574385090475672</v>
      </c>
      <c r="AQ19" s="341">
        <f>('1 Utsläpp'!AQ19/'6 FV (kvartal)'!AQ19)*1000</f>
        <v>2.6368069351634462</v>
      </c>
      <c r="AR19" s="341">
        <f>('1 Utsläpp'!AR19/'6 FV (kvartal)'!AR19)*1000</f>
        <v>3.0067374671691218</v>
      </c>
      <c r="AS19" s="341">
        <f>('1 Utsläpp'!AS19/'6 FV (kvartal)'!AS19)*1000</f>
        <v>2.621284755512943</v>
      </c>
      <c r="AT19" s="341">
        <f>('1 Utsläpp'!AT19/'6 FV (kvartal)'!AT19)*1000</f>
        <v>2.8381283915224733</v>
      </c>
      <c r="AU19" s="341">
        <f>('1 Utsläpp'!AU19/'6 FV (kvartal)'!AU19)*1000</f>
        <v>2.3583227445997461</v>
      </c>
      <c r="AV19" s="341">
        <f>('1 Utsläpp'!AV19/'6 FV (kvartal)'!AV19)*1000</f>
        <v>2.6554828150572831</v>
      </c>
      <c r="AW19" s="341">
        <f>('1 Utsläpp'!AW19/'6 FV (kvartal)'!AW19)*1000</f>
        <v>2.5745257452574526</v>
      </c>
      <c r="AX19" s="341">
        <f>('1 Utsläpp'!AX19/'6 FV (kvartal)'!AX19)*1000</f>
        <v>3.161384580804675</v>
      </c>
      <c r="AY19" s="341">
        <f>('1 Utsläpp'!AY19/'6 FV (kvartal)'!AY19)*1000</f>
        <v>2.4161605492474254</v>
      </c>
      <c r="AZ19" s="341">
        <f>('1 Utsläpp'!AZ19/'6 FV (kvartal)'!AZ19)*1000</f>
        <v>2.766980146290491</v>
      </c>
      <c r="BA19" s="341">
        <f>('1 Utsläpp'!BA19/'6 FV (kvartal)'!BA19)*1000</f>
        <v>2.8135593220338984</v>
      </c>
      <c r="BB19" s="341">
        <f>('1 Utsläpp'!BB19/'6 FV (kvartal)'!BB19)*1000</f>
        <v>2.5251959686450167</v>
      </c>
      <c r="BC19" s="341">
        <f>('1 Utsläpp'!BC19/'6 FV (kvartal)'!BC19)*1000</f>
        <v>2.3574176283659476</v>
      </c>
      <c r="BD19" s="341">
        <f>('1 Utsläpp'!BD19/'6 FV (kvartal)'!BD19)*1000</f>
        <v>2.426014212467392</v>
      </c>
      <c r="BE19" s="341">
        <f>('1 Utsläpp'!BE19/'6 FV (kvartal)'!BE19)*1000</f>
        <v>2.4967747484303779</v>
      </c>
      <c r="BF19" s="341">
        <f>('1 Utsläpp'!BF19/'6 FV (kvartal)'!BF19)*1000</f>
        <v>2.6601342769007439</v>
      </c>
      <c r="BG19" s="341">
        <f>('1 Utsläpp'!BG19/'6 FV (kvartal)'!BH19)*1000</f>
        <v>2.8659088622874962</v>
      </c>
      <c r="BH19" s="341">
        <f>('1 Utsläpp'!BH19/'6 FV (kvartal)'!BI19)*1000</f>
        <v>2.2752585521081938</v>
      </c>
      <c r="BI19" s="341">
        <f>('1 Utsläpp'!BJ19/'6 FV (kvartal)'!BJ19)*1000</f>
        <v>2.8640350877192984</v>
      </c>
      <c r="BJ19" s="341">
        <f>('1 Utsläpp'!BK19/'6 FV (kvartal)'!BK19)*1000</f>
        <v>2.2376221090423312</v>
      </c>
      <c r="BK19" s="341">
        <f>('1 Utsläpp'!BL19/'6 FV (kvartal)'!BL19)*1000</f>
        <v>2.6749875187219172</v>
      </c>
      <c r="BL19" s="341">
        <f>('1 Utsläpp'!BM19/'6 FV (kvartal)'!BM19)*1000</f>
        <v>2.0979438614452688</v>
      </c>
      <c r="BM19" s="341">
        <f>('1 Utsläpp'!BN19/'6 FV (kvartal)'!BN19)*1000</f>
        <v>2.7548924208022489</v>
      </c>
      <c r="BN19" s="341">
        <f>('1 Utsläpp'!BO19/'6 FV (kvartal)'!BO19)*1000</f>
        <v>2.5096450617283952</v>
      </c>
      <c r="BO19" s="341">
        <f>('1 Utsläpp'!BP19/'6 FV (kvartal)'!BP19)*1000</f>
        <v>3.3203618005889779</v>
      </c>
      <c r="BP19" s="341">
        <f>('1 Utsläpp'!BQ19/'6 FV (kvartal)'!BQ19)*1000</f>
        <v>2.9045899039732181</v>
      </c>
      <c r="BQ19" s="341">
        <f>('1 Utsläpp'!BR19/'6 FV (kvartal)'!BR19)*1000</f>
        <v>3.8088219812611852</v>
      </c>
      <c r="BR19" s="341">
        <f>('1 Utsläpp'!BS19/'6 FV (kvartal)'!BS19)*1000</f>
        <v>2.6885048577078496</v>
      </c>
      <c r="BS19" s="341">
        <f>('1 Utsläpp'!BT19/'6 FV (kvartal)'!BT19)*1000</f>
        <v>3.2049927988478157</v>
      </c>
      <c r="BT19" s="341">
        <f>('1 Utsläpp'!BU19/'6 FV (kvartal)'!BU19)*1000</f>
        <v>2.6955432253445499</v>
      </c>
      <c r="BU19" s="341">
        <f>('1 Utsläpp'!BV19/'6 FV (kvartal)'!BV19)*1000</f>
        <v>3.0458113882539997</v>
      </c>
      <c r="BV19" s="121"/>
    </row>
    <row r="20" spans="1:74" s="41" customFormat="1" ht="15.75" customHeight="1" x14ac:dyDescent="0.3">
      <c r="A20" s="334"/>
      <c r="B20" s="212" t="s">
        <v>117</v>
      </c>
      <c r="C20" s="192" t="s">
        <v>41</v>
      </c>
      <c r="D20" s="341">
        <f>('1 Utsläpp'!D20/'6 FV (kvartal)'!D20)*1000</f>
        <v>67.658309158723583</v>
      </c>
      <c r="E20" s="341">
        <f>('1 Utsläpp'!E20/'6 FV (kvartal)'!E20)*1000</f>
        <v>58.569331158238171</v>
      </c>
      <c r="F20" s="341">
        <f>('1 Utsläpp'!F20/'6 FV (kvartal)'!F20)*1000</f>
        <v>60.223326684759506</v>
      </c>
      <c r="G20" s="341">
        <f>('1 Utsläpp'!G20/'6 FV (kvartal)'!G20)*1000</f>
        <v>79.140121757142495</v>
      </c>
      <c r="H20" s="341">
        <f>('1 Utsläpp'!H20/'6 FV (kvartal)'!H20)*1000</f>
        <v>74.999474933316534</v>
      </c>
      <c r="I20" s="341">
        <f>('1 Utsläpp'!I20/'6 FV (kvartal)'!I20)*1000</f>
        <v>59.915051688887608</v>
      </c>
      <c r="J20" s="341">
        <f>('1 Utsläpp'!J20/'6 FV (kvartal)'!J20)*1000</f>
        <v>51.92790861277679</v>
      </c>
      <c r="K20" s="341">
        <f>('1 Utsläpp'!K20/'6 FV (kvartal)'!K20)*1000</f>
        <v>86.318845680098534</v>
      </c>
      <c r="L20" s="341">
        <f>('1 Utsläpp'!L20/'6 FV (kvartal)'!L20)*1000</f>
        <v>111.11357817703968</v>
      </c>
      <c r="M20" s="341">
        <f>('1 Utsläpp'!M20/'6 FV (kvartal)'!M20)*1000</f>
        <v>69.391538803646867</v>
      </c>
      <c r="N20" s="341">
        <f>('1 Utsläpp'!N20/'6 FV (kvartal)'!N20)*1000</f>
        <v>53.404170141784817</v>
      </c>
      <c r="O20" s="341">
        <f>('1 Utsläpp'!O20/'6 FV (kvartal)'!O20)*1000</f>
        <v>97.259024669016085</v>
      </c>
      <c r="P20" s="341">
        <f>('1 Utsläpp'!P20/'6 FV (kvartal)'!P20)*1000</f>
        <v>94.529642008971763</v>
      </c>
      <c r="Q20" s="341">
        <f>('1 Utsläpp'!Q20/'6 FV (kvartal)'!Q20)*1000</f>
        <v>64.527930416385047</v>
      </c>
      <c r="R20" s="341">
        <f>('1 Utsläpp'!R20/'6 FV (kvartal)'!R20)*1000</f>
        <v>46.986023717328173</v>
      </c>
      <c r="S20" s="341">
        <f>('1 Utsläpp'!S20/'6 FV (kvartal)'!S20)*1000</f>
        <v>63.942643277002205</v>
      </c>
      <c r="T20" s="341">
        <f>('1 Utsläpp'!T20/'6 FV (kvartal)'!T20)*1000</f>
        <v>73.556550283497458</v>
      </c>
      <c r="U20" s="341">
        <f>('1 Utsläpp'!U20/'6 FV (kvartal)'!U20)*1000</f>
        <v>48.818093385214013</v>
      </c>
      <c r="V20" s="341">
        <f>('1 Utsläpp'!V20/'6 FV (kvartal)'!V20)*1000</f>
        <v>40.386969829470914</v>
      </c>
      <c r="W20" s="341">
        <f>('1 Utsläpp'!W20/'6 FV (kvartal)'!W20)*1000</f>
        <v>60.224880480948762</v>
      </c>
      <c r="X20" s="341">
        <f>('1 Utsläpp'!X20/'6 FV (kvartal)'!X20)*1000</f>
        <v>71.780182761558123</v>
      </c>
      <c r="Y20" s="341">
        <f>('1 Utsläpp'!Y20/'6 FV (kvartal)'!Y20)*1000</f>
        <v>51.665962168445525</v>
      </c>
      <c r="Z20" s="341">
        <f>('1 Utsläpp'!Z20/'6 FV (kvartal)'!Z20)*1000</f>
        <v>45.857898255637267</v>
      </c>
      <c r="AA20" s="341">
        <f>('1 Utsläpp'!AA20/'6 FV (kvartal)'!AA20)*1000</f>
        <v>55.708451503119676</v>
      </c>
      <c r="AB20" s="341">
        <f>('1 Utsläpp'!AB20/'6 FV (kvartal)'!AB20)*1000</f>
        <v>54.202700623220736</v>
      </c>
      <c r="AC20" s="341">
        <f>('1 Utsläpp'!AC20/'6 FV (kvartal)'!AC20)*1000</f>
        <v>48.550128802269001</v>
      </c>
      <c r="AD20" s="341">
        <f>('1 Utsläpp'!AD20/'6 FV (kvartal)'!AD20)*1000</f>
        <v>41.139765070657681</v>
      </c>
      <c r="AE20" s="341">
        <f>('1 Utsläpp'!AE20/'6 FV (kvartal)'!AE20)*1000</f>
        <v>51.957587022642791</v>
      </c>
      <c r="AF20" s="341">
        <f>('1 Utsläpp'!AF20/'6 FV (kvartal)'!AF20)*1000</f>
        <v>56.393602758092321</v>
      </c>
      <c r="AG20" s="341">
        <f>('1 Utsläpp'!AG20/'6 FV (kvartal)'!AG20)*1000</f>
        <v>40.031711213371167</v>
      </c>
      <c r="AH20" s="341">
        <f>('1 Utsläpp'!AH20/'6 FV (kvartal)'!AH20)*1000</f>
        <v>32.978504521089391</v>
      </c>
      <c r="AI20" s="341">
        <f>('1 Utsläpp'!AI20/'6 FV (kvartal)'!AI20)*1000</f>
        <v>50.033632052808585</v>
      </c>
      <c r="AJ20" s="341">
        <f>('1 Utsläpp'!AJ20/'6 FV (kvartal)'!AJ20)*1000</f>
        <v>58.400805940076864</v>
      </c>
      <c r="AK20" s="341">
        <f>('1 Utsläpp'!AK20/'6 FV (kvartal)'!AK20)*1000</f>
        <v>47.921336264679063</v>
      </c>
      <c r="AL20" s="341">
        <f>('1 Utsläpp'!AL20/'6 FV (kvartal)'!AL20)*1000</f>
        <v>44.22871392946206</v>
      </c>
      <c r="AM20" s="341">
        <f>('1 Utsläpp'!AM20/'6 FV (kvartal)'!AM20)*1000</f>
        <v>53.635588215996329</v>
      </c>
      <c r="AN20" s="341">
        <f>('1 Utsläpp'!AN20/'6 FV (kvartal)'!AN20)*1000</f>
        <v>52.795888164473418</v>
      </c>
      <c r="AO20" s="341">
        <f>('1 Utsläpp'!AO20/'6 FV (kvartal)'!AO20)*1000</f>
        <v>47.782863912973234</v>
      </c>
      <c r="AP20" s="341">
        <f>('1 Utsläpp'!AP20/'6 FV (kvartal)'!AP20)*1000</f>
        <v>50.059382035302946</v>
      </c>
      <c r="AQ20" s="341">
        <f>('1 Utsläpp'!AQ20/'6 FV (kvartal)'!AQ20)*1000</f>
        <v>53.875983255899541</v>
      </c>
      <c r="AR20" s="341">
        <f>('1 Utsläpp'!AR20/'6 FV (kvartal)'!AR20)*1000</f>
        <v>61.611863040434471</v>
      </c>
      <c r="AS20" s="341">
        <f>('1 Utsläpp'!AS20/'6 FV (kvartal)'!AS20)*1000</f>
        <v>50.82352941176471</v>
      </c>
      <c r="AT20" s="341">
        <f>('1 Utsläpp'!AT20/'6 FV (kvartal)'!AT20)*1000</f>
        <v>56.283304960608106</v>
      </c>
      <c r="AU20" s="341">
        <f>('1 Utsläpp'!AU20/'6 FV (kvartal)'!AU20)*1000</f>
        <v>61.192825339000201</v>
      </c>
      <c r="AV20" s="341">
        <f>('1 Utsläpp'!AV20/'6 FV (kvartal)'!AV20)*1000</f>
        <v>60.988009592326144</v>
      </c>
      <c r="AW20" s="341">
        <f>('1 Utsläpp'!AW20/'6 FV (kvartal)'!AW20)*1000</f>
        <v>36.897294056734886</v>
      </c>
      <c r="AX20" s="341">
        <f>('1 Utsläpp'!AX20/'6 FV (kvartal)'!AX20)*1000</f>
        <v>37.817762126009889</v>
      </c>
      <c r="AY20" s="341">
        <f>('1 Utsläpp'!AY20/'6 FV (kvartal)'!AY20)*1000</f>
        <v>35.630439634010266</v>
      </c>
      <c r="AZ20" s="341">
        <f>('1 Utsläpp'!AZ20/'6 FV (kvartal)'!AZ20)*1000</f>
        <v>31.473736104705711</v>
      </c>
      <c r="BA20" s="341">
        <f>('1 Utsläpp'!BA20/'6 FV (kvartal)'!BA20)*1000</f>
        <v>32.616407982261642</v>
      </c>
      <c r="BB20" s="341">
        <f>('1 Utsläpp'!BB20/'6 FV (kvartal)'!BB20)*1000</f>
        <v>33.268581696331005</v>
      </c>
      <c r="BC20" s="341">
        <f>('1 Utsläpp'!BC20/'6 FV (kvartal)'!BC20)*1000</f>
        <v>34.151558509771242</v>
      </c>
      <c r="BD20" s="341">
        <f>('1 Utsläpp'!BD20/'6 FV (kvartal)'!BD20)*1000</f>
        <v>36.857783954855243</v>
      </c>
      <c r="BE20" s="341">
        <f>('1 Utsläpp'!BE20/'6 FV (kvartal)'!BE20)*1000</f>
        <v>41.634115884115886</v>
      </c>
      <c r="BF20" s="341">
        <f>('1 Utsläpp'!BF20/'6 FV (kvartal)'!BF20)*1000</f>
        <v>42.93356903609974</v>
      </c>
      <c r="BG20" s="341">
        <f>('1 Utsläpp'!BG20/'6 FV (kvartal)'!BH20)*1000</f>
        <v>49.819223278726085</v>
      </c>
      <c r="BH20" s="341">
        <f>('1 Utsläpp'!BH20/'6 FV (kvartal)'!BI20)*1000</f>
        <v>60.996764145522725</v>
      </c>
      <c r="BI20" s="341">
        <f>('1 Utsläpp'!BJ20/'6 FV (kvartal)'!BJ20)*1000</f>
        <v>42.373753515724879</v>
      </c>
      <c r="BJ20" s="341">
        <f>('1 Utsläpp'!BK20/'6 FV (kvartal)'!BK20)*1000</f>
        <v>48.8468374528995</v>
      </c>
      <c r="BK20" s="341">
        <f>('1 Utsläpp'!BL20/'6 FV (kvartal)'!BL20)*1000</f>
        <v>41.100175822290836</v>
      </c>
      <c r="BL20" s="341">
        <f>('1 Utsläpp'!BM20/'6 FV (kvartal)'!BM20)*1000</f>
        <v>41.70931731534052</v>
      </c>
      <c r="BM20" s="341">
        <f>('1 Utsläpp'!BN20/'6 FV (kvartal)'!BN20)*1000</f>
        <v>38.035709024483666</v>
      </c>
      <c r="BN20" s="341">
        <f>('1 Utsläpp'!BO20/'6 FV (kvartal)'!BO20)*1000</f>
        <v>37.408016484713997</v>
      </c>
      <c r="BO20" s="341">
        <f>('1 Utsläpp'!BP20/'6 FV (kvartal)'!BP20)*1000</f>
        <v>43.387316740538694</v>
      </c>
      <c r="BP20" s="341">
        <f>('1 Utsläpp'!BQ20/'6 FV (kvartal)'!BQ20)*1000</f>
        <v>40.866550209094278</v>
      </c>
      <c r="BQ20" s="341">
        <f>('1 Utsläpp'!BR20/'6 FV (kvartal)'!BR20)*1000</f>
        <v>31.834413738200848</v>
      </c>
      <c r="BR20" s="341">
        <f>('1 Utsläpp'!BS20/'6 FV (kvartal)'!BS20)*1000</f>
        <v>34.268984871183505</v>
      </c>
      <c r="BS20" s="341">
        <f>('1 Utsläpp'!BT20/'6 FV (kvartal)'!BT20)*1000</f>
        <v>39.666304417311252</v>
      </c>
      <c r="BT20" s="341">
        <f>('1 Utsläpp'!BU20/'6 FV (kvartal)'!BU20)*1000</f>
        <v>40.547030989305547</v>
      </c>
      <c r="BU20" s="341">
        <f>('1 Utsläpp'!BV20/'6 FV (kvartal)'!BV20)*1000</f>
        <v>33.184733618398241</v>
      </c>
      <c r="BV20" s="121"/>
    </row>
    <row r="21" spans="1:74" s="41" customFormat="1" ht="15.75" customHeight="1" x14ac:dyDescent="0.3">
      <c r="A21" s="334"/>
      <c r="B21" s="212" t="s">
        <v>118</v>
      </c>
      <c r="C21" s="192" t="s">
        <v>9</v>
      </c>
      <c r="D21" s="341">
        <f>('1 Utsläpp'!D21/'6 FV (kvartal)'!D21)*1000</f>
        <v>6.4851609472175848</v>
      </c>
      <c r="E21" s="341">
        <f>('1 Utsläpp'!E21/'6 FV (kvartal)'!E21)*1000</f>
        <v>6.1479941963060263</v>
      </c>
      <c r="F21" s="341">
        <f>('1 Utsläpp'!F21/'6 FV (kvartal)'!F21)*1000</f>
        <v>7.1954922523086564</v>
      </c>
      <c r="G21" s="341">
        <f>('1 Utsläpp'!G21/'6 FV (kvartal)'!G21)*1000</f>
        <v>5.5695201776516958</v>
      </c>
      <c r="H21" s="341">
        <f>('1 Utsläpp'!H21/'6 FV (kvartal)'!H21)*1000</f>
        <v>7.2819191441478166</v>
      </c>
      <c r="I21" s="341">
        <f>('1 Utsläpp'!I21/'6 FV (kvartal)'!I21)*1000</f>
        <v>5.9745270601594962</v>
      </c>
      <c r="J21" s="341">
        <f>('1 Utsläpp'!J21/'6 FV (kvartal)'!J21)*1000</f>
        <v>6.677191813560059</v>
      </c>
      <c r="K21" s="341">
        <f>('1 Utsläpp'!K21/'6 FV (kvartal)'!K21)*1000</f>
        <v>5.2087793844768706</v>
      </c>
      <c r="L21" s="341">
        <f>('1 Utsläpp'!L21/'6 FV (kvartal)'!L21)*1000</f>
        <v>8.0225626129397281</v>
      </c>
      <c r="M21" s="341">
        <f>('1 Utsläpp'!M21/'6 FV (kvartal)'!M21)*1000</f>
        <v>6.3727834497581943</v>
      </c>
      <c r="N21" s="341">
        <f>('1 Utsläpp'!N21/'6 FV (kvartal)'!N21)*1000</f>
        <v>6.961645101663585</v>
      </c>
      <c r="O21" s="341">
        <f>('1 Utsläpp'!O21/'6 FV (kvartal)'!O21)*1000</f>
        <v>5.6932723230666289</v>
      </c>
      <c r="P21" s="341">
        <f>('1 Utsläpp'!P21/'6 FV (kvartal)'!P21)*1000</f>
        <v>7.8372764742154279</v>
      </c>
      <c r="Q21" s="341">
        <f>('1 Utsläpp'!Q21/'6 FV (kvartal)'!Q21)*1000</f>
        <v>6.3512365789040013</v>
      </c>
      <c r="R21" s="341">
        <f>('1 Utsläpp'!R21/'6 FV (kvartal)'!R21)*1000</f>
        <v>6.8918524286965841</v>
      </c>
      <c r="S21" s="341">
        <f>('1 Utsläpp'!S21/'6 FV (kvartal)'!S21)*1000</f>
        <v>5.3799695337810292</v>
      </c>
      <c r="T21" s="341">
        <f>('1 Utsläpp'!T21/'6 FV (kvartal)'!T21)*1000</f>
        <v>7.3752052419169214</v>
      </c>
      <c r="U21" s="341">
        <f>('1 Utsläpp'!U21/'6 FV (kvartal)'!U21)*1000</f>
        <v>6.0891223973535711</v>
      </c>
      <c r="V21" s="341">
        <f>('1 Utsläpp'!V21/'6 FV (kvartal)'!V21)*1000</f>
        <v>6.7722174165827642</v>
      </c>
      <c r="W21" s="341">
        <f>('1 Utsläpp'!W21/'6 FV (kvartal)'!W21)*1000</f>
        <v>5.3644556321989381</v>
      </c>
      <c r="X21" s="341">
        <f>('1 Utsläpp'!X21/'6 FV (kvartal)'!X21)*1000</f>
        <v>7.6959331179429107</v>
      </c>
      <c r="Y21" s="341">
        <f>('1 Utsläpp'!Y21/'6 FV (kvartal)'!Y21)*1000</f>
        <v>6.3088194232073285</v>
      </c>
      <c r="Z21" s="341">
        <f>('1 Utsläpp'!Z21/'6 FV (kvartal)'!Z21)*1000</f>
        <v>6.9818404943826788</v>
      </c>
      <c r="AA21" s="341">
        <f>('1 Utsläpp'!AA21/'6 FV (kvartal)'!AA21)*1000</f>
        <v>5.3806126825744407</v>
      </c>
      <c r="AB21" s="341">
        <f>('1 Utsläpp'!AB21/'6 FV (kvartal)'!AB21)*1000</f>
        <v>7.2409898851026222</v>
      </c>
      <c r="AC21" s="341">
        <f>('1 Utsläpp'!AC21/'6 FV (kvartal)'!AC21)*1000</f>
        <v>5.9195651887822915</v>
      </c>
      <c r="AD21" s="341">
        <f>('1 Utsläpp'!AD21/'6 FV (kvartal)'!AD21)*1000</f>
        <v>6.564755899221046</v>
      </c>
      <c r="AE21" s="341">
        <f>('1 Utsläpp'!AE21/'6 FV (kvartal)'!AE21)*1000</f>
        <v>4.9624954845838385</v>
      </c>
      <c r="AF21" s="341">
        <f>('1 Utsläpp'!AF21/'6 FV (kvartal)'!AF21)*1000</f>
        <v>6.8153745770170406</v>
      </c>
      <c r="AG21" s="341">
        <f>('1 Utsläpp'!AG21/'6 FV (kvartal)'!AG21)*1000</f>
        <v>5.718609824586995</v>
      </c>
      <c r="AH21" s="341">
        <f>('1 Utsläpp'!AH21/'6 FV (kvartal)'!AH21)*1000</f>
        <v>6.4645778455566338</v>
      </c>
      <c r="AI21" s="341">
        <f>('1 Utsläpp'!AI21/'6 FV (kvartal)'!AI21)*1000</f>
        <v>4.7878877838800653</v>
      </c>
      <c r="AJ21" s="341">
        <f>('1 Utsläpp'!AJ21/'6 FV (kvartal)'!AJ21)*1000</f>
        <v>6.7272364829637805</v>
      </c>
      <c r="AK21" s="341">
        <f>('1 Utsläpp'!AK21/'6 FV (kvartal)'!AK21)*1000</f>
        <v>5.6531829835838483</v>
      </c>
      <c r="AL21" s="341">
        <f>('1 Utsläpp'!AL21/'6 FV (kvartal)'!AL21)*1000</f>
        <v>6.7188562684198594</v>
      </c>
      <c r="AM21" s="341">
        <f>('1 Utsläpp'!AM21/'6 FV (kvartal)'!AM21)*1000</f>
        <v>5.0961588091379255</v>
      </c>
      <c r="AN21" s="341">
        <f>('1 Utsläpp'!AN21/'6 FV (kvartal)'!AN21)*1000</f>
        <v>6.216437703012784</v>
      </c>
      <c r="AO21" s="341">
        <f>('1 Utsläpp'!AO21/'6 FV (kvartal)'!AO21)*1000</f>
        <v>5.355714016756095</v>
      </c>
      <c r="AP21" s="341">
        <f>('1 Utsläpp'!AP21/'6 FV (kvartal)'!AP21)*1000</f>
        <v>6.0559941617461686</v>
      </c>
      <c r="AQ21" s="341">
        <f>('1 Utsläpp'!AQ21/'6 FV (kvartal)'!AQ21)*1000</f>
        <v>4.4167045836712893</v>
      </c>
      <c r="AR21" s="341">
        <f>('1 Utsläpp'!AR21/'6 FV (kvartal)'!AR21)*1000</f>
        <v>5.7690212717160714</v>
      </c>
      <c r="AS21" s="341">
        <f>('1 Utsläpp'!AS21/'6 FV (kvartal)'!AS21)*1000</f>
        <v>5.1987378083763627</v>
      </c>
      <c r="AT21" s="341">
        <f>('1 Utsläpp'!AT21/'6 FV (kvartal)'!AT21)*1000</f>
        <v>5.6966886096150011</v>
      </c>
      <c r="AU21" s="341">
        <f>('1 Utsläpp'!AU21/'6 FV (kvartal)'!AU21)*1000</f>
        <v>4.1516742459484863</v>
      </c>
      <c r="AV21" s="341">
        <f>('1 Utsläpp'!AV21/'6 FV (kvartal)'!AV21)*1000</f>
        <v>5.446892795246348</v>
      </c>
      <c r="AW21" s="341">
        <f>('1 Utsläpp'!AW21/'6 FV (kvartal)'!AW21)*1000</f>
        <v>5.1804829748611034</v>
      </c>
      <c r="AX21" s="341">
        <f>('1 Utsläpp'!AX21/'6 FV (kvartal)'!AX21)*1000</f>
        <v>5.9560853199498114</v>
      </c>
      <c r="AY21" s="341">
        <f>('1 Utsläpp'!AY21/'6 FV (kvartal)'!AY21)*1000</f>
        <v>4.271717770067605</v>
      </c>
      <c r="AZ21" s="341">
        <f>('1 Utsläpp'!AZ21/'6 FV (kvartal)'!AZ21)*1000</f>
        <v>5.8441110078342851</v>
      </c>
      <c r="BA21" s="341">
        <f>('1 Utsläpp'!BA21/'6 FV (kvartal)'!BA21)*1000</f>
        <v>4.5702694268178501</v>
      </c>
      <c r="BB21" s="341">
        <f>('1 Utsläpp'!BB21/'6 FV (kvartal)'!BB21)*1000</f>
        <v>5.9836296561971611</v>
      </c>
      <c r="BC21" s="341">
        <f>('1 Utsläpp'!BC21/'6 FV (kvartal)'!BC21)*1000</f>
        <v>4.7014315336151205</v>
      </c>
      <c r="BD21" s="341">
        <f>('1 Utsläpp'!BD21/'6 FV (kvartal)'!BD21)*1000</f>
        <v>6.089663760896638</v>
      </c>
      <c r="BE21" s="341">
        <f>('1 Utsläpp'!BE21/'6 FV (kvartal)'!BE21)*1000</f>
        <v>5.3467384081116416</v>
      </c>
      <c r="BF21" s="341">
        <f>('1 Utsläpp'!BF21/'6 FV (kvartal)'!BF21)*1000</f>
        <v>6.0492294836188458</v>
      </c>
      <c r="BG21" s="341">
        <f>('1 Utsläpp'!BG21/'6 FV (kvartal)'!BH21)*1000</f>
        <v>5.8506115751789975</v>
      </c>
      <c r="BH21" s="341">
        <f>('1 Utsläpp'!BH21/'6 FV (kvartal)'!BI21)*1000</f>
        <v>4.3852650606164483</v>
      </c>
      <c r="BI21" s="341">
        <f>('1 Utsläpp'!BJ21/'6 FV (kvartal)'!BJ21)*1000</f>
        <v>5.255479830539695</v>
      </c>
      <c r="BJ21" s="341">
        <f>('1 Utsläpp'!BK21/'6 FV (kvartal)'!BK21)*1000</f>
        <v>4.0076889665178772</v>
      </c>
      <c r="BK21" s="341">
        <f>('1 Utsläpp'!BL21/'6 FV (kvartal)'!BL21)*1000</f>
        <v>4.9078729057771238</v>
      </c>
      <c r="BL21" s="341">
        <f>('1 Utsläpp'!BM21/'6 FV (kvartal)'!BM21)*1000</f>
        <v>4.2587171446728274</v>
      </c>
      <c r="BM21" s="341">
        <f>('1 Utsläpp'!BN21/'6 FV (kvartal)'!BN21)*1000</f>
        <v>5.0423127660104035</v>
      </c>
      <c r="BN21" s="341">
        <f>('1 Utsläpp'!BO21/'6 FV (kvartal)'!BO21)*1000</f>
        <v>3.7861009157305454</v>
      </c>
      <c r="BO21" s="341">
        <f>('1 Utsläpp'!BP21/'6 FV (kvartal)'!BP21)*1000</f>
        <v>6.7294151271858036</v>
      </c>
      <c r="BP21" s="341">
        <f>('1 Utsläpp'!BQ21/'6 FV (kvartal)'!BQ21)*1000</f>
        <v>5.9083687017085644</v>
      </c>
      <c r="BQ21" s="341">
        <f>('1 Utsläpp'!BR21/'6 FV (kvartal)'!BR21)*1000</f>
        <v>6.572882047344236</v>
      </c>
      <c r="BR21" s="341">
        <f>('1 Utsläpp'!BS21/'6 FV (kvartal)'!BS21)*1000</f>
        <v>4.8367532025847408</v>
      </c>
      <c r="BS21" s="341">
        <f>('1 Utsläpp'!BT21/'6 FV (kvartal)'!BT21)*1000</f>
        <v>6.7033808622034092</v>
      </c>
      <c r="BT21" s="341">
        <f>('1 Utsläpp'!BU21/'6 FV (kvartal)'!BU21)*1000</f>
        <v>5.794453321159553</v>
      </c>
      <c r="BU21" s="341">
        <f>('1 Utsläpp'!BV21/'6 FV (kvartal)'!BV21)*1000</f>
        <v>6.3918476162001232</v>
      </c>
      <c r="BV21" s="121"/>
    </row>
    <row r="22" spans="1:74" s="41" customFormat="1" ht="15.75" customHeight="1" x14ac:dyDescent="0.3">
      <c r="A22" s="334"/>
      <c r="B22" s="212" t="s">
        <v>119</v>
      </c>
      <c r="C22" s="192" t="s">
        <v>10</v>
      </c>
      <c r="D22" s="341">
        <f>('1 Utsläpp'!D22/'6 FV (kvartal)'!D22)*1000</f>
        <v>5.3408441929287163</v>
      </c>
      <c r="E22" s="341">
        <f>('1 Utsläpp'!E22/'6 FV (kvartal)'!E22)*1000</f>
        <v>4.7884747114775994</v>
      </c>
      <c r="F22" s="341">
        <f>('1 Utsläpp'!F22/'6 FV (kvartal)'!F22)*1000</f>
        <v>4.824632770382026</v>
      </c>
      <c r="G22" s="341">
        <f>('1 Utsläpp'!G22/'6 FV (kvartal)'!G22)*1000</f>
        <v>4.704224603195704</v>
      </c>
      <c r="H22" s="341">
        <f>('1 Utsläpp'!H22/'6 FV (kvartal)'!H22)*1000</f>
        <v>4.8035094707491686</v>
      </c>
      <c r="I22" s="341">
        <f>('1 Utsläpp'!I22/'6 FV (kvartal)'!I22)*1000</f>
        <v>4.4281671979655428</v>
      </c>
      <c r="J22" s="341">
        <f>('1 Utsläpp'!J22/'6 FV (kvartal)'!J22)*1000</f>
        <v>4.500221922300021</v>
      </c>
      <c r="K22" s="341">
        <f>('1 Utsläpp'!K22/'6 FV (kvartal)'!K22)*1000</f>
        <v>4.1418546997773014</v>
      </c>
      <c r="L22" s="341">
        <f>('1 Utsläpp'!L22/'6 FV (kvartal)'!L22)*1000</f>
        <v>4.9754720092340667</v>
      </c>
      <c r="M22" s="341">
        <f>('1 Utsläpp'!M22/'6 FV (kvartal)'!M22)*1000</f>
        <v>4.3359237775359647</v>
      </c>
      <c r="N22" s="341">
        <f>('1 Utsläpp'!N22/'6 FV (kvartal)'!N22)*1000</f>
        <v>4.4581567102215613</v>
      </c>
      <c r="O22" s="341">
        <f>('1 Utsläpp'!O22/'6 FV (kvartal)'!O22)*1000</f>
        <v>4.1643014191485115</v>
      </c>
      <c r="P22" s="341">
        <f>('1 Utsläpp'!P22/'6 FV (kvartal)'!P22)*1000</f>
        <v>5.0380118700252092</v>
      </c>
      <c r="Q22" s="341">
        <f>('1 Utsläpp'!Q22/'6 FV (kvartal)'!Q22)*1000</f>
        <v>4.3701210753129489</v>
      </c>
      <c r="R22" s="341">
        <f>('1 Utsläpp'!R22/'6 FV (kvartal)'!R22)*1000</f>
        <v>4.3596048916598358</v>
      </c>
      <c r="S22" s="341">
        <f>('1 Utsläpp'!S22/'6 FV (kvartal)'!S22)*1000</f>
        <v>4.0793519067377986</v>
      </c>
      <c r="T22" s="341">
        <f>('1 Utsläpp'!T22/'6 FV (kvartal)'!T22)*1000</f>
        <v>4.362101225119174</v>
      </c>
      <c r="U22" s="341">
        <f>('1 Utsläpp'!U22/'6 FV (kvartal)'!U22)*1000</f>
        <v>3.9386935592487595</v>
      </c>
      <c r="V22" s="341">
        <f>('1 Utsläpp'!V22/'6 FV (kvartal)'!V22)*1000</f>
        <v>3.9845402972241653</v>
      </c>
      <c r="W22" s="341">
        <f>('1 Utsläpp'!W22/'6 FV (kvartal)'!W22)*1000</f>
        <v>3.812145890940386</v>
      </c>
      <c r="X22" s="341">
        <f>('1 Utsläpp'!X22/'6 FV (kvartal)'!X22)*1000</f>
        <v>4.2188034820577816</v>
      </c>
      <c r="Y22" s="341">
        <f>('1 Utsläpp'!Y22/'6 FV (kvartal)'!Y22)*1000</f>
        <v>3.6716803543416079</v>
      </c>
      <c r="Z22" s="341">
        <f>('1 Utsläpp'!Z22/'6 FV (kvartal)'!Z22)*1000</f>
        <v>3.7212721201742247</v>
      </c>
      <c r="AA22" s="341">
        <f>('1 Utsläpp'!AA22/'6 FV (kvartal)'!AA22)*1000</f>
        <v>3.4133568049290353</v>
      </c>
      <c r="AB22" s="341">
        <f>('1 Utsläpp'!AB22/'6 FV (kvartal)'!AB22)*1000</f>
        <v>3.5787973684435079</v>
      </c>
      <c r="AC22" s="341">
        <f>('1 Utsläpp'!AC22/'6 FV (kvartal)'!AC22)*1000</f>
        <v>3.1707840877365041</v>
      </c>
      <c r="AD22" s="341">
        <f>('1 Utsläpp'!AD22/'6 FV (kvartal)'!AD22)*1000</f>
        <v>3.2610270206350145</v>
      </c>
      <c r="AE22" s="341">
        <f>('1 Utsläpp'!AE22/'6 FV (kvartal)'!AE22)*1000</f>
        <v>3.1168507835340478</v>
      </c>
      <c r="AF22" s="341">
        <f>('1 Utsläpp'!AF22/'6 FV (kvartal)'!AF22)*1000</f>
        <v>3.4401111831110809</v>
      </c>
      <c r="AG22" s="341">
        <f>('1 Utsläpp'!AG22/'6 FV (kvartal)'!AG22)*1000</f>
        <v>3.0355685213971877</v>
      </c>
      <c r="AH22" s="341">
        <f>('1 Utsläpp'!AH22/'6 FV (kvartal)'!AH22)*1000</f>
        <v>3.0471263059011076</v>
      </c>
      <c r="AI22" s="341">
        <f>('1 Utsläpp'!AI22/'6 FV (kvartal)'!AI22)*1000</f>
        <v>2.8177450053905844</v>
      </c>
      <c r="AJ22" s="341">
        <f>('1 Utsläpp'!AJ22/'6 FV (kvartal)'!AJ22)*1000</f>
        <v>3.1417468924934107</v>
      </c>
      <c r="AK22" s="341">
        <f>('1 Utsläpp'!AK22/'6 FV (kvartal)'!AK22)*1000</f>
        <v>2.8333980946766175</v>
      </c>
      <c r="AL22" s="341">
        <f>('1 Utsläpp'!AL22/'6 FV (kvartal)'!AL22)*1000</f>
        <v>3.0478214665249732</v>
      </c>
      <c r="AM22" s="341">
        <f>('1 Utsläpp'!AM22/'6 FV (kvartal)'!AM22)*1000</f>
        <v>2.787927602284038</v>
      </c>
      <c r="AN22" s="341">
        <f>('1 Utsläpp'!AN22/'6 FV (kvartal)'!AN22)*1000</f>
        <v>3.0426687354538404</v>
      </c>
      <c r="AO22" s="341">
        <f>('1 Utsläpp'!AO22/'6 FV (kvartal)'!AO22)*1000</f>
        <v>2.7020602218700476</v>
      </c>
      <c r="AP22" s="341">
        <f>('1 Utsläpp'!AP22/'6 FV (kvartal)'!AP22)*1000</f>
        <v>2.8128696000801843</v>
      </c>
      <c r="AQ22" s="341">
        <f>('1 Utsläpp'!AQ22/'6 FV (kvartal)'!AQ22)*1000</f>
        <v>2.5680501597303729</v>
      </c>
      <c r="AR22" s="341">
        <f>('1 Utsläpp'!AR22/'6 FV (kvartal)'!AR22)*1000</f>
        <v>2.9636785764370415</v>
      </c>
      <c r="AS22" s="341">
        <f>('1 Utsläpp'!AS22/'6 FV (kvartal)'!AS22)*1000</f>
        <v>2.7340272344118826</v>
      </c>
      <c r="AT22" s="341">
        <f>('1 Utsläpp'!AT22/'6 FV (kvartal)'!AT22)*1000</f>
        <v>3.0245730407253464</v>
      </c>
      <c r="AU22" s="341">
        <f>('1 Utsläpp'!AU22/'6 FV (kvartal)'!AU22)*1000</f>
        <v>2.6589274747914975</v>
      </c>
      <c r="AV22" s="341">
        <f>('1 Utsläpp'!AV22/'6 FV (kvartal)'!AV22)*1000</f>
        <v>3.0387257233297729</v>
      </c>
      <c r="AW22" s="341">
        <f>('1 Utsläpp'!AW22/'6 FV (kvartal)'!AW22)*1000</f>
        <v>2.7057955903669608</v>
      </c>
      <c r="AX22" s="341">
        <f>('1 Utsläpp'!AX22/'6 FV (kvartal)'!AX22)*1000</f>
        <v>2.9145755797067188</v>
      </c>
      <c r="AY22" s="341">
        <f>('1 Utsläpp'!AY22/'6 FV (kvartal)'!AY22)*1000</f>
        <v>2.4729814875933869</v>
      </c>
      <c r="AZ22" s="341">
        <f>('1 Utsläpp'!AZ22/'6 FV (kvartal)'!AZ22)*1000</f>
        <v>2.6315447998442876</v>
      </c>
      <c r="BA22" s="341">
        <f>('1 Utsläpp'!BA22/'6 FV (kvartal)'!BA22)*1000</f>
        <v>2.4631559058518677</v>
      </c>
      <c r="BB22" s="341">
        <f>('1 Utsläpp'!BB22/'6 FV (kvartal)'!BB22)*1000</f>
        <v>2.4847431985435526</v>
      </c>
      <c r="BC22" s="341">
        <f>('1 Utsläpp'!BC22/'6 FV (kvartal)'!BC22)*1000</f>
        <v>2.1943951343014283</v>
      </c>
      <c r="BD22" s="341">
        <f>('1 Utsläpp'!BD22/'6 FV (kvartal)'!BD22)*1000</f>
        <v>2.2872747279290402</v>
      </c>
      <c r="BE22" s="341">
        <f>('1 Utsläpp'!BE22/'6 FV (kvartal)'!BE22)*1000</f>
        <v>2.2284057154262502</v>
      </c>
      <c r="BF22" s="341">
        <f>('1 Utsläpp'!BF22/'6 FV (kvartal)'!BF22)*1000</f>
        <v>2.4081937292632292</v>
      </c>
      <c r="BG22" s="341">
        <f>('1 Utsläpp'!BG22/'6 FV (kvartal)'!BH22)*1000</f>
        <v>2.7630634893980792</v>
      </c>
      <c r="BH22" s="341">
        <f>('1 Utsläpp'!BH22/'6 FV (kvartal)'!BI22)*1000</f>
        <v>2.1631227074909303</v>
      </c>
      <c r="BI22" s="341">
        <f>('1 Utsläpp'!BJ22/'6 FV (kvartal)'!BJ22)*1000</f>
        <v>2.3933341886555759</v>
      </c>
      <c r="BJ22" s="341">
        <f>('1 Utsläpp'!BK22/'6 FV (kvartal)'!BK22)*1000</f>
        <v>2.4258693076259163</v>
      </c>
      <c r="BK22" s="341">
        <f>('1 Utsläpp'!BL22/'6 FV (kvartal)'!BL22)*1000</f>
        <v>2.5326680737475944</v>
      </c>
      <c r="BL22" s="341">
        <f>('1 Utsläpp'!BM22/'6 FV (kvartal)'!BM22)*1000</f>
        <v>2.3904943338609588</v>
      </c>
      <c r="BM22" s="341">
        <f>('1 Utsläpp'!BN22/'6 FV (kvartal)'!BN22)*1000</f>
        <v>2.2859579840962816</v>
      </c>
      <c r="BN22" s="341">
        <f>('1 Utsläpp'!BO22/'6 FV (kvartal)'!BO22)*1000</f>
        <v>2.242024630409702</v>
      </c>
      <c r="BO22" s="341">
        <f>('1 Utsläpp'!BP22/'6 FV (kvartal)'!BP22)*1000</f>
        <v>2.88211244889539</v>
      </c>
      <c r="BP22" s="341">
        <f>('1 Utsläpp'!BQ22/'6 FV (kvartal)'!BQ22)*1000</f>
        <v>2.8339470923314156</v>
      </c>
      <c r="BQ22" s="341">
        <f>('1 Utsläpp'!BR22/'6 FV (kvartal)'!BR22)*1000</f>
        <v>2.7385695187165777</v>
      </c>
      <c r="BR22" s="341">
        <f>('1 Utsläpp'!BS22/'6 FV (kvartal)'!BS22)*1000</f>
        <v>2.4281874039938556</v>
      </c>
      <c r="BS22" s="341">
        <f>('1 Utsläpp'!BT22/'6 FV (kvartal)'!BT22)*1000</f>
        <v>2.8208635706722931</v>
      </c>
      <c r="BT22" s="341">
        <f>('1 Utsläpp'!BU22/'6 FV (kvartal)'!BU22)*1000</f>
        <v>2.5002121756161255</v>
      </c>
      <c r="BU22" s="341">
        <f>('1 Utsläpp'!BV22/'6 FV (kvartal)'!BV22)*1000</f>
        <v>2.4332719957583508</v>
      </c>
      <c r="BV22" s="121"/>
    </row>
    <row r="23" spans="1:74" s="41" customFormat="1" ht="15.75" customHeight="1" x14ac:dyDescent="0.3">
      <c r="A23" s="334"/>
      <c r="B23" s="212" t="s">
        <v>120</v>
      </c>
      <c r="C23" s="192" t="s">
        <v>42</v>
      </c>
      <c r="D23" s="341">
        <f>('1 Utsläpp'!D23/'6 FV (kvartal)'!D23)*1000</f>
        <v>50.190448956248211</v>
      </c>
      <c r="E23" s="341">
        <f>('1 Utsläpp'!E23/'6 FV (kvartal)'!E23)*1000</f>
        <v>50.984866249391224</v>
      </c>
      <c r="F23" s="341">
        <f>('1 Utsläpp'!F23/'6 FV (kvartal)'!F23)*1000</f>
        <v>52.543851277842457</v>
      </c>
      <c r="G23" s="341">
        <f>('1 Utsläpp'!G23/'6 FV (kvartal)'!G23)*1000</f>
        <v>51.791413965589904</v>
      </c>
      <c r="H23" s="341">
        <f>('1 Utsläpp'!H23/'6 FV (kvartal)'!H23)*1000</f>
        <v>50.827387901586881</v>
      </c>
      <c r="I23" s="341">
        <f>('1 Utsläpp'!I23/'6 FV (kvartal)'!I23)*1000</f>
        <v>51.74818431742645</v>
      </c>
      <c r="J23" s="341">
        <f>('1 Utsläpp'!J23/'6 FV (kvartal)'!J23)*1000</f>
        <v>52.737052896188835</v>
      </c>
      <c r="K23" s="341">
        <f>('1 Utsläpp'!K23/'6 FV (kvartal)'!K23)*1000</f>
        <v>50.786626337264778</v>
      </c>
      <c r="L23" s="341">
        <f>('1 Utsläpp'!L23/'6 FV (kvartal)'!L23)*1000</f>
        <v>53.776571391196285</v>
      </c>
      <c r="M23" s="341">
        <f>('1 Utsläpp'!M23/'6 FV (kvartal)'!M23)*1000</f>
        <v>48.256116911865533</v>
      </c>
      <c r="N23" s="341">
        <f>('1 Utsläpp'!N23/'6 FV (kvartal)'!N23)*1000</f>
        <v>48.041993033236466</v>
      </c>
      <c r="O23" s="341">
        <f>('1 Utsläpp'!O23/'6 FV (kvartal)'!O23)*1000</f>
        <v>47.166940258590479</v>
      </c>
      <c r="P23" s="341">
        <f>('1 Utsläpp'!P23/'6 FV (kvartal)'!P23)*1000</f>
        <v>42.149835239387485</v>
      </c>
      <c r="Q23" s="341">
        <f>('1 Utsläpp'!Q23/'6 FV (kvartal)'!Q23)*1000</f>
        <v>38.403258447985579</v>
      </c>
      <c r="R23" s="341">
        <f>('1 Utsläpp'!R23/'6 FV (kvartal)'!R23)*1000</f>
        <v>38.812886843358193</v>
      </c>
      <c r="S23" s="341">
        <f>('1 Utsläpp'!S23/'6 FV (kvartal)'!S23)*1000</f>
        <v>36.727923038973856</v>
      </c>
      <c r="T23" s="341">
        <f>('1 Utsläpp'!T23/'6 FV (kvartal)'!T23)*1000</f>
        <v>34.408841048821131</v>
      </c>
      <c r="U23" s="341">
        <f>('1 Utsläpp'!U23/'6 FV (kvartal)'!U23)*1000</f>
        <v>34.00359712230216</v>
      </c>
      <c r="V23" s="341">
        <f>('1 Utsläpp'!V23/'6 FV (kvartal)'!V23)*1000</f>
        <v>35.68669928659471</v>
      </c>
      <c r="W23" s="341">
        <f>('1 Utsläpp'!W23/'6 FV (kvartal)'!W23)*1000</f>
        <v>35.142066255915708</v>
      </c>
      <c r="X23" s="341">
        <f>('1 Utsläpp'!X23/'6 FV (kvartal)'!X23)*1000</f>
        <v>36.888836736290386</v>
      </c>
      <c r="Y23" s="341">
        <f>('1 Utsläpp'!Y23/'6 FV (kvartal)'!Y23)*1000</f>
        <v>35.203084479708728</v>
      </c>
      <c r="Z23" s="341">
        <f>('1 Utsläpp'!Z23/'6 FV (kvartal)'!Z23)*1000</f>
        <v>34.348421494695714</v>
      </c>
      <c r="AA23" s="341">
        <f>('1 Utsläpp'!AA23/'6 FV (kvartal)'!AA23)*1000</f>
        <v>31.711510607480619</v>
      </c>
      <c r="AB23" s="341">
        <f>('1 Utsläpp'!AB23/'6 FV (kvartal)'!AB23)*1000</f>
        <v>32.033913891085646</v>
      </c>
      <c r="AC23" s="341">
        <f>('1 Utsläpp'!AC23/'6 FV (kvartal)'!AC23)*1000</f>
        <v>32.343429628765278</v>
      </c>
      <c r="AD23" s="341">
        <f>('1 Utsläpp'!AD23/'6 FV (kvartal)'!AD23)*1000</f>
        <v>38.029233334515908</v>
      </c>
      <c r="AE23" s="341">
        <f>('1 Utsläpp'!AE23/'6 FV (kvartal)'!AE23)*1000</f>
        <v>33.970112574763739</v>
      </c>
      <c r="AF23" s="341">
        <f>('1 Utsläpp'!AF23/'6 FV (kvartal)'!AF23)*1000</f>
        <v>38.566536203522503</v>
      </c>
      <c r="AG23" s="341">
        <f>('1 Utsläpp'!AG23/'6 FV (kvartal)'!AG23)*1000</f>
        <v>36.723276723276726</v>
      </c>
      <c r="AH23" s="341">
        <f>('1 Utsläpp'!AH23/'6 FV (kvartal)'!AH23)*1000</f>
        <v>38.943148423611362</v>
      </c>
      <c r="AI23" s="341">
        <f>('1 Utsläpp'!AI23/'6 FV (kvartal)'!AI23)*1000</f>
        <v>37.658308307386186</v>
      </c>
      <c r="AJ23" s="341">
        <f>('1 Utsläpp'!AJ23/'6 FV (kvartal)'!AJ23)*1000</f>
        <v>42.088099908714817</v>
      </c>
      <c r="AK23" s="341">
        <f>('1 Utsläpp'!AK23/'6 FV (kvartal)'!AK23)*1000</f>
        <v>37.122146395538159</v>
      </c>
      <c r="AL23" s="341">
        <f>('1 Utsläpp'!AL23/'6 FV (kvartal)'!AL23)*1000</f>
        <v>41.764903650487504</v>
      </c>
      <c r="AM23" s="341">
        <f>('1 Utsläpp'!AM23/'6 FV (kvartal)'!AM23)*1000</f>
        <v>41.727913684435421</v>
      </c>
      <c r="AN23" s="341">
        <f>('1 Utsläpp'!AN23/'6 FV (kvartal)'!AN23)*1000</f>
        <v>37.702582206612917</v>
      </c>
      <c r="AO23" s="341">
        <f>('1 Utsläpp'!AO23/'6 FV (kvartal)'!AO23)*1000</f>
        <v>35.787247720390447</v>
      </c>
      <c r="AP23" s="341">
        <f>('1 Utsläpp'!AP23/'6 FV (kvartal)'!AP23)*1000</f>
        <v>39.925010542527644</v>
      </c>
      <c r="AQ23" s="341">
        <f>('1 Utsläpp'!AQ23/'6 FV (kvartal)'!AQ23)*1000</f>
        <v>36.0384667205605</v>
      </c>
      <c r="AR23" s="341">
        <f>('1 Utsläpp'!AR23/'6 FV (kvartal)'!AR23)*1000</f>
        <v>34.589466564619194</v>
      </c>
      <c r="AS23" s="341">
        <f>('1 Utsläpp'!AS23/'6 FV (kvartal)'!AS23)*1000</f>
        <v>34.63901025911877</v>
      </c>
      <c r="AT23" s="341">
        <f>('1 Utsläpp'!AT23/'6 FV (kvartal)'!AT23)*1000</f>
        <v>37.546526734945246</v>
      </c>
      <c r="AU23" s="341">
        <f>('1 Utsläpp'!AU23/'6 FV (kvartal)'!AU23)*1000</f>
        <v>34.824961694757185</v>
      </c>
      <c r="AV23" s="341">
        <f>('1 Utsläpp'!AV23/'6 FV (kvartal)'!AV23)*1000</f>
        <v>32.984299496139357</v>
      </c>
      <c r="AW23" s="341">
        <f>('1 Utsläpp'!AW23/'6 FV (kvartal)'!AW23)*1000</f>
        <v>33.761976403515717</v>
      </c>
      <c r="AX23" s="341">
        <f>('1 Utsläpp'!AX23/'6 FV (kvartal)'!AX23)*1000</f>
        <v>35.581725953927176</v>
      </c>
      <c r="AY23" s="341">
        <f>('1 Utsläpp'!AY23/'6 FV (kvartal)'!AY23)*1000</f>
        <v>33.014141217346129</v>
      </c>
      <c r="AZ23" s="341">
        <f>('1 Utsläpp'!AZ23/'6 FV (kvartal)'!AZ23)*1000</f>
        <v>33.892979596425157</v>
      </c>
      <c r="BA23" s="341">
        <f>('1 Utsläpp'!BA23/'6 FV (kvartal)'!BA23)*1000</f>
        <v>30.766687620777166</v>
      </c>
      <c r="BB23" s="341">
        <f>('1 Utsläpp'!BB23/'6 FV (kvartal)'!BB23)*1000</f>
        <v>32.169782740413744</v>
      </c>
      <c r="BC23" s="341">
        <f>('1 Utsläpp'!BC23/'6 FV (kvartal)'!BC23)*1000</f>
        <v>29.853243383497666</v>
      </c>
      <c r="BD23" s="341">
        <f>('1 Utsläpp'!BD23/'6 FV (kvartal)'!BD23)*1000</f>
        <v>33.01845572673691</v>
      </c>
      <c r="BE23" s="341">
        <f>('1 Utsläpp'!BE23/'6 FV (kvartal)'!BE23)*1000</f>
        <v>33.081612341378452</v>
      </c>
      <c r="BF23" s="341">
        <f>('1 Utsläpp'!BF23/'6 FV (kvartal)'!BF23)*1000</f>
        <v>32.744987177675021</v>
      </c>
      <c r="BG23" s="341">
        <f>('1 Utsläpp'!BG23/'6 FV (kvartal)'!BH23)*1000</f>
        <v>33.053271082807527</v>
      </c>
      <c r="BH23" s="341">
        <f>('1 Utsläpp'!BH23/'6 FV (kvartal)'!BI23)*1000</f>
        <v>28.100694154052022</v>
      </c>
      <c r="BI23" s="341">
        <f>('1 Utsläpp'!BJ23/'6 FV (kvartal)'!BJ23)*1000</f>
        <v>34.957434631755909</v>
      </c>
      <c r="BJ23" s="341">
        <f>('1 Utsläpp'!BK23/'6 FV (kvartal)'!BK23)*1000</f>
        <v>35.279595028674258</v>
      </c>
      <c r="BK23" s="341">
        <f>('1 Utsläpp'!BL23/'6 FV (kvartal)'!BL23)*1000</f>
        <v>31.618683198734342</v>
      </c>
      <c r="BL23" s="341">
        <f>('1 Utsläpp'!BM23/'6 FV (kvartal)'!BM23)*1000</f>
        <v>32.104759085447611</v>
      </c>
      <c r="BM23" s="341">
        <f>('1 Utsläpp'!BN23/'6 FV (kvartal)'!BN23)*1000</f>
        <v>38.45870427171392</v>
      </c>
      <c r="BN23" s="341">
        <f>('1 Utsläpp'!BO23/'6 FV (kvartal)'!BO23)*1000</f>
        <v>38.375431139602128</v>
      </c>
      <c r="BO23" s="341">
        <f>('1 Utsläpp'!BP23/'6 FV (kvartal)'!BP23)*1000</f>
        <v>37.820900302235742</v>
      </c>
      <c r="BP23" s="341">
        <f>('1 Utsläpp'!BQ23/'6 FV (kvartal)'!BQ23)*1000</f>
        <v>38.974121472183889</v>
      </c>
      <c r="BQ23" s="341">
        <f>('1 Utsläpp'!BR23/'6 FV (kvartal)'!BR23)*1000</f>
        <v>45.583639161832608</v>
      </c>
      <c r="BR23" s="341">
        <f>('1 Utsläpp'!BS23/'6 FV (kvartal)'!BS23)*1000</f>
        <v>45.407889839970224</v>
      </c>
      <c r="BS23" s="341">
        <f>('1 Utsläpp'!BT23/'6 FV (kvartal)'!BT23)*1000</f>
        <v>36.503907433210159</v>
      </c>
      <c r="BT23" s="341">
        <f>('1 Utsläpp'!BU23/'6 FV (kvartal)'!BU23)*1000</f>
        <v>40.240775121838013</v>
      </c>
      <c r="BU23" s="341">
        <f>('1 Utsläpp'!BV23/'6 FV (kvartal)'!BV23)*1000</f>
        <v>44.53888430334387</v>
      </c>
      <c r="BV23" s="121"/>
    </row>
    <row r="24" spans="1:74" s="41" customFormat="1" ht="15.75" customHeight="1" x14ac:dyDescent="0.3">
      <c r="A24" s="334"/>
      <c r="B24" s="212" t="s">
        <v>121</v>
      </c>
      <c r="C24" s="192" t="s">
        <v>11</v>
      </c>
      <c r="D24" s="341">
        <f>('1 Utsläpp'!D24/'6 FV (kvartal)'!D24)*1000</f>
        <v>1.4934313525287592</v>
      </c>
      <c r="E24" s="341">
        <f>('1 Utsläpp'!E24/'6 FV (kvartal)'!E24)*1000</f>
        <v>1.213486720033929</v>
      </c>
      <c r="F24" s="341">
        <f>('1 Utsläpp'!F24/'6 FV (kvartal)'!F24)*1000</f>
        <v>1.1098415221819264</v>
      </c>
      <c r="G24" s="341">
        <f>('1 Utsläpp'!G24/'6 FV (kvartal)'!G24)*1000</f>
        <v>1.2616309310524185</v>
      </c>
      <c r="H24" s="341">
        <f>('1 Utsläpp'!H24/'6 FV (kvartal)'!H24)*1000</f>
        <v>1.4025767034134682</v>
      </c>
      <c r="I24" s="341">
        <f>('1 Utsläpp'!I24/'6 FV (kvartal)'!I24)*1000</f>
        <v>1.2570346018833232</v>
      </c>
      <c r="J24" s="341">
        <f>('1 Utsläpp'!J24/'6 FV (kvartal)'!J24)*1000</f>
        <v>1.1417797888386123</v>
      </c>
      <c r="K24" s="341">
        <f>('1 Utsläpp'!K24/'6 FV (kvartal)'!K24)*1000</f>
        <v>1.3614995537042547</v>
      </c>
      <c r="L24" s="341">
        <f>('1 Utsläpp'!L24/'6 FV (kvartal)'!L24)*1000</f>
        <v>1.5826846920660931</v>
      </c>
      <c r="M24" s="341">
        <f>('1 Utsläpp'!M24/'6 FV (kvartal)'!M24)*1000</f>
        <v>1.2578958832498368</v>
      </c>
      <c r="N24" s="341">
        <f>('1 Utsläpp'!N24/'6 FV (kvartal)'!N24)*1000</f>
        <v>1.1124430592184127</v>
      </c>
      <c r="O24" s="341">
        <f>('1 Utsläpp'!O24/'6 FV (kvartal)'!O24)*1000</f>
        <v>1.355122005447168</v>
      </c>
      <c r="P24" s="341">
        <f>('1 Utsläpp'!P24/'6 FV (kvartal)'!P24)*1000</f>
        <v>1.4140830605302011</v>
      </c>
      <c r="Q24" s="341">
        <f>('1 Utsläpp'!Q24/'6 FV (kvartal)'!Q24)*1000</f>
        <v>1.1846617478956667</v>
      </c>
      <c r="R24" s="341">
        <f>('1 Utsläpp'!R24/'6 FV (kvartal)'!R24)*1000</f>
        <v>1.0574615276012989</v>
      </c>
      <c r="S24" s="341">
        <f>('1 Utsläpp'!S24/'6 FV (kvartal)'!S24)*1000</f>
        <v>1.2213483146067414</v>
      </c>
      <c r="T24" s="341">
        <f>('1 Utsläpp'!T24/'6 FV (kvartal)'!T24)*1000</f>
        <v>1.2636165577342049</v>
      </c>
      <c r="U24" s="341">
        <f>('1 Utsläpp'!U24/'6 FV (kvartal)'!U24)*1000</f>
        <v>1.0542290570619182</v>
      </c>
      <c r="V24" s="341">
        <f>('1 Utsläpp'!V24/'6 FV (kvartal)'!V24)*1000</f>
        <v>0.99341824897012165</v>
      </c>
      <c r="W24" s="341">
        <f>('1 Utsläpp'!W24/'6 FV (kvartal)'!W24)*1000</f>
        <v>1.1574994477578973</v>
      </c>
      <c r="X24" s="341">
        <f>('1 Utsläpp'!X24/'6 FV (kvartal)'!X24)*1000</f>
        <v>1.2316501187793141</v>
      </c>
      <c r="Y24" s="341">
        <f>('1 Utsläpp'!Y24/'6 FV (kvartal)'!Y24)*1000</f>
        <v>1.0286710577295621</v>
      </c>
      <c r="Z24" s="341">
        <f>('1 Utsläpp'!Z24/'6 FV (kvartal)'!Z24)*1000</f>
        <v>0.96353340883352212</v>
      </c>
      <c r="AA24" s="341">
        <f>('1 Utsläpp'!AA24/'6 FV (kvartal)'!AA24)*1000</f>
        <v>1.060669021400374</v>
      </c>
      <c r="AB24" s="341">
        <f>('1 Utsläpp'!AB24/'6 FV (kvartal)'!AB24)*1000</f>
        <v>1.1291821561338291</v>
      </c>
      <c r="AC24" s="341">
        <f>('1 Utsläpp'!AC24/'6 FV (kvartal)'!AC24)*1000</f>
        <v>0.9594644849386389</v>
      </c>
      <c r="AD24" s="341">
        <f>('1 Utsläpp'!AD24/'6 FV (kvartal)'!AD24)*1000</f>
        <v>0.90634573304157551</v>
      </c>
      <c r="AE24" s="341">
        <f>('1 Utsläpp'!AE24/'6 FV (kvartal)'!AE24)*1000</f>
        <v>1.0164876720617153</v>
      </c>
      <c r="AF24" s="341">
        <f>('1 Utsläpp'!AF24/'6 FV (kvartal)'!AF24)*1000</f>
        <v>1.0389182058047493</v>
      </c>
      <c r="AG24" s="341">
        <f>('1 Utsläpp'!AG24/'6 FV (kvartal)'!AG24)*1000</f>
        <v>0.93452380952380953</v>
      </c>
      <c r="AH24" s="341">
        <f>('1 Utsläpp'!AH24/'6 FV (kvartal)'!AH24)*1000</f>
        <v>0.835265893642543</v>
      </c>
      <c r="AI24" s="341">
        <f>('1 Utsläpp'!AI24/'6 FV (kvartal)'!AI24)*1000</f>
        <v>0.94416196296123511</v>
      </c>
      <c r="AJ24" s="341">
        <f>('1 Utsläpp'!AJ24/'6 FV (kvartal)'!AJ24)*1000</f>
        <v>0.93732583472665554</v>
      </c>
      <c r="AK24" s="341">
        <f>('1 Utsläpp'!AK24/'6 FV (kvartal)'!AK24)*1000</f>
        <v>0.8534085084572014</v>
      </c>
      <c r="AL24" s="341">
        <f>('1 Utsläpp'!AL24/'6 FV (kvartal)'!AL24)*1000</f>
        <v>0.78898029462406738</v>
      </c>
      <c r="AM24" s="341">
        <f>('1 Utsläpp'!AM24/'6 FV (kvartal)'!AM24)*1000</f>
        <v>0.9304493753496178</v>
      </c>
      <c r="AN24" s="341">
        <f>('1 Utsläpp'!AN24/'6 FV (kvartal)'!AN24)*1000</f>
        <v>0.95126187800143047</v>
      </c>
      <c r="AO24" s="341">
        <f>('1 Utsläpp'!AO24/'6 FV (kvartal)'!AO24)*1000</f>
        <v>0.8638900815800773</v>
      </c>
      <c r="AP24" s="341">
        <f>('1 Utsläpp'!AP24/'6 FV (kvartal)'!AP24)*1000</f>
        <v>0.78025538402896888</v>
      </c>
      <c r="AQ24" s="341">
        <f>('1 Utsläpp'!AQ24/'6 FV (kvartal)'!AQ24)*1000</f>
        <v>0.88712960868581758</v>
      </c>
      <c r="AR24" s="341">
        <f>('1 Utsläpp'!AR24/'6 FV (kvartal)'!AR24)*1000</f>
        <v>0.8797948821074858</v>
      </c>
      <c r="AS24" s="341">
        <f>('1 Utsläpp'!AS24/'6 FV (kvartal)'!AS24)*1000</f>
        <v>0.78835459600915936</v>
      </c>
      <c r="AT24" s="341">
        <f>('1 Utsläpp'!AT24/'6 FV (kvartal)'!AT24)*1000</f>
        <v>0.75116305457846355</v>
      </c>
      <c r="AU24" s="341">
        <f>('1 Utsläpp'!AU24/'6 FV (kvartal)'!AU24)*1000</f>
        <v>0.83403725603521095</v>
      </c>
      <c r="AV24" s="341">
        <f>('1 Utsläpp'!AV24/'6 FV (kvartal)'!AV24)*1000</f>
        <v>0.8223230132123841</v>
      </c>
      <c r="AW24" s="341">
        <f>('1 Utsläpp'!AW24/'6 FV (kvartal)'!AW24)*1000</f>
        <v>0.76849937990905326</v>
      </c>
      <c r="AX24" s="341">
        <f>('1 Utsläpp'!AX24/'6 FV (kvartal)'!AX24)*1000</f>
        <v>0.73343061208816529</v>
      </c>
      <c r="AY24" s="341">
        <f>('1 Utsläpp'!AY24/'6 FV (kvartal)'!AY24)*1000</f>
        <v>0.79868368390625699</v>
      </c>
      <c r="AZ24" s="341">
        <f>('1 Utsläpp'!AZ24/'6 FV (kvartal)'!AZ24)*1000</f>
        <v>0.8992343374503996</v>
      </c>
      <c r="BA24" s="341">
        <f>('1 Utsläpp'!BA24/'6 FV (kvartal)'!BA24)*1000</f>
        <v>1.3986984815618222</v>
      </c>
      <c r="BB24" s="341">
        <f>('1 Utsläpp'!BB24/'6 FV (kvartal)'!BB24)*1000</f>
        <v>0.91197091664502716</v>
      </c>
      <c r="BC24" s="341">
        <f>('1 Utsläpp'!BC24/'6 FV (kvartal)'!BC24)*1000</f>
        <v>1.536627853671954</v>
      </c>
      <c r="BD24" s="341">
        <f>('1 Utsläpp'!BD24/'6 FV (kvartal)'!BD24)*1000</f>
        <v>1.564570380185506</v>
      </c>
      <c r="BE24" s="341">
        <f>('1 Utsläpp'!BE24/'6 FV (kvartal)'!BE24)*1000</f>
        <v>1.2215017778707384</v>
      </c>
      <c r="BF24" s="341">
        <f>('1 Utsläpp'!BF24/'6 FV (kvartal)'!BF24)*1000</f>
        <v>0.73840095171678222</v>
      </c>
      <c r="BG24" s="341">
        <f>('1 Utsläpp'!BG24/'6 FV (kvartal)'!BH24)*1000</f>
        <v>0.92932229926191012</v>
      </c>
      <c r="BH24" s="341">
        <f>('1 Utsläpp'!BH24/'6 FV (kvartal)'!BI24)*1000</f>
        <v>0.55828409178113736</v>
      </c>
      <c r="BI24" s="341">
        <f>('1 Utsläpp'!BJ24/'6 FV (kvartal)'!BJ24)*1000</f>
        <v>0.54425104192203966</v>
      </c>
      <c r="BJ24" s="341">
        <f>('1 Utsläpp'!BK24/'6 FV (kvartal)'!BK24)*1000</f>
        <v>0.65237010614981294</v>
      </c>
      <c r="BK24" s="341">
        <f>('1 Utsläpp'!BL24/'6 FV (kvartal)'!BL24)*1000</f>
        <v>0.67942942942942941</v>
      </c>
      <c r="BL24" s="341">
        <f>('1 Utsläpp'!BM24/'6 FV (kvartal)'!BM24)*1000</f>
        <v>0.59131909644591785</v>
      </c>
      <c r="BM24" s="341">
        <f>('1 Utsläpp'!BN24/'6 FV (kvartal)'!BN24)*1000</f>
        <v>0.52868275601634118</v>
      </c>
      <c r="BN24" s="341">
        <f>('1 Utsläpp'!BO24/'6 FV (kvartal)'!BO24)*1000</f>
        <v>0.6269907795473596</v>
      </c>
      <c r="BO24" s="341">
        <f>('1 Utsläpp'!BP24/'6 FV (kvartal)'!BP24)*1000</f>
        <v>0.81883365200764813</v>
      </c>
      <c r="BP24" s="341">
        <f>('1 Utsläpp'!BQ24/'6 FV (kvartal)'!BQ24)*1000</f>
        <v>0.71808825269135224</v>
      </c>
      <c r="BQ24" s="341">
        <f>('1 Utsläpp'!BR24/'6 FV (kvartal)'!BR24)*1000</f>
        <v>0.64236588720770293</v>
      </c>
      <c r="BR24" s="341">
        <f>('1 Utsläpp'!BS24/'6 FV (kvartal)'!BS24)*1000</f>
        <v>0.70664168228190716</v>
      </c>
      <c r="BS24" s="341">
        <f>('1 Utsläpp'!BT24/'6 FV (kvartal)'!BT24)*1000</f>
        <v>0.77971489115777315</v>
      </c>
      <c r="BT24" s="341">
        <f>('1 Utsläpp'!BU24/'6 FV (kvartal)'!BU24)*1000</f>
        <v>0.68224964404366395</v>
      </c>
      <c r="BU24" s="341">
        <f>('1 Utsläpp'!BV24/'6 FV (kvartal)'!BV24)*1000</f>
        <v>0.59266448028913721</v>
      </c>
      <c r="BV24" s="121"/>
    </row>
    <row r="25" spans="1:74" s="41" customFormat="1" ht="15.75" customHeight="1" x14ac:dyDescent="0.3">
      <c r="A25" s="334"/>
      <c r="B25" s="212" t="s">
        <v>122</v>
      </c>
      <c r="C25" s="192" t="s">
        <v>43</v>
      </c>
      <c r="D25" s="341">
        <f>('1 Utsläpp'!D25/'6 FV (kvartal)'!D25)*1000</f>
        <v>1.3013265950726469</v>
      </c>
      <c r="E25" s="341">
        <f>('1 Utsläpp'!E25/'6 FV (kvartal)'!E25)*1000</f>
        <v>1.1224074827165513</v>
      </c>
      <c r="F25" s="341">
        <f>('1 Utsläpp'!F25/'6 FV (kvartal)'!F25)*1000</f>
        <v>1.3863636363636362</v>
      </c>
      <c r="G25" s="341">
        <f>('1 Utsläpp'!G25/'6 FV (kvartal)'!G25)*1000</f>
        <v>0.9708379475821336</v>
      </c>
      <c r="H25" s="341">
        <f>('1 Utsläpp'!H25/'6 FV (kvartal)'!H25)*1000</f>
        <v>1.3443396226415092</v>
      </c>
      <c r="I25" s="341">
        <f>('1 Utsläpp'!I25/'6 FV (kvartal)'!I25)*1000</f>
        <v>1.1597567716970703</v>
      </c>
      <c r="J25" s="341">
        <f>('1 Utsläpp'!J25/'6 FV (kvartal)'!J25)*1000</f>
        <v>1.5784023668639053</v>
      </c>
      <c r="K25" s="341">
        <f>('1 Utsläpp'!K25/'6 FV (kvartal)'!K25)*1000</f>
        <v>0.93042144210811295</v>
      </c>
      <c r="L25" s="341">
        <f>('1 Utsläpp'!L25/'6 FV (kvartal)'!L25)*1000</f>
        <v>1.3398213571523798</v>
      </c>
      <c r="M25" s="341">
        <f>('1 Utsläpp'!M25/'6 FV (kvartal)'!M25)*1000</f>
        <v>1.0637421480794975</v>
      </c>
      <c r="N25" s="341">
        <f>('1 Utsläpp'!N25/'6 FV (kvartal)'!N25)*1000</f>
        <v>1.2586247918153701</v>
      </c>
      <c r="O25" s="341">
        <f>('1 Utsläpp'!O25/'6 FV (kvartal)'!O25)*1000</f>
        <v>0.85289889793962625</v>
      </c>
      <c r="P25" s="341">
        <f>('1 Utsläpp'!P25/'6 FV (kvartal)'!P25)*1000</f>
        <v>1.135933806146572</v>
      </c>
      <c r="Q25" s="341">
        <f>('1 Utsläpp'!Q25/'6 FV (kvartal)'!Q25)*1000</f>
        <v>1.0117693601028583</v>
      </c>
      <c r="R25" s="341">
        <f>('1 Utsläpp'!R25/'6 FV (kvartal)'!R25)*1000</f>
        <v>1.2481698389458273</v>
      </c>
      <c r="S25" s="341">
        <f>('1 Utsläpp'!S25/'6 FV (kvartal)'!S25)*1000</f>
        <v>0.82349944817047283</v>
      </c>
      <c r="T25" s="341">
        <f>('1 Utsläpp'!T25/'6 FV (kvartal)'!T25)*1000</f>
        <v>1.0724743777452415</v>
      </c>
      <c r="U25" s="341">
        <f>('1 Utsläpp'!U25/'6 FV (kvartal)'!U25)*1000</f>
        <v>0.85966892400300976</v>
      </c>
      <c r="V25" s="341">
        <f>('1 Utsläpp'!V25/'6 FV (kvartal)'!V25)*1000</f>
        <v>1.0332554776999221</v>
      </c>
      <c r="W25" s="341">
        <f>('1 Utsläpp'!W25/'6 FV (kvartal)'!W25)*1000</f>
        <v>0.7011041618407845</v>
      </c>
      <c r="X25" s="341">
        <f>('1 Utsläpp'!X25/'6 FV (kvartal)'!X25)*1000</f>
        <v>0.91883959814877536</v>
      </c>
      <c r="Y25" s="341">
        <f>('1 Utsläpp'!Y25/'6 FV (kvartal)'!Y25)*1000</f>
        <v>0.86338042082386646</v>
      </c>
      <c r="Z25" s="341">
        <f>('1 Utsläpp'!Z25/'6 FV (kvartal)'!Z25)*1000</f>
        <v>0.95572354211663069</v>
      </c>
      <c r="AA25" s="341">
        <f>('1 Utsläpp'!AA25/'6 FV (kvartal)'!AA25)*1000</f>
        <v>0.66885876974897751</v>
      </c>
      <c r="AB25" s="341">
        <f>('1 Utsläpp'!AB25/'6 FV (kvartal)'!AB25)*1000</f>
        <v>0.89586969168121</v>
      </c>
      <c r="AC25" s="341">
        <f>('1 Utsläpp'!AC25/'6 FV (kvartal)'!AC25)*1000</f>
        <v>0.78399848685454876</v>
      </c>
      <c r="AD25" s="341">
        <f>('1 Utsläpp'!AD25/'6 FV (kvartal)'!AD25)*1000</f>
        <v>0.82644628099173567</v>
      </c>
      <c r="AE25" s="341">
        <f>('1 Utsläpp'!AE25/'6 FV (kvartal)'!AE25)*1000</f>
        <v>0.59272300469483563</v>
      </c>
      <c r="AF25" s="341">
        <f>('1 Utsläpp'!AF25/'6 FV (kvartal)'!AF25)*1000</f>
        <v>0.79618219161531956</v>
      </c>
      <c r="AG25" s="341">
        <f>('1 Utsläpp'!AG25/'6 FV (kvartal)'!AG25)*1000</f>
        <v>0.6420079260237781</v>
      </c>
      <c r="AH25" s="341">
        <f>('1 Utsläpp'!AH25/'6 FV (kvartal)'!AH25)*1000</f>
        <v>0.69404171733233566</v>
      </c>
      <c r="AI25" s="341">
        <f>('1 Utsläpp'!AI25/'6 FV (kvartal)'!AI25)*1000</f>
        <v>0.49003956410078425</v>
      </c>
      <c r="AJ25" s="341">
        <f>('1 Utsläpp'!AJ25/'6 FV (kvartal)'!AJ25)*1000</f>
        <v>0.67998152851535443</v>
      </c>
      <c r="AK25" s="341">
        <f>('1 Utsläpp'!AK25/'6 FV (kvartal)'!AK25)*1000</f>
        <v>0.56619911050290805</v>
      </c>
      <c r="AL25" s="341">
        <f>('1 Utsläpp'!AL25/'6 FV (kvartal)'!AL25)*1000</f>
        <v>0.64647807100816401</v>
      </c>
      <c r="AM25" s="341">
        <f>('1 Utsläpp'!AM25/'6 FV (kvartal)'!AM25)*1000</f>
        <v>0.39633957830952826</v>
      </c>
      <c r="AN25" s="341">
        <f>('1 Utsläpp'!AN25/'6 FV (kvartal)'!AN25)*1000</f>
        <v>0.56851459153791783</v>
      </c>
      <c r="AO25" s="341">
        <f>('1 Utsläpp'!AO25/'6 FV (kvartal)'!AO25)*1000</f>
        <v>0.46663727219282775</v>
      </c>
      <c r="AP25" s="341">
        <f>('1 Utsläpp'!AP25/'6 FV (kvartal)'!AP25)*1000</f>
        <v>0.49421500268178686</v>
      </c>
      <c r="AQ25" s="341">
        <f>('1 Utsläpp'!AQ25/'6 FV (kvartal)'!AQ25)*1000</f>
        <v>0.34718203911584306</v>
      </c>
      <c r="AR25" s="341">
        <f>('1 Utsläpp'!AR25/'6 FV (kvartal)'!AR25)*1000</f>
        <v>0.44289835397929744</v>
      </c>
      <c r="AS25" s="341">
        <f>('1 Utsläpp'!AS25/'6 FV (kvartal)'!AS25)*1000</f>
        <v>0.42696788860471724</v>
      </c>
      <c r="AT25" s="341">
        <f>('1 Utsläpp'!AT25/'6 FV (kvartal)'!AT25)*1000</f>
        <v>0.4470723968849149</v>
      </c>
      <c r="AU25" s="341">
        <f>('1 Utsläpp'!AU25/'6 FV (kvartal)'!AU25)*1000</f>
        <v>0.30926712403354023</v>
      </c>
      <c r="AV25" s="341">
        <f>('1 Utsläpp'!AV25/'6 FV (kvartal)'!AV25)*1000</f>
        <v>0.37417018708509353</v>
      </c>
      <c r="AW25" s="341">
        <f>('1 Utsläpp'!AW25/'6 FV (kvartal)'!AW25)*1000</f>
        <v>0.37633698666314541</v>
      </c>
      <c r="AX25" s="341">
        <f>('1 Utsläpp'!AX25/'6 FV (kvartal)'!AX25)*1000</f>
        <v>0.36546085232903869</v>
      </c>
      <c r="AY25" s="341">
        <f>('1 Utsläpp'!AY25/'6 FV (kvartal)'!AY25)*1000</f>
        <v>0.26201934762529772</v>
      </c>
      <c r="AZ25" s="341">
        <f>('1 Utsläpp'!AZ25/'6 FV (kvartal)'!AZ25)*1000</f>
        <v>0.40829930839096745</v>
      </c>
      <c r="BA25" s="341">
        <f>('1 Utsläpp'!BA25/'6 FV (kvartal)'!BA25)*1000</f>
        <v>0.31051691208181875</v>
      </c>
      <c r="BB25" s="341">
        <f>('1 Utsläpp'!BB25/'6 FV (kvartal)'!BB25)*1000</f>
        <v>0.33251599784701869</v>
      </c>
      <c r="BC25" s="341">
        <f>('1 Utsläpp'!BC25/'6 FV (kvartal)'!BC25)*1000</f>
        <v>0.25183422565932972</v>
      </c>
      <c r="BD25" s="341">
        <f>('1 Utsläpp'!BD25/'6 FV (kvartal)'!BD25)*1000</f>
        <v>0.28365629780724122</v>
      </c>
      <c r="BE25" s="341">
        <f>('1 Utsläpp'!BE25/'6 FV (kvartal)'!BE25)*1000</f>
        <v>0.27234130682406543</v>
      </c>
      <c r="BF25" s="341">
        <f>('1 Utsläpp'!BF25/'6 FV (kvartal)'!BF25)*1000</f>
        <v>0.28574397339983376</v>
      </c>
      <c r="BG25" s="341">
        <f>('1 Utsläpp'!BG25/'6 FV (kvartal)'!BH25)*1000</f>
        <v>0.34838985465944711</v>
      </c>
      <c r="BH25" s="341">
        <f>('1 Utsläpp'!BH25/'6 FV (kvartal)'!BI25)*1000</f>
        <v>0.20478478187023827</v>
      </c>
      <c r="BI25" s="341">
        <f>('1 Utsläpp'!BJ25/'6 FV (kvartal)'!BJ25)*1000</f>
        <v>0.24335147345723382</v>
      </c>
      <c r="BJ25" s="341">
        <f>('1 Utsläpp'!BK25/'6 FV (kvartal)'!BK25)*1000</f>
        <v>0.18744769874476991</v>
      </c>
      <c r="BK25" s="341">
        <f>('1 Utsläpp'!BL25/'6 FV (kvartal)'!BL25)*1000</f>
        <v>0.29654900931636263</v>
      </c>
      <c r="BL25" s="341">
        <f>('1 Utsläpp'!BM25/'6 FV (kvartal)'!BM25)*1000</f>
        <v>0.28206157197729748</v>
      </c>
      <c r="BM25" s="341">
        <f>('1 Utsläpp'!BN25/'6 FV (kvartal)'!BN25)*1000</f>
        <v>0.26991657124161622</v>
      </c>
      <c r="BN25" s="341">
        <f>('1 Utsläpp'!BO25/'6 FV (kvartal)'!BO25)*1000</f>
        <v>0.24406744379683601</v>
      </c>
      <c r="BO25" s="341">
        <f>('1 Utsläpp'!BP25/'6 FV (kvartal)'!BP25)*1000</f>
        <v>0.29485914721034745</v>
      </c>
      <c r="BP25" s="341">
        <f>('1 Utsläpp'!BQ25/'6 FV (kvartal)'!BQ25)*1000</f>
        <v>0.3787183855326956</v>
      </c>
      <c r="BQ25" s="341">
        <f>('1 Utsläpp'!BR25/'6 FV (kvartal)'!BR25)*1000</f>
        <v>0.37446594621764262</v>
      </c>
      <c r="BR25" s="341">
        <f>('1 Utsläpp'!BS25/'6 FV (kvartal)'!BS25)*1000</f>
        <v>0.24319154749977229</v>
      </c>
      <c r="BS25" s="341">
        <f>('1 Utsläpp'!BT25/'6 FV (kvartal)'!BT25)*1000</f>
        <v>0.23249465398789756</v>
      </c>
      <c r="BT25" s="341">
        <f>('1 Utsläpp'!BU25/'6 FV (kvartal)'!BU25)*1000</f>
        <v>0.25821596244131451</v>
      </c>
      <c r="BU25" s="341">
        <f>('1 Utsläpp'!BV25/'6 FV (kvartal)'!BV25)*1000</f>
        <v>0.30807615121766013</v>
      </c>
      <c r="BV25" s="121"/>
    </row>
    <row r="26" spans="1:74" s="41" customFormat="1" ht="15.75" customHeight="1" x14ac:dyDescent="0.3">
      <c r="A26" s="334"/>
      <c r="B26" s="212" t="s">
        <v>123</v>
      </c>
      <c r="C26" s="192" t="s">
        <v>12</v>
      </c>
      <c r="D26" s="341">
        <f>('1 Utsläpp'!D26/'6 FV (kvartal)'!D26)*1000</f>
        <v>1.2752776154295735</v>
      </c>
      <c r="E26" s="341">
        <f>('1 Utsläpp'!E26/'6 FV (kvartal)'!E26)*1000</f>
        <v>1.2287700900490139</v>
      </c>
      <c r="F26" s="341">
        <f>('1 Utsläpp'!F26/'6 FV (kvartal)'!F26)*1000</f>
        <v>1.1030701754385965</v>
      </c>
      <c r="G26" s="341">
        <f>('1 Utsläpp'!G26/'6 FV (kvartal)'!G26)*1000</f>
        <v>1.0905789361247598</v>
      </c>
      <c r="H26" s="341">
        <f>('1 Utsläpp'!H26/'6 FV (kvartal)'!H26)*1000</f>
        <v>0.9099814955915968</v>
      </c>
      <c r="I26" s="341">
        <f>('1 Utsläpp'!I26/'6 FV (kvartal)'!I26)*1000</f>
        <v>0.8985839233652646</v>
      </c>
      <c r="J26" s="341">
        <f>('1 Utsläpp'!J26/'6 FV (kvartal)'!J26)*1000</f>
        <v>0.8904109589041096</v>
      </c>
      <c r="K26" s="341">
        <f>('1 Utsläpp'!K26/'6 FV (kvartal)'!K26)*1000</f>
        <v>0.95075376884422114</v>
      </c>
      <c r="L26" s="341">
        <f>('1 Utsläpp'!L26/'6 FV (kvartal)'!L26)*1000</f>
        <v>0.92533634589709357</v>
      </c>
      <c r="M26" s="341">
        <f>('1 Utsläpp'!M26/'6 FV (kvartal)'!M26)*1000</f>
        <v>0.81314369789112306</v>
      </c>
      <c r="N26" s="341">
        <f>('1 Utsläpp'!N26/'6 FV (kvartal)'!N26)*1000</f>
        <v>0.77006722024515628</v>
      </c>
      <c r="O26" s="341">
        <f>('1 Utsläpp'!O26/'6 FV (kvartal)'!O26)*1000</f>
        <v>0.94453540728612373</v>
      </c>
      <c r="P26" s="341">
        <f>('1 Utsläpp'!P26/'6 FV (kvartal)'!P26)*1000</f>
        <v>0.99780816198726652</v>
      </c>
      <c r="Q26" s="341">
        <f>('1 Utsläpp'!Q26/'6 FV (kvartal)'!Q26)*1000</f>
        <v>0.89109926168990972</v>
      </c>
      <c r="R26" s="341">
        <f>('1 Utsläpp'!R26/'6 FV (kvartal)'!R26)*1000</f>
        <v>0.82536382536382547</v>
      </c>
      <c r="S26" s="341">
        <f>('1 Utsläpp'!S26/'6 FV (kvartal)'!S26)*1000</f>
        <v>0.91917763515718476</v>
      </c>
      <c r="T26" s="341">
        <f>('1 Utsläpp'!T26/'6 FV (kvartal)'!T26)*1000</f>
        <v>0.77680406794330836</v>
      </c>
      <c r="U26" s="341">
        <f>('1 Utsläpp'!U26/'6 FV (kvartal)'!U26)*1000</f>
        <v>0.64773735581189007</v>
      </c>
      <c r="V26" s="341">
        <f>('1 Utsläpp'!V26/'6 FV (kvartal)'!V26)*1000</f>
        <v>0.625</v>
      </c>
      <c r="W26" s="341">
        <f>('1 Utsläpp'!W26/'6 FV (kvartal)'!W26)*1000</f>
        <v>0.71045062320230101</v>
      </c>
      <c r="X26" s="341">
        <f>('1 Utsläpp'!X26/'6 FV (kvartal)'!X26)*1000</f>
        <v>0.74552269887546851</v>
      </c>
      <c r="Y26" s="341">
        <f>('1 Utsläpp'!Y26/'6 FV (kvartal)'!Y26)*1000</f>
        <v>0.6497941146931806</v>
      </c>
      <c r="Z26" s="341">
        <f>('1 Utsläpp'!Z26/'6 FV (kvartal)'!Z26)*1000</f>
        <v>0.60013887511159614</v>
      </c>
      <c r="AA26" s="341">
        <f>('1 Utsläpp'!AA26/'6 FV (kvartal)'!AA26)*1000</f>
        <v>0.6566361100039857</v>
      </c>
      <c r="AB26" s="341">
        <f>('1 Utsläpp'!AB26/'6 FV (kvartal)'!AB26)*1000</f>
        <v>0.70435782213397435</v>
      </c>
      <c r="AC26" s="341">
        <f>('1 Utsläpp'!AC26/'6 FV (kvartal)'!AC26)*1000</f>
        <v>0.57396558037348955</v>
      </c>
      <c r="AD26" s="341">
        <f>('1 Utsläpp'!AD26/'6 FV (kvartal)'!AD26)*1000</f>
        <v>0.54194371072046632</v>
      </c>
      <c r="AE26" s="341">
        <f>('1 Utsläpp'!AE26/'6 FV (kvartal)'!AE26)*1000</f>
        <v>0.57181208053691279</v>
      </c>
      <c r="AF26" s="341">
        <f>('1 Utsläpp'!AF26/'6 FV (kvartal)'!AF26)*1000</f>
        <v>0.34602076124567471</v>
      </c>
      <c r="AG26" s="341">
        <f>('1 Utsläpp'!AG26/'6 FV (kvartal)'!AG26)*1000</f>
        <v>0.35704793124833883</v>
      </c>
      <c r="AH26" s="341">
        <f>('1 Utsläpp'!AH26/'6 FV (kvartal)'!AH26)*1000</f>
        <v>0.34944823962165</v>
      </c>
      <c r="AI26" s="341">
        <f>('1 Utsläpp'!AI26/'6 FV (kvartal)'!AI26)*1000</f>
        <v>0.31903103229892343</v>
      </c>
      <c r="AJ26" s="341">
        <f>('1 Utsläpp'!AJ26/'6 FV (kvartal)'!AJ26)*1000</f>
        <v>0.30705247323245732</v>
      </c>
      <c r="AK26" s="341">
        <f>('1 Utsläpp'!AK26/'6 FV (kvartal)'!AK26)*1000</f>
        <v>0.30436171912446081</v>
      </c>
      <c r="AL26" s="341">
        <f>('1 Utsläpp'!AL26/'6 FV (kvartal)'!AL26)*1000</f>
        <v>0.31337886701486539</v>
      </c>
      <c r="AM26" s="341">
        <f>('1 Utsläpp'!AM26/'6 FV (kvartal)'!AM26)*1000</f>
        <v>0.30899992056557313</v>
      </c>
      <c r="AN26" s="341">
        <f>('1 Utsläpp'!AN26/'6 FV (kvartal)'!AN26)*1000</f>
        <v>0.27427184466019422</v>
      </c>
      <c r="AO26" s="341">
        <f>('1 Utsläpp'!AO26/'6 FV (kvartal)'!AO26)*1000</f>
        <v>0.28181887424784829</v>
      </c>
      <c r="AP26" s="341">
        <f>('1 Utsläpp'!AP26/'6 FV (kvartal)'!AP26)*1000</f>
        <v>0.28575841828853876</v>
      </c>
      <c r="AQ26" s="341">
        <f>('1 Utsläpp'!AQ26/'6 FV (kvartal)'!AQ26)*1000</f>
        <v>0.28826246217550566</v>
      </c>
      <c r="AR26" s="341">
        <f>('1 Utsläpp'!AR26/'6 FV (kvartal)'!AR26)*1000</f>
        <v>0.28579012564147938</v>
      </c>
      <c r="AS26" s="341">
        <f>('1 Utsläpp'!AS26/'6 FV (kvartal)'!AS26)*1000</f>
        <v>0.26889641962575511</v>
      </c>
      <c r="AT26" s="341">
        <f>('1 Utsläpp'!AT26/'6 FV (kvartal)'!AT26)*1000</f>
        <v>0.29126984126984123</v>
      </c>
      <c r="AU26" s="341">
        <f>('1 Utsläpp'!AU26/'6 FV (kvartal)'!AU26)*1000</f>
        <v>0.27334319757028269</v>
      </c>
      <c r="AV26" s="341">
        <f>('1 Utsläpp'!AV26/'6 FV (kvartal)'!AV26)*1000</f>
        <v>0.24907521578298394</v>
      </c>
      <c r="AW26" s="341">
        <f>('1 Utsläpp'!AW26/'6 FV (kvartal)'!AW26)*1000</f>
        <v>0.23793007769145397</v>
      </c>
      <c r="AX26" s="341">
        <f>('1 Utsläpp'!AX26/'6 FV (kvartal)'!AX26)*1000</f>
        <v>0.23458217175494664</v>
      </c>
      <c r="AY26" s="341">
        <f>('1 Utsläpp'!AY26/'6 FV (kvartal)'!AY26)*1000</f>
        <v>0.19279226486961618</v>
      </c>
      <c r="AZ26" s="341">
        <f>('1 Utsläpp'!AZ26/'6 FV (kvartal)'!AZ26)*1000</f>
        <v>0.20519208076570081</v>
      </c>
      <c r="BA26" s="341">
        <f>('1 Utsläpp'!BA26/'6 FV (kvartal)'!BA26)*1000</f>
        <v>0.20653029110936272</v>
      </c>
      <c r="BB26" s="341">
        <f>('1 Utsläpp'!BB26/'6 FV (kvartal)'!BB26)*1000</f>
        <v>0.23318571823969</v>
      </c>
      <c r="BC26" s="341">
        <f>('1 Utsläpp'!BC26/'6 FV (kvartal)'!BC26)*1000</f>
        <v>0.2191274503333113</v>
      </c>
      <c r="BD26" s="341">
        <f>('1 Utsläpp'!BD26/'6 FV (kvartal)'!BD26)*1000</f>
        <v>0.2236198462613557</v>
      </c>
      <c r="BE26" s="341">
        <f>('1 Utsläpp'!BE26/'6 FV (kvartal)'!BE26)*1000</f>
        <v>0.21567217828900073</v>
      </c>
      <c r="BF26" s="341">
        <f>('1 Utsläpp'!BF26/'6 FV (kvartal)'!BF26)*1000</f>
        <v>0.23790746582544692</v>
      </c>
      <c r="BG26" s="341">
        <f>('1 Utsläpp'!BG26/'6 FV (kvartal)'!BH26)*1000</f>
        <v>0.29067796610169494</v>
      </c>
      <c r="BH26" s="341">
        <f>('1 Utsläpp'!BH26/'6 FV (kvartal)'!BI26)*1000</f>
        <v>0.26678684091933302</v>
      </c>
      <c r="BI26" s="341">
        <f>('1 Utsläpp'!BJ26/'6 FV (kvartal)'!BJ26)*1000</f>
        <v>0.282093969663337</v>
      </c>
      <c r="BJ26" s="341">
        <f>('1 Utsläpp'!BK26/'6 FV (kvartal)'!BK26)*1000</f>
        <v>0.25559373166848232</v>
      </c>
      <c r="BK26" s="341">
        <f>('1 Utsläpp'!BL26/'6 FV (kvartal)'!BL26)*1000</f>
        <v>0.2101661779081134</v>
      </c>
      <c r="BL26" s="341">
        <f>('1 Utsläpp'!BM26/'6 FV (kvartal)'!BM26)*1000</f>
        <v>0.2195001644195988</v>
      </c>
      <c r="BM26" s="341">
        <f>('1 Utsläpp'!BN26/'6 FV (kvartal)'!BN26)*1000</f>
        <v>0.21378813355753062</v>
      </c>
      <c r="BN26" s="341">
        <f>('1 Utsläpp'!BO26/'6 FV (kvartal)'!BO26)*1000</f>
        <v>0.17501151391538919</v>
      </c>
      <c r="BO26" s="341">
        <f>('1 Utsläpp'!BP26/'6 FV (kvartal)'!BP26)*1000</f>
        <v>0.27301365068253414</v>
      </c>
      <c r="BP26" s="341">
        <f>('1 Utsläpp'!BQ26/'6 FV (kvartal)'!BQ26)*1000</f>
        <v>0.26856628183083597</v>
      </c>
      <c r="BQ26" s="341">
        <f>('1 Utsläpp'!BR26/'6 FV (kvartal)'!BR26)*1000</f>
        <v>0.2568440479852353</v>
      </c>
      <c r="BR26" s="341">
        <f>('1 Utsläpp'!BS26/'6 FV (kvartal)'!BS26)*1000</f>
        <v>0.19772741863003146</v>
      </c>
      <c r="BS26" s="341">
        <f>('1 Utsläpp'!BT26/'6 FV (kvartal)'!BT26)*1000</f>
        <v>0.23828887443070917</v>
      </c>
      <c r="BT26" s="341">
        <f>('1 Utsläpp'!BU26/'6 FV (kvartal)'!BU26)*1000</f>
        <v>0.23289116671691287</v>
      </c>
      <c r="BU26" s="341">
        <f>('1 Utsläpp'!BV26/'6 FV (kvartal)'!BV26)*1000</f>
        <v>0.2427371503429144</v>
      </c>
      <c r="BV26" s="121"/>
    </row>
    <row r="27" spans="1:74" s="41" customFormat="1" ht="15.75" customHeight="1" x14ac:dyDescent="0.3">
      <c r="A27" s="334"/>
      <c r="B27" s="212" t="s">
        <v>124</v>
      </c>
      <c r="C27" s="192" t="s">
        <v>13</v>
      </c>
      <c r="D27" s="341">
        <f>('1 Utsläpp'!D27/'6 FV (kvartal)'!D27)*1000</f>
        <v>0.75588041708525311</v>
      </c>
      <c r="E27" s="341">
        <f>('1 Utsläpp'!E27/'6 FV (kvartal)'!E27)*1000</f>
        <v>0.82226247987117562</v>
      </c>
      <c r="F27" s="341">
        <f>('1 Utsläpp'!F27/'6 FV (kvartal)'!F27)*1000</f>
        <v>1.0748560460652592</v>
      </c>
      <c r="G27" s="341">
        <f>('1 Utsläpp'!G27/'6 FV (kvartal)'!G27)*1000</f>
        <v>0.70612860528826915</v>
      </c>
      <c r="H27" s="341">
        <f>('1 Utsläpp'!H27/'6 FV (kvartal)'!H27)*1000</f>
        <v>0.74795574795574793</v>
      </c>
      <c r="I27" s="341">
        <f>('1 Utsläpp'!I27/'6 FV (kvartal)'!I27)*1000</f>
        <v>0.80472137989500803</v>
      </c>
      <c r="J27" s="341">
        <f>('1 Utsläpp'!J27/'6 FV (kvartal)'!J27)*1000</f>
        <v>1.0513151861269749</v>
      </c>
      <c r="K27" s="341">
        <f>('1 Utsläpp'!K27/'6 FV (kvartal)'!K27)*1000</f>
        <v>0.63875617906161108</v>
      </c>
      <c r="L27" s="341">
        <f>('1 Utsläpp'!L27/'6 FV (kvartal)'!L27)*1000</f>
        <v>0.62015503875968991</v>
      </c>
      <c r="M27" s="341">
        <f>('1 Utsläpp'!M27/'6 FV (kvartal)'!M27)*1000</f>
        <v>0.60875875736176621</v>
      </c>
      <c r="N27" s="341">
        <f>('1 Utsläpp'!N27/'6 FV (kvartal)'!N27)*1000</f>
        <v>0.75657012603915252</v>
      </c>
      <c r="O27" s="341">
        <f>('1 Utsläpp'!O27/'6 FV (kvartal)'!O27)*1000</f>
        <v>0.54906902582038897</v>
      </c>
      <c r="P27" s="341">
        <f>('1 Utsläpp'!P27/'6 FV (kvartal)'!P27)*1000</f>
        <v>0.50072003588375558</v>
      </c>
      <c r="Q27" s="341">
        <f>('1 Utsläpp'!Q27/'6 FV (kvartal)'!Q27)*1000</f>
        <v>0.61290489496015732</v>
      </c>
      <c r="R27" s="341">
        <f>('1 Utsläpp'!R27/'6 FV (kvartal)'!R27)*1000</f>
        <v>0.73305331575558763</v>
      </c>
      <c r="S27" s="341">
        <f>('1 Utsläpp'!S27/'6 FV (kvartal)'!S27)*1000</f>
        <v>0.58409552175861257</v>
      </c>
      <c r="T27" s="341">
        <f>('1 Utsläpp'!T27/'6 FV (kvartal)'!T27)*1000</f>
        <v>0.54092604783849019</v>
      </c>
      <c r="U27" s="341">
        <f>('1 Utsläpp'!U27/'6 FV (kvartal)'!U27)*1000</f>
        <v>0.55495419383794908</v>
      </c>
      <c r="V27" s="341">
        <f>('1 Utsläpp'!V27/'6 FV (kvartal)'!V27)*1000</f>
        <v>0.62505494505494497</v>
      </c>
      <c r="W27" s="341">
        <f>('1 Utsläpp'!W27/'6 FV (kvartal)'!W27)*1000</f>
        <v>0.47492170336091244</v>
      </c>
      <c r="X27" s="341">
        <f>('1 Utsläpp'!X27/'6 FV (kvartal)'!X27)*1000</f>
        <v>0.47173153818899632</v>
      </c>
      <c r="Y27" s="341">
        <f>('1 Utsläpp'!Y27/'6 FV (kvartal)'!Y27)*1000</f>
        <v>0.50409485392983755</v>
      </c>
      <c r="Z27" s="341">
        <f>('1 Utsläpp'!Z27/'6 FV (kvartal)'!Z27)*1000</f>
        <v>0.63801290636795327</v>
      </c>
      <c r="AA27" s="341">
        <f>('1 Utsläpp'!AA27/'6 FV (kvartal)'!AA27)*1000</f>
        <v>0.36878896655960702</v>
      </c>
      <c r="AB27" s="341">
        <f>('1 Utsläpp'!AB27/'6 FV (kvartal)'!AB27)*1000</f>
        <v>0.42284848336714492</v>
      </c>
      <c r="AC27" s="341">
        <f>('1 Utsläpp'!AC27/'6 FV (kvartal)'!AC27)*1000</f>
        <v>0.41686455679806567</v>
      </c>
      <c r="AD27" s="341">
        <f>('1 Utsläpp'!AD27/'6 FV (kvartal)'!AD27)*1000</f>
        <v>0.51319108681942405</v>
      </c>
      <c r="AE27" s="341">
        <f>('1 Utsläpp'!AE27/'6 FV (kvartal)'!AE27)*1000</f>
        <v>0.36264697308327665</v>
      </c>
      <c r="AF27" s="341">
        <f>('1 Utsläpp'!AF27/'6 FV (kvartal)'!AF27)*1000</f>
        <v>0.32108273401664877</v>
      </c>
      <c r="AG27" s="341">
        <f>('1 Utsläpp'!AG27/'6 FV (kvartal)'!AG27)*1000</f>
        <v>0.33929123406731276</v>
      </c>
      <c r="AH27" s="341">
        <f>('1 Utsläpp'!AH27/'6 FV (kvartal)'!AH27)*1000</f>
        <v>0.45491744090887209</v>
      </c>
      <c r="AI27" s="341">
        <f>('1 Utsläpp'!AI27/'6 FV (kvartal)'!AI27)*1000</f>
        <v>0.28632142294978752</v>
      </c>
      <c r="AJ27" s="341">
        <f>('1 Utsläpp'!AJ27/'6 FV (kvartal)'!AJ27)*1000</f>
        <v>0.29350300406761953</v>
      </c>
      <c r="AK27" s="341">
        <f>('1 Utsläpp'!AK27/'6 FV (kvartal)'!AK27)*1000</f>
        <v>0.33548608332857061</v>
      </c>
      <c r="AL27" s="341">
        <f>('1 Utsläpp'!AL27/'6 FV (kvartal)'!AL27)*1000</f>
        <v>0.45563247325361866</v>
      </c>
      <c r="AM27" s="341">
        <f>('1 Utsläpp'!AM27/'6 FV (kvartal)'!AM27)*1000</f>
        <v>0.35098083151697868</v>
      </c>
      <c r="AN27" s="341">
        <f>('1 Utsläpp'!AN27/'6 FV (kvartal)'!AN27)*1000</f>
        <v>0.3009077126791917</v>
      </c>
      <c r="AO27" s="341">
        <f>('1 Utsläpp'!AO27/'6 FV (kvartal)'!AO27)*1000</f>
        <v>0.4403632997222709</v>
      </c>
      <c r="AP27" s="341">
        <f>('1 Utsläpp'!AP27/'6 FV (kvartal)'!AP27)*1000</f>
        <v>0.57459026971222094</v>
      </c>
      <c r="AQ27" s="341">
        <f>('1 Utsläpp'!AQ27/'6 FV (kvartal)'!AQ27)*1000</f>
        <v>0.38079847043292214</v>
      </c>
      <c r="AR27" s="341">
        <f>('1 Utsläpp'!AR27/'6 FV (kvartal)'!AR27)*1000</f>
        <v>0.29218421930495869</v>
      </c>
      <c r="AS27" s="341">
        <f>('1 Utsläpp'!AS27/'6 FV (kvartal)'!AS27)*1000</f>
        <v>0.3319986004742837</v>
      </c>
      <c r="AT27" s="341">
        <f>('1 Utsläpp'!AT27/'6 FV (kvartal)'!AT27)*1000</f>
        <v>0.38714937311328035</v>
      </c>
      <c r="AU27" s="341">
        <f>('1 Utsläpp'!AU27/'6 FV (kvartal)'!AU27)*1000</f>
        <v>0.2661428195686481</v>
      </c>
      <c r="AV27" s="341">
        <f>('1 Utsläpp'!AV27/'6 FV (kvartal)'!AV27)*1000</f>
        <v>0.22934957892850744</v>
      </c>
      <c r="AW27" s="341">
        <f>('1 Utsläpp'!AW27/'6 FV (kvartal)'!AW27)*1000</f>
        <v>0.27088111700791884</v>
      </c>
      <c r="AX27" s="341">
        <f>('1 Utsläpp'!AX27/'6 FV (kvartal)'!AX27)*1000</f>
        <v>0.31311632449895754</v>
      </c>
      <c r="AY27" s="341">
        <f>('1 Utsläpp'!AY27/'6 FV (kvartal)'!AY27)*1000</f>
        <v>0.24230817928589518</v>
      </c>
      <c r="AZ27" s="341">
        <f>('1 Utsläpp'!AZ27/'6 FV (kvartal)'!AZ27)*1000</f>
        <v>0.17834238463007943</v>
      </c>
      <c r="BA27" s="341">
        <f>('1 Utsläpp'!BA27/'6 FV (kvartal)'!BA27)*1000</f>
        <v>0.21910790615720951</v>
      </c>
      <c r="BB27" s="341">
        <f>('1 Utsläpp'!BB27/'6 FV (kvartal)'!BB27)*1000</f>
        <v>0.28224345404962148</v>
      </c>
      <c r="BC27" s="341">
        <f>('1 Utsläpp'!BC27/'6 FV (kvartal)'!BC27)*1000</f>
        <v>0.17391973527261534</v>
      </c>
      <c r="BD27" s="341">
        <f>('1 Utsläpp'!BD27/'6 FV (kvartal)'!BD27)*1000</f>
        <v>0.14903445263589798</v>
      </c>
      <c r="BE27" s="341">
        <f>('1 Utsläpp'!BE27/'6 FV (kvartal)'!BE27)*1000</f>
        <v>0.16168009911799702</v>
      </c>
      <c r="BF27" s="341">
        <f>('1 Utsläpp'!BF27/'6 FV (kvartal)'!BF27)*1000</f>
        <v>0.22912280120032494</v>
      </c>
      <c r="BG27" s="341">
        <f>('1 Utsläpp'!BG27/'6 FV (kvartal)'!BH27)*1000</f>
        <v>0.16765165409958563</v>
      </c>
      <c r="BH27" s="341">
        <f>('1 Utsläpp'!BH27/'6 FV (kvartal)'!BI27)*1000</f>
        <v>0.13795127678309363</v>
      </c>
      <c r="BI27" s="341">
        <f>('1 Utsläpp'!BJ27/'6 FV (kvartal)'!BJ27)*1000</f>
        <v>0.16583698194686022</v>
      </c>
      <c r="BJ27" s="341">
        <f>('1 Utsläpp'!BK27/'6 FV (kvartal)'!BK27)*1000</f>
        <v>0.12223794874194341</v>
      </c>
      <c r="BK27" s="341">
        <f>('1 Utsläpp'!BL27/'6 FV (kvartal)'!BL27)*1000</f>
        <v>0.11776533103547321</v>
      </c>
      <c r="BL27" s="341">
        <f>('1 Utsläpp'!BM27/'6 FV (kvartal)'!BM27)*1000</f>
        <v>0.14098040902963024</v>
      </c>
      <c r="BM27" s="341">
        <f>('1 Utsläpp'!BN27/'6 FV (kvartal)'!BN27)*1000</f>
        <v>0.1558209236273479</v>
      </c>
      <c r="BN27" s="341">
        <f>('1 Utsläpp'!BO27/'6 FV (kvartal)'!BO27)*1000</f>
        <v>0.12366274759029763</v>
      </c>
      <c r="BO27" s="341">
        <f>('1 Utsläpp'!BP27/'6 FV (kvartal)'!BP27)*1000</f>
        <v>0.13904669155440136</v>
      </c>
      <c r="BP27" s="341">
        <f>('1 Utsläpp'!BQ27/'6 FV (kvartal)'!BQ27)*1000</f>
        <v>0.1424373468156912</v>
      </c>
      <c r="BQ27" s="341">
        <f>('1 Utsläpp'!BR27/'6 FV (kvartal)'!BR27)*1000</f>
        <v>0.16716487215950315</v>
      </c>
      <c r="BR27" s="341">
        <f>('1 Utsläpp'!BS27/'6 FV (kvartal)'!BS27)*1000</f>
        <v>0.13949742707778826</v>
      </c>
      <c r="BS27" s="341">
        <f>('1 Utsläpp'!BT27/'6 FV (kvartal)'!BT27)*1000</f>
        <v>0.12644401896660284</v>
      </c>
      <c r="BT27" s="341">
        <f>('1 Utsläpp'!BU27/'6 FV (kvartal)'!BU27)*1000</f>
        <v>0.13299405851237184</v>
      </c>
      <c r="BU27" s="341">
        <f>('1 Utsläpp'!BV27/'6 FV (kvartal)'!BV27)*1000</f>
        <v>0.15106196147302561</v>
      </c>
      <c r="BV27" s="121"/>
    </row>
    <row r="28" spans="1:74" s="41" customFormat="1" ht="15.75" customHeight="1" x14ac:dyDescent="0.3">
      <c r="A28" s="334"/>
      <c r="B28" s="212" t="s">
        <v>125</v>
      </c>
      <c r="C28" s="192" t="s">
        <v>44</v>
      </c>
      <c r="D28" s="341">
        <f>('1 Utsläpp'!D28/'6 FV (kvartal)'!D28)*1000</f>
        <v>0.484699279966116</v>
      </c>
      <c r="E28" s="341">
        <f>('1 Utsläpp'!E28/'6 FV (kvartal)'!E28)*1000</f>
        <v>0.54018094731240018</v>
      </c>
      <c r="F28" s="341">
        <f>('1 Utsläpp'!F28/'6 FV (kvartal)'!F28)*1000</f>
        <v>0.51519322932599165</v>
      </c>
      <c r="G28" s="341">
        <f>('1 Utsläpp'!G28/'6 FV (kvartal)'!G28)*1000</f>
        <v>0.52628718924059237</v>
      </c>
      <c r="H28" s="341">
        <f>('1 Utsläpp'!H28/'6 FV (kvartal)'!H28)*1000</f>
        <v>0.50150879910273194</v>
      </c>
      <c r="I28" s="341">
        <f>('1 Utsläpp'!I28/'6 FV (kvartal)'!I28)*1000</f>
        <v>0.50489074894155428</v>
      </c>
      <c r="J28" s="341">
        <f>('1 Utsläpp'!J28/'6 FV (kvartal)'!J28)*1000</f>
        <v>0.53126102070633285</v>
      </c>
      <c r="K28" s="341">
        <f>('1 Utsläpp'!K28/'6 FV (kvartal)'!K28)*1000</f>
        <v>0.54524204289092437</v>
      </c>
      <c r="L28" s="341">
        <f>('1 Utsläpp'!L28/'6 FV (kvartal)'!L28)*1000</f>
        <v>0.56927757438250914</v>
      </c>
      <c r="M28" s="341">
        <f>('1 Utsläpp'!M28/'6 FV (kvartal)'!M28)*1000</f>
        <v>0.57930025600390112</v>
      </c>
      <c r="N28" s="341">
        <f>('1 Utsläpp'!N28/'6 FV (kvartal)'!N28)*1000</f>
        <v>0.61792071197411014</v>
      </c>
      <c r="O28" s="341">
        <f>('1 Utsläpp'!O28/'6 FV (kvartal)'!O28)*1000</f>
        <v>0.64040977732954696</v>
      </c>
      <c r="P28" s="341">
        <f>('1 Utsläpp'!P28/'6 FV (kvartal)'!P28)*1000</f>
        <v>0.50700887454618793</v>
      </c>
      <c r="Q28" s="341">
        <f>('1 Utsläpp'!Q28/'6 FV (kvartal)'!Q28)*1000</f>
        <v>0.47499131642931569</v>
      </c>
      <c r="R28" s="341">
        <f>('1 Utsläpp'!R28/'6 FV (kvartal)'!R28)*1000</f>
        <v>0.49527452745274531</v>
      </c>
      <c r="S28" s="341">
        <f>('1 Utsläpp'!S28/'6 FV (kvartal)'!S28)*1000</f>
        <v>0.54934774699859668</v>
      </c>
      <c r="T28" s="341">
        <f>('1 Utsläpp'!T28/'6 FV (kvartal)'!T28)*1000</f>
        <v>0.55355805243445699</v>
      </c>
      <c r="U28" s="341">
        <f>('1 Utsläpp'!U28/'6 FV (kvartal)'!U28)*1000</f>
        <v>0.50682132735780661</v>
      </c>
      <c r="V28" s="341">
        <f>('1 Utsläpp'!V28/'6 FV (kvartal)'!V28)*1000</f>
        <v>0.53041551499645934</v>
      </c>
      <c r="W28" s="341">
        <f>('1 Utsläpp'!W28/'6 FV (kvartal)'!W28)*1000</f>
        <v>0.59137988640160377</v>
      </c>
      <c r="X28" s="341">
        <f>('1 Utsläpp'!X28/'6 FV (kvartal)'!X28)*1000</f>
        <v>0.46496062113741327</v>
      </c>
      <c r="Y28" s="341">
        <f>('1 Utsläpp'!Y28/'6 FV (kvartal)'!Y28)*1000</f>
        <v>0.53616758795758113</v>
      </c>
      <c r="Z28" s="341">
        <f>('1 Utsläpp'!Z28/'6 FV (kvartal)'!Z28)*1000</f>
        <v>0.50209666740233938</v>
      </c>
      <c r="AA28" s="341">
        <f>('1 Utsläpp'!AA28/'6 FV (kvartal)'!AA28)*1000</f>
        <v>0.50136402191604956</v>
      </c>
      <c r="AB28" s="341">
        <f>('1 Utsläpp'!AB28/'6 FV (kvartal)'!AB28)*1000</f>
        <v>0.44708111522151045</v>
      </c>
      <c r="AC28" s="341">
        <f>('1 Utsläpp'!AC28/'6 FV (kvartal)'!AC28)*1000</f>
        <v>0.50326188257222737</v>
      </c>
      <c r="AD28" s="341">
        <f>('1 Utsläpp'!AD28/'6 FV (kvartal)'!AD28)*1000</f>
        <v>0.47445175678334828</v>
      </c>
      <c r="AE28" s="341">
        <f>('1 Utsläpp'!AE28/'6 FV (kvartal)'!AE28)*1000</f>
        <v>0.45038808474931818</v>
      </c>
      <c r="AF28" s="341">
        <f>('1 Utsläpp'!AF28/'6 FV (kvartal)'!AF28)*1000</f>
        <v>0.41783068140410545</v>
      </c>
      <c r="AG28" s="341">
        <f>('1 Utsläpp'!AG28/'6 FV (kvartal)'!AG28)*1000</f>
        <v>0.47606771504683337</v>
      </c>
      <c r="AH28" s="341">
        <f>('1 Utsläpp'!AH28/'6 FV (kvartal)'!AH28)*1000</f>
        <v>0.45665970686126556</v>
      </c>
      <c r="AI28" s="341">
        <f>('1 Utsläpp'!AI28/'6 FV (kvartal)'!AI28)*1000</f>
        <v>0.43169141330819388</v>
      </c>
      <c r="AJ28" s="341">
        <f>('1 Utsläpp'!AJ28/'6 FV (kvartal)'!AJ28)*1000</f>
        <v>0.4009496175151675</v>
      </c>
      <c r="AK28" s="341">
        <f>('1 Utsläpp'!AK28/'6 FV (kvartal)'!AK28)*1000</f>
        <v>0.44451219512195123</v>
      </c>
      <c r="AL28" s="341">
        <f>('1 Utsläpp'!AL28/'6 FV (kvartal)'!AL28)*1000</f>
        <v>0.43602782161435499</v>
      </c>
      <c r="AM28" s="341">
        <f>('1 Utsläpp'!AM28/'6 FV (kvartal)'!AM28)*1000</f>
        <v>0.41623269642282273</v>
      </c>
      <c r="AN28" s="341">
        <f>('1 Utsläpp'!AN28/'6 FV (kvartal)'!AN28)*1000</f>
        <v>0.42404340376927468</v>
      </c>
      <c r="AO28" s="341">
        <f>('1 Utsläpp'!AO28/'6 FV (kvartal)'!AO28)*1000</f>
        <v>0.4570191467386987</v>
      </c>
      <c r="AP28" s="341">
        <f>('1 Utsläpp'!AP28/'6 FV (kvartal)'!AP28)*1000</f>
        <v>0.43620172443069261</v>
      </c>
      <c r="AQ28" s="341">
        <f>('1 Utsläpp'!AQ28/'6 FV (kvartal)'!AQ28)*1000</f>
        <v>0.41159667606469807</v>
      </c>
      <c r="AR28" s="341">
        <f>('1 Utsläpp'!AR28/'6 FV (kvartal)'!AR28)*1000</f>
        <v>0.36518764697879619</v>
      </c>
      <c r="AS28" s="341">
        <f>('1 Utsläpp'!AS28/'6 FV (kvartal)'!AS28)*1000</f>
        <v>0.40450288525210482</v>
      </c>
      <c r="AT28" s="341">
        <f>('1 Utsläpp'!AT28/'6 FV (kvartal)'!AT28)*1000</f>
        <v>0.39495935846380442</v>
      </c>
      <c r="AU28" s="341">
        <f>('1 Utsläpp'!AU28/'6 FV (kvartal)'!AU28)*1000</f>
        <v>0.37314660767500957</v>
      </c>
      <c r="AV28" s="341">
        <f>('1 Utsläpp'!AV28/'6 FV (kvartal)'!AV28)*1000</f>
        <v>0.35739258798850126</v>
      </c>
      <c r="AW28" s="341">
        <f>('1 Utsläpp'!AW28/'6 FV (kvartal)'!AW28)*1000</f>
        <v>0.40189940069312802</v>
      </c>
      <c r="AX28" s="341">
        <f>('1 Utsläpp'!AX28/'6 FV (kvartal)'!AX28)*1000</f>
        <v>0.39328943011662559</v>
      </c>
      <c r="AY28" s="341">
        <f>('1 Utsläpp'!AY28/'6 FV (kvartal)'!AY28)*1000</f>
        <v>0.3507049168829347</v>
      </c>
      <c r="AZ28" s="341">
        <f>('1 Utsläpp'!AZ28/'6 FV (kvartal)'!AZ28)*1000</f>
        <v>0.33781168795267319</v>
      </c>
      <c r="BA28" s="341">
        <f>('1 Utsläpp'!BA28/'6 FV (kvartal)'!BA28)*1000</f>
        <v>0.33276389778631926</v>
      </c>
      <c r="BB28" s="341">
        <f>('1 Utsläpp'!BB28/'6 FV (kvartal)'!BB28)*1000</f>
        <v>0.34771487039563437</v>
      </c>
      <c r="BC28" s="341">
        <f>('1 Utsläpp'!BC28/'6 FV (kvartal)'!BC28)*1000</f>
        <v>0.31421593535380027</v>
      </c>
      <c r="BD28" s="341">
        <f>('1 Utsläpp'!BD28/'6 FV (kvartal)'!BD28)*1000</f>
        <v>0.41049604601006467</v>
      </c>
      <c r="BE28" s="341">
        <f>('1 Utsläpp'!BE28/'6 FV (kvartal)'!BE28)*1000</f>
        <v>0.46635356913851966</v>
      </c>
      <c r="BF28" s="341">
        <f>('1 Utsläpp'!BF28/'6 FV (kvartal)'!BF28)*1000</f>
        <v>0.45781352593565333</v>
      </c>
      <c r="BG28" s="341">
        <f>('1 Utsläpp'!BG28/'6 FV (kvartal)'!BH28)*1000</f>
        <v>0.42421369807360254</v>
      </c>
      <c r="BH28" s="341">
        <f>('1 Utsläpp'!BH28/'6 FV (kvartal)'!BI28)*1000</f>
        <v>0.37149977047675259</v>
      </c>
      <c r="BI28" s="341">
        <f>('1 Utsläpp'!BJ28/'6 FV (kvartal)'!BJ28)*1000</f>
        <v>0.40212093791176512</v>
      </c>
      <c r="BJ28" s="341">
        <f>('1 Utsläpp'!BK28/'6 FV (kvartal)'!BK28)*1000</f>
        <v>0.37614017490518131</v>
      </c>
      <c r="BK28" s="341">
        <f>('1 Utsläpp'!BL28/'6 FV (kvartal)'!BL28)*1000</f>
        <v>0.3816955615974012</v>
      </c>
      <c r="BL28" s="341">
        <f>('1 Utsläpp'!BM28/'6 FV (kvartal)'!BM28)*1000</f>
        <v>0.39936048468529117</v>
      </c>
      <c r="BM28" s="341">
        <f>('1 Utsläpp'!BN28/'6 FV (kvartal)'!BN28)*1000</f>
        <v>0.36938662054481441</v>
      </c>
      <c r="BN28" s="341">
        <f>('1 Utsläpp'!BO28/'6 FV (kvartal)'!BO28)*1000</f>
        <v>0.33867069486404838</v>
      </c>
      <c r="BO28" s="341">
        <f>('1 Utsläpp'!BP28/'6 FV (kvartal)'!BP28)*1000</f>
        <v>0.44955885247955335</v>
      </c>
      <c r="BP28" s="341">
        <f>('1 Utsläpp'!BQ28/'6 FV (kvartal)'!BQ28)*1000</f>
        <v>0.45964751891919342</v>
      </c>
      <c r="BQ28" s="341">
        <f>('1 Utsläpp'!BR28/'6 FV (kvartal)'!BR28)*1000</f>
        <v>0.45018957876717808</v>
      </c>
      <c r="BR28" s="341">
        <f>('1 Utsläpp'!BS28/'6 FV (kvartal)'!BS28)*1000</f>
        <v>0.39303647038453665</v>
      </c>
      <c r="BS28" s="341">
        <f>('1 Utsläpp'!BT28/'6 FV (kvartal)'!BT28)*1000</f>
        <v>0.42947857973347647</v>
      </c>
      <c r="BT28" s="341">
        <f>('1 Utsläpp'!BU28/'6 FV (kvartal)'!BU28)*1000</f>
        <v>0.43425814234016891</v>
      </c>
      <c r="BU28" s="341">
        <f>('1 Utsläpp'!BV28/'6 FV (kvartal)'!BV28)*1000</f>
        <v>0.42347380858605749</v>
      </c>
      <c r="BV28" s="121"/>
    </row>
    <row r="29" spans="1:74" s="41" customFormat="1" ht="15.75" customHeight="1" x14ac:dyDescent="0.3">
      <c r="A29" s="334"/>
      <c r="B29" s="212" t="s">
        <v>126</v>
      </c>
      <c r="C29" s="192" t="s">
        <v>14</v>
      </c>
      <c r="D29" s="341">
        <f>('1 Utsläpp'!D29/'6 FV (kvartal)'!D29)*1000</f>
        <v>0.83399717469118095</v>
      </c>
      <c r="E29" s="341">
        <f>('1 Utsläpp'!E29/'6 FV (kvartal)'!E29)*1000</f>
        <v>0.70527873704982735</v>
      </c>
      <c r="F29" s="341">
        <f>('1 Utsläpp'!F29/'6 FV (kvartal)'!F29)*1000</f>
        <v>0.64817310283756213</v>
      </c>
      <c r="G29" s="341">
        <f>('1 Utsläpp'!G29/'6 FV (kvartal)'!G29)*1000</f>
        <v>0.72126790372594374</v>
      </c>
      <c r="H29" s="341">
        <f>('1 Utsläpp'!H29/'6 FV (kvartal)'!H29)*1000</f>
        <v>0.75064852505408641</v>
      </c>
      <c r="I29" s="341">
        <f>('1 Utsläpp'!I29/'6 FV (kvartal)'!I29)*1000</f>
        <v>0.64035305201566906</v>
      </c>
      <c r="J29" s="341">
        <f>('1 Utsläpp'!J29/'6 FV (kvartal)'!J29)*1000</f>
        <v>0.64321150146805717</v>
      </c>
      <c r="K29" s="341">
        <f>('1 Utsläpp'!K29/'6 FV (kvartal)'!K29)*1000</f>
        <v>0.83292962908355628</v>
      </c>
      <c r="L29" s="341">
        <f>('1 Utsläpp'!L29/'6 FV (kvartal)'!L29)*1000</f>
        <v>1.0075024416230136</v>
      </c>
      <c r="M29" s="341">
        <f>('1 Utsläpp'!M29/'6 FV (kvartal)'!M29)*1000</f>
        <v>0.73849078436234405</v>
      </c>
      <c r="N29" s="341">
        <f>('1 Utsläpp'!N29/'6 FV (kvartal)'!N29)*1000</f>
        <v>0.71062852197921067</v>
      </c>
      <c r="O29" s="341">
        <f>('1 Utsläpp'!O29/'6 FV (kvartal)'!O29)*1000</f>
        <v>0.95966002790815674</v>
      </c>
      <c r="P29" s="341">
        <f>('1 Utsläpp'!P29/'6 FV (kvartal)'!P29)*1000</f>
        <v>0.81787374549246206</v>
      </c>
      <c r="Q29" s="341">
        <f>('1 Utsläpp'!Q29/'6 FV (kvartal)'!Q29)*1000</f>
        <v>0.66868958164614711</v>
      </c>
      <c r="R29" s="341">
        <f>('1 Utsläpp'!R29/'6 FV (kvartal)'!R29)*1000</f>
        <v>0.63566210515485133</v>
      </c>
      <c r="S29" s="341">
        <f>('1 Utsläpp'!S29/'6 FV (kvartal)'!S29)*1000</f>
        <v>0.67705677158768685</v>
      </c>
      <c r="T29" s="341">
        <f>('1 Utsläpp'!T29/'6 FV (kvartal)'!T29)*1000</f>
        <v>0.65091409393175048</v>
      </c>
      <c r="U29" s="341">
        <f>('1 Utsläpp'!U29/'6 FV (kvartal)'!U29)*1000</f>
        <v>0.54708678741209293</v>
      </c>
      <c r="V29" s="341">
        <f>('1 Utsläpp'!V29/'6 FV (kvartal)'!V29)*1000</f>
        <v>0.54216449357989194</v>
      </c>
      <c r="W29" s="341">
        <f>('1 Utsläpp'!W29/'6 FV (kvartal)'!W29)*1000</f>
        <v>0.6415448439352035</v>
      </c>
      <c r="X29" s="341">
        <f>('1 Utsläpp'!X29/'6 FV (kvartal)'!X29)*1000</f>
        <v>0.61388196176226106</v>
      </c>
      <c r="Y29" s="341">
        <f>('1 Utsläpp'!Y29/'6 FV (kvartal)'!Y29)*1000</f>
        <v>0.50579004171163555</v>
      </c>
      <c r="Z29" s="341">
        <f>('1 Utsläpp'!Z29/'6 FV (kvartal)'!Z29)*1000</f>
        <v>0.47854801434967176</v>
      </c>
      <c r="AA29" s="341">
        <f>('1 Utsläpp'!AA29/'6 FV (kvartal)'!AA29)*1000</f>
        <v>0.50849226681848381</v>
      </c>
      <c r="AB29" s="341">
        <f>('1 Utsläpp'!AB29/'6 FV (kvartal)'!AB29)*1000</f>
        <v>0.57855337815286323</v>
      </c>
      <c r="AC29" s="341">
        <f>('1 Utsläpp'!AC29/'6 FV (kvartal)'!AC29)*1000</f>
        <v>0.5097170132969655</v>
      </c>
      <c r="AD29" s="341">
        <f>('1 Utsläpp'!AD29/'6 FV (kvartal)'!AD29)*1000</f>
        <v>0.49813459268004717</v>
      </c>
      <c r="AE29" s="341">
        <f>('1 Utsläpp'!AE29/'6 FV (kvartal)'!AE29)*1000</f>
        <v>0.52579672574600578</v>
      </c>
      <c r="AF29" s="341">
        <f>('1 Utsläpp'!AF29/'6 FV (kvartal)'!AF29)*1000</f>
        <v>0.42453335410560755</v>
      </c>
      <c r="AG29" s="341">
        <f>('1 Utsläpp'!AG29/'6 FV (kvartal)'!AG29)*1000</f>
        <v>0.40710385055493015</v>
      </c>
      <c r="AH29" s="341">
        <f>('1 Utsläpp'!AH29/'6 FV (kvartal)'!AH29)*1000</f>
        <v>0.42598673124512532</v>
      </c>
      <c r="AI29" s="341">
        <f>('1 Utsläpp'!AI29/'6 FV (kvartal)'!AI29)*1000</f>
        <v>0.43898802319839669</v>
      </c>
      <c r="AJ29" s="341">
        <f>('1 Utsläpp'!AJ29/'6 FV (kvartal)'!AJ29)*1000</f>
        <v>0.46666598945582721</v>
      </c>
      <c r="AK29" s="341">
        <f>('1 Utsläpp'!AK29/'6 FV (kvartal)'!AK29)*1000</f>
        <v>0.41102775554273158</v>
      </c>
      <c r="AL29" s="341">
        <f>('1 Utsläpp'!AL29/'6 FV (kvartal)'!AL29)*1000</f>
        <v>0.4195712465332434</v>
      </c>
      <c r="AM29" s="341">
        <f>('1 Utsläpp'!AM29/'6 FV (kvartal)'!AM29)*1000</f>
        <v>0.44130081005154875</v>
      </c>
      <c r="AN29" s="341">
        <f>('1 Utsläpp'!AN29/'6 FV (kvartal)'!AN29)*1000</f>
        <v>0.37473389253807382</v>
      </c>
      <c r="AO29" s="341">
        <f>('1 Utsläpp'!AO29/'6 FV (kvartal)'!AO29)*1000</f>
        <v>0.38266426255850672</v>
      </c>
      <c r="AP29" s="341">
        <f>('1 Utsläpp'!AP29/'6 FV (kvartal)'!AP29)*1000</f>
        <v>0.38718965001495664</v>
      </c>
      <c r="AQ29" s="341">
        <f>('1 Utsläpp'!AQ29/'6 FV (kvartal)'!AQ29)*1000</f>
        <v>0.37435206580602565</v>
      </c>
      <c r="AR29" s="341">
        <f>('1 Utsläpp'!AR29/'6 FV (kvartal)'!AR29)*1000</f>
        <v>0.36586039828307204</v>
      </c>
      <c r="AS29" s="341">
        <f>('1 Utsläpp'!AS29/'6 FV (kvartal)'!AS29)*1000</f>
        <v>0.35292867013925799</v>
      </c>
      <c r="AT29" s="341">
        <f>('1 Utsläpp'!AT29/'6 FV (kvartal)'!AT29)*1000</f>
        <v>0.3623169024757727</v>
      </c>
      <c r="AU29" s="341">
        <f>('1 Utsläpp'!AU29/'6 FV (kvartal)'!AU29)*1000</f>
        <v>0.35366318782289102</v>
      </c>
      <c r="AV29" s="341">
        <f>('1 Utsläpp'!AV29/'6 FV (kvartal)'!AV29)*1000</f>
        <v>0.3294911789069247</v>
      </c>
      <c r="AW29" s="341">
        <f>('1 Utsläpp'!AW29/'6 FV (kvartal)'!AW29)*1000</f>
        <v>0.3343205228938757</v>
      </c>
      <c r="AX29" s="341">
        <f>('1 Utsläpp'!AX29/'6 FV (kvartal)'!AX29)*1000</f>
        <v>0.33926479707848139</v>
      </c>
      <c r="AY29" s="341">
        <f>('1 Utsläpp'!AY29/'6 FV (kvartal)'!AY29)*1000</f>
        <v>0.33568355020996427</v>
      </c>
      <c r="AZ29" s="341">
        <f>('1 Utsläpp'!AZ29/'6 FV (kvartal)'!AZ29)*1000</f>
        <v>0.41062631328024291</v>
      </c>
      <c r="BA29" s="341">
        <f>('1 Utsläpp'!BA29/'6 FV (kvartal)'!BA29)*1000</f>
        <v>0.35330529739370675</v>
      </c>
      <c r="BB29" s="341">
        <f>('1 Utsläpp'!BB29/'6 FV (kvartal)'!BB29)*1000</f>
        <v>0.37431592370224753</v>
      </c>
      <c r="BC29" s="341">
        <f>('1 Utsläpp'!BC29/'6 FV (kvartal)'!BC29)*1000</f>
        <v>0.39446833480762661</v>
      </c>
      <c r="BD29" s="341">
        <f>('1 Utsläpp'!BD29/'6 FV (kvartal)'!BD29)*1000</f>
        <v>0.36975184614983164</v>
      </c>
      <c r="BE29" s="341">
        <f>('1 Utsläpp'!BE29/'6 FV (kvartal)'!BE29)*1000</f>
        <v>0.35609566232755269</v>
      </c>
      <c r="BF29" s="341">
        <f>('1 Utsläpp'!BF29/'6 FV (kvartal)'!BF29)*1000</f>
        <v>0.35454137466772534</v>
      </c>
      <c r="BG29" s="341">
        <f>('1 Utsläpp'!BG29/'6 FV (kvartal)'!BH29)*1000</f>
        <v>0.35814827729913162</v>
      </c>
      <c r="BH29" s="341">
        <f>('1 Utsläpp'!BH29/'6 FV (kvartal)'!BI29)*1000</f>
        <v>0.34191798804712065</v>
      </c>
      <c r="BI29" s="341">
        <f>('1 Utsläpp'!BJ29/'6 FV (kvartal)'!BJ29)*1000</f>
        <v>0.29655055513179085</v>
      </c>
      <c r="BJ29" s="341">
        <f>('1 Utsläpp'!BK29/'6 FV (kvartal)'!BK29)*1000</f>
        <v>0.31327041362651592</v>
      </c>
      <c r="BK29" s="341">
        <f>('1 Utsläpp'!BL29/'6 FV (kvartal)'!BL29)*1000</f>
        <v>0.31420809211164658</v>
      </c>
      <c r="BL29" s="341">
        <f>('1 Utsläpp'!BM29/'6 FV (kvartal)'!BM29)*1000</f>
        <v>0.28269626568643935</v>
      </c>
      <c r="BM29" s="341">
        <f>('1 Utsläpp'!BN29/'6 FV (kvartal)'!BN29)*1000</f>
        <v>0.27919315442972453</v>
      </c>
      <c r="BN29" s="341">
        <f>('1 Utsläpp'!BO29/'6 FV (kvartal)'!BO29)*1000</f>
        <v>0.28801843317972348</v>
      </c>
      <c r="BO29" s="341">
        <f>('1 Utsläpp'!BP29/'6 FV (kvartal)'!BP29)*1000</f>
        <v>0.34022457932298827</v>
      </c>
      <c r="BP29" s="341">
        <f>('1 Utsläpp'!BQ29/'6 FV (kvartal)'!BQ29)*1000</f>
        <v>0.30712139679680772</v>
      </c>
      <c r="BQ29" s="341">
        <f>('1 Utsläpp'!BR29/'6 FV (kvartal)'!BR29)*1000</f>
        <v>0.30886285148545728</v>
      </c>
      <c r="BR29" s="341">
        <f>('1 Utsläpp'!BS29/'6 FV (kvartal)'!BS29)*1000</f>
        <v>0.30060581862297192</v>
      </c>
      <c r="BS29" s="341">
        <f>('1 Utsläpp'!BT29/'6 FV (kvartal)'!BT29)*1000</f>
        <v>0.31293364450611832</v>
      </c>
      <c r="BT29" s="341">
        <f>('1 Utsläpp'!BU29/'6 FV (kvartal)'!BU29)*1000</f>
        <v>0.28731161144670209</v>
      </c>
      <c r="BU29" s="341">
        <f>('1 Utsläpp'!BV29/'6 FV (kvartal)'!BV29)*1000</f>
        <v>0.29034342688330872</v>
      </c>
      <c r="BV29" s="121"/>
    </row>
    <row r="30" spans="1:74" s="41" customFormat="1" ht="15.75" customHeight="1" x14ac:dyDescent="0.3">
      <c r="A30" s="334"/>
      <c r="B30" s="212" t="s">
        <v>127</v>
      </c>
      <c r="C30" s="192" t="s">
        <v>45</v>
      </c>
      <c r="D30" s="341">
        <f>('1 Utsläpp'!D30/'6 FV (kvartal)'!D30)*1000</f>
        <v>2.9430057229466642</v>
      </c>
      <c r="E30" s="341">
        <f>('1 Utsläpp'!E30/'6 FV (kvartal)'!E30)*1000</f>
        <v>2.5427821959445391</v>
      </c>
      <c r="F30" s="341">
        <f>('1 Utsläpp'!F30/'6 FV (kvartal)'!F30)*1000</f>
        <v>3.4352039795305753</v>
      </c>
      <c r="G30" s="341">
        <f>('1 Utsläpp'!G30/'6 FV (kvartal)'!G30)*1000</f>
        <v>2.3754891864057672</v>
      </c>
      <c r="H30" s="341">
        <f>('1 Utsläpp'!H30/'6 FV (kvartal)'!H30)*1000</f>
        <v>3.0549169116149124</v>
      </c>
      <c r="I30" s="341">
        <f>('1 Utsläpp'!I30/'6 FV (kvartal)'!I30)*1000</f>
        <v>2.8611960919767094</v>
      </c>
      <c r="J30" s="341">
        <f>('1 Utsläpp'!J30/'6 FV (kvartal)'!J30)*1000</f>
        <v>3.7664505360467357</v>
      </c>
      <c r="K30" s="341">
        <f>('1 Utsläpp'!K30/'6 FV (kvartal)'!K30)*1000</f>
        <v>2.3659193949397239</v>
      </c>
      <c r="L30" s="341">
        <f>('1 Utsläpp'!L30/'6 FV (kvartal)'!L30)*1000</f>
        <v>2.8109419575012664</v>
      </c>
      <c r="M30" s="341">
        <f>('1 Utsläpp'!M30/'6 FV (kvartal)'!M30)*1000</f>
        <v>2.4186713605841317</v>
      </c>
      <c r="N30" s="341">
        <f>('1 Utsläpp'!N30/'6 FV (kvartal)'!N30)*1000</f>
        <v>3.129927817878956</v>
      </c>
      <c r="O30" s="341">
        <f>('1 Utsläpp'!O30/'6 FV (kvartal)'!O30)*1000</f>
        <v>2.1023928770172513</v>
      </c>
      <c r="P30" s="341">
        <f>('1 Utsläpp'!P30/'6 FV (kvartal)'!P30)*1000</f>
        <v>2.7609325003809233</v>
      </c>
      <c r="Q30" s="341">
        <f>('1 Utsläpp'!Q30/'6 FV (kvartal)'!Q30)*1000</f>
        <v>2.3800886323817374</v>
      </c>
      <c r="R30" s="341">
        <f>('1 Utsläpp'!R30/'6 FV (kvartal)'!R30)*1000</f>
        <v>2.9122798072756009</v>
      </c>
      <c r="S30" s="341">
        <f>('1 Utsläpp'!S30/'6 FV (kvartal)'!S30)*1000</f>
        <v>1.9932561048566924</v>
      </c>
      <c r="T30" s="341">
        <f>('1 Utsläpp'!T30/'6 FV (kvartal)'!T30)*1000</f>
        <v>2.3597846441947565</v>
      </c>
      <c r="U30" s="341">
        <f>('1 Utsläpp'!U30/'6 FV (kvartal)'!U30)*1000</f>
        <v>2.0950636910631277</v>
      </c>
      <c r="V30" s="341">
        <f>('1 Utsläpp'!V30/'6 FV (kvartal)'!V30)*1000</f>
        <v>2.8014613049668253</v>
      </c>
      <c r="W30" s="341">
        <f>('1 Utsläpp'!W30/'6 FV (kvartal)'!W30)*1000</f>
        <v>1.7590715588891142</v>
      </c>
      <c r="X30" s="341">
        <f>('1 Utsläpp'!X30/'6 FV (kvartal)'!X30)*1000</f>
        <v>2.114757285748234</v>
      </c>
      <c r="Y30" s="341">
        <f>('1 Utsläpp'!Y30/'6 FV (kvartal)'!Y30)*1000</f>
        <v>1.8946063688230255</v>
      </c>
      <c r="Z30" s="341">
        <f>('1 Utsläpp'!Z30/'6 FV (kvartal)'!Z30)*1000</f>
        <v>2.5109281039437774</v>
      </c>
      <c r="AA30" s="341">
        <f>('1 Utsläpp'!AA30/'6 FV (kvartal)'!AA30)*1000</f>
        <v>1.6447800393959293</v>
      </c>
      <c r="AB30" s="341">
        <f>('1 Utsläpp'!AB30/'6 FV (kvartal)'!AB30)*1000</f>
        <v>1.9576519916142554</v>
      </c>
      <c r="AC30" s="341">
        <f>('1 Utsläpp'!AC30/'6 FV (kvartal)'!AC30)*1000</f>
        <v>1.7766209851623642</v>
      </c>
      <c r="AD30" s="341">
        <f>('1 Utsläpp'!AD30/'6 FV (kvartal)'!AD30)*1000</f>
        <v>2.294661661020053</v>
      </c>
      <c r="AE30" s="341">
        <f>('1 Utsläpp'!AE30/'6 FV (kvartal)'!AE30)*1000</f>
        <v>1.539110070257611</v>
      </c>
      <c r="AF30" s="341">
        <f>('1 Utsläpp'!AF30/'6 FV (kvartal)'!AF30)*1000</f>
        <v>1.6834234621166273</v>
      </c>
      <c r="AG30" s="341">
        <f>('1 Utsläpp'!AG30/'6 FV (kvartal)'!AG30)*1000</f>
        <v>1.6043028462607443</v>
      </c>
      <c r="AH30" s="341">
        <f>('1 Utsläpp'!AH30/'6 FV (kvartal)'!AH30)*1000</f>
        <v>2.0856552918452076</v>
      </c>
      <c r="AI30" s="341">
        <f>('1 Utsläpp'!AI30/'6 FV (kvartal)'!AI30)*1000</f>
        <v>1.3961004476139898</v>
      </c>
      <c r="AJ30" s="341">
        <f>('1 Utsläpp'!AJ30/'6 FV (kvartal)'!AJ30)*1000</f>
        <v>1.5799066637290442</v>
      </c>
      <c r="AK30" s="341">
        <f>('1 Utsläpp'!AK30/'6 FV (kvartal)'!AK30)*1000</f>
        <v>1.3701900571107575</v>
      </c>
      <c r="AL30" s="341">
        <f>('1 Utsläpp'!AL30/'6 FV (kvartal)'!AL30)*1000</f>
        <v>1.8751041146093619</v>
      </c>
      <c r="AM30" s="341">
        <f>('1 Utsläpp'!AM30/'6 FV (kvartal)'!AM30)*1000</f>
        <v>1.2390890222057946</v>
      </c>
      <c r="AN30" s="341">
        <f>('1 Utsläpp'!AN30/'6 FV (kvartal)'!AN30)*1000</f>
        <v>1.3893528554675005</v>
      </c>
      <c r="AO30" s="341">
        <f>('1 Utsläpp'!AO30/'6 FV (kvartal)'!AO30)*1000</f>
        <v>1.3280498419533648</v>
      </c>
      <c r="AP30" s="341">
        <f>('1 Utsläpp'!AP30/'6 FV (kvartal)'!AP30)*1000</f>
        <v>1.6922571798288815</v>
      </c>
      <c r="AQ30" s="341">
        <f>('1 Utsläpp'!AQ30/'6 FV (kvartal)'!AQ30)*1000</f>
        <v>1.1556084663408963</v>
      </c>
      <c r="AR30" s="341">
        <f>('1 Utsläpp'!AR30/'6 FV (kvartal)'!AR30)*1000</f>
        <v>1.2862910978657951</v>
      </c>
      <c r="AS30" s="341">
        <f>('1 Utsläpp'!AS30/'6 FV (kvartal)'!AS30)*1000</f>
        <v>1.2522361359570662</v>
      </c>
      <c r="AT30" s="341">
        <f>('1 Utsläpp'!AT30/'6 FV (kvartal)'!AT30)*1000</f>
        <v>1.5993058665472457</v>
      </c>
      <c r="AU30" s="341">
        <f>('1 Utsläpp'!AU30/'6 FV (kvartal)'!AU30)*1000</f>
        <v>1.093485039111646</v>
      </c>
      <c r="AV30" s="341">
        <f>('1 Utsläpp'!AV30/'6 FV (kvartal)'!AV30)*1000</f>
        <v>1.2604740857040462</v>
      </c>
      <c r="AW30" s="341">
        <f>('1 Utsläpp'!AW30/'6 FV (kvartal)'!AW30)*1000</f>
        <v>1.2067313878840737</v>
      </c>
      <c r="AX30" s="341">
        <f>('1 Utsläpp'!AX30/'6 FV (kvartal)'!AX30)*1000</f>
        <v>1.5789377289377289</v>
      </c>
      <c r="AY30" s="341">
        <f>('1 Utsläpp'!AY30/'6 FV (kvartal)'!AY30)*1000</f>
        <v>1.0152386974391401</v>
      </c>
      <c r="AZ30" s="341">
        <f>('1 Utsläpp'!AZ30/'6 FV (kvartal)'!AZ30)*1000</f>
        <v>1.1454406032334334</v>
      </c>
      <c r="BA30" s="341">
        <f>('1 Utsläpp'!BA30/'6 FV (kvartal)'!BA30)*1000</f>
        <v>1.0902306142249421</v>
      </c>
      <c r="BB30" s="341">
        <f>('1 Utsläpp'!BB30/'6 FV (kvartal)'!BB30)*1000</f>
        <v>1.3765855687253068</v>
      </c>
      <c r="BC30" s="341">
        <f>('1 Utsläpp'!BC30/'6 FV (kvartal)'!BC30)*1000</f>
        <v>0.96430357990328752</v>
      </c>
      <c r="BD30" s="341">
        <f>('1 Utsläpp'!BD30/'6 FV (kvartal)'!BD30)*1000</f>
        <v>0.95528976951901845</v>
      </c>
      <c r="BE30" s="341">
        <f>('1 Utsläpp'!BE30/'6 FV (kvartal)'!BE30)*1000</f>
        <v>0.92360109706788818</v>
      </c>
      <c r="BF30" s="341">
        <f>('1 Utsläpp'!BF30/'6 FV (kvartal)'!BF30)*1000</f>
        <v>1.1650502281520552</v>
      </c>
      <c r="BG30" s="341">
        <f>('1 Utsläpp'!BG30/'6 FV (kvartal)'!BH30)*1000</f>
        <v>0.87187544636480496</v>
      </c>
      <c r="BH30" s="341">
        <f>('1 Utsläpp'!BH30/'6 FV (kvartal)'!BI30)*1000</f>
        <v>0.66370884773662553</v>
      </c>
      <c r="BI30" s="341">
        <f>('1 Utsläpp'!BJ30/'6 FV (kvartal)'!BJ30)*1000</f>
        <v>0.86727928705788027</v>
      </c>
      <c r="BJ30" s="341">
        <f>('1 Utsläpp'!BK30/'6 FV (kvartal)'!BK30)*1000</f>
        <v>0.6053230920376903</v>
      </c>
      <c r="BK30" s="341">
        <f>('1 Utsläpp'!BL30/'6 FV (kvartal)'!BL30)*1000</f>
        <v>0.64913313706247955</v>
      </c>
      <c r="BL30" s="341">
        <f>('1 Utsläpp'!BM30/'6 FV (kvartal)'!BM30)*1000</f>
        <v>0.64227993189938382</v>
      </c>
      <c r="BM30" s="341">
        <f>('1 Utsläpp'!BN30/'6 FV (kvartal)'!BN30)*1000</f>
        <v>0.781172776695642</v>
      </c>
      <c r="BN30" s="341">
        <f>('1 Utsläpp'!BO30/'6 FV (kvartal)'!BO30)*1000</f>
        <v>0.53739855231410394</v>
      </c>
      <c r="BO30" s="341">
        <f>('1 Utsläpp'!BP30/'6 FV (kvartal)'!BP30)*1000</f>
        <v>0.76283224345110889</v>
      </c>
      <c r="BP30" s="341">
        <f>('1 Utsläpp'!BQ30/'6 FV (kvartal)'!BQ30)*1000</f>
        <v>0.70885204393261292</v>
      </c>
      <c r="BQ30" s="341">
        <f>('1 Utsläpp'!BR30/'6 FV (kvartal)'!BR30)*1000</f>
        <v>0.9092546910945426</v>
      </c>
      <c r="BR30" s="341">
        <f>('1 Utsläpp'!BS30/'6 FV (kvartal)'!BS30)*1000</f>
        <v>0.58329306655359103</v>
      </c>
      <c r="BS30" s="341">
        <f>('1 Utsläpp'!BT30/'6 FV (kvartal)'!BT30)*1000</f>
        <v>0.6702737336703094</v>
      </c>
      <c r="BT30" s="341">
        <f>('1 Utsläpp'!BU30/'6 FV (kvartal)'!BU30)*1000</f>
        <v>0.64524377770201158</v>
      </c>
      <c r="BU30" s="341">
        <f>('1 Utsläpp'!BV30/'6 FV (kvartal)'!BV30)*1000</f>
        <v>0.79213083066280077</v>
      </c>
      <c r="BV30" s="121"/>
    </row>
    <row r="31" spans="1:74" s="41" customFormat="1" ht="15.75" customHeight="1" x14ac:dyDescent="0.3">
      <c r="A31" s="334"/>
      <c r="B31" s="212" t="s">
        <v>127</v>
      </c>
      <c r="C31" s="192" t="s">
        <v>15</v>
      </c>
      <c r="D31" s="341">
        <f>('1 Utsläpp'!D31/'6 FV (kvartal)'!D31)*1000</f>
        <v>2.8644158628081455</v>
      </c>
      <c r="E31" s="341">
        <f>('1 Utsläpp'!E31/'6 FV (kvartal)'!E31)*1000</f>
        <v>2.3499311159220624</v>
      </c>
      <c r="F31" s="341">
        <f>('1 Utsläpp'!F31/'6 FV (kvartal)'!F31)*1000</f>
        <v>3.2777929527451519</v>
      </c>
      <c r="G31" s="341">
        <f>('1 Utsläpp'!G31/'6 FV (kvartal)'!G31)*1000</f>
        <v>2.0235844810513997</v>
      </c>
      <c r="H31" s="341">
        <f>('1 Utsläpp'!H31/'6 FV (kvartal)'!H31)*1000</f>
        <v>2.6861871419478041</v>
      </c>
      <c r="I31" s="341">
        <f>('1 Utsläpp'!I31/'6 FV (kvartal)'!I31)*1000</f>
        <v>2.6448306595365416</v>
      </c>
      <c r="J31" s="341">
        <f>('1 Utsläpp'!J31/'6 FV (kvartal)'!J31)*1000</f>
        <v>3.1896438428177154</v>
      </c>
      <c r="K31" s="341">
        <f>('1 Utsläpp'!K31/'6 FV (kvartal)'!K31)*1000</f>
        <v>1.9065882553481635</v>
      </c>
      <c r="L31" s="341">
        <f>('1 Utsläpp'!L31/'6 FV (kvartal)'!L31)*1000</f>
        <v>2.4295062462819752</v>
      </c>
      <c r="M31" s="341">
        <f>('1 Utsläpp'!M31/'6 FV (kvartal)'!M31)*1000</f>
        <v>2.4267419144779683</v>
      </c>
      <c r="N31" s="341">
        <f>('1 Utsläpp'!N31/'6 FV (kvartal)'!N31)*1000</f>
        <v>2.6957533449680051</v>
      </c>
      <c r="O31" s="341">
        <f>('1 Utsläpp'!O31/'6 FV (kvartal)'!O31)*1000</f>
        <v>1.9060367907418603</v>
      </c>
      <c r="P31" s="341">
        <f>('1 Utsläpp'!P31/'6 FV (kvartal)'!P31)*1000</f>
        <v>2.5819216025720291</v>
      </c>
      <c r="Q31" s="341">
        <f>('1 Utsläpp'!Q31/'6 FV (kvartal)'!Q31)*1000</f>
        <v>2.5105143966353931</v>
      </c>
      <c r="R31" s="341">
        <f>('1 Utsläpp'!R31/'6 FV (kvartal)'!R31)*1000</f>
        <v>2.6599593036400635</v>
      </c>
      <c r="S31" s="341">
        <f>('1 Utsläpp'!S31/'6 FV (kvartal)'!S31)*1000</f>
        <v>1.7898031463635615</v>
      </c>
      <c r="T31" s="341">
        <f>('1 Utsläpp'!T31/'6 FV (kvartal)'!T31)*1000</f>
        <v>2.4116424116424113</v>
      </c>
      <c r="U31" s="341">
        <f>('1 Utsläpp'!U31/'6 FV (kvartal)'!U31)*1000</f>
        <v>2.2403907411339987</v>
      </c>
      <c r="V31" s="341">
        <f>('1 Utsläpp'!V31/'6 FV (kvartal)'!V31)*1000</f>
        <v>2.6863994005245413</v>
      </c>
      <c r="W31" s="341">
        <f>('1 Utsläpp'!W31/'6 FV (kvartal)'!W31)*1000</f>
        <v>1.828828828828829</v>
      </c>
      <c r="X31" s="341">
        <f>('1 Utsläpp'!X31/'6 FV (kvartal)'!X31)*1000</f>
        <v>2.3767220290974636</v>
      </c>
      <c r="Y31" s="341">
        <f>('1 Utsläpp'!Y31/'6 FV (kvartal)'!Y31)*1000</f>
        <v>2.2328618063112078</v>
      </c>
      <c r="Z31" s="341">
        <f>('1 Utsläpp'!Z31/'6 FV (kvartal)'!Z31)*1000</f>
        <v>2.5356883619646746</v>
      </c>
      <c r="AA31" s="341">
        <f>('1 Utsläpp'!AA31/'6 FV (kvartal)'!AA31)*1000</f>
        <v>1.750976296430842</v>
      </c>
      <c r="AB31" s="341">
        <f>('1 Utsläpp'!AB31/'6 FV (kvartal)'!AB31)*1000</f>
        <v>2.0156533575317601</v>
      </c>
      <c r="AC31" s="341">
        <f>('1 Utsläpp'!AC31/'6 FV (kvartal)'!AC31)*1000</f>
        <v>2.1338329764453965</v>
      </c>
      <c r="AD31" s="341">
        <f>('1 Utsläpp'!AD31/'6 FV (kvartal)'!AD31)*1000</f>
        <v>2.2568786899855189</v>
      </c>
      <c r="AE31" s="341">
        <f>('1 Utsläpp'!AE31/'6 FV (kvartal)'!AE31)*1000</f>
        <v>1.7495412844036697</v>
      </c>
      <c r="AF31" s="341">
        <f>('1 Utsläpp'!AF31/'6 FV (kvartal)'!AF31)*1000</f>
        <v>1.8962740255556749</v>
      </c>
      <c r="AG31" s="341">
        <f>('1 Utsläpp'!AG31/'6 FV (kvartal)'!AG31)*1000</f>
        <v>2.0181499432814274</v>
      </c>
      <c r="AH31" s="341">
        <f>('1 Utsläpp'!AH31/'6 FV (kvartal)'!AH31)*1000</f>
        <v>2.1936476535883065</v>
      </c>
      <c r="AI31" s="341">
        <f>('1 Utsläpp'!AI31/'6 FV (kvartal)'!AI31)*1000</f>
        <v>1.6564524601645949</v>
      </c>
      <c r="AJ31" s="341">
        <f>('1 Utsläpp'!AJ31/'6 FV (kvartal)'!AJ31)*1000</f>
        <v>1.7112522119288021</v>
      </c>
      <c r="AK31" s="341">
        <f>('1 Utsläpp'!AK31/'6 FV (kvartal)'!AK31)*1000</f>
        <v>1.7428598359883116</v>
      </c>
      <c r="AL31" s="341">
        <f>('1 Utsläpp'!AL31/'6 FV (kvartal)'!AL31)*1000</f>
        <v>1.9891292986307096</v>
      </c>
      <c r="AM31" s="341">
        <f>('1 Utsläpp'!AM31/'6 FV (kvartal)'!AM31)*1000</f>
        <v>1.4876101779477799</v>
      </c>
      <c r="AN31" s="341">
        <f>('1 Utsläpp'!AN31/'6 FV (kvartal)'!AN31)*1000</f>
        <v>1.5760549558390577</v>
      </c>
      <c r="AO31" s="341">
        <f>('1 Utsläpp'!AO31/'6 FV (kvartal)'!AO31)*1000</f>
        <v>1.6255494751951198</v>
      </c>
      <c r="AP31" s="341">
        <f>('1 Utsläpp'!AP31/'6 FV (kvartal)'!AP31)*1000</f>
        <v>1.7265984414608959</v>
      </c>
      <c r="AQ31" s="341">
        <f>('1 Utsläpp'!AQ31/'6 FV (kvartal)'!AQ31)*1000</f>
        <v>1.2717149220489976</v>
      </c>
      <c r="AR31" s="341">
        <f>('1 Utsläpp'!AR31/'6 FV (kvartal)'!AR31)*1000</f>
        <v>1.4860650945234848</v>
      </c>
      <c r="AS31" s="341">
        <f>('1 Utsläpp'!AS31/'6 FV (kvartal)'!AS31)*1000</f>
        <v>1.4800101428450683</v>
      </c>
      <c r="AT31" s="341">
        <f>('1 Utsläpp'!AT31/'6 FV (kvartal)'!AT31)*1000</f>
        <v>1.7097660320166714</v>
      </c>
      <c r="AU31" s="341">
        <f>('1 Utsläpp'!AU31/'6 FV (kvartal)'!AU31)*1000</f>
        <v>1.1395189003436426</v>
      </c>
      <c r="AV31" s="341">
        <f>('1 Utsläpp'!AV31/'6 FV (kvartal)'!AV31)*1000</f>
        <v>1.2972027972027971</v>
      </c>
      <c r="AW31" s="341">
        <f>('1 Utsläpp'!AW31/'6 FV (kvartal)'!AW31)*1000</f>
        <v>1.4331370899915894</v>
      </c>
      <c r="AX31" s="341">
        <f>('1 Utsläpp'!AX31/'6 FV (kvartal)'!AX31)*1000</f>
        <v>1.5296167247386758</v>
      </c>
      <c r="AY31" s="341">
        <f>('1 Utsläpp'!AY31/'6 FV (kvartal)'!AY31)*1000</f>
        <v>1.1351161154116818</v>
      </c>
      <c r="AZ31" s="341">
        <f>('1 Utsläpp'!AZ31/'6 FV (kvartal)'!AZ31)*1000</f>
        <v>1.2001004268139595</v>
      </c>
      <c r="BA31" s="341">
        <f>('1 Utsläpp'!BA31/'6 FV (kvartal)'!BA31)*1000</f>
        <v>1.2950718504804726</v>
      </c>
      <c r="BB31" s="341">
        <f>('1 Utsläpp'!BB31/'6 FV (kvartal)'!BB31)*1000</f>
        <v>1.4457506955039039</v>
      </c>
      <c r="BC31" s="341">
        <f>('1 Utsläpp'!BC31/'6 FV (kvartal)'!BC31)*1000</f>
        <v>0.9481443823080834</v>
      </c>
      <c r="BD31" s="341">
        <f>('1 Utsläpp'!BD31/'6 FV (kvartal)'!BD31)*1000</f>
        <v>1.0517297650130548</v>
      </c>
      <c r="BE31" s="341">
        <f>('1 Utsläpp'!BE31/'6 FV (kvartal)'!BE31)*1000</f>
        <v>1.0446631339894019</v>
      </c>
      <c r="BF31" s="341">
        <f>('1 Utsläpp'!BF31/'6 FV (kvartal)'!BF31)*1000</f>
        <v>1.274748458292762</v>
      </c>
      <c r="BG31" s="341">
        <f>('1 Utsläpp'!BG31/'6 FV (kvartal)'!BH31)*1000</f>
        <v>1.0721868365180469</v>
      </c>
      <c r="BH31" s="341">
        <f>('1 Utsläpp'!BH31/'6 FV (kvartal)'!BI31)*1000</f>
        <v>0.77537655533726269</v>
      </c>
      <c r="BI31" s="341">
        <f>('1 Utsläpp'!BJ31/'6 FV (kvartal)'!BJ31)*1000</f>
        <v>0.92584715723805477</v>
      </c>
      <c r="BJ31" s="341">
        <f>('1 Utsläpp'!BK31/'6 FV (kvartal)'!BK31)*1000</f>
        <v>0.75159465639667833</v>
      </c>
      <c r="BK31" s="341">
        <f>('1 Utsläpp'!BL31/'6 FV (kvartal)'!BL31)*1000</f>
        <v>0.85673091516163302</v>
      </c>
      <c r="BL31" s="341">
        <f>('1 Utsläpp'!BM31/'6 FV (kvartal)'!BM31)*1000</f>
        <v>0.8522766770941953</v>
      </c>
      <c r="BM31" s="341">
        <f>('1 Utsläpp'!BN31/'6 FV (kvartal)'!BN31)*1000</f>
        <v>0.90868827046578582</v>
      </c>
      <c r="BN31" s="341">
        <f>('1 Utsläpp'!BO31/'6 FV (kvartal)'!BO31)*1000</f>
        <v>0.7138502804194099</v>
      </c>
      <c r="BO31" s="341">
        <f>('1 Utsläpp'!BP31/'6 FV (kvartal)'!BP31)*1000</f>
        <v>0.9735854503464203</v>
      </c>
      <c r="BP31" s="341">
        <f>('1 Utsläpp'!BQ31/'6 FV (kvartal)'!BQ31)*1000</f>
        <v>0.95868644067796616</v>
      </c>
      <c r="BQ31" s="341">
        <f>('1 Utsläpp'!BR31/'6 FV (kvartal)'!BR31)*1000</f>
        <v>1.0750594851827817</v>
      </c>
      <c r="BR31" s="341">
        <f>('1 Utsläpp'!BS31/'6 FV (kvartal)'!BS31)*1000</f>
        <v>0.77452568255437304</v>
      </c>
      <c r="BS31" s="341">
        <f>('1 Utsläpp'!BT31/'6 FV (kvartal)'!BT31)*1000</f>
        <v>0.95355069227333633</v>
      </c>
      <c r="BT31" s="341">
        <f>('1 Utsläpp'!BU31/'6 FV (kvartal)'!BU31)*1000</f>
        <v>0.92101740294511381</v>
      </c>
      <c r="BU31" s="341">
        <f>('1 Utsläpp'!BV31/'6 FV (kvartal)'!BV31)*1000</f>
        <v>1.0555307428911715</v>
      </c>
      <c r="BV31" s="121"/>
    </row>
    <row r="32" spans="1:74" s="41" customFormat="1" ht="15.75" customHeight="1" x14ac:dyDescent="0.3">
      <c r="A32" s="334"/>
      <c r="B32" s="212" t="s">
        <v>128</v>
      </c>
      <c r="C32" s="192" t="s">
        <v>46</v>
      </c>
      <c r="D32" s="341">
        <f>('1 Utsläpp'!D32/'6 FV (kvartal)'!D32)*1000</f>
        <v>2.9412091267417972</v>
      </c>
      <c r="E32" s="341">
        <f>('1 Utsläpp'!E32/'6 FV (kvartal)'!E32)*1000</f>
        <v>3.1516504802130694</v>
      </c>
      <c r="F32" s="341">
        <f>('1 Utsläpp'!F32/'6 FV (kvartal)'!F32)*1000</f>
        <v>3.0441803213595575</v>
      </c>
      <c r="G32" s="341">
        <f>('1 Utsläpp'!G32/'6 FV (kvartal)'!G32)*1000</f>
        <v>2.8461285674562049</v>
      </c>
      <c r="H32" s="341">
        <f>('1 Utsläpp'!H32/'6 FV (kvartal)'!H32)*1000</f>
        <v>3.3720858134920637</v>
      </c>
      <c r="I32" s="341">
        <f>('1 Utsläpp'!I32/'6 FV (kvartal)'!I32)*1000</f>
        <v>3.4617389793199327</v>
      </c>
      <c r="J32" s="341">
        <f>('1 Utsläpp'!J32/'6 FV (kvartal)'!J32)*1000</f>
        <v>3.3407208355264979</v>
      </c>
      <c r="K32" s="341">
        <f>('1 Utsläpp'!K32/'6 FV (kvartal)'!K32)*1000</f>
        <v>3.0888152705474052</v>
      </c>
      <c r="L32" s="341">
        <f>('1 Utsläpp'!L32/'6 FV (kvartal)'!L32)*1000</f>
        <v>3.5692553097214428</v>
      </c>
      <c r="M32" s="341">
        <f>('1 Utsläpp'!M32/'6 FV (kvartal)'!M32)*1000</f>
        <v>3.5872919651713877</v>
      </c>
      <c r="N32" s="341">
        <f>('1 Utsläpp'!N32/'6 FV (kvartal)'!N32)*1000</f>
        <v>3.4767447957632007</v>
      </c>
      <c r="O32" s="341">
        <f>('1 Utsläpp'!O32/'6 FV (kvartal)'!O32)*1000</f>
        <v>3.2497392738473483</v>
      </c>
      <c r="P32" s="341">
        <f>('1 Utsläpp'!P32/'6 FV (kvartal)'!P32)*1000</f>
        <v>3.5306536292674795</v>
      </c>
      <c r="Q32" s="341">
        <f>('1 Utsläpp'!Q32/'6 FV (kvartal)'!Q32)*1000</f>
        <v>3.4988083768571574</v>
      </c>
      <c r="R32" s="341">
        <f>('1 Utsläpp'!R32/'6 FV (kvartal)'!R32)*1000</f>
        <v>3.3522341766017254</v>
      </c>
      <c r="S32" s="341">
        <f>('1 Utsläpp'!S32/'6 FV (kvartal)'!S32)*1000</f>
        <v>3.0735841728919655</v>
      </c>
      <c r="T32" s="341">
        <f>('1 Utsläpp'!T32/'6 FV (kvartal)'!T32)*1000</f>
        <v>3.38957475994513</v>
      </c>
      <c r="U32" s="341">
        <f>('1 Utsläpp'!U32/'6 FV (kvartal)'!U32)*1000</f>
        <v>3.2048499363820078</v>
      </c>
      <c r="V32" s="341">
        <f>('1 Utsläpp'!V32/'6 FV (kvartal)'!V32)*1000</f>
        <v>3.2630219543693504</v>
      </c>
      <c r="W32" s="341">
        <f>('1 Utsläpp'!W32/'6 FV (kvartal)'!W32)*1000</f>
        <v>3.1007658299712513</v>
      </c>
      <c r="X32" s="341">
        <f>('1 Utsläpp'!X32/'6 FV (kvartal)'!X32)*1000</f>
        <v>3.6669792821212384</v>
      </c>
      <c r="Y32" s="341">
        <f>('1 Utsläpp'!Y32/'6 FV (kvartal)'!Y32)*1000</f>
        <v>3.6222918230528305</v>
      </c>
      <c r="Z32" s="341">
        <f>('1 Utsläpp'!Z32/'6 FV (kvartal)'!Z32)*1000</f>
        <v>3.5416141553662346</v>
      </c>
      <c r="AA32" s="341">
        <f>('1 Utsläpp'!AA32/'6 FV (kvartal)'!AA32)*1000</f>
        <v>3.1556061944844904</v>
      </c>
      <c r="AB32" s="341">
        <f>('1 Utsläpp'!AB32/'6 FV (kvartal)'!AB32)*1000</f>
        <v>3.0376868096166341</v>
      </c>
      <c r="AC32" s="341">
        <f>('1 Utsläpp'!AC32/'6 FV (kvartal)'!AC32)*1000</f>
        <v>3.0667265782970121</v>
      </c>
      <c r="AD32" s="341">
        <f>('1 Utsläpp'!AD32/'6 FV (kvartal)'!AD32)*1000</f>
        <v>2.9924454053003617</v>
      </c>
      <c r="AE32" s="341">
        <f>('1 Utsläpp'!AE32/'6 FV (kvartal)'!AE32)*1000</f>
        <v>2.7483652762119504</v>
      </c>
      <c r="AF32" s="341">
        <f>('1 Utsläpp'!AF32/'6 FV (kvartal)'!AF32)*1000</f>
        <v>2.9212527516509907</v>
      </c>
      <c r="AG32" s="341">
        <f>('1 Utsläpp'!AG32/'6 FV (kvartal)'!AG32)*1000</f>
        <v>2.9188899503693175</v>
      </c>
      <c r="AH32" s="341">
        <f>('1 Utsläpp'!AH32/'6 FV (kvartal)'!AH32)*1000</f>
        <v>2.715571596295169</v>
      </c>
      <c r="AI32" s="341">
        <f>('1 Utsläpp'!AI32/'6 FV (kvartal)'!AI32)*1000</f>
        <v>2.6694724184578384</v>
      </c>
      <c r="AJ32" s="341">
        <f>('1 Utsläpp'!AJ32/'6 FV (kvartal)'!AJ32)*1000</f>
        <v>2.712539655214814</v>
      </c>
      <c r="AK32" s="341">
        <f>('1 Utsläpp'!AK32/'6 FV (kvartal)'!AK32)*1000</f>
        <v>2.6023448010763022</v>
      </c>
      <c r="AL32" s="341">
        <f>('1 Utsläpp'!AL32/'6 FV (kvartal)'!AL32)*1000</f>
        <v>2.6591952182730276</v>
      </c>
      <c r="AM32" s="341">
        <f>('1 Utsläpp'!AM32/'6 FV (kvartal)'!AM32)*1000</f>
        <v>2.4428044280442802</v>
      </c>
      <c r="AN32" s="341">
        <f>('1 Utsläpp'!AN32/'6 FV (kvartal)'!AN32)*1000</f>
        <v>2.5065244525133328</v>
      </c>
      <c r="AO32" s="341">
        <f>('1 Utsläpp'!AO32/'6 FV (kvartal)'!AO32)*1000</f>
        <v>2.6719971882962832</v>
      </c>
      <c r="AP32" s="341">
        <f>('1 Utsläpp'!AP32/'6 FV (kvartal)'!AP32)*1000</f>
        <v>2.6198508713496791</v>
      </c>
      <c r="AQ32" s="341">
        <f>('1 Utsläpp'!AQ32/'6 FV (kvartal)'!AQ32)*1000</f>
        <v>2.2973868954758192</v>
      </c>
      <c r="AR32" s="341">
        <f>('1 Utsläpp'!AR32/'6 FV (kvartal)'!AR32)*1000</f>
        <v>2.3520054298258635</v>
      </c>
      <c r="AS32" s="341">
        <f>('1 Utsläpp'!AS32/'6 FV (kvartal)'!AS32)*1000</f>
        <v>2.6793698105173513</v>
      </c>
      <c r="AT32" s="341">
        <f>('1 Utsläpp'!AT32/'6 FV (kvartal)'!AT32)*1000</f>
        <v>2.6715860970189929</v>
      </c>
      <c r="AU32" s="341">
        <f>('1 Utsläpp'!AU32/'6 FV (kvartal)'!AU32)*1000</f>
        <v>2.3906954569833734</v>
      </c>
      <c r="AV32" s="341">
        <f>('1 Utsläpp'!AV32/'6 FV (kvartal)'!AV32)*1000</f>
        <v>2.5662880917575621</v>
      </c>
      <c r="AW32" s="341">
        <f>('1 Utsläpp'!AW32/'6 FV (kvartal)'!AW32)*1000</f>
        <v>2.7119140829442916</v>
      </c>
      <c r="AX32" s="341">
        <f>('1 Utsläpp'!AX32/'6 FV (kvartal)'!AX32)*1000</f>
        <v>2.7401265637726864</v>
      </c>
      <c r="AY32" s="341">
        <f>('1 Utsläpp'!AY32/'6 FV (kvartal)'!AY32)*1000</f>
        <v>2.4097674871096411</v>
      </c>
      <c r="AZ32" s="341">
        <f>('1 Utsläpp'!AZ32/'6 FV (kvartal)'!AZ32)*1000</f>
        <v>2.3835253553107392</v>
      </c>
      <c r="BA32" s="341">
        <f>('1 Utsläpp'!BA32/'6 FV (kvartal)'!BA32)*1000</f>
        <v>2.8872688747067579</v>
      </c>
      <c r="BB32" s="341">
        <f>('1 Utsläpp'!BB32/'6 FV (kvartal)'!BB32)*1000</f>
        <v>2.9885896406588328</v>
      </c>
      <c r="BC32" s="341">
        <f>('1 Utsläpp'!BC32/'6 FV (kvartal)'!BC32)*1000</f>
        <v>2.5486530126625309</v>
      </c>
      <c r="BD32" s="341">
        <f>('1 Utsläpp'!BD32/'6 FV (kvartal)'!BD32)*1000</f>
        <v>2.6794598436389481</v>
      </c>
      <c r="BE32" s="341">
        <f>('1 Utsläpp'!BE32/'6 FV (kvartal)'!BE32)*1000</f>
        <v>2.7647700021800738</v>
      </c>
      <c r="BF32" s="341">
        <f>('1 Utsläpp'!BF32/'6 FV (kvartal)'!BF32)*1000</f>
        <v>2.7575267076723855</v>
      </c>
      <c r="BG32" s="341">
        <f>('1 Utsläpp'!BG32/'6 FV (kvartal)'!BH32)*1000</f>
        <v>2.5807643007669081</v>
      </c>
      <c r="BH32" s="341">
        <f>('1 Utsläpp'!BH32/'6 FV (kvartal)'!BI32)*1000</f>
        <v>2.0523350205329005</v>
      </c>
      <c r="BI32" s="341">
        <f>('1 Utsläpp'!BJ32/'6 FV (kvartal)'!BJ32)*1000</f>
        <v>2.2117091632688894</v>
      </c>
      <c r="BJ32" s="341">
        <f>('1 Utsläpp'!BK32/'6 FV (kvartal)'!BK32)*1000</f>
        <v>1.8922579443682597</v>
      </c>
      <c r="BK32" s="341">
        <f>('1 Utsläpp'!BL32/'6 FV (kvartal)'!BL32)*1000</f>
        <v>2.0745268138801261</v>
      </c>
      <c r="BL32" s="341">
        <f>('1 Utsläpp'!BM32/'6 FV (kvartal)'!BM32)*1000</f>
        <v>2.0130629576983288</v>
      </c>
      <c r="BM32" s="341">
        <f>('1 Utsläpp'!BN32/'6 FV (kvartal)'!BN32)*1000</f>
        <v>2.005143699866911</v>
      </c>
      <c r="BN32" s="341">
        <f>('1 Utsläpp'!BO32/'6 FV (kvartal)'!BO32)*1000</f>
        <v>1.8074064264075358</v>
      </c>
      <c r="BO32" s="341">
        <f>('1 Utsläpp'!BP32/'6 FV (kvartal)'!BP32)*1000</f>
        <v>2.562242278067377</v>
      </c>
      <c r="BP32" s="341">
        <f>('1 Utsläpp'!BQ32/'6 FV (kvartal)'!BQ32)*1000</f>
        <v>2.4578431889715318</v>
      </c>
      <c r="BQ32" s="341">
        <f>('1 Utsläpp'!BR32/'6 FV (kvartal)'!BR32)*1000</f>
        <v>2.4080527829470477</v>
      </c>
      <c r="BR32" s="341">
        <f>('1 Utsläpp'!BS32/'6 FV (kvartal)'!BS32)*1000</f>
        <v>2.0869676552022152</v>
      </c>
      <c r="BS32" s="341">
        <f>('1 Utsläpp'!BT32/'6 FV (kvartal)'!BT32)*1000</f>
        <v>2.4594239796324291</v>
      </c>
      <c r="BT32" s="341">
        <f>('1 Utsläpp'!BU32/'6 FV (kvartal)'!BU32)*1000</f>
        <v>2.3061699854638436</v>
      </c>
      <c r="BU32" s="341">
        <f>('1 Utsläpp'!BV32/'6 FV (kvartal)'!BV32)*1000</f>
        <v>2.3344578145649302</v>
      </c>
      <c r="BV32" s="121"/>
    </row>
    <row r="33" spans="1:74" s="41" customFormat="1" ht="15.75" customHeight="1" x14ac:dyDescent="0.3">
      <c r="A33" s="334"/>
      <c r="B33" s="212" t="s">
        <v>129</v>
      </c>
      <c r="C33" s="192" t="s">
        <v>16</v>
      </c>
      <c r="D33" s="341">
        <f>('1 Utsläpp'!D33/'6 FV (kvartal)'!D33)*1000</f>
        <v>1.7041736889065136</v>
      </c>
      <c r="E33" s="341">
        <f>('1 Utsläpp'!E33/'6 FV (kvartal)'!E33)*1000</f>
        <v>1.8568994889267463</v>
      </c>
      <c r="F33" s="341">
        <f>('1 Utsläpp'!F33/'6 FV (kvartal)'!F33)*1000</f>
        <v>1.9409013605442178</v>
      </c>
      <c r="G33" s="341">
        <f>('1 Utsläpp'!G33/'6 FV (kvartal)'!G33)*1000</f>
        <v>1.662573209899868</v>
      </c>
      <c r="H33" s="341">
        <f>('1 Utsläpp'!H33/'6 FV (kvartal)'!H33)*1000</f>
        <v>1.6513049383913845</v>
      </c>
      <c r="I33" s="341">
        <f>('1 Utsläpp'!I33/'6 FV (kvartal)'!I33)*1000</f>
        <v>1.6898986241853731</v>
      </c>
      <c r="J33" s="341">
        <f>('1 Utsläpp'!J33/'6 FV (kvartal)'!J33)*1000</f>
        <v>1.8519243952600137</v>
      </c>
      <c r="K33" s="341">
        <f>('1 Utsläpp'!K33/'6 FV (kvartal)'!K33)*1000</f>
        <v>1.5951508808651664</v>
      </c>
      <c r="L33" s="341">
        <f>('1 Utsläpp'!L33/'6 FV (kvartal)'!L33)*1000</f>
        <v>1.7275971833703097</v>
      </c>
      <c r="M33" s="341">
        <f>('1 Utsläpp'!M33/'6 FV (kvartal)'!M33)*1000</f>
        <v>1.7149138878710151</v>
      </c>
      <c r="N33" s="341">
        <f>('1 Utsläpp'!N33/'6 FV (kvartal)'!N33)*1000</f>
        <v>1.8539435248296006</v>
      </c>
      <c r="O33" s="341">
        <f>('1 Utsläpp'!O33/'6 FV (kvartal)'!O33)*1000</f>
        <v>1.5809853353105949</v>
      </c>
      <c r="P33" s="341">
        <f>('1 Utsläpp'!P33/'6 FV (kvartal)'!P33)*1000</f>
        <v>1.5222707423580786</v>
      </c>
      <c r="Q33" s="341">
        <f>('1 Utsläpp'!Q33/'6 FV (kvartal)'!Q33)*1000</f>
        <v>1.5355070687259949</v>
      </c>
      <c r="R33" s="341">
        <f>('1 Utsläpp'!R33/'6 FV (kvartal)'!R33)*1000</f>
        <v>1.6524341931508053</v>
      </c>
      <c r="S33" s="341">
        <f>('1 Utsläpp'!S33/'6 FV (kvartal)'!S33)*1000</f>
        <v>1.4265071847154209</v>
      </c>
      <c r="T33" s="341">
        <f>('1 Utsläpp'!T33/'6 FV (kvartal)'!T33)*1000</f>
        <v>1.4317577421291927</v>
      </c>
      <c r="U33" s="341">
        <f>('1 Utsläpp'!U33/'6 FV (kvartal)'!U33)*1000</f>
        <v>1.4559960109698329</v>
      </c>
      <c r="V33" s="341">
        <f>('1 Utsläpp'!V33/'6 FV (kvartal)'!V33)*1000</f>
        <v>1.6288470372071659</v>
      </c>
      <c r="W33" s="341">
        <f>('1 Utsläpp'!W33/'6 FV (kvartal)'!W33)*1000</f>
        <v>1.4423318535890777</v>
      </c>
      <c r="X33" s="341">
        <f>('1 Utsläpp'!X33/'6 FV (kvartal)'!X33)*1000</f>
        <v>1.375199395516749</v>
      </c>
      <c r="Y33" s="341">
        <f>('1 Utsläpp'!Y33/'6 FV (kvartal)'!Y33)*1000</f>
        <v>1.361584946072057</v>
      </c>
      <c r="Z33" s="341">
        <f>('1 Utsläpp'!Z33/'6 FV (kvartal)'!Z33)*1000</f>
        <v>1.6191674907848603</v>
      </c>
      <c r="AA33" s="341">
        <f>('1 Utsläpp'!AA33/'6 FV (kvartal)'!AA33)*1000</f>
        <v>1.3531247499399857</v>
      </c>
      <c r="AB33" s="341">
        <f>('1 Utsläpp'!AB33/'6 FV (kvartal)'!AB33)*1000</f>
        <v>1.3035290264472283</v>
      </c>
      <c r="AC33" s="341">
        <f>('1 Utsläpp'!AC33/'6 FV (kvartal)'!AC33)*1000</f>
        <v>1.4178861788617889</v>
      </c>
      <c r="AD33" s="341">
        <f>('1 Utsläpp'!AD33/'6 FV (kvartal)'!AD33)*1000</f>
        <v>1.5790418087206173</v>
      </c>
      <c r="AE33" s="341">
        <f>('1 Utsläpp'!AE33/'6 FV (kvartal)'!AE33)*1000</f>
        <v>1.3348111788456971</v>
      </c>
      <c r="AF33" s="341">
        <f>('1 Utsläpp'!AF33/'6 FV (kvartal)'!AF33)*1000</f>
        <v>1.2199968208551899</v>
      </c>
      <c r="AG33" s="341">
        <f>('1 Utsläpp'!AG33/'6 FV (kvartal)'!AG33)*1000</f>
        <v>1.3268506900878294</v>
      </c>
      <c r="AH33" s="341">
        <f>('1 Utsläpp'!AH33/'6 FV (kvartal)'!AH33)*1000</f>
        <v>1.4387345162370271</v>
      </c>
      <c r="AI33" s="341">
        <f>('1 Utsläpp'!AI33/'6 FV (kvartal)'!AI33)*1000</f>
        <v>1.2563083040220218</v>
      </c>
      <c r="AJ33" s="341">
        <f>('1 Utsläpp'!AJ33/'6 FV (kvartal)'!AJ33)*1000</f>
        <v>1.1624099541584807</v>
      </c>
      <c r="AK33" s="341">
        <f>('1 Utsläpp'!AK33/'6 FV (kvartal)'!AK33)*1000</f>
        <v>1.1831069546500408</v>
      </c>
      <c r="AL33" s="341">
        <f>('1 Utsläpp'!AL33/'6 FV (kvartal)'!AL33)*1000</f>
        <v>1.3449237329834345</v>
      </c>
      <c r="AM33" s="341">
        <f>('1 Utsläpp'!AM33/'6 FV (kvartal)'!AM33)*1000</f>
        <v>1.1710009071666163</v>
      </c>
      <c r="AN33" s="341">
        <f>('1 Utsläpp'!AN33/'6 FV (kvartal)'!AN33)*1000</f>
        <v>1.0560409761976499</v>
      </c>
      <c r="AO33" s="341">
        <f>('1 Utsläpp'!AO33/'6 FV (kvartal)'!AO33)*1000</f>
        <v>1.2152697606403446</v>
      </c>
      <c r="AP33" s="341">
        <f>('1 Utsläpp'!AP33/'6 FV (kvartal)'!AP33)*1000</f>
        <v>1.3335553150753352</v>
      </c>
      <c r="AQ33" s="341">
        <f>('1 Utsläpp'!AQ33/'6 FV (kvartal)'!AQ33)*1000</f>
        <v>1.1007215432189661</v>
      </c>
      <c r="AR33" s="341">
        <f>('1 Utsläpp'!AR33/'6 FV (kvartal)'!AR33)*1000</f>
        <v>1.0349564951915737</v>
      </c>
      <c r="AS33" s="341">
        <f>('1 Utsläpp'!AS33/'6 FV (kvartal)'!AS33)*1000</f>
        <v>1.148992694266106</v>
      </c>
      <c r="AT33" s="341">
        <f>('1 Utsläpp'!AT33/'6 FV (kvartal)'!AT33)*1000</f>
        <v>1.3127097143792454</v>
      </c>
      <c r="AU33" s="341">
        <f>('1 Utsläpp'!AU33/'6 FV (kvartal)'!AU33)*1000</f>
        <v>1.1132915691750322</v>
      </c>
      <c r="AV33" s="341">
        <f>('1 Utsläpp'!AV33/'6 FV (kvartal)'!AV33)*1000</f>
        <v>1.0310841546626233</v>
      </c>
      <c r="AW33" s="341">
        <f>('1 Utsläpp'!AW33/'6 FV (kvartal)'!AW33)*1000</f>
        <v>1.1034969975273754</v>
      </c>
      <c r="AX33" s="341">
        <f>('1 Utsläpp'!AX33/'6 FV (kvartal)'!AX33)*1000</f>
        <v>1.3132137030995106</v>
      </c>
      <c r="AY33" s="341">
        <f>('1 Utsläpp'!AY33/'6 FV (kvartal)'!AY33)*1000</f>
        <v>1.061584840654608</v>
      </c>
      <c r="AZ33" s="341">
        <f>('1 Utsläpp'!AZ33/'6 FV (kvartal)'!AZ33)*1000</f>
        <v>0.99139210448204218</v>
      </c>
      <c r="BA33" s="341">
        <f>('1 Utsläpp'!BA33/'6 FV (kvartal)'!BA33)*1000</f>
        <v>0.99448315911730545</v>
      </c>
      <c r="BB33" s="341">
        <f>('1 Utsläpp'!BB33/'6 FV (kvartal)'!BB33)*1000</f>
        <v>1.192079207920792</v>
      </c>
      <c r="BC33" s="341">
        <f>('1 Utsläpp'!BC33/'6 FV (kvartal)'!BC33)*1000</f>
        <v>1.016254209986821</v>
      </c>
      <c r="BD33" s="341">
        <f>('1 Utsläpp'!BD33/'6 FV (kvartal)'!BD33)*1000</f>
        <v>0.89242053789731057</v>
      </c>
      <c r="BE33" s="341">
        <f>('1 Utsläpp'!BE33/'6 FV (kvartal)'!BE33)*1000</f>
        <v>1.0017211703958693</v>
      </c>
      <c r="BF33" s="341">
        <f>('1 Utsläpp'!BF33/'6 FV (kvartal)'!BF33)*1000</f>
        <v>1.1387444419323234</v>
      </c>
      <c r="BG33" s="341">
        <f>('1 Utsläpp'!BG33/'6 FV (kvartal)'!BH33)*1000</f>
        <v>0.8751045621259893</v>
      </c>
      <c r="BH33" s="341">
        <f>('1 Utsläpp'!BH33/'6 FV (kvartal)'!BI33)*1000</f>
        <v>0.7376430637655641</v>
      </c>
      <c r="BI33" s="341">
        <f>('1 Utsläpp'!BJ33/'6 FV (kvartal)'!BJ33)*1000</f>
        <v>0.99684396890154714</v>
      </c>
      <c r="BJ33" s="341">
        <f>('1 Utsläpp'!BK33/'6 FV (kvartal)'!BK33)*1000</f>
        <v>0.84499351580096926</v>
      </c>
      <c r="BK33" s="341">
        <f>('1 Utsläpp'!BL33/'6 FV (kvartal)'!BL33)*1000</f>
        <v>0.79527173532909001</v>
      </c>
      <c r="BL33" s="341">
        <f>('1 Utsläpp'!BM33/'6 FV (kvartal)'!BM33)*1000</f>
        <v>0.80896813950439228</v>
      </c>
      <c r="BM33" s="341">
        <f>('1 Utsläpp'!BN33/'6 FV (kvartal)'!BN33)*1000</f>
        <v>0.97963372276602467</v>
      </c>
      <c r="BN33" s="341">
        <f>('1 Utsläpp'!BO33/'6 FV (kvartal)'!BO33)*1000</f>
        <v>0.81646797892985856</v>
      </c>
      <c r="BO33" s="341">
        <f>('1 Utsläpp'!BP33/'6 FV (kvartal)'!BP33)*1000</f>
        <v>0.92076352650370785</v>
      </c>
      <c r="BP33" s="341">
        <f>('1 Utsläpp'!BQ33/'6 FV (kvartal)'!BQ33)*1000</f>
        <v>1.1143785791673115</v>
      </c>
      <c r="BQ33" s="341">
        <f>('1 Utsläpp'!BR33/'6 FV (kvartal)'!BR33)*1000</f>
        <v>1.2447646171888087</v>
      </c>
      <c r="BR33" s="341">
        <f>('1 Utsläpp'!BS33/'6 FV (kvartal)'!BS33)*1000</f>
        <v>1.0561815584827807</v>
      </c>
      <c r="BS33" s="341">
        <f>('1 Utsläpp'!BT33/'6 FV (kvartal)'!BT33)*1000</f>
        <v>0.97605752313929472</v>
      </c>
      <c r="BT33" s="341">
        <f>('1 Utsläpp'!BU33/'6 FV (kvartal)'!BU33)*1000</f>
        <v>1.0412708064148362</v>
      </c>
      <c r="BU33" s="341">
        <f>('1 Utsläpp'!BV33/'6 FV (kvartal)'!BV33)*1000</f>
        <v>1.1618734593262119</v>
      </c>
      <c r="BV33" s="121"/>
    </row>
    <row r="34" spans="1:74" s="41" customFormat="1" ht="15.75" customHeight="1" x14ac:dyDescent="0.3">
      <c r="A34" s="334"/>
      <c r="B34" s="213" t="s">
        <v>130</v>
      </c>
      <c r="C34" s="192" t="s">
        <v>17</v>
      </c>
      <c r="D34" s="341">
        <f>('1 Utsläpp'!D34/'6 FV (kvartal)'!D34)*1000</f>
        <v>3.041955379578162</v>
      </c>
      <c r="E34" s="341">
        <f>('1 Utsläpp'!E34/'6 FV (kvartal)'!E34)*1000</f>
        <v>2.9392226148409897</v>
      </c>
      <c r="F34" s="341">
        <f>('1 Utsläpp'!F34/'6 FV (kvartal)'!F34)*1000</f>
        <v>3.6341463414634143</v>
      </c>
      <c r="G34" s="341">
        <f>('1 Utsläpp'!G34/'6 FV (kvartal)'!G34)*1000</f>
        <v>2.7706247019551742</v>
      </c>
      <c r="H34" s="341">
        <f>('1 Utsläpp'!H34/'6 FV (kvartal)'!H34)*1000</f>
        <v>2.5625695216907678</v>
      </c>
      <c r="I34" s="341">
        <f>('1 Utsläpp'!I34/'6 FV (kvartal)'!I34)*1000</f>
        <v>2.4128870816390364</v>
      </c>
      <c r="J34" s="341">
        <f>('1 Utsläpp'!J34/'6 FV (kvartal)'!J34)*1000</f>
        <v>3.2049065612908536</v>
      </c>
      <c r="K34" s="341">
        <f>('1 Utsläpp'!K34/'6 FV (kvartal)'!K34)*1000</f>
        <v>2.371471774193548</v>
      </c>
      <c r="L34" s="341">
        <f>('1 Utsläpp'!L34/'6 FV (kvartal)'!L34)*1000</f>
        <v>2.8176717096384691</v>
      </c>
      <c r="M34" s="341">
        <f>('1 Utsläpp'!M34/'6 FV (kvartal)'!M34)*1000</f>
        <v>2.5172371337109087</v>
      </c>
      <c r="N34" s="341">
        <f>('1 Utsläpp'!N34/'6 FV (kvartal)'!N34)*1000</f>
        <v>3.2141749379652609</v>
      </c>
      <c r="O34" s="341">
        <f>('1 Utsläpp'!O34/'6 FV (kvartal)'!O34)*1000</f>
        <v>2.4349231045419182</v>
      </c>
      <c r="P34" s="341">
        <f>('1 Utsläpp'!P34/'6 FV (kvartal)'!P34)*1000</f>
        <v>2.2445637935551486</v>
      </c>
      <c r="Q34" s="341">
        <f>('1 Utsläpp'!Q34/'6 FV (kvartal)'!Q34)*1000</f>
        <v>2.2096823928461298</v>
      </c>
      <c r="R34" s="341">
        <f>('1 Utsläpp'!R34/'6 FV (kvartal)'!R34)*1000</f>
        <v>2.7924645321342743</v>
      </c>
      <c r="S34" s="341">
        <f>('1 Utsläpp'!S34/'6 FV (kvartal)'!S34)*1000</f>
        <v>2.1725837648967365</v>
      </c>
      <c r="T34" s="341">
        <f>('1 Utsläpp'!T34/'6 FV (kvartal)'!T34)*1000</f>
        <v>2.4374367134384496</v>
      </c>
      <c r="U34" s="341">
        <f>('1 Utsläpp'!U34/'6 FV (kvartal)'!U34)*1000</f>
        <v>2.4498304126625214</v>
      </c>
      <c r="V34" s="341">
        <f>('1 Utsläpp'!V34/'6 FV (kvartal)'!V34)*1000</f>
        <v>3.0493547261946286</v>
      </c>
      <c r="W34" s="341">
        <f>('1 Utsläpp'!W34/'6 FV (kvartal)'!W34)*1000</f>
        <v>2.5306304299398525</v>
      </c>
      <c r="X34" s="341">
        <f>('1 Utsläpp'!X34/'6 FV (kvartal)'!X34)*1000</f>
        <v>2.3704360441686148</v>
      </c>
      <c r="Y34" s="341">
        <f>('1 Utsläpp'!Y34/'6 FV (kvartal)'!Y34)*1000</f>
        <v>2.2415171110949652</v>
      </c>
      <c r="Z34" s="341">
        <f>('1 Utsläpp'!Z34/'6 FV (kvartal)'!Z34)*1000</f>
        <v>2.6956672143907294</v>
      </c>
      <c r="AA34" s="341">
        <f>('1 Utsläpp'!AA34/'6 FV (kvartal)'!AA34)*1000</f>
        <v>2.1283543944341901</v>
      </c>
      <c r="AB34" s="341">
        <f>('1 Utsläpp'!AB34/'6 FV (kvartal)'!AB34)*1000</f>
        <v>2.2660645543381701</v>
      </c>
      <c r="AC34" s="341">
        <f>('1 Utsläpp'!AC34/'6 FV (kvartal)'!AC34)*1000</f>
        <v>2.2865897107025797</v>
      </c>
      <c r="AD34" s="341">
        <f>('1 Utsläpp'!AD34/'6 FV (kvartal)'!AD34)*1000</f>
        <v>2.7036293694597755</v>
      </c>
      <c r="AE34" s="341">
        <f>('1 Utsläpp'!AE34/'6 FV (kvartal)'!AE34)*1000</f>
        <v>2.1715743741810911</v>
      </c>
      <c r="AF34" s="341">
        <f>('1 Utsläpp'!AF34/'6 FV (kvartal)'!AF34)*1000</f>
        <v>2.1304853837201345</v>
      </c>
      <c r="AG34" s="341">
        <f>('1 Utsläpp'!AG34/'6 FV (kvartal)'!AG34)*1000</f>
        <v>2.2678896513093405</v>
      </c>
      <c r="AH34" s="341">
        <f>('1 Utsläpp'!AH34/'6 FV (kvartal)'!AH34)*1000</f>
        <v>2.6931003214903968</v>
      </c>
      <c r="AI34" s="341">
        <f>('1 Utsläpp'!AI34/'6 FV (kvartal)'!AI34)*1000</f>
        <v>2.1885060620590453</v>
      </c>
      <c r="AJ34" s="341">
        <f>('1 Utsläpp'!AJ34/'6 FV (kvartal)'!AJ34)*1000</f>
        <v>1.9356401384083044</v>
      </c>
      <c r="AK34" s="341">
        <f>('1 Utsläpp'!AK34/'6 FV (kvartal)'!AK34)*1000</f>
        <v>1.7978078501010346</v>
      </c>
      <c r="AL34" s="341">
        <f>('1 Utsläpp'!AL34/'6 FV (kvartal)'!AL34)*1000</f>
        <v>2.1768109572987617</v>
      </c>
      <c r="AM34" s="341">
        <f>('1 Utsläpp'!AM34/'6 FV (kvartal)'!AM34)*1000</f>
        <v>1.7239940387481372</v>
      </c>
      <c r="AN34" s="341">
        <f>('1 Utsläpp'!AN34/'6 FV (kvartal)'!AN34)*1000</f>
        <v>2.2984551879417099</v>
      </c>
      <c r="AO34" s="341">
        <f>('1 Utsläpp'!AO34/'6 FV (kvartal)'!AO34)*1000</f>
        <v>2.2902412675549151</v>
      </c>
      <c r="AP34" s="341">
        <f>('1 Utsläpp'!AP34/'6 FV (kvartal)'!AP34)*1000</f>
        <v>2.7255932925962769</v>
      </c>
      <c r="AQ34" s="341">
        <f>('1 Utsläpp'!AQ34/'6 FV (kvartal)'!AQ34)*1000</f>
        <v>2.1462129024865364</v>
      </c>
      <c r="AR34" s="341">
        <f>('1 Utsläpp'!AR34/'6 FV (kvartal)'!AR34)*1000</f>
        <v>1.8049969530773919</v>
      </c>
      <c r="AS34" s="341">
        <f>('1 Utsläpp'!AS34/'6 FV (kvartal)'!AS34)*1000</f>
        <v>1.7903578414451733</v>
      </c>
      <c r="AT34" s="341">
        <f>('1 Utsläpp'!AT34/'6 FV (kvartal)'!AT34)*1000</f>
        <v>2.2270896629689818</v>
      </c>
      <c r="AU34" s="341">
        <f>('1 Utsläpp'!AU34/'6 FV (kvartal)'!AU34)*1000</f>
        <v>1.7329771513015799</v>
      </c>
      <c r="AV34" s="341">
        <f>('1 Utsläpp'!AV34/'6 FV (kvartal)'!AV34)*1000</f>
        <v>1.7036723334744994</v>
      </c>
      <c r="AW34" s="341">
        <f>('1 Utsläpp'!AW34/'6 FV (kvartal)'!AW34)*1000</f>
        <v>1.6686397203901011</v>
      </c>
      <c r="AX34" s="341">
        <f>('1 Utsläpp'!AX34/'6 FV (kvartal)'!AX34)*1000</f>
        <v>2.0325313453066758</v>
      </c>
      <c r="AY34" s="341">
        <f>('1 Utsläpp'!AY34/'6 FV (kvartal)'!AY34)*1000</f>
        <v>1.6437967793150372</v>
      </c>
      <c r="AZ34" s="341">
        <f>('1 Utsläpp'!AZ34/'6 FV (kvartal)'!AZ34)*1000</f>
        <v>1.5975042674671847</v>
      </c>
      <c r="BA34" s="341">
        <f>('1 Utsläpp'!BA34/'6 FV (kvartal)'!BA34)*1000</f>
        <v>1.7589325806658542</v>
      </c>
      <c r="BB34" s="341">
        <f>('1 Utsläpp'!BB34/'6 FV (kvartal)'!BB34)*1000</f>
        <v>1.9599862021386685</v>
      </c>
      <c r="BC34" s="341">
        <f>('1 Utsläpp'!BC34/'6 FV (kvartal)'!BC34)*1000</f>
        <v>1.5373418430186989</v>
      </c>
      <c r="BD34" s="341">
        <f>('1 Utsläpp'!BD34/'6 FV (kvartal)'!BD34)*1000</f>
        <v>1.4263270115587476</v>
      </c>
      <c r="BE34" s="341">
        <f>('1 Utsläpp'!BE34/'6 FV (kvartal)'!BE34)*1000</f>
        <v>1.3238188976377954</v>
      </c>
      <c r="BF34" s="341">
        <f>('1 Utsläpp'!BF34/'6 FV (kvartal)'!BF34)*1000</f>
        <v>1.6798722437196734</v>
      </c>
      <c r="BG34" s="341">
        <f>('1 Utsläpp'!BG34/'6 FV (kvartal)'!BH34)*1000</f>
        <v>1.3378199245436933</v>
      </c>
      <c r="BH34" s="341">
        <f>('1 Utsläpp'!BH34/'6 FV (kvartal)'!BI34)*1000</f>
        <v>1.2890667243430303</v>
      </c>
      <c r="BI34" s="341">
        <f>('1 Utsläpp'!BJ34/'6 FV (kvartal)'!BJ34)*1000</f>
        <v>1.6334345701835467</v>
      </c>
      <c r="BJ34" s="341">
        <f>('1 Utsläpp'!BK34/'6 FV (kvartal)'!BK34)*1000</f>
        <v>1.3074147864950731</v>
      </c>
      <c r="BK34" s="341">
        <f>('1 Utsläpp'!BL34/'6 FV (kvartal)'!BL34)*1000</f>
        <v>1.2154166000319846</v>
      </c>
      <c r="BL34" s="341">
        <f>('1 Utsläpp'!BM34/'6 FV (kvartal)'!BM34)*1000</f>
        <v>1.2627839379911723</v>
      </c>
      <c r="BM34" s="341">
        <f>('1 Utsläpp'!BN34/'6 FV (kvartal)'!BN34)*1000</f>
        <v>1.5223300970873785</v>
      </c>
      <c r="BN34" s="341">
        <f>('1 Utsläpp'!BO34/'6 FV (kvartal)'!BO34)*1000</f>
        <v>1.2678689245656476</v>
      </c>
      <c r="BO34" s="341">
        <f>('1 Utsläpp'!BP34/'6 FV (kvartal)'!BP34)*1000</f>
        <v>1.3109105824446265</v>
      </c>
      <c r="BP34" s="341">
        <f>('1 Utsläpp'!BQ34/'6 FV (kvartal)'!BQ34)*1000</f>
        <v>1.264828223694346</v>
      </c>
      <c r="BQ34" s="341">
        <f>('1 Utsläpp'!BR34/'6 FV (kvartal)'!BR34)*1000</f>
        <v>1.4845005057416554</v>
      </c>
      <c r="BR34" s="341">
        <f>('1 Utsläpp'!BS34/'6 FV (kvartal)'!BS34)*1000</f>
        <v>1.2279891164844192</v>
      </c>
      <c r="BS34" s="341">
        <f>('1 Utsläpp'!BT34/'6 FV (kvartal)'!BT34)*1000</f>
        <v>1.2324973876698013</v>
      </c>
      <c r="BT34" s="341">
        <f>('1 Utsläpp'!BU34/'6 FV (kvartal)'!BU34)*1000</f>
        <v>1.2651546822742477</v>
      </c>
      <c r="BU34" s="341">
        <f>('1 Utsläpp'!BV34/'6 FV (kvartal)'!BV34)*1000</f>
        <v>1.5016228795394697</v>
      </c>
      <c r="BV34" s="121"/>
    </row>
    <row r="35" spans="1:74" s="41" customFormat="1" ht="15.75" customHeight="1" x14ac:dyDescent="0.3">
      <c r="A35" s="334"/>
      <c r="B35" s="212" t="s">
        <v>131</v>
      </c>
      <c r="C35" s="192" t="s">
        <v>18</v>
      </c>
      <c r="D35" s="341">
        <f>('1 Utsläpp'!D35/'6 FV (kvartal)'!D35)*1000</f>
        <v>0.66086457536342769</v>
      </c>
      <c r="E35" s="341">
        <f>('1 Utsläpp'!E35/'6 FV (kvartal)'!E35)*1000</f>
        <v>0.69263273929818114</v>
      </c>
      <c r="F35" s="341">
        <f>('1 Utsläpp'!F35/'6 FV (kvartal)'!F35)*1000</f>
        <v>0.68043852496149315</v>
      </c>
      <c r="G35" s="341">
        <f>('1 Utsläpp'!G35/'6 FV (kvartal)'!G35)*1000</f>
        <v>0.63961605584642234</v>
      </c>
      <c r="H35" s="341">
        <f>('1 Utsläpp'!H35/'6 FV (kvartal)'!H35)*1000</f>
        <v>0.62681574082225555</v>
      </c>
      <c r="I35" s="341">
        <f>('1 Utsläpp'!I35/'6 FV (kvartal)'!I35)*1000</f>
        <v>0.6335138683735434</v>
      </c>
      <c r="J35" s="341">
        <f>('1 Utsläpp'!J35/'6 FV (kvartal)'!J35)*1000</f>
        <v>0.66116398551334965</v>
      </c>
      <c r="K35" s="341">
        <f>('1 Utsläpp'!K35/'6 FV (kvartal)'!K35)*1000</f>
        <v>0.59597950335041383</v>
      </c>
      <c r="L35" s="341">
        <f>('1 Utsläpp'!L35/'6 FV (kvartal)'!L35)*1000</f>
        <v>0.58211110266737598</v>
      </c>
      <c r="M35" s="341">
        <f>('1 Utsläpp'!M35/'6 FV (kvartal)'!M35)*1000</f>
        <v>0.58975494537939177</v>
      </c>
      <c r="N35" s="341">
        <f>('1 Utsläpp'!N35/'6 FV (kvartal)'!N35)*1000</f>
        <v>0.59630378284724228</v>
      </c>
      <c r="O35" s="341">
        <f>('1 Utsläpp'!O35/'6 FV (kvartal)'!O35)*1000</f>
        <v>0.57592348742116573</v>
      </c>
      <c r="P35" s="341">
        <f>('1 Utsläpp'!P35/'6 FV (kvartal)'!P35)*1000</f>
        <v>0.58350394852295995</v>
      </c>
      <c r="Q35" s="341">
        <f>('1 Utsläpp'!Q35/'6 FV (kvartal)'!Q35)*1000</f>
        <v>0.57267269248532027</v>
      </c>
      <c r="R35" s="341">
        <f>('1 Utsläpp'!R35/'6 FV (kvartal)'!R35)*1000</f>
        <v>0.56920583468395458</v>
      </c>
      <c r="S35" s="341">
        <f>('1 Utsläpp'!S35/'6 FV (kvartal)'!S35)*1000</f>
        <v>0.53578336557059969</v>
      </c>
      <c r="T35" s="341">
        <f>('1 Utsläpp'!T35/'6 FV (kvartal)'!T35)*1000</f>
        <v>0.51581250414373803</v>
      </c>
      <c r="U35" s="341">
        <f>('1 Utsläpp'!U35/'6 FV (kvartal)'!U35)*1000</f>
        <v>0.51339844728274475</v>
      </c>
      <c r="V35" s="341">
        <f>('1 Utsläpp'!V35/'6 FV (kvartal)'!V35)*1000</f>
        <v>0.53547437783890972</v>
      </c>
      <c r="W35" s="341">
        <f>('1 Utsläpp'!W35/'6 FV (kvartal)'!W35)*1000</f>
        <v>0.51600512163892442</v>
      </c>
      <c r="X35" s="341">
        <f>('1 Utsläpp'!X35/'6 FV (kvartal)'!X35)*1000</f>
        <v>0.49162511187827651</v>
      </c>
      <c r="Y35" s="341">
        <f>('1 Utsläpp'!Y35/'6 FV (kvartal)'!Y35)*1000</f>
        <v>0.49828989267602314</v>
      </c>
      <c r="Z35" s="341">
        <f>('1 Utsläpp'!Z35/'6 FV (kvartal)'!Z35)*1000</f>
        <v>0.50075607770152386</v>
      </c>
      <c r="AA35" s="341">
        <f>('1 Utsläpp'!AA35/'6 FV (kvartal)'!AA35)*1000</f>
        <v>0.47038837795091087</v>
      </c>
      <c r="AB35" s="341">
        <f>('1 Utsläpp'!AB35/'6 FV (kvartal)'!AB35)*1000</f>
        <v>0.45465465465465466</v>
      </c>
      <c r="AC35" s="341">
        <f>('1 Utsläpp'!AC35/'6 FV (kvartal)'!AC35)*1000</f>
        <v>0.48004593741027851</v>
      </c>
      <c r="AD35" s="341">
        <f>('1 Utsläpp'!AD35/'6 FV (kvartal)'!AD35)*1000</f>
        <v>0.46571444207300383</v>
      </c>
      <c r="AE35" s="341">
        <f>('1 Utsläpp'!AE35/'6 FV (kvartal)'!AE35)*1000</f>
        <v>0.44828920457686139</v>
      </c>
      <c r="AF35" s="341">
        <f>('1 Utsläpp'!AF35/'6 FV (kvartal)'!AF35)*1000</f>
        <v>0.44476891110237549</v>
      </c>
      <c r="AG35" s="341">
        <f>('1 Utsläpp'!AG35/'6 FV (kvartal)'!AG35)*1000</f>
        <v>0.45900084317032047</v>
      </c>
      <c r="AH35" s="341">
        <f>('1 Utsläpp'!AH35/'6 FV (kvartal)'!AH35)*1000</f>
        <v>0.46052973929333402</v>
      </c>
      <c r="AI35" s="341">
        <f>('1 Utsläpp'!AI35/'6 FV (kvartal)'!AI35)*1000</f>
        <v>0.43100381194409149</v>
      </c>
      <c r="AJ35" s="341">
        <f>('1 Utsläpp'!AJ35/'6 FV (kvartal)'!AJ35)*1000</f>
        <v>0.40014057636308864</v>
      </c>
      <c r="AK35" s="341">
        <f>('1 Utsläpp'!AK35/'6 FV (kvartal)'!AK35)*1000</f>
        <v>0.40147462122915073</v>
      </c>
      <c r="AL35" s="341">
        <f>('1 Utsläpp'!AL35/'6 FV (kvartal)'!AL35)*1000</f>
        <v>0.41712104689203927</v>
      </c>
      <c r="AM35" s="341">
        <f>('1 Utsläpp'!AM35/'6 FV (kvartal)'!AM35)*1000</f>
        <v>0.42262425834062833</v>
      </c>
      <c r="AN35" s="341">
        <f>('1 Utsläpp'!AN35/'6 FV (kvartal)'!AN35)*1000</f>
        <v>0.3870771106370009</v>
      </c>
      <c r="AO35" s="341">
        <f>('1 Utsläpp'!AO35/'6 FV (kvartal)'!AO35)*1000</f>
        <v>0.43346161636621433</v>
      </c>
      <c r="AP35" s="341">
        <f>('1 Utsläpp'!AP35/'6 FV (kvartal)'!AP35)*1000</f>
        <v>0.44211276931696636</v>
      </c>
      <c r="AQ35" s="341">
        <f>('1 Utsläpp'!AQ35/'6 FV (kvartal)'!AQ35)*1000</f>
        <v>0.42425507488389086</v>
      </c>
      <c r="AR35" s="341">
        <f>('1 Utsläpp'!AR35/'6 FV (kvartal)'!AR35)*1000</f>
        <v>0.39335180055401658</v>
      </c>
      <c r="AS35" s="341">
        <f>('1 Utsläpp'!AS35/'6 FV (kvartal)'!AS35)*1000</f>
        <v>0.42165242165242167</v>
      </c>
      <c r="AT35" s="341">
        <f>('1 Utsläpp'!AT35/'6 FV (kvartal)'!AT35)*1000</f>
        <v>0.43994120117597657</v>
      </c>
      <c r="AU35" s="341">
        <f>('1 Utsläpp'!AU35/'6 FV (kvartal)'!AU35)*1000</f>
        <v>0.41657661551761405</v>
      </c>
      <c r="AV35" s="341">
        <f>('1 Utsläpp'!AV35/'6 FV (kvartal)'!AV35)*1000</f>
        <v>0.37918770078017439</v>
      </c>
      <c r="AW35" s="341">
        <f>('1 Utsläpp'!AW35/'6 FV (kvartal)'!AW35)*1000</f>
        <v>0.42138574283810792</v>
      </c>
      <c r="AX35" s="341">
        <f>('1 Utsläpp'!AX35/'6 FV (kvartal)'!AX35)*1000</f>
        <v>0.43369890329012961</v>
      </c>
      <c r="AY35" s="341">
        <f>('1 Utsläpp'!AY35/'6 FV (kvartal)'!AY35)*1000</f>
        <v>0.40246291631682063</v>
      </c>
      <c r="AZ35" s="341">
        <f>('1 Utsläpp'!AZ35/'6 FV (kvartal)'!AZ35)*1000</f>
        <v>0.37913589579577833</v>
      </c>
      <c r="BA35" s="341">
        <f>('1 Utsläpp'!BA35/'6 FV (kvartal)'!BA35)*1000</f>
        <v>0.38614948840973468</v>
      </c>
      <c r="BB35" s="341">
        <f>('1 Utsläpp'!BB35/'6 FV (kvartal)'!BB35)*1000</f>
        <v>0.42297289520630715</v>
      </c>
      <c r="BC35" s="341">
        <f>('1 Utsläpp'!BC35/'6 FV (kvartal)'!BC35)*1000</f>
        <v>0.38870069472354596</v>
      </c>
      <c r="BD35" s="341">
        <f>('1 Utsläpp'!BD35/'6 FV (kvartal)'!BD35)*1000</f>
        <v>0.35927428980663639</v>
      </c>
      <c r="BE35" s="341">
        <f>('1 Utsläpp'!BE35/'6 FV (kvartal)'!BE35)*1000</f>
        <v>0.40118027577597459</v>
      </c>
      <c r="BF35" s="341">
        <f>('1 Utsläpp'!BF35/'6 FV (kvartal)'!BF35)*1000</f>
        <v>0.41337147344214481</v>
      </c>
      <c r="BG35" s="341">
        <f>('1 Utsläpp'!BG35/'6 FV (kvartal)'!BH35)*1000</f>
        <v>0.38122152373262591</v>
      </c>
      <c r="BH35" s="341">
        <f>('1 Utsläpp'!BH35/'6 FV (kvartal)'!BI35)*1000</f>
        <v>0.32352771861147889</v>
      </c>
      <c r="BI35" s="341">
        <f>('1 Utsläpp'!BJ35/'6 FV (kvartal)'!BJ35)*1000</f>
        <v>0.37657407965294937</v>
      </c>
      <c r="BJ35" s="341">
        <f>('1 Utsläpp'!BK35/'6 FV (kvartal)'!BK35)*1000</f>
        <v>0.37090227911333129</v>
      </c>
      <c r="BK35" s="341">
        <f>('1 Utsläpp'!BL35/'6 FV (kvartal)'!BL35)*1000</f>
        <v>0.34337899543378997</v>
      </c>
      <c r="BL35" s="341">
        <f>('1 Utsläpp'!BM35/'6 FV (kvartal)'!BM35)*1000</f>
        <v>0.37331552749787544</v>
      </c>
      <c r="BM35" s="341">
        <f>('1 Utsläpp'!BN35/'6 FV (kvartal)'!BN35)*1000</f>
        <v>0.37629179331306994</v>
      </c>
      <c r="BN35" s="341">
        <f>('1 Utsläpp'!BO35/'6 FV (kvartal)'!BO35)*1000</f>
        <v>0.35635831095923848</v>
      </c>
      <c r="BO35" s="341">
        <f>('1 Utsläpp'!BP35/'6 FV (kvartal)'!BP35)*1000</f>
        <v>0.38398692810457519</v>
      </c>
      <c r="BP35" s="341">
        <f>('1 Utsläpp'!BQ35/'6 FV (kvartal)'!BQ35)*1000</f>
        <v>0.42391629297458888</v>
      </c>
      <c r="BQ35" s="341">
        <f>('1 Utsläpp'!BR35/'6 FV (kvartal)'!BR35)*1000</f>
        <v>0.42832934026763281</v>
      </c>
      <c r="BR35" s="341">
        <f>('1 Utsläpp'!BS35/'6 FV (kvartal)'!BS35)*1000</f>
        <v>0.38741780700195488</v>
      </c>
      <c r="BS35" s="341">
        <f>('1 Utsläpp'!BT35/'6 FV (kvartal)'!BT35)*1000</f>
        <v>0.36367848042622197</v>
      </c>
      <c r="BT35" s="341">
        <f>('1 Utsläpp'!BU35/'6 FV (kvartal)'!BU35)*1000</f>
        <v>0.38781481269003498</v>
      </c>
      <c r="BU35" s="341">
        <f>('1 Utsläpp'!BV35/'6 FV (kvartal)'!BV35)*1000</f>
        <v>0.39856312008210742</v>
      </c>
      <c r="BV35" s="121"/>
    </row>
    <row r="36" spans="1:74" s="41" customFormat="1" ht="15.75" customHeight="1" x14ac:dyDescent="0.3">
      <c r="A36" s="334"/>
      <c r="B36" s="212" t="s">
        <v>132</v>
      </c>
      <c r="C36" s="192" t="s">
        <v>19</v>
      </c>
      <c r="D36" s="341">
        <f>('1 Utsläpp'!D36/'6 FV (kvartal)'!D36)*1000</f>
        <v>5.0314555333142694</v>
      </c>
      <c r="E36" s="341">
        <f>('1 Utsläpp'!E36/'6 FV (kvartal)'!E36)*1000</f>
        <v>4.8954659949622163</v>
      </c>
      <c r="F36" s="341">
        <f>('1 Utsläpp'!F36/'6 FV (kvartal)'!F36)*1000</f>
        <v>4.1031149301826</v>
      </c>
      <c r="G36" s="341">
        <f>('1 Utsläpp'!G36/'6 FV (kvartal)'!G36)*1000</f>
        <v>3.5572592237661715</v>
      </c>
      <c r="H36" s="341">
        <f>('1 Utsläpp'!H36/'6 FV (kvartal)'!H36)*1000</f>
        <v>4.6227672620634497</v>
      </c>
      <c r="I36" s="341">
        <f>('1 Utsläpp'!I36/'6 FV (kvartal)'!I36)*1000</f>
        <v>4.6682089370510171</v>
      </c>
      <c r="J36" s="341">
        <f>('1 Utsläpp'!J36/'6 FV (kvartal)'!J36)*1000</f>
        <v>4.6508279337652985</v>
      </c>
      <c r="K36" s="341">
        <f>('1 Utsläpp'!K36/'6 FV (kvartal)'!K36)*1000</f>
        <v>4.1004275846946605</v>
      </c>
      <c r="L36" s="341">
        <f>('1 Utsläpp'!L36/'6 FV (kvartal)'!L36)*1000</f>
        <v>3.9084120360202066</v>
      </c>
      <c r="M36" s="341">
        <f>('1 Utsläpp'!M36/'6 FV (kvartal)'!M36)*1000</f>
        <v>4.5946593222368577</v>
      </c>
      <c r="N36" s="341">
        <f>('1 Utsläpp'!N36/'6 FV (kvartal)'!N36)*1000</f>
        <v>4.7147509347485226</v>
      </c>
      <c r="O36" s="341">
        <f>('1 Utsläpp'!O36/'6 FV (kvartal)'!O36)*1000</f>
        <v>4.6840906366143154</v>
      </c>
      <c r="P36" s="341">
        <f>('1 Utsläpp'!P36/'6 FV (kvartal)'!P36)*1000</f>
        <v>4.1456953642384109</v>
      </c>
      <c r="Q36" s="341">
        <f>('1 Utsläpp'!Q36/'6 FV (kvartal)'!Q36)*1000</f>
        <v>4.6254218222722159</v>
      </c>
      <c r="R36" s="341">
        <f>('1 Utsläpp'!R36/'6 FV (kvartal)'!R36)*1000</f>
        <v>4.7897304832713754</v>
      </c>
      <c r="S36" s="341">
        <f>('1 Utsläpp'!S36/'6 FV (kvartal)'!S36)*1000</f>
        <v>4.5142397795130922</v>
      </c>
      <c r="T36" s="341">
        <f>('1 Utsläpp'!T36/'6 FV (kvartal)'!T36)*1000</f>
        <v>4.2299274277157011</v>
      </c>
      <c r="U36" s="341">
        <f>('1 Utsläpp'!U36/'6 FV (kvartal)'!U36)*1000</f>
        <v>4.4201738334858192</v>
      </c>
      <c r="V36" s="341">
        <f>('1 Utsläpp'!V36/'6 FV (kvartal)'!V36)*1000</f>
        <v>4.746195982958004</v>
      </c>
      <c r="W36" s="341">
        <f>('1 Utsläpp'!W36/'6 FV (kvartal)'!W36)*1000</f>
        <v>4.5040341718082582</v>
      </c>
      <c r="X36" s="341">
        <f>('1 Utsläpp'!X36/'6 FV (kvartal)'!X36)*1000</f>
        <v>3.9517311379271454</v>
      </c>
      <c r="Y36" s="341">
        <f>('1 Utsläpp'!Y36/'6 FV (kvartal)'!Y36)*1000</f>
        <v>4.1856163638341854</v>
      </c>
      <c r="Z36" s="341">
        <f>('1 Utsläpp'!Z36/'6 FV (kvartal)'!Z36)*1000</f>
        <v>4.4430495320703036</v>
      </c>
      <c r="AA36" s="341">
        <f>('1 Utsläpp'!AA36/'6 FV (kvartal)'!AA36)*1000</f>
        <v>4.1343552750225427</v>
      </c>
      <c r="AB36" s="341">
        <f>('1 Utsläpp'!AB36/'6 FV (kvartal)'!AB36)*1000</f>
        <v>3.7125220458553794</v>
      </c>
      <c r="AC36" s="341">
        <f>('1 Utsläpp'!AC36/'6 FV (kvartal)'!AC36)*1000</f>
        <v>4.4397062307510069</v>
      </c>
      <c r="AD36" s="341">
        <f>('1 Utsläpp'!AD36/'6 FV (kvartal)'!AD36)*1000</f>
        <v>4.5598166907862998</v>
      </c>
      <c r="AE36" s="341">
        <f>('1 Utsläpp'!AE36/'6 FV (kvartal)'!AE36)*1000</f>
        <v>4.4117290682176176</v>
      </c>
      <c r="AF36" s="341">
        <f>('1 Utsläpp'!AF36/'6 FV (kvartal)'!AF36)*1000</f>
        <v>3.8124788446349993</v>
      </c>
      <c r="AG36" s="341">
        <f>('1 Utsläpp'!AG36/'6 FV (kvartal)'!AG36)*1000</f>
        <v>4.258682358370832</v>
      </c>
      <c r="AH36" s="341">
        <f>('1 Utsläpp'!AH36/'6 FV (kvartal)'!AH36)*1000</f>
        <v>4.1815325928419167</v>
      </c>
      <c r="AI36" s="341">
        <f>('1 Utsläpp'!AI36/'6 FV (kvartal)'!AI36)*1000</f>
        <v>3.9613950427725375</v>
      </c>
      <c r="AJ36" s="341">
        <f>('1 Utsläpp'!AJ36/'6 FV (kvartal)'!AJ36)*1000</f>
        <v>3.3883579496090355</v>
      </c>
      <c r="AK36" s="341">
        <f>('1 Utsläpp'!AK36/'6 FV (kvartal)'!AK36)*1000</f>
        <v>4.0932034276323508</v>
      </c>
      <c r="AL36" s="341">
        <f>('1 Utsläpp'!AL36/'6 FV (kvartal)'!AL36)*1000</f>
        <v>4.0591702561777376</v>
      </c>
      <c r="AM36" s="341">
        <f>('1 Utsläpp'!AM36/'6 FV (kvartal)'!AM36)*1000</f>
        <v>3.4949577263929923</v>
      </c>
      <c r="AN36" s="341">
        <f>('1 Utsläpp'!AN36/'6 FV (kvartal)'!AN36)*1000</f>
        <v>3.113010635125733</v>
      </c>
      <c r="AO36" s="341">
        <f>('1 Utsläpp'!AO36/'6 FV (kvartal)'!AO36)*1000</f>
        <v>4.0246146767885893</v>
      </c>
      <c r="AP36" s="341">
        <f>('1 Utsläpp'!AP36/'6 FV (kvartal)'!AP36)*1000</f>
        <v>3.7258829731154455</v>
      </c>
      <c r="AQ36" s="341">
        <f>('1 Utsläpp'!AQ36/'6 FV (kvartal)'!AQ36)*1000</f>
        <v>3.5259384226064951</v>
      </c>
      <c r="AR36" s="341">
        <f>('1 Utsläpp'!AR36/'6 FV (kvartal)'!AR36)*1000</f>
        <v>2.9907991316034321</v>
      </c>
      <c r="AS36" s="341">
        <f>('1 Utsläpp'!AS36/'6 FV (kvartal)'!AS36)*1000</f>
        <v>3.8804743454267934</v>
      </c>
      <c r="AT36" s="341">
        <f>('1 Utsläpp'!AT36/'6 FV (kvartal)'!AT36)*1000</f>
        <v>3.7165804819011994</v>
      </c>
      <c r="AU36" s="341">
        <f>('1 Utsläpp'!AU36/'6 FV (kvartal)'!AU36)*1000</f>
        <v>3.1218349717009235</v>
      </c>
      <c r="AV36" s="341">
        <f>('1 Utsläpp'!AV36/'6 FV (kvartal)'!AV36)*1000</f>
        <v>2.6723194748358861</v>
      </c>
      <c r="AW36" s="341">
        <f>('1 Utsläpp'!AW36/'6 FV (kvartal)'!AW36)*1000</f>
        <v>3.2423274276309422</v>
      </c>
      <c r="AX36" s="341">
        <f>('1 Utsläpp'!AX36/'6 FV (kvartal)'!AX36)*1000</f>
        <v>3.3644767899291899</v>
      </c>
      <c r="AY36" s="341">
        <f>('1 Utsläpp'!AY36/'6 FV (kvartal)'!AY36)*1000</f>
        <v>2.9401993355481726</v>
      </c>
      <c r="AZ36" s="341">
        <f>('1 Utsläpp'!AZ36/'6 FV (kvartal)'!AZ36)*1000</f>
        <v>2.6754466752624793</v>
      </c>
      <c r="BA36" s="341">
        <f>('1 Utsläpp'!BA36/'6 FV (kvartal)'!BA36)*1000</f>
        <v>4.2034767740096894</v>
      </c>
      <c r="BB36" s="341">
        <f>('1 Utsläpp'!BB36/'6 FV (kvartal)'!BB36)*1000</f>
        <v>3.9818159172997878</v>
      </c>
      <c r="BC36" s="341">
        <f>('1 Utsläpp'!BC36/'6 FV (kvartal)'!BC36)*1000</f>
        <v>3.5304990757855821</v>
      </c>
      <c r="BD36" s="341">
        <f>('1 Utsläpp'!BD36/'6 FV (kvartal)'!BD36)*1000</f>
        <v>3.3680088116509608</v>
      </c>
      <c r="BE36" s="341">
        <f>('1 Utsläpp'!BE36/'6 FV (kvartal)'!BE36)*1000</f>
        <v>3.9969966211988486</v>
      </c>
      <c r="BF36" s="341">
        <f>('1 Utsläpp'!BF36/'6 FV (kvartal)'!BF36)*1000</f>
        <v>3.726593911545089</v>
      </c>
      <c r="BG36" s="341">
        <f>('1 Utsläpp'!BG36/'6 FV (kvartal)'!BH36)*1000</f>
        <v>2.9929049665234335</v>
      </c>
      <c r="BH36" s="341">
        <f>('1 Utsläpp'!BH36/'6 FV (kvartal)'!BI36)*1000</f>
        <v>2.7501497902935887</v>
      </c>
      <c r="BI36" s="341">
        <f>('1 Utsläpp'!BJ36/'6 FV (kvartal)'!BJ36)*1000</f>
        <v>2.6909594095940963</v>
      </c>
      <c r="BJ36" s="341">
        <f>('1 Utsläpp'!BK36/'6 FV (kvartal)'!BK36)*1000</f>
        <v>2.5657541599570584</v>
      </c>
      <c r="BK36" s="341">
        <f>('1 Utsläpp'!BL36/'6 FV (kvartal)'!BL36)*1000</f>
        <v>2.7677734008628776</v>
      </c>
      <c r="BL36" s="341">
        <f>('1 Utsläpp'!BM36/'6 FV (kvartal)'!BM36)*1000</f>
        <v>3.1268141327194474</v>
      </c>
      <c r="BM36" s="341">
        <f>('1 Utsläpp'!BN36/'6 FV (kvartal)'!BN36)*1000</f>
        <v>2.9137027330587792</v>
      </c>
      <c r="BN36" s="341">
        <f>('1 Utsläpp'!BO36/'6 FV (kvartal)'!BO36)*1000</f>
        <v>2.6603511211541804</v>
      </c>
      <c r="BO36" s="341">
        <f>('1 Utsläpp'!BP36/'6 FV (kvartal)'!BP36)*1000</f>
        <v>3.2118115691028755</v>
      </c>
      <c r="BP36" s="341">
        <f>('1 Utsläpp'!BQ36/'6 FV (kvartal)'!BQ36)*1000</f>
        <v>3.8810394229819187</v>
      </c>
      <c r="BQ36" s="341">
        <f>('1 Utsläpp'!BR36/'6 FV (kvartal)'!BR36)*1000</f>
        <v>3.7448482577744469</v>
      </c>
      <c r="BR36" s="341">
        <f>('1 Utsläpp'!BS36/'6 FV (kvartal)'!BS36)*1000</f>
        <v>3.0856518450029422</v>
      </c>
      <c r="BS36" s="341">
        <f>('1 Utsläpp'!BT36/'6 FV (kvartal)'!BT36)*1000</f>
        <v>2.9859203296703298</v>
      </c>
      <c r="BT36" s="341">
        <f>('1 Utsläpp'!BU36/'6 FV (kvartal)'!BU36)*1000</f>
        <v>3.4919735599622284</v>
      </c>
      <c r="BU36" s="341">
        <f>('1 Utsläpp'!BV36/'6 FV (kvartal)'!BV36)*1000</f>
        <v>3.34072366087265</v>
      </c>
      <c r="BV36" s="121"/>
    </row>
    <row r="37" spans="1:74" s="41" customFormat="1" ht="15.75" customHeight="1" x14ac:dyDescent="0.3">
      <c r="A37" s="334"/>
      <c r="B37" s="212" t="s">
        <v>133</v>
      </c>
      <c r="C37" s="192" t="s">
        <v>20</v>
      </c>
      <c r="D37" s="341">
        <f>('1 Utsläpp'!D37/'6 FV (kvartal)'!D37)*1000</f>
        <v>3.38199265006125</v>
      </c>
      <c r="E37" s="341">
        <f>('1 Utsläpp'!E37/'6 FV (kvartal)'!E37)*1000</f>
        <v>3.6500690094489863</v>
      </c>
      <c r="F37" s="341">
        <f>('1 Utsläpp'!F37/'6 FV (kvartal)'!F37)*1000</f>
        <v>3.5938004520503712</v>
      </c>
      <c r="G37" s="341">
        <f>('1 Utsläpp'!G37/'6 FV (kvartal)'!G37)*1000</f>
        <v>2.9860853432282002</v>
      </c>
      <c r="H37" s="341">
        <f>('1 Utsläpp'!H37/'6 FV (kvartal)'!H37)*1000</f>
        <v>3.1516612514411486</v>
      </c>
      <c r="I37" s="341">
        <f>('1 Utsläpp'!I37/'6 FV (kvartal)'!I37)*1000</f>
        <v>3.5193548387096771</v>
      </c>
      <c r="J37" s="341">
        <f>('1 Utsläpp'!J37/'6 FV (kvartal)'!J37)*1000</f>
        <v>3.850105066542143</v>
      </c>
      <c r="K37" s="341">
        <f>('1 Utsläpp'!K37/'6 FV (kvartal)'!K37)*1000</f>
        <v>3.0715761788465152</v>
      </c>
      <c r="L37" s="341">
        <f>('1 Utsläpp'!L37/'6 FV (kvartal)'!L37)*1000</f>
        <v>3.6374369432220672</v>
      </c>
      <c r="M37" s="341">
        <f>('1 Utsläpp'!M37/'6 FV (kvartal)'!M37)*1000</f>
        <v>3.4389140271493215</v>
      </c>
      <c r="N37" s="341">
        <f>('1 Utsläpp'!N37/'6 FV (kvartal)'!N37)*1000</f>
        <v>3.6208178438661713</v>
      </c>
      <c r="O37" s="341">
        <f>('1 Utsläpp'!O37/'6 FV (kvartal)'!O37)*1000</f>
        <v>3.1254988913525499</v>
      </c>
      <c r="P37" s="341">
        <f>('1 Utsläpp'!P37/'6 FV (kvartal)'!P37)*1000</f>
        <v>3.7061291312800568</v>
      </c>
      <c r="Q37" s="341">
        <f>('1 Utsläpp'!Q37/'6 FV (kvartal)'!Q37)*1000</f>
        <v>3.5675939482674472</v>
      </c>
      <c r="R37" s="341">
        <f>('1 Utsläpp'!R37/'6 FV (kvartal)'!R37)*1000</f>
        <v>3.4913878439912889</v>
      </c>
      <c r="S37" s="341">
        <f>('1 Utsläpp'!S37/'6 FV (kvartal)'!S37)*1000</f>
        <v>3.0754039497307</v>
      </c>
      <c r="T37" s="341">
        <f>('1 Utsläpp'!T37/'6 FV (kvartal)'!T37)*1000</f>
        <v>3.4065210231639038</v>
      </c>
      <c r="U37" s="341">
        <f>('1 Utsläpp'!U37/'6 FV (kvartal)'!U37)*1000</f>
        <v>2.9957805907172994</v>
      </c>
      <c r="V37" s="341">
        <f>('1 Utsläpp'!V37/'6 FV (kvartal)'!V37)*1000</f>
        <v>3.3856380080636375</v>
      </c>
      <c r="W37" s="341">
        <f>('1 Utsläpp'!W37/'6 FV (kvartal)'!W37)*1000</f>
        <v>2.8489671823303229</v>
      </c>
      <c r="X37" s="341">
        <f>('1 Utsläpp'!X37/'6 FV (kvartal)'!X37)*1000</f>
        <v>3.4276338123797672</v>
      </c>
      <c r="Y37" s="341">
        <f>('1 Utsläpp'!Y37/'6 FV (kvartal)'!Y37)*1000</f>
        <v>2.9745235316997278</v>
      </c>
      <c r="Z37" s="341">
        <f>('1 Utsläpp'!Z37/'6 FV (kvartal)'!Z37)*1000</f>
        <v>3.2368703108252945</v>
      </c>
      <c r="AA37" s="341">
        <f>('1 Utsläpp'!AA37/'6 FV (kvartal)'!AA37)*1000</f>
        <v>2.6959304983996342</v>
      </c>
      <c r="AB37" s="341">
        <f>('1 Utsläpp'!AB37/'6 FV (kvartal)'!AB37)*1000</f>
        <v>3.1830864992487657</v>
      </c>
      <c r="AC37" s="341">
        <f>('1 Utsläpp'!AC37/'6 FV (kvartal)'!AC37)*1000</f>
        <v>2.9161523122210617</v>
      </c>
      <c r="AD37" s="341">
        <f>('1 Utsläpp'!AD37/'6 FV (kvartal)'!AD37)*1000</f>
        <v>3.2570328377366562</v>
      </c>
      <c r="AE37" s="341">
        <f>('1 Utsläpp'!AE37/'6 FV (kvartal)'!AE37)*1000</f>
        <v>2.6358719744658217</v>
      </c>
      <c r="AF37" s="341">
        <f>('1 Utsläpp'!AF37/'6 FV (kvartal)'!AF37)*1000</f>
        <v>2.5182246998284734</v>
      </c>
      <c r="AG37" s="341">
        <f>('1 Utsläpp'!AG37/'6 FV (kvartal)'!AG37)*1000</f>
        <v>2.3550167375373205</v>
      </c>
      <c r="AH37" s="341">
        <f>('1 Utsläpp'!AH37/'6 FV (kvartal)'!AH37)*1000</f>
        <v>2.8545435085090447</v>
      </c>
      <c r="AI37" s="341">
        <f>('1 Utsläpp'!AI37/'6 FV (kvartal)'!AI37)*1000</f>
        <v>2.1799757491772045</v>
      </c>
      <c r="AJ37" s="341">
        <f>('1 Utsläpp'!AJ37/'6 FV (kvartal)'!AJ37)*1000</f>
        <v>2.1305938643399944</v>
      </c>
      <c r="AK37" s="341">
        <f>('1 Utsläpp'!AK37/'6 FV (kvartal)'!AK37)*1000</f>
        <v>2.2341643908025723</v>
      </c>
      <c r="AL37" s="341">
        <f>('1 Utsläpp'!AL37/'6 FV (kvartal)'!AL37)*1000</f>
        <v>2.6005175159235669</v>
      </c>
      <c r="AM37" s="341">
        <f>('1 Utsläpp'!AM37/'6 FV (kvartal)'!AM37)*1000</f>
        <v>2.105353613474263</v>
      </c>
      <c r="AN37" s="341">
        <f>('1 Utsläpp'!AN37/'6 FV (kvartal)'!AN37)*1000</f>
        <v>2.0165997811017875</v>
      </c>
      <c r="AO37" s="341">
        <f>('1 Utsläpp'!AO37/'6 FV (kvartal)'!AO37)*1000</f>
        <v>2.2340329700027026</v>
      </c>
      <c r="AP37" s="341">
        <f>('1 Utsläpp'!AP37/'6 FV (kvartal)'!AP37)*1000</f>
        <v>2.4906293154468337</v>
      </c>
      <c r="AQ37" s="341">
        <f>('1 Utsläpp'!AQ37/'6 FV (kvartal)'!AQ37)*1000</f>
        <v>1.8399811926964971</v>
      </c>
      <c r="AR37" s="341">
        <f>('1 Utsläpp'!AR37/'6 FV (kvartal)'!AR37)*1000</f>
        <v>1.793694786073099</v>
      </c>
      <c r="AS37" s="341">
        <f>('1 Utsläpp'!AS37/'6 FV (kvartal)'!AS37)*1000</f>
        <v>1.9568464730290456</v>
      </c>
      <c r="AT37" s="341">
        <f>('1 Utsläpp'!AT37/'6 FV (kvartal)'!AT37)*1000</f>
        <v>2.4164600892414474</v>
      </c>
      <c r="AU37" s="341">
        <f>('1 Utsläpp'!AU37/'6 FV (kvartal)'!AU37)*1000</f>
        <v>1.8808724832214767</v>
      </c>
      <c r="AV37" s="341">
        <f>('1 Utsläpp'!AV37/'6 FV (kvartal)'!AV37)*1000</f>
        <v>1.7926201880432855</v>
      </c>
      <c r="AW37" s="341">
        <f>('1 Utsläpp'!AW37/'6 FV (kvartal)'!AW37)*1000</f>
        <v>1.9760068551842331</v>
      </c>
      <c r="AX37" s="341">
        <f>('1 Utsläpp'!AX37/'6 FV (kvartal)'!AX37)*1000</f>
        <v>2.3714627341570345</v>
      </c>
      <c r="AY37" s="341">
        <f>('1 Utsläpp'!AY37/'6 FV (kvartal)'!AY37)*1000</f>
        <v>1.8790218790218789</v>
      </c>
      <c r="AZ37" s="341">
        <f>('1 Utsläpp'!AZ37/'6 FV (kvartal)'!AZ37)*1000</f>
        <v>1.8755794548488782</v>
      </c>
      <c r="BA37" s="341">
        <f>('1 Utsläpp'!BA37/'6 FV (kvartal)'!BA37)*1000</f>
        <v>1.8619944149175751</v>
      </c>
      <c r="BB37" s="341">
        <f>('1 Utsläpp'!BB37/'6 FV (kvartal)'!BB37)*1000</f>
        <v>2.3782535684298907</v>
      </c>
      <c r="BC37" s="341">
        <f>('1 Utsläpp'!BC37/'6 FV (kvartal)'!BC37)*1000</f>
        <v>2.0462078377851434</v>
      </c>
      <c r="BD37" s="341">
        <f>('1 Utsläpp'!BD37/'6 FV (kvartal)'!BD37)*1000</f>
        <v>1.8376874937915963</v>
      </c>
      <c r="BE37" s="341">
        <f>('1 Utsläpp'!BE37/'6 FV (kvartal)'!BE37)*1000</f>
        <v>1.9579023770640536</v>
      </c>
      <c r="BF37" s="341">
        <f>('1 Utsläpp'!BF37/'6 FV (kvartal)'!BF37)*1000</f>
        <v>2.2269871347362118</v>
      </c>
      <c r="BG37" s="341">
        <f>('1 Utsläpp'!BG37/'6 FV (kvartal)'!BH37)*1000</f>
        <v>1.8052702099151408</v>
      </c>
      <c r="BH37" s="341">
        <f>('1 Utsläpp'!BH37/'6 FV (kvartal)'!BI37)*1000</f>
        <v>1.5031186857594658</v>
      </c>
      <c r="BI37" s="341">
        <f>('1 Utsläpp'!BJ37/'6 FV (kvartal)'!BJ37)*1000</f>
        <v>1.8704388683394984</v>
      </c>
      <c r="BJ37" s="341">
        <f>('1 Utsläpp'!BK37/'6 FV (kvartal)'!BK37)*1000</f>
        <v>1.4818780889621086</v>
      </c>
      <c r="BK37" s="341">
        <f>('1 Utsläpp'!BL37/'6 FV (kvartal)'!BL37)*1000</f>
        <v>1.3570487483530964</v>
      </c>
      <c r="BL37" s="341">
        <f>('1 Utsläpp'!BM37/'6 FV (kvartal)'!BM37)*1000</f>
        <v>1.413112667091025</v>
      </c>
      <c r="BM37" s="341">
        <f>('1 Utsläpp'!BN37/'6 FV (kvartal)'!BN37)*1000</f>
        <v>1.6800301858315252</v>
      </c>
      <c r="BN37" s="341">
        <f>('1 Utsläpp'!BO37/'6 FV (kvartal)'!BO37)*1000</f>
        <v>1.2976054732041049</v>
      </c>
      <c r="BO37" s="341">
        <f>('1 Utsläpp'!BP37/'6 FV (kvartal)'!BP37)*1000</f>
        <v>1.6865214431586113</v>
      </c>
      <c r="BP37" s="341">
        <f>('1 Utsläpp'!BQ37/'6 FV (kvartal)'!BQ37)*1000</f>
        <v>1.6029378359960629</v>
      </c>
      <c r="BQ37" s="341">
        <f>('1 Utsläpp'!BR37/'6 FV (kvartal)'!BR37)*1000</f>
        <v>1.8688299424843335</v>
      </c>
      <c r="BR37" s="341">
        <f>('1 Utsläpp'!BS37/'6 FV (kvartal)'!BS37)*1000</f>
        <v>1.4428445489274169</v>
      </c>
      <c r="BS37" s="341">
        <f>('1 Utsläpp'!BT37/'6 FV (kvartal)'!BT37)*1000</f>
        <v>1.6039993163561785</v>
      </c>
      <c r="BT37" s="341">
        <f>('1 Utsläpp'!BU37/'6 FV (kvartal)'!BU37)*1000</f>
        <v>1.6091032935331355</v>
      </c>
      <c r="BU37" s="341">
        <f>('1 Utsläpp'!BV37/'6 FV (kvartal)'!BV37)*1000</f>
        <v>1.823316565175183</v>
      </c>
      <c r="BV37" s="121"/>
    </row>
    <row r="38" spans="1:74" s="41" customFormat="1" ht="15.75" customHeight="1" x14ac:dyDescent="0.3">
      <c r="A38" s="334"/>
      <c r="B38" s="212" t="s">
        <v>134</v>
      </c>
      <c r="C38" s="192" t="s">
        <v>50</v>
      </c>
      <c r="D38" s="341">
        <f>('1 Utsläpp'!D38/'6 FV (kvartal)'!D38)*1000</f>
        <v>0.36027998902003844</v>
      </c>
      <c r="E38" s="341">
        <f>('1 Utsläpp'!E38/'6 FV (kvartal)'!E38)*1000</f>
        <v>0.33525615397795422</v>
      </c>
      <c r="F38" s="341">
        <f>('1 Utsläpp'!F38/'6 FV (kvartal)'!F38)*1000</f>
        <v>0.3980269918476399</v>
      </c>
      <c r="G38" s="341">
        <f>('1 Utsläpp'!G38/'6 FV (kvartal)'!G38)*1000</f>
        <v>0.33826638477801269</v>
      </c>
      <c r="H38" s="341">
        <f>('1 Utsläpp'!H38/'6 FV (kvartal)'!H38)*1000</f>
        <v>0.35576990284476129</v>
      </c>
      <c r="I38" s="341">
        <f>('1 Utsläpp'!I38/'6 FV (kvartal)'!I38)*1000</f>
        <v>0.32562420895178917</v>
      </c>
      <c r="J38" s="341">
        <f>('1 Utsläpp'!J38/'6 FV (kvartal)'!J38)*1000</f>
        <v>0.4024116657319125</v>
      </c>
      <c r="K38" s="341">
        <f>('1 Utsläpp'!K38/'6 FV (kvartal)'!K38)*1000</f>
        <v>0.34200325121920716</v>
      </c>
      <c r="L38" s="341">
        <f>('1 Utsläpp'!L38/'6 FV (kvartal)'!L38)*1000</f>
        <v>0.37580781118291656</v>
      </c>
      <c r="M38" s="341">
        <f>('1 Utsläpp'!M38/'6 FV (kvartal)'!M38)*1000</f>
        <v>0.33590245024732546</v>
      </c>
      <c r="N38" s="341">
        <f>('1 Utsläpp'!N38/'6 FV (kvartal)'!N38)*1000</f>
        <v>0.41496079383804041</v>
      </c>
      <c r="O38" s="341">
        <f>('1 Utsläpp'!O38/'6 FV (kvartal)'!O38)*1000</f>
        <v>0.37733451912082333</v>
      </c>
      <c r="P38" s="341">
        <f>('1 Utsläpp'!P38/'6 FV (kvartal)'!P38)*1000</f>
        <v>0.36473952158448991</v>
      </c>
      <c r="Q38" s="341">
        <f>('1 Utsläpp'!Q38/'6 FV (kvartal)'!Q38)*1000</f>
        <v>0.32883449616836324</v>
      </c>
      <c r="R38" s="341">
        <f>('1 Utsläpp'!R38/'6 FV (kvartal)'!R38)*1000</f>
        <v>0.39700528882478192</v>
      </c>
      <c r="S38" s="341">
        <f>('1 Utsläpp'!S38/'6 FV (kvartal)'!S38)*1000</f>
        <v>0.34254621900698695</v>
      </c>
      <c r="T38" s="341">
        <f>('1 Utsläpp'!T38/'6 FV (kvartal)'!T38)*1000</f>
        <v>0.3604347227954327</v>
      </c>
      <c r="U38" s="341">
        <f>('1 Utsläpp'!U38/'6 FV (kvartal)'!U38)*1000</f>
        <v>0.31218072425928028</v>
      </c>
      <c r="V38" s="341">
        <f>('1 Utsläpp'!V38/'6 FV (kvartal)'!V38)*1000</f>
        <v>0.37427374679097419</v>
      </c>
      <c r="W38" s="341">
        <f>('1 Utsläpp'!W38/'6 FV (kvartal)'!W38)*1000</f>
        <v>0.33638954280758265</v>
      </c>
      <c r="X38" s="341">
        <f>('1 Utsläpp'!X38/'6 FV (kvartal)'!X38)*1000</f>
        <v>0.3448747776105105</v>
      </c>
      <c r="Y38" s="341">
        <f>('1 Utsläpp'!Y38/'6 FV (kvartal)'!Y38)*1000</f>
        <v>0.3195184070386663</v>
      </c>
      <c r="Z38" s="341">
        <f>('1 Utsläpp'!Z38/'6 FV (kvartal)'!Z38)*1000</f>
        <v>0.37262510034787266</v>
      </c>
      <c r="AA38" s="341">
        <f>('1 Utsläpp'!AA38/'6 FV (kvartal)'!AA38)*1000</f>
        <v>0.32730192058296792</v>
      </c>
      <c r="AB38" s="341">
        <f>('1 Utsläpp'!AB38/'6 FV (kvartal)'!AB38)*1000</f>
        <v>0.32644106109966092</v>
      </c>
      <c r="AC38" s="341">
        <f>('1 Utsläpp'!AC38/'6 FV (kvartal)'!AC38)*1000</f>
        <v>0.31291343111878062</v>
      </c>
      <c r="AD38" s="341">
        <f>('1 Utsläpp'!AD38/'6 FV (kvartal)'!AD38)*1000</f>
        <v>0.3548721941092513</v>
      </c>
      <c r="AE38" s="341">
        <f>('1 Utsläpp'!AE38/'6 FV (kvartal)'!AE38)*1000</f>
        <v>0.32010550293729767</v>
      </c>
      <c r="AF38" s="341">
        <f>('1 Utsläpp'!AF38/'6 FV (kvartal)'!AF38)*1000</f>
        <v>0.33265265792767273</v>
      </c>
      <c r="AG38" s="341">
        <f>('1 Utsläpp'!AG38/'6 FV (kvartal)'!AG38)*1000</f>
        <v>0.31132183251456641</v>
      </c>
      <c r="AH38" s="341">
        <f>('1 Utsläpp'!AH38/'6 FV (kvartal)'!AH38)*1000</f>
        <v>0.35160023182432865</v>
      </c>
      <c r="AI38" s="341">
        <f>('1 Utsläpp'!AI38/'6 FV (kvartal)'!AI38)*1000</f>
        <v>0.32016186622232806</v>
      </c>
      <c r="AJ38" s="341">
        <f>('1 Utsläpp'!AJ38/'6 FV (kvartal)'!AJ38)*1000</f>
        <v>0.29788639365918096</v>
      </c>
      <c r="AK38" s="341">
        <f>('1 Utsläpp'!AK38/'6 FV (kvartal)'!AK38)*1000</f>
        <v>0.28591033851784081</v>
      </c>
      <c r="AL38" s="341">
        <f>('1 Utsläpp'!AL38/'6 FV (kvartal)'!AL38)*1000</f>
        <v>0.32645499265316558</v>
      </c>
      <c r="AM38" s="341">
        <f>('1 Utsläpp'!AM38/'6 FV (kvartal)'!AM38)*1000</f>
        <v>0.29422169811320753</v>
      </c>
      <c r="AN38" s="341">
        <f>('1 Utsläpp'!AN38/'6 FV (kvartal)'!AN38)*1000</f>
        <v>0.2821756894790603</v>
      </c>
      <c r="AO38" s="341">
        <f>('1 Utsläpp'!AO38/'6 FV (kvartal)'!AO38)*1000</f>
        <v>0.27412650264015276</v>
      </c>
      <c r="AP38" s="341">
        <f>('1 Utsläpp'!AP38/'6 FV (kvartal)'!AP38)*1000</f>
        <v>0.30457483838886129</v>
      </c>
      <c r="AQ38" s="341">
        <f>('1 Utsläpp'!AQ38/'6 FV (kvartal)'!AQ38)*1000</f>
        <v>0.26960503720663997</v>
      </c>
      <c r="AR38" s="341">
        <f>('1 Utsläpp'!AR38/'6 FV (kvartal)'!AR38)*1000</f>
        <v>0.26388090217877452</v>
      </c>
      <c r="AS38" s="341">
        <f>('1 Utsläpp'!AS38/'6 FV (kvartal)'!AS38)*1000</f>
        <v>0.26268623277696873</v>
      </c>
      <c r="AT38" s="341">
        <f>('1 Utsläpp'!AT38/'6 FV (kvartal)'!AT38)*1000</f>
        <v>0.29145236345824144</v>
      </c>
      <c r="AU38" s="341">
        <f>('1 Utsläpp'!AU38/'6 FV (kvartal)'!AU38)*1000</f>
        <v>0.26026840178934529</v>
      </c>
      <c r="AV38" s="341">
        <f>('1 Utsläpp'!AV38/'6 FV (kvartal)'!AV38)*1000</f>
        <v>0.26329018474299359</v>
      </c>
      <c r="AW38" s="341">
        <f>('1 Utsläpp'!AW38/'6 FV (kvartal)'!AW38)*1000</f>
        <v>0.26425359462610332</v>
      </c>
      <c r="AX38" s="341">
        <f>('1 Utsläpp'!AX38/'6 FV (kvartal)'!AX38)*1000</f>
        <v>0.29701143770753907</v>
      </c>
      <c r="AY38" s="341">
        <f>('1 Utsläpp'!AY38/'6 FV (kvartal)'!AY38)*1000</f>
        <v>0.26277793820386947</v>
      </c>
      <c r="AZ38" s="341">
        <f>('1 Utsläpp'!AZ38/'6 FV (kvartal)'!AZ38)*1000</f>
        <v>0.25397835773392746</v>
      </c>
      <c r="BA38" s="341">
        <f>('1 Utsläpp'!BA38/'6 FV (kvartal)'!BA38)*1000</f>
        <v>0.24598669352377467</v>
      </c>
      <c r="BB38" s="341">
        <f>('1 Utsläpp'!BB38/'6 FV (kvartal)'!BB38)*1000</f>
        <v>0.27928626842513582</v>
      </c>
      <c r="BC38" s="341">
        <f>('1 Utsläpp'!BC38/'6 FV (kvartal)'!BC38)*1000</f>
        <v>0.25475399939631754</v>
      </c>
      <c r="BD38" s="341">
        <f>('1 Utsläpp'!BD38/'6 FV (kvartal)'!BD38)*1000</f>
        <v>0.23463101323895663</v>
      </c>
      <c r="BE38" s="341">
        <f>('1 Utsläpp'!BE38/'6 FV (kvartal)'!BE38)*1000</f>
        <v>0.24051216980043835</v>
      </c>
      <c r="BF38" s="341">
        <f>('1 Utsläpp'!BF38/'6 FV (kvartal)'!BF38)*1000</f>
        <v>0.26169854819614935</v>
      </c>
      <c r="BG38" s="341">
        <f>('1 Utsläpp'!BG38/'6 FV (kvartal)'!BH38)*1000</f>
        <v>0.2466169217149361</v>
      </c>
      <c r="BH38" s="341">
        <f>('1 Utsläpp'!BH38/'6 FV (kvartal)'!BI38)*1000</f>
        <v>0.1893296853625171</v>
      </c>
      <c r="BI38" s="341">
        <f>('1 Utsläpp'!BJ38/'6 FV (kvartal)'!BJ38)*1000</f>
        <v>0.21700356718192626</v>
      </c>
      <c r="BJ38" s="341">
        <f>('1 Utsläpp'!BK38/'6 FV (kvartal)'!BK38)*1000</f>
        <v>0.20205421788179828</v>
      </c>
      <c r="BK38" s="341">
        <f>('1 Utsläpp'!BL38/'6 FV (kvartal)'!BL38)*1000</f>
        <v>0.21437103162129881</v>
      </c>
      <c r="BL38" s="341">
        <f>('1 Utsläpp'!BM38/'6 FV (kvartal)'!BM38)*1000</f>
        <v>0.19376534642895271</v>
      </c>
      <c r="BM38" s="341">
        <f>('1 Utsläpp'!BN38/'6 FV (kvartal)'!BN38)*1000</f>
        <v>0.21676474120331451</v>
      </c>
      <c r="BN38" s="341">
        <f>('1 Utsläpp'!BO38/'6 FV (kvartal)'!BO38)*1000</f>
        <v>0.19219284434551279</v>
      </c>
      <c r="BO38" s="341">
        <f>('1 Utsläpp'!BP38/'6 FV (kvartal)'!BP38)*1000</f>
        <v>0.26011034984538894</v>
      </c>
      <c r="BP38" s="341">
        <f>('1 Utsläpp'!BQ38/'6 FV (kvartal)'!BQ38)*1000</f>
        <v>0.24331550802139035</v>
      </c>
      <c r="BQ38" s="341">
        <f>('1 Utsläpp'!BR38/'6 FV (kvartal)'!BR38)*1000</f>
        <v>0.27829536575103686</v>
      </c>
      <c r="BR38" s="341">
        <f>('1 Utsläpp'!BS38/'6 FV (kvartal)'!BS38)*1000</f>
        <v>0.22676341905879843</v>
      </c>
      <c r="BS38" s="341">
        <f>('1 Utsläpp'!BT38/'6 FV (kvartal)'!BT38)*1000</f>
        <v>0.24192092435457663</v>
      </c>
      <c r="BT38" s="341">
        <f>('1 Utsläpp'!BU38/'6 FV (kvartal)'!BU38)*1000</f>
        <v>0.22335873082141741</v>
      </c>
      <c r="BU38" s="341">
        <f>('1 Utsläpp'!BV38/'6 FV (kvartal)'!BV38)*1000</f>
        <v>0.25807594637689718</v>
      </c>
      <c r="BV38" s="121"/>
    </row>
    <row r="39" spans="1:74" s="41" customFormat="1" ht="15.75" customHeight="1" x14ac:dyDescent="0.3">
      <c r="A39" s="334"/>
      <c r="B39" s="212" t="s">
        <v>135</v>
      </c>
      <c r="C39" s="192" t="s">
        <v>47</v>
      </c>
      <c r="D39" s="341">
        <f>('1 Utsläpp'!D39/'6 FV (kvartal)'!D39)*1000</f>
        <v>0.47092723206605885</v>
      </c>
      <c r="E39" s="341">
        <f>('1 Utsläpp'!E39/'6 FV (kvartal)'!E39)*1000</f>
        <v>0.46075531402627778</v>
      </c>
      <c r="F39" s="341">
        <f>('1 Utsläpp'!F39/'6 FV (kvartal)'!F39)*1000</f>
        <v>0.55881170875477248</v>
      </c>
      <c r="G39" s="341">
        <f>('1 Utsläpp'!G39/'6 FV (kvartal)'!G39)*1000</f>
        <v>0.51051499581789939</v>
      </c>
      <c r="H39" s="341">
        <f>('1 Utsläpp'!H39/'6 FV (kvartal)'!H39)*1000</f>
        <v>0.38813488176857425</v>
      </c>
      <c r="I39" s="341">
        <f>('1 Utsläpp'!I39/'6 FV (kvartal)'!I39)*1000</f>
        <v>0.36850622634264085</v>
      </c>
      <c r="J39" s="341">
        <f>('1 Utsläpp'!J39/'6 FV (kvartal)'!J39)*1000</f>
        <v>0.44613410017708893</v>
      </c>
      <c r="K39" s="341">
        <f>('1 Utsläpp'!K39/'6 FV (kvartal)'!K39)*1000</f>
        <v>0.40960144137860888</v>
      </c>
      <c r="L39" s="341">
        <f>('1 Utsläpp'!L39/'6 FV (kvartal)'!L39)*1000</f>
        <v>0.38208186318571485</v>
      </c>
      <c r="M39" s="341">
        <f>('1 Utsläpp'!M39/'6 FV (kvartal)'!M39)*1000</f>
        <v>0.32431430689399554</v>
      </c>
      <c r="N39" s="341">
        <f>('1 Utsläpp'!N39/'6 FV (kvartal)'!N39)*1000</f>
        <v>0.39313425817070302</v>
      </c>
      <c r="O39" s="341">
        <f>('1 Utsläpp'!O39/'6 FV (kvartal)'!O39)*1000</f>
        <v>0.40675117305133413</v>
      </c>
      <c r="P39" s="341">
        <f>('1 Utsläpp'!P39/'6 FV (kvartal)'!P39)*1000</f>
        <v>0.35235464528734078</v>
      </c>
      <c r="Q39" s="341">
        <f>('1 Utsläpp'!Q39/'6 FV (kvartal)'!Q39)*1000</f>
        <v>0.31653815474607816</v>
      </c>
      <c r="R39" s="341">
        <f>('1 Utsläpp'!R39/'6 FV (kvartal)'!R39)*1000</f>
        <v>0.38757232305619405</v>
      </c>
      <c r="S39" s="341">
        <f>('1 Utsläpp'!S39/'6 FV (kvartal)'!S39)*1000</f>
        <v>0.34809237511940216</v>
      </c>
      <c r="T39" s="341">
        <f>('1 Utsläpp'!T39/'6 FV (kvartal)'!T39)*1000</f>
        <v>0.29595605026555138</v>
      </c>
      <c r="U39" s="341">
        <f>('1 Utsläpp'!U39/'6 FV (kvartal)'!U39)*1000</f>
        <v>0.28963197723303796</v>
      </c>
      <c r="V39" s="341">
        <f>('1 Utsläpp'!V39/'6 FV (kvartal)'!V39)*1000</f>
        <v>0.36141968623325182</v>
      </c>
      <c r="W39" s="341">
        <f>('1 Utsläpp'!W39/'6 FV (kvartal)'!W39)*1000</f>
        <v>0.32458325877186944</v>
      </c>
      <c r="X39" s="341">
        <f>('1 Utsläpp'!X39/'6 FV (kvartal)'!X39)*1000</f>
        <v>0.26587156918910476</v>
      </c>
      <c r="Y39" s="341">
        <f>('1 Utsläpp'!Y39/'6 FV (kvartal)'!Y39)*1000</f>
        <v>0.26472326672283913</v>
      </c>
      <c r="Z39" s="341">
        <f>('1 Utsläpp'!Z39/'6 FV (kvartal)'!Z39)*1000</f>
        <v>0.32517989961903615</v>
      </c>
      <c r="AA39" s="341">
        <f>('1 Utsläpp'!AA39/'6 FV (kvartal)'!AA39)*1000</f>
        <v>0.2729571932090295</v>
      </c>
      <c r="AB39" s="341">
        <f>('1 Utsläpp'!AB39/'6 FV (kvartal)'!AB39)*1000</f>
        <v>0.24447031431897551</v>
      </c>
      <c r="AC39" s="341">
        <f>('1 Utsläpp'!AC39/'6 FV (kvartal)'!AC39)*1000</f>
        <v>0.2488921341524826</v>
      </c>
      <c r="AD39" s="341">
        <f>('1 Utsläpp'!AD39/'6 FV (kvartal)'!AD39)*1000</f>
        <v>0.3051702772510787</v>
      </c>
      <c r="AE39" s="341">
        <f>('1 Utsläpp'!AE39/'6 FV (kvartal)'!AE39)*1000</f>
        <v>0.25813422979949574</v>
      </c>
      <c r="AF39" s="341">
        <f>('1 Utsläpp'!AF39/'6 FV (kvartal)'!AF39)*1000</f>
        <v>0.31909438219532837</v>
      </c>
      <c r="AG39" s="341">
        <f>('1 Utsläpp'!AG39/'6 FV (kvartal)'!AG39)*1000</f>
        <v>0.30501116348300672</v>
      </c>
      <c r="AH39" s="341">
        <f>('1 Utsläpp'!AH39/'6 FV (kvartal)'!AH39)*1000</f>
        <v>0.37934152596391885</v>
      </c>
      <c r="AI39" s="341">
        <f>('1 Utsläpp'!AI39/'6 FV (kvartal)'!AI39)*1000</f>
        <v>0.33707423752340793</v>
      </c>
      <c r="AJ39" s="341">
        <f>('1 Utsläpp'!AJ39/'6 FV (kvartal)'!AJ39)*1000</f>
        <v>0.31048660031587655</v>
      </c>
      <c r="AK39" s="341">
        <f>('1 Utsläpp'!AK39/'6 FV (kvartal)'!AK39)*1000</f>
        <v>0.28002593722231567</v>
      </c>
      <c r="AL39" s="341">
        <f>('1 Utsläpp'!AL39/'6 FV (kvartal)'!AL39)*1000</f>
        <v>0.3482007686037033</v>
      </c>
      <c r="AM39" s="341">
        <f>('1 Utsläpp'!AM39/'6 FV (kvartal)'!AM39)*1000</f>
        <v>0.33013205282112845</v>
      </c>
      <c r="AN39" s="341">
        <f>('1 Utsläpp'!AN39/'6 FV (kvartal)'!AN39)*1000</f>
        <v>0.30985045111852677</v>
      </c>
      <c r="AO39" s="341">
        <f>('1 Utsläpp'!AO39/'6 FV (kvartal)'!AO39)*1000</f>
        <v>0.28600910470409713</v>
      </c>
      <c r="AP39" s="341">
        <f>('1 Utsläpp'!AP39/'6 FV (kvartal)'!AP39)*1000</f>
        <v>0.34608170220077605</v>
      </c>
      <c r="AQ39" s="341">
        <f>('1 Utsläpp'!AQ39/'6 FV (kvartal)'!AQ39)*1000</f>
        <v>0.31471112242300836</v>
      </c>
      <c r="AR39" s="341">
        <f>('1 Utsläpp'!AR39/'6 FV (kvartal)'!AR39)*1000</f>
        <v>0.29261335693911678</v>
      </c>
      <c r="AS39" s="341">
        <f>('1 Utsläpp'!AS39/'6 FV (kvartal)'!AS39)*1000</f>
        <v>0.26727749623176711</v>
      </c>
      <c r="AT39" s="341">
        <f>('1 Utsläpp'!AT39/'6 FV (kvartal)'!AT39)*1000</f>
        <v>0.33568575804858497</v>
      </c>
      <c r="AU39" s="341">
        <f>('1 Utsläpp'!AU39/'6 FV (kvartal)'!AU39)*1000</f>
        <v>0.29644859813084112</v>
      </c>
      <c r="AV39" s="341">
        <f>('1 Utsläpp'!AV39/'6 FV (kvartal)'!AV39)*1000</f>
        <v>0.33611185802635118</v>
      </c>
      <c r="AW39" s="341">
        <f>('1 Utsläpp'!AW39/'6 FV (kvartal)'!AW39)*1000</f>
        <v>0.28987233231707316</v>
      </c>
      <c r="AX39" s="341">
        <f>('1 Utsläpp'!AX39/'6 FV (kvartal)'!AX39)*1000</f>
        <v>0.34783476067657493</v>
      </c>
      <c r="AY39" s="341">
        <f>('1 Utsläpp'!AY39/'6 FV (kvartal)'!AY39)*1000</f>
        <v>0.32987901501622358</v>
      </c>
      <c r="AZ39" s="341">
        <f>('1 Utsläpp'!AZ39/'6 FV (kvartal)'!AZ39)*1000</f>
        <v>0.33947564445421352</v>
      </c>
      <c r="BA39" s="341">
        <f>('1 Utsläpp'!BA39/'6 FV (kvartal)'!BA39)*1000</f>
        <v>0.26609800194705857</v>
      </c>
      <c r="BB39" s="341">
        <f>('1 Utsläpp'!BB39/'6 FV (kvartal)'!BB39)*1000</f>
        <v>0.33502708135574294</v>
      </c>
      <c r="BC39" s="341">
        <f>('1 Utsläpp'!BC39/'6 FV (kvartal)'!BC39)*1000</f>
        <v>0.31331879059678031</v>
      </c>
      <c r="BD39" s="341">
        <f>('1 Utsläpp'!BD39/'6 FV (kvartal)'!BD39)*1000</f>
        <v>0.2711813705186617</v>
      </c>
      <c r="BE39" s="341">
        <f>('1 Utsläpp'!BE39/'6 FV (kvartal)'!BE39)*1000</f>
        <v>0.24810251465856473</v>
      </c>
      <c r="BF39" s="341">
        <f>('1 Utsläpp'!BF39/'6 FV (kvartal)'!BF39)*1000</f>
        <v>0.30714217732396087</v>
      </c>
      <c r="BG39" s="341">
        <f>('1 Utsläpp'!BG39/'6 FV (kvartal)'!BH39)*1000</f>
        <v>0.2615678258021526</v>
      </c>
      <c r="BH39" s="341">
        <f>('1 Utsläpp'!BH39/'6 FV (kvartal)'!BI39)*1000</f>
        <v>0.24353419981620061</v>
      </c>
      <c r="BI39" s="341">
        <f>('1 Utsläpp'!BJ39/'6 FV (kvartal)'!BJ39)*1000</f>
        <v>0.26038246088468225</v>
      </c>
      <c r="BJ39" s="341">
        <f>('1 Utsläpp'!BK39/'6 FV (kvartal)'!BK39)*1000</f>
        <v>0.24327958508005743</v>
      </c>
      <c r="BK39" s="341">
        <f>('1 Utsläpp'!BL39/'6 FV (kvartal)'!BL39)*1000</f>
        <v>0.23792131900240007</v>
      </c>
      <c r="BL39" s="341">
        <f>('1 Utsläpp'!BM39/'6 FV (kvartal)'!BM39)*1000</f>
        <v>0.21970564533231537</v>
      </c>
      <c r="BM39" s="341">
        <f>('1 Utsläpp'!BN39/'6 FV (kvartal)'!BN39)*1000</f>
        <v>0.26145123271962795</v>
      </c>
      <c r="BN39" s="341">
        <f>('1 Utsläpp'!BO39/'6 FV (kvartal)'!BO39)*1000</f>
        <v>0.24018526687251876</v>
      </c>
      <c r="BO39" s="341">
        <f>('1 Utsläpp'!BP39/'6 FV (kvartal)'!BP39)*1000</f>
        <v>0.2500384595661761</v>
      </c>
      <c r="BP39" s="341">
        <f>('1 Utsläpp'!BQ39/'6 FV (kvartal)'!BQ39)*1000</f>
        <v>0.22906744820287381</v>
      </c>
      <c r="BQ39" s="341">
        <f>('1 Utsläpp'!BR39/'6 FV (kvartal)'!BR39)*1000</f>
        <v>0.28086499526148012</v>
      </c>
      <c r="BR39" s="341">
        <f>('1 Utsläpp'!BS39/'6 FV (kvartal)'!BS39)*1000</f>
        <v>0.24756756756756756</v>
      </c>
      <c r="BS39" s="341">
        <f>('1 Utsläpp'!BT39/'6 FV (kvartal)'!BT39)*1000</f>
        <v>0.24245463570397813</v>
      </c>
      <c r="BT39" s="341">
        <f>('1 Utsläpp'!BU39/'6 FV (kvartal)'!BU39)*1000</f>
        <v>0.22190721912318095</v>
      </c>
      <c r="BU39" s="341">
        <f>('1 Utsläpp'!BV39/'6 FV (kvartal)'!BV39)*1000</f>
        <v>0.26372153685999067</v>
      </c>
      <c r="BV39" s="121"/>
    </row>
    <row r="40" spans="1:74" s="41" customFormat="1" ht="15.75" customHeight="1" x14ac:dyDescent="0.3">
      <c r="A40" s="334"/>
      <c r="B40" s="212" t="s">
        <v>136</v>
      </c>
      <c r="C40" s="192" t="s">
        <v>48</v>
      </c>
      <c r="D40" s="341">
        <f>('1 Utsläpp'!D40/'6 FV (kvartal)'!D40)*1000</f>
        <v>0.64981701581285489</v>
      </c>
      <c r="E40" s="341">
        <f>('1 Utsläpp'!E40/'6 FV (kvartal)'!E40)*1000</f>
        <v>0.62279453192183376</v>
      </c>
      <c r="F40" s="341">
        <f>('1 Utsläpp'!F40/'6 FV (kvartal)'!F40)*1000</f>
        <v>0.75426565285407654</v>
      </c>
      <c r="G40" s="341">
        <f>('1 Utsläpp'!G40/'6 FV (kvartal)'!G40)*1000</f>
        <v>0.71262110308235738</v>
      </c>
      <c r="H40" s="341">
        <f>('1 Utsläpp'!H40/'6 FV (kvartal)'!H40)*1000</f>
        <v>0.64798018086316134</v>
      </c>
      <c r="I40" s="341">
        <f>('1 Utsläpp'!I40/'6 FV (kvartal)'!I40)*1000</f>
        <v>0.59298167188198481</v>
      </c>
      <c r="J40" s="341">
        <f>('1 Utsläpp'!J40/'6 FV (kvartal)'!J40)*1000</f>
        <v>0.72684810922482712</v>
      </c>
      <c r="K40" s="341">
        <f>('1 Utsläpp'!K40/'6 FV (kvartal)'!K40)*1000</f>
        <v>0.69531739897627343</v>
      </c>
      <c r="L40" s="341">
        <f>('1 Utsläpp'!L40/'6 FV (kvartal)'!L40)*1000</f>
        <v>0.73378804140844101</v>
      </c>
      <c r="M40" s="341">
        <f>('1 Utsläpp'!M40/'6 FV (kvartal)'!M40)*1000</f>
        <v>0.58851301728143413</v>
      </c>
      <c r="N40" s="341">
        <f>('1 Utsläpp'!N40/'6 FV (kvartal)'!N40)*1000</f>
        <v>0.72264085217168106</v>
      </c>
      <c r="O40" s="341">
        <f>('1 Utsläpp'!O40/'6 FV (kvartal)'!O40)*1000</f>
        <v>0.79059073222497345</v>
      </c>
      <c r="P40" s="341">
        <f>('1 Utsläpp'!P40/'6 FV (kvartal)'!P40)*1000</f>
        <v>0.62379163674529092</v>
      </c>
      <c r="Q40" s="341">
        <f>('1 Utsläpp'!Q40/'6 FV (kvartal)'!Q40)*1000</f>
        <v>0.557877285333374</v>
      </c>
      <c r="R40" s="341">
        <f>('1 Utsläpp'!R40/'6 FV (kvartal)'!R40)*1000</f>
        <v>0.69528672282538573</v>
      </c>
      <c r="S40" s="341">
        <f>('1 Utsläpp'!S40/'6 FV (kvartal)'!S40)*1000</f>
        <v>0.61575337414263587</v>
      </c>
      <c r="T40" s="341">
        <f>('1 Utsläpp'!T40/'6 FV (kvartal)'!T40)*1000</f>
        <v>0.60288706481743559</v>
      </c>
      <c r="U40" s="341">
        <f>('1 Utsläpp'!U40/'6 FV (kvartal)'!U40)*1000</f>
        <v>0.58498955788630036</v>
      </c>
      <c r="V40" s="341">
        <f>('1 Utsläpp'!V40/'6 FV (kvartal)'!V40)*1000</f>
        <v>0.74721368534083754</v>
      </c>
      <c r="W40" s="341">
        <f>('1 Utsläpp'!W40/'6 FV (kvartal)'!W40)*1000</f>
        <v>0.69049510979748552</v>
      </c>
      <c r="X40" s="341">
        <f>('1 Utsläpp'!X40/'6 FV (kvartal)'!X40)*1000</f>
        <v>0.54673634391638726</v>
      </c>
      <c r="Y40" s="341">
        <f>('1 Utsläpp'!Y40/'6 FV (kvartal)'!Y40)*1000</f>
        <v>0.5322590631868982</v>
      </c>
      <c r="Z40" s="341">
        <f>('1 Utsläpp'!Z40/'6 FV (kvartal)'!Z40)*1000</f>
        <v>0.64034826611102846</v>
      </c>
      <c r="AA40" s="341">
        <f>('1 Utsläpp'!AA40/'6 FV (kvartal)'!AA40)*1000</f>
        <v>0.53769467611275523</v>
      </c>
      <c r="AB40" s="341">
        <f>('1 Utsläpp'!AB40/'6 FV (kvartal)'!AB40)*1000</f>
        <v>0.49965705007068972</v>
      </c>
      <c r="AC40" s="341">
        <f>('1 Utsläpp'!AC40/'6 FV (kvartal)'!AC40)*1000</f>
        <v>0.48099087193041767</v>
      </c>
      <c r="AD40" s="341">
        <f>('1 Utsläpp'!AD40/'6 FV (kvartal)'!AD40)*1000</f>
        <v>0.60512961185022629</v>
      </c>
      <c r="AE40" s="341">
        <f>('1 Utsläpp'!AE40/'6 FV (kvartal)'!AE40)*1000</f>
        <v>0.50137923424914488</v>
      </c>
      <c r="AF40" s="341">
        <f>('1 Utsläpp'!AF40/'6 FV (kvartal)'!AF40)*1000</f>
        <v>0.40860274236492861</v>
      </c>
      <c r="AG40" s="341">
        <f>('1 Utsläpp'!AG40/'6 FV (kvartal)'!AG40)*1000</f>
        <v>0.4431597786447608</v>
      </c>
      <c r="AH40" s="341">
        <f>('1 Utsläpp'!AH40/'6 FV (kvartal)'!AH40)*1000</f>
        <v>0.54276301024301354</v>
      </c>
      <c r="AI40" s="341">
        <f>('1 Utsläpp'!AI40/'6 FV (kvartal)'!AI40)*1000</f>
        <v>0.44134868045241638</v>
      </c>
      <c r="AJ40" s="341">
        <f>('1 Utsläpp'!AJ40/'6 FV (kvartal)'!AJ40)*1000</f>
        <v>0.41058790288679547</v>
      </c>
      <c r="AK40" s="341">
        <f>('1 Utsläpp'!AK40/'6 FV (kvartal)'!AK40)*1000</f>
        <v>0.4010589759477271</v>
      </c>
      <c r="AL40" s="341">
        <f>('1 Utsläpp'!AL40/'6 FV (kvartal)'!AL40)*1000</f>
        <v>0.50413424972961662</v>
      </c>
      <c r="AM40" s="341">
        <f>('1 Utsläpp'!AM40/'6 FV (kvartal)'!AM40)*1000</f>
        <v>0.42250127363101875</v>
      </c>
      <c r="AN40" s="341">
        <f>('1 Utsläpp'!AN40/'6 FV (kvartal)'!AN40)*1000</f>
        <v>0.36916918768247087</v>
      </c>
      <c r="AO40" s="341">
        <f>('1 Utsläpp'!AO40/'6 FV (kvartal)'!AO40)*1000</f>
        <v>0.38900336734181029</v>
      </c>
      <c r="AP40" s="341">
        <f>('1 Utsläpp'!AP40/'6 FV (kvartal)'!AP40)*1000</f>
        <v>0.46890753430509752</v>
      </c>
      <c r="AQ40" s="341">
        <f>('1 Utsläpp'!AQ40/'6 FV (kvartal)'!AQ40)*1000</f>
        <v>0.37371660493868497</v>
      </c>
      <c r="AR40" s="341">
        <f>('1 Utsläpp'!AR40/'6 FV (kvartal)'!AR40)*1000</f>
        <v>0.3488085975167754</v>
      </c>
      <c r="AS40" s="341">
        <f>('1 Utsläpp'!AS40/'6 FV (kvartal)'!AS40)*1000</f>
        <v>0.36148558415451876</v>
      </c>
      <c r="AT40" s="341">
        <f>('1 Utsläpp'!AT40/'6 FV (kvartal)'!AT40)*1000</f>
        <v>0.44817524421702543</v>
      </c>
      <c r="AU40" s="341">
        <f>('1 Utsläpp'!AU40/'6 FV (kvartal)'!AU40)*1000</f>
        <v>0.3547783965773067</v>
      </c>
      <c r="AV40" s="341">
        <f>('1 Utsläpp'!AV40/'6 FV (kvartal)'!AV40)*1000</f>
        <v>0.38576171926063429</v>
      </c>
      <c r="AW40" s="341">
        <f>('1 Utsläpp'!AW40/'6 FV (kvartal)'!AW40)*1000</f>
        <v>0.38584411812624408</v>
      </c>
      <c r="AX40" s="341">
        <f>('1 Utsläpp'!AX40/'6 FV (kvartal)'!AX40)*1000</f>
        <v>0.46065016080970433</v>
      </c>
      <c r="AY40" s="341">
        <f>('1 Utsläpp'!AY40/'6 FV (kvartal)'!AY40)*1000</f>
        <v>0.3883141335816816</v>
      </c>
      <c r="AZ40" s="341">
        <f>('1 Utsläpp'!AZ40/'6 FV (kvartal)'!AZ40)*1000</f>
        <v>0.39171468576660023</v>
      </c>
      <c r="BA40" s="341">
        <f>('1 Utsläpp'!BA40/'6 FV (kvartal)'!BA40)*1000</f>
        <v>0.36362022545045708</v>
      </c>
      <c r="BB40" s="341">
        <f>('1 Utsläpp'!BB40/'6 FV (kvartal)'!BB40)*1000</f>
        <v>0.44621659463079077</v>
      </c>
      <c r="BC40" s="341">
        <f>('1 Utsläpp'!BC40/'6 FV (kvartal)'!BC40)*1000</f>
        <v>0.3857765142185598</v>
      </c>
      <c r="BD40" s="341">
        <f>('1 Utsläpp'!BD40/'6 FV (kvartal)'!BD40)*1000</f>
        <v>0.38298864127119053</v>
      </c>
      <c r="BE40" s="341">
        <f>('1 Utsläpp'!BE40/'6 FV (kvartal)'!BE40)*1000</f>
        <v>0.36996996125437159</v>
      </c>
      <c r="BF40" s="341">
        <f>('1 Utsläpp'!BF40/'6 FV (kvartal)'!BF40)*1000</f>
        <v>0.43912106850495475</v>
      </c>
      <c r="BG40" s="341">
        <f>('1 Utsläpp'!BG40/'6 FV (kvartal)'!BH40)*1000</f>
        <v>0.37465255394511565</v>
      </c>
      <c r="BH40" s="341">
        <f>('1 Utsläpp'!BH40/'6 FV (kvartal)'!BI40)*1000</f>
        <v>0.36609887948243458</v>
      </c>
      <c r="BI40" s="341">
        <f>('1 Utsläpp'!BJ40/'6 FV (kvartal)'!BJ40)*1000</f>
        <v>0.36321893212456585</v>
      </c>
      <c r="BJ40" s="341">
        <f>('1 Utsläpp'!BK40/'6 FV (kvartal)'!BK40)*1000</f>
        <v>0.33047311440413646</v>
      </c>
      <c r="BK40" s="341">
        <f>('1 Utsläpp'!BL40/'6 FV (kvartal)'!BL40)*1000</f>
        <v>0.33963046706715017</v>
      </c>
      <c r="BL40" s="341">
        <f>('1 Utsläpp'!BM40/'6 FV (kvartal)'!BM40)*1000</f>
        <v>0.32418277705850945</v>
      </c>
      <c r="BM40" s="341">
        <f>('1 Utsläpp'!BN40/'6 FV (kvartal)'!BN40)*1000</f>
        <v>0.37359814493952959</v>
      </c>
      <c r="BN40" s="341">
        <f>('1 Utsläpp'!BO40/'6 FV (kvartal)'!BO40)*1000</f>
        <v>0.33047219205843092</v>
      </c>
      <c r="BO40" s="341">
        <f>('1 Utsläpp'!BP40/'6 FV (kvartal)'!BP40)*1000</f>
        <v>0.37109888111228628</v>
      </c>
      <c r="BP40" s="341">
        <f>('1 Utsläpp'!BQ40/'6 FV (kvartal)'!BQ40)*1000</f>
        <v>0.35353969003563301</v>
      </c>
      <c r="BQ40" s="341">
        <f>('1 Utsläpp'!BR40/'6 FV (kvartal)'!BR40)*1000</f>
        <v>0.41670880954789113</v>
      </c>
      <c r="BR40" s="341">
        <f>('1 Utsläpp'!BS40/'6 FV (kvartal)'!BS40)*1000</f>
        <v>0.34745531450402506</v>
      </c>
      <c r="BS40" s="341">
        <f>('1 Utsläpp'!BT40/'6 FV (kvartal)'!BT40)*1000</f>
        <v>0.36201408249095135</v>
      </c>
      <c r="BT40" s="341">
        <f>('1 Utsläpp'!BU40/'6 FV (kvartal)'!BU40)*1000</f>
        <v>0.34837740517374688</v>
      </c>
      <c r="BU40" s="341">
        <f>('1 Utsläpp'!BV40/'6 FV (kvartal)'!BV40)*1000</f>
        <v>0.39711523964283918</v>
      </c>
      <c r="BV40" s="121"/>
    </row>
    <row r="41" spans="1:74" s="41" customFormat="1" ht="15.75" customHeight="1" x14ac:dyDescent="0.3">
      <c r="A41" s="334"/>
      <c r="B41" s="212" t="s">
        <v>137</v>
      </c>
      <c r="C41" s="192" t="s">
        <v>220</v>
      </c>
      <c r="D41" s="341">
        <f>('1 Utsläpp'!D41/'6 FV (kvartal)'!D41)*1000</f>
        <v>0.2664964802351667</v>
      </c>
      <c r="E41" s="341">
        <f>('1 Utsläpp'!E41/'6 FV (kvartal)'!E41)*1000</f>
        <v>0.29169752324528919</v>
      </c>
      <c r="F41" s="341">
        <f>('1 Utsläpp'!F41/'6 FV (kvartal)'!F41)*1000</f>
        <v>0.35668981172386166</v>
      </c>
      <c r="G41" s="341">
        <f>('1 Utsläpp'!G41/'6 FV (kvartal)'!G41)*1000</f>
        <v>0.27908109632592359</v>
      </c>
      <c r="H41" s="341">
        <f>('1 Utsläpp'!H41/'6 FV (kvartal)'!H41)*1000</f>
        <v>0.26293293267362644</v>
      </c>
      <c r="I41" s="341">
        <f>('1 Utsläpp'!I41/'6 FV (kvartal)'!I41)*1000</f>
        <v>0.28548518656768002</v>
      </c>
      <c r="J41" s="341">
        <f>('1 Utsläpp'!J41/'6 FV (kvartal)'!J41)*1000</f>
        <v>0.34757063638764191</v>
      </c>
      <c r="K41" s="341">
        <f>('1 Utsläpp'!K41/'6 FV (kvartal)'!K41)*1000</f>
        <v>0.26630600426699175</v>
      </c>
      <c r="L41" s="341">
        <f>('1 Utsläpp'!L41/'6 FV (kvartal)'!L41)*1000</f>
        <v>0.26500832182899609</v>
      </c>
      <c r="M41" s="341">
        <f>('1 Utsläpp'!M41/'6 FV (kvartal)'!M41)*1000</f>
        <v>0.27039984658164729</v>
      </c>
      <c r="N41" s="341">
        <f>('1 Utsläpp'!N41/'6 FV (kvartal)'!N41)*1000</f>
        <v>0.32889090408563143</v>
      </c>
      <c r="O41" s="341">
        <f>('1 Utsläpp'!O41/'6 FV (kvartal)'!O41)*1000</f>
        <v>0.27407020981512348</v>
      </c>
      <c r="P41" s="341">
        <f>('1 Utsläpp'!P41/'6 FV (kvartal)'!P41)*1000</f>
        <v>0.2443965572860885</v>
      </c>
      <c r="Q41" s="341">
        <f>('1 Utsläpp'!Q41/'6 FV (kvartal)'!Q41)*1000</f>
        <v>0.25978305643278871</v>
      </c>
      <c r="R41" s="341">
        <f>('1 Utsläpp'!R41/'6 FV (kvartal)'!R41)*1000</f>
        <v>0.31265226571382165</v>
      </c>
      <c r="S41" s="341">
        <f>('1 Utsläpp'!S41/'6 FV (kvartal)'!S41)*1000</f>
        <v>0.23944597771644688</v>
      </c>
      <c r="T41" s="341">
        <f>('1 Utsläpp'!T41/'6 FV (kvartal)'!T41)*1000</f>
        <v>0.24566033905187293</v>
      </c>
      <c r="U41" s="341">
        <f>('1 Utsläpp'!U41/'6 FV (kvartal)'!U41)*1000</f>
        <v>0.26644014420088674</v>
      </c>
      <c r="V41" s="341">
        <f>('1 Utsläpp'!V41/'6 FV (kvartal)'!V41)*1000</f>
        <v>0.32453997720241001</v>
      </c>
      <c r="W41" s="341">
        <f>('1 Utsläpp'!W41/'6 FV (kvartal)'!W41)*1000</f>
        <v>0.2598310968343609</v>
      </c>
      <c r="X41" s="341">
        <f>('1 Utsläpp'!X41/'6 FV (kvartal)'!X41)*1000</f>
        <v>0.22941123756609016</v>
      </c>
      <c r="Y41" s="341">
        <f>('1 Utsläpp'!Y41/'6 FV (kvartal)'!Y41)*1000</f>
        <v>0.25357206460539472</v>
      </c>
      <c r="Z41" s="341">
        <f>('1 Utsläpp'!Z41/'6 FV (kvartal)'!Z41)*1000</f>
        <v>0.30388167667764648</v>
      </c>
      <c r="AA41" s="341">
        <f>('1 Utsläpp'!AA41/'6 FV (kvartal)'!AA41)*1000</f>
        <v>0.23104870511875672</v>
      </c>
      <c r="AB41" s="341">
        <f>('1 Utsläpp'!AB41/'6 FV (kvartal)'!AB41)*1000</f>
        <v>0.21693198073465531</v>
      </c>
      <c r="AC41" s="341">
        <f>('1 Utsläpp'!AC41/'6 FV (kvartal)'!AC41)*1000</f>
        <v>0.24234783217762837</v>
      </c>
      <c r="AD41" s="341">
        <f>('1 Utsläpp'!AD41/'6 FV (kvartal)'!AD41)*1000</f>
        <v>0.29140327665343591</v>
      </c>
      <c r="AE41" s="341">
        <f>('1 Utsläpp'!AE41/'6 FV (kvartal)'!AE41)*1000</f>
        <v>0.22434373844609939</v>
      </c>
      <c r="AF41" s="341">
        <f>('1 Utsläpp'!AF41/'6 FV (kvartal)'!AF41)*1000</f>
        <v>0.20219647566688098</v>
      </c>
      <c r="AG41" s="341">
        <f>('1 Utsläpp'!AG41/'6 FV (kvartal)'!AG41)*1000</f>
        <v>0.23420053595355073</v>
      </c>
      <c r="AH41" s="341">
        <f>('1 Utsläpp'!AH41/'6 FV (kvartal)'!AH41)*1000</f>
        <v>0.28690497932889469</v>
      </c>
      <c r="AI41" s="341">
        <f>('1 Utsläpp'!AI41/'6 FV (kvartal)'!AI41)*1000</f>
        <v>0.21680503410713339</v>
      </c>
      <c r="AJ41" s="341">
        <f>('1 Utsläpp'!AJ41/'6 FV (kvartal)'!AJ41)*1000</f>
        <v>0.20242643608820968</v>
      </c>
      <c r="AK41" s="341">
        <f>('1 Utsläpp'!AK41/'6 FV (kvartal)'!AK41)*1000</f>
        <v>0.22534820871734462</v>
      </c>
      <c r="AL41" s="341">
        <f>('1 Utsläpp'!AL41/'6 FV (kvartal)'!AL41)*1000</f>
        <v>0.28151629920194776</v>
      </c>
      <c r="AM41" s="341">
        <f>('1 Utsläpp'!AM41/'6 FV (kvartal)'!AM41)*1000</f>
        <v>0.2130957515635109</v>
      </c>
      <c r="AN41" s="341">
        <f>('1 Utsläpp'!AN41/'6 FV (kvartal)'!AN41)*1000</f>
        <v>0.19202995453329769</v>
      </c>
      <c r="AO41" s="341">
        <f>('1 Utsläpp'!AO41/'6 FV (kvartal)'!AO41)*1000</f>
        <v>0.224569729544285</v>
      </c>
      <c r="AP41" s="341">
        <f>('1 Utsläpp'!AP41/'6 FV (kvartal)'!AP41)*1000</f>
        <v>0.27270252798475725</v>
      </c>
      <c r="AQ41" s="341">
        <f>('1 Utsläpp'!AQ41/'6 FV (kvartal)'!AQ41)*1000</f>
        <v>0.20026523422325218</v>
      </c>
      <c r="AR41" s="341">
        <f>('1 Utsläpp'!AR41/'6 FV (kvartal)'!AR41)*1000</f>
        <v>0.18781822121113637</v>
      </c>
      <c r="AS41" s="341">
        <f>('1 Utsläpp'!AS41/'6 FV (kvartal)'!AS41)*1000</f>
        <v>0.21745000781683035</v>
      </c>
      <c r="AT41" s="341">
        <f>('1 Utsläpp'!AT41/'6 FV (kvartal)'!AT41)*1000</f>
        <v>0.27143780400693901</v>
      </c>
      <c r="AU41" s="341">
        <f>('1 Utsläpp'!AU41/'6 FV (kvartal)'!AU41)*1000</f>
        <v>0.19918277075775759</v>
      </c>
      <c r="AV41" s="341">
        <f>('1 Utsläpp'!AV41/'6 FV (kvartal)'!AV41)*1000</f>
        <v>0.19375977563238228</v>
      </c>
      <c r="AW41" s="341">
        <f>('1 Utsläpp'!AW41/'6 FV (kvartal)'!AW41)*1000</f>
        <v>0.22072651687617537</v>
      </c>
      <c r="AX41" s="341">
        <f>('1 Utsläpp'!AX41/'6 FV (kvartal)'!AX41)*1000</f>
        <v>0.27225183715337919</v>
      </c>
      <c r="AY41" s="341">
        <f>('1 Utsläpp'!AY41/'6 FV (kvartal)'!AY41)*1000</f>
        <v>0.20149959380452009</v>
      </c>
      <c r="AZ41" s="341">
        <f>('1 Utsläpp'!AZ41/'6 FV (kvartal)'!AZ41)*1000</f>
        <v>0.20584156699601316</v>
      </c>
      <c r="BA41" s="341">
        <f>('1 Utsläpp'!BA41/'6 FV (kvartal)'!BA41)*1000</f>
        <v>0.24810414335695388</v>
      </c>
      <c r="BB41" s="341">
        <f>('1 Utsläpp'!BB41/'6 FV (kvartal)'!BB41)*1000</f>
        <v>0.29289021857194575</v>
      </c>
      <c r="BC41" s="341">
        <f>('1 Utsläpp'!BC41/'6 FV (kvartal)'!BC41)*1000</f>
        <v>0.21485769856103085</v>
      </c>
      <c r="BD41" s="341">
        <f>('1 Utsläpp'!BD41/'6 FV (kvartal)'!BD41)*1000</f>
        <v>0.19579963861488789</v>
      </c>
      <c r="BE41" s="341">
        <f>('1 Utsläpp'!BE41/'6 FV (kvartal)'!BE41)*1000</f>
        <v>0.21155351912536613</v>
      </c>
      <c r="BF41" s="341">
        <f>('1 Utsläpp'!BF41/'6 FV (kvartal)'!BF41)*1000</f>
        <v>0.27222360336683599</v>
      </c>
      <c r="BG41" s="341">
        <f>('1 Utsläpp'!BG41/'6 FV (kvartal)'!BH41)*1000</f>
        <v>0.20137306330710467</v>
      </c>
      <c r="BH41" s="341">
        <f>('1 Utsläpp'!BH41/'6 FV (kvartal)'!BI41)*1000</f>
        <v>0.19701267965456171</v>
      </c>
      <c r="BI41" s="341">
        <f>('1 Utsläpp'!BJ41/'6 FV (kvartal)'!BJ41)*1000</f>
        <v>0.24921306040343461</v>
      </c>
      <c r="BJ41" s="341">
        <f>('1 Utsläpp'!BK41/'6 FV (kvartal)'!BK41)*1000</f>
        <v>0.18727293697018627</v>
      </c>
      <c r="BK41" s="341">
        <f>('1 Utsläpp'!BL41/'6 FV (kvartal)'!BL41)*1000</f>
        <v>0.17925628310130229</v>
      </c>
      <c r="BL41" s="341">
        <f>('1 Utsläpp'!BM41/'6 FV (kvartal)'!BM41)*1000</f>
        <v>0.20593683358498202</v>
      </c>
      <c r="BM41" s="341">
        <f>('1 Utsläpp'!BN41/'6 FV (kvartal)'!BN41)*1000</f>
        <v>0.24721532921618747</v>
      </c>
      <c r="BN41" s="341">
        <f>('1 Utsläpp'!BO41/'6 FV (kvartal)'!BO41)*1000</f>
        <v>0.17952619602697081</v>
      </c>
      <c r="BO41" s="341">
        <f>('1 Utsläpp'!BP41/'6 FV (kvartal)'!BP41)*1000</f>
        <v>0.19851810429190547</v>
      </c>
      <c r="BP41" s="341">
        <f>('1 Utsläpp'!BQ41/'6 FV (kvartal)'!BQ41)*1000</f>
        <v>0.21725894355425535</v>
      </c>
      <c r="BQ41" s="341">
        <f>('1 Utsläpp'!BR41/'6 FV (kvartal)'!BR41)*1000</f>
        <v>0.26755437194851311</v>
      </c>
      <c r="BR41" s="341">
        <f>('1 Utsläpp'!BS41/'6 FV (kvartal)'!BS41)*1000</f>
        <v>0.18594012781701985</v>
      </c>
      <c r="BS41" s="341">
        <f>('1 Utsläpp'!BT41/'6 FV (kvartal)'!BT41)*1000</f>
        <v>0.18893518069954462</v>
      </c>
      <c r="BT41" s="341">
        <f>('1 Utsläpp'!BU41/'6 FV (kvartal)'!BU41)*1000</f>
        <v>0.21132177926603013</v>
      </c>
      <c r="BU41" s="341">
        <f>('1 Utsläpp'!BV41/'6 FV (kvartal)'!BV41)*1000</f>
        <v>0.2508419261882443</v>
      </c>
      <c r="BV41" s="121"/>
    </row>
    <row r="42" spans="1:74" s="41" customFormat="1" ht="15.75" customHeight="1" x14ac:dyDescent="0.3">
      <c r="A42" s="334"/>
      <c r="B42" s="212" t="s">
        <v>138</v>
      </c>
      <c r="C42" s="192" t="s">
        <v>49</v>
      </c>
      <c r="D42" s="256" t="s">
        <v>188</v>
      </c>
      <c r="E42" s="256" t="s">
        <v>188</v>
      </c>
      <c r="F42" s="256" t="s">
        <v>188</v>
      </c>
      <c r="G42" s="256" t="s">
        <v>188</v>
      </c>
      <c r="H42" s="256" t="s">
        <v>188</v>
      </c>
      <c r="I42" s="256" t="s">
        <v>188</v>
      </c>
      <c r="J42" s="256" t="s">
        <v>188</v>
      </c>
      <c r="K42" s="256" t="s">
        <v>188</v>
      </c>
      <c r="L42" s="256" t="s">
        <v>188</v>
      </c>
      <c r="M42" s="256" t="s">
        <v>188</v>
      </c>
      <c r="N42" s="256" t="s">
        <v>188</v>
      </c>
      <c r="O42" s="256" t="s">
        <v>188</v>
      </c>
      <c r="P42" s="256" t="s">
        <v>188</v>
      </c>
      <c r="Q42" s="256" t="s">
        <v>188</v>
      </c>
      <c r="R42" s="256" t="s">
        <v>188</v>
      </c>
      <c r="S42" s="256" t="s">
        <v>188</v>
      </c>
      <c r="T42" s="256" t="s">
        <v>188</v>
      </c>
      <c r="U42" s="256" t="s">
        <v>188</v>
      </c>
      <c r="V42" s="256" t="s">
        <v>188</v>
      </c>
      <c r="W42" s="256" t="s">
        <v>188</v>
      </c>
      <c r="X42" s="256" t="s">
        <v>188</v>
      </c>
      <c r="Y42" s="256" t="s">
        <v>188</v>
      </c>
      <c r="Z42" s="256" t="s">
        <v>188</v>
      </c>
      <c r="AA42" s="256" t="s">
        <v>188</v>
      </c>
      <c r="AB42" s="256" t="s">
        <v>188</v>
      </c>
      <c r="AC42" s="256" t="s">
        <v>188</v>
      </c>
      <c r="AD42" s="256" t="s">
        <v>188</v>
      </c>
      <c r="AE42" s="256" t="s">
        <v>188</v>
      </c>
      <c r="AF42" s="256" t="s">
        <v>188</v>
      </c>
      <c r="AG42" s="256" t="s">
        <v>188</v>
      </c>
      <c r="AH42" s="256" t="s">
        <v>188</v>
      </c>
      <c r="AI42" s="256" t="s">
        <v>188</v>
      </c>
      <c r="AJ42" s="256" t="s">
        <v>188</v>
      </c>
      <c r="AK42" s="256" t="s">
        <v>188</v>
      </c>
      <c r="AL42" s="256" t="s">
        <v>188</v>
      </c>
      <c r="AM42" s="256" t="s">
        <v>188</v>
      </c>
      <c r="AN42" s="256" t="s">
        <v>188</v>
      </c>
      <c r="AO42" s="256" t="s">
        <v>188</v>
      </c>
      <c r="AP42" s="256" t="s">
        <v>188</v>
      </c>
      <c r="AQ42" s="256" t="s">
        <v>188</v>
      </c>
      <c r="AR42" s="256" t="s">
        <v>188</v>
      </c>
      <c r="AS42" s="256" t="s">
        <v>188</v>
      </c>
      <c r="AT42" s="256" t="s">
        <v>188</v>
      </c>
      <c r="AU42" s="256" t="s">
        <v>188</v>
      </c>
      <c r="AV42" s="256" t="s">
        <v>188</v>
      </c>
      <c r="AW42" s="256" t="s">
        <v>188</v>
      </c>
      <c r="AX42" s="256" t="s">
        <v>188</v>
      </c>
      <c r="AY42" s="256" t="s">
        <v>188</v>
      </c>
      <c r="AZ42" s="256" t="s">
        <v>188</v>
      </c>
      <c r="BA42" s="256" t="s">
        <v>188</v>
      </c>
      <c r="BB42" s="256" t="s">
        <v>188</v>
      </c>
      <c r="BC42" s="256" t="s">
        <v>188</v>
      </c>
      <c r="BD42" s="256" t="s">
        <v>188</v>
      </c>
      <c r="BE42" s="256" t="s">
        <v>188</v>
      </c>
      <c r="BF42" s="256" t="s">
        <v>188</v>
      </c>
      <c r="BG42" s="256" t="s">
        <v>188</v>
      </c>
      <c r="BH42" s="256" t="s">
        <v>188</v>
      </c>
      <c r="BI42" s="256" t="s">
        <v>188</v>
      </c>
      <c r="BJ42" s="256" t="s">
        <v>188</v>
      </c>
      <c r="BK42" s="256" t="s">
        <v>188</v>
      </c>
      <c r="BL42" s="256" t="s">
        <v>188</v>
      </c>
      <c r="BM42" s="256" t="s">
        <v>188</v>
      </c>
      <c r="BN42" s="256" t="s">
        <v>188</v>
      </c>
      <c r="BO42" s="256" t="s">
        <v>188</v>
      </c>
      <c r="BP42" s="256" t="s">
        <v>188</v>
      </c>
      <c r="BQ42" s="256" t="s">
        <v>188</v>
      </c>
      <c r="BR42" s="256" t="s">
        <v>188</v>
      </c>
      <c r="BS42" s="256" t="s">
        <v>188</v>
      </c>
      <c r="BT42" s="256" t="s">
        <v>188</v>
      </c>
      <c r="BU42" s="256" t="s">
        <v>188</v>
      </c>
      <c r="BV42" s="121"/>
    </row>
    <row r="43" spans="1:74" s="41" customFormat="1" ht="15.75" customHeight="1" x14ac:dyDescent="0.3">
      <c r="A43" s="334"/>
      <c r="B43" s="336" t="s">
        <v>99</v>
      </c>
      <c r="C43" s="336" t="s">
        <v>175</v>
      </c>
      <c r="D43" s="403">
        <f>('1 Utsläpp'!D43/'6 FV (kvartal)'!D43)*1000</f>
        <v>13.918876522965363</v>
      </c>
      <c r="E43" s="403">
        <f>('1 Utsläpp'!E43/'6 FV (kvartal)'!E43)*1000</f>
        <v>12.623145655097208</v>
      </c>
      <c r="F43" s="403">
        <f>('1 Utsläpp'!F43/'6 FV (kvartal)'!F43)*1000</f>
        <v>13.773361084357486</v>
      </c>
      <c r="G43" s="403">
        <f>('1 Utsläpp'!G43/'6 FV (kvartal)'!G43)*1000</f>
        <v>14.052786358659469</v>
      </c>
      <c r="H43" s="403">
        <f>('1 Utsläpp'!H43/'6 FV (kvartal)'!H43)*1000</f>
        <v>14.09936842323415</v>
      </c>
      <c r="I43" s="403">
        <f>('1 Utsläpp'!I43/'6 FV (kvartal)'!I43)*1000</f>
        <v>12.229539470675473</v>
      </c>
      <c r="J43" s="403">
        <f>('1 Utsläpp'!J43/'6 FV (kvartal)'!J43)*1000</f>
        <v>12.695545158793868</v>
      </c>
      <c r="K43" s="403">
        <f>('1 Utsläpp'!K43/'6 FV (kvartal)'!K43)*1000</f>
        <v>13.150632601677993</v>
      </c>
      <c r="L43" s="403">
        <f>('1 Utsläpp'!L43/'6 FV (kvartal)'!L43)*1000</f>
        <v>15.829924586493165</v>
      </c>
      <c r="M43" s="403">
        <f>('1 Utsläpp'!M43/'6 FV (kvartal)'!M43)*1000</f>
        <v>12.485755816873862</v>
      </c>
      <c r="N43" s="403">
        <f>('1 Utsläpp'!N43/'6 FV (kvartal)'!N43)*1000</f>
        <v>12.698445533115038</v>
      </c>
      <c r="O43" s="403">
        <f>('1 Utsläpp'!O43/'6 FV (kvartal)'!O43)*1000</f>
        <v>13.325022484663229</v>
      </c>
      <c r="P43" s="403">
        <f>('1 Utsläpp'!P43/'6 FV (kvartal)'!P43)*1000</f>
        <v>13.782642137615809</v>
      </c>
      <c r="Q43" s="403">
        <f>('1 Utsläpp'!Q43/'6 FV (kvartal)'!Q43)*1000</f>
        <v>11.491495681251999</v>
      </c>
      <c r="R43" s="403">
        <f>('1 Utsläpp'!R43/'6 FV (kvartal)'!R43)*1000</f>
        <v>11.764632168596954</v>
      </c>
      <c r="S43" s="403">
        <f>('1 Utsläpp'!S43/'6 FV (kvartal)'!S43)*1000</f>
        <v>11.489966954476179</v>
      </c>
      <c r="T43" s="403">
        <f>('1 Utsläpp'!T43/'6 FV (kvartal)'!T43)*1000</f>
        <v>12.646652162260166</v>
      </c>
      <c r="U43" s="403">
        <f>('1 Utsläpp'!U43/'6 FV (kvartal)'!U43)*1000</f>
        <v>10.763496615877239</v>
      </c>
      <c r="V43" s="403">
        <f>('1 Utsläpp'!V43/'6 FV (kvartal)'!V43)*1000</f>
        <v>11.148001112184174</v>
      </c>
      <c r="W43" s="403">
        <f>('1 Utsläpp'!W43/'6 FV (kvartal)'!W43)*1000</f>
        <v>11.381661620960672</v>
      </c>
      <c r="X43" s="403">
        <f>('1 Utsläpp'!X43/'6 FV (kvartal)'!X43)*1000</f>
        <v>12.345314973092751</v>
      </c>
      <c r="Y43" s="403">
        <f>('1 Utsläpp'!Y43/'6 FV (kvartal)'!Y43)*1000</f>
        <v>10.596026046312165</v>
      </c>
      <c r="Z43" s="403">
        <f>('1 Utsläpp'!Z43/'6 FV (kvartal)'!Z43)*1000</f>
        <v>11.025748738940287</v>
      </c>
      <c r="AA43" s="403">
        <f>('1 Utsläpp'!AA43/'6 FV (kvartal)'!AA43)*1000</f>
        <v>10.329032748402158</v>
      </c>
      <c r="AB43" s="403">
        <f>('1 Utsläpp'!AB43/'6 FV (kvartal)'!AB43)*1000</f>
        <v>11.116043590810836</v>
      </c>
      <c r="AC43" s="403">
        <f>('1 Utsläpp'!AC43/'6 FV (kvartal)'!AC43)*1000</f>
        <v>10.091390298131254</v>
      </c>
      <c r="AD43" s="403">
        <f>('1 Utsläpp'!AD43/'6 FV (kvartal)'!AD43)*1000</f>
        <v>10.740475923767667</v>
      </c>
      <c r="AE43" s="403">
        <f>('1 Utsläpp'!AE43/'6 FV (kvartal)'!AE43)*1000</f>
        <v>10.15521213587637</v>
      </c>
      <c r="AF43" s="403">
        <f>('1 Utsläpp'!AF43/'6 FV (kvartal)'!AF43)*1000</f>
        <v>11.20137600151652</v>
      </c>
      <c r="AG43" s="403">
        <f>('1 Utsläpp'!AG43/'6 FV (kvartal)'!AG43)*1000</f>
        <v>9.7746446950081438</v>
      </c>
      <c r="AH43" s="403">
        <f>('1 Utsläpp'!AH43/'6 FV (kvartal)'!AH43)*1000</f>
        <v>10.276601868763962</v>
      </c>
      <c r="AI43" s="403">
        <f>('1 Utsläpp'!AI43/'6 FV (kvartal)'!AI43)*1000</f>
        <v>9.5955879170453837</v>
      </c>
      <c r="AJ43" s="403">
        <f>('1 Utsläpp'!AJ43/'6 FV (kvartal)'!AJ43)*1000</f>
        <v>11.054956019314471</v>
      </c>
      <c r="AK43" s="403">
        <f>('1 Utsläpp'!AK43/'6 FV (kvartal)'!AK43)*1000</f>
        <v>9.4123469017378003</v>
      </c>
      <c r="AL43" s="403">
        <f>('1 Utsläpp'!AL43/'6 FV (kvartal)'!AL43)*1000</f>
        <v>10.393975510179512</v>
      </c>
      <c r="AM43" s="403">
        <f>('1 Utsläpp'!AM43/'6 FV (kvartal)'!AM43)*1000</f>
        <v>9.7993084330032225</v>
      </c>
      <c r="AN43" s="403">
        <f>('1 Utsläpp'!AN43/'6 FV (kvartal)'!AN43)*1000</f>
        <v>10.137222187399418</v>
      </c>
      <c r="AO43" s="403">
        <f>('1 Utsläpp'!AO43/'6 FV (kvartal)'!AO43)*1000</f>
        <v>9.3411316922932102</v>
      </c>
      <c r="AP43" s="403">
        <f>('1 Utsläpp'!AP43/'6 FV (kvartal)'!AP43)*1000</f>
        <v>10.149208330025589</v>
      </c>
      <c r="AQ43" s="403">
        <f>('1 Utsläpp'!AQ43/'6 FV (kvartal)'!AQ43)*1000</f>
        <v>9.3217676054663681</v>
      </c>
      <c r="AR43" s="403">
        <f>('1 Utsläpp'!AR43/'6 FV (kvartal)'!AR43)*1000</f>
        <v>9.9375667375055219</v>
      </c>
      <c r="AS43" s="403">
        <f>('1 Utsläpp'!AS43/'6 FV (kvartal)'!AS43)*1000</f>
        <v>8.9397849744673596</v>
      </c>
      <c r="AT43" s="403">
        <f>('1 Utsläpp'!AT43/'6 FV (kvartal)'!AT43)*1000</f>
        <v>9.7584336204249347</v>
      </c>
      <c r="AU43" s="403">
        <f>('1 Utsläpp'!AU43/'6 FV (kvartal)'!AU43)*1000</f>
        <v>8.9653325426166841</v>
      </c>
      <c r="AV43" s="403">
        <f>('1 Utsläpp'!AV43/'6 FV (kvartal)'!AV43)*1000</f>
        <v>9.5415878952598128</v>
      </c>
      <c r="AW43" s="403">
        <f>('1 Utsläpp'!AW43/'6 FV (kvartal)'!AW43)*1000</f>
        <v>8.5577604695209235</v>
      </c>
      <c r="AX43" s="403">
        <f>('1 Utsläpp'!AX43/'6 FV (kvartal)'!AX43)*1000</f>
        <v>9.4650159091086294</v>
      </c>
      <c r="AY43" s="403">
        <f>('1 Utsläpp'!AY43/'6 FV (kvartal)'!AY43)*1000</f>
        <v>8.2739790244926414</v>
      </c>
      <c r="AZ43" s="403">
        <f>('1 Utsläpp'!AZ43/'6 FV (kvartal)'!AZ43)*1000</f>
        <v>8.7793856332264699</v>
      </c>
      <c r="BA43" s="403">
        <f>('1 Utsläpp'!BA43/'6 FV (kvartal)'!BA43)*1000</f>
        <v>8.0309581363924583</v>
      </c>
      <c r="BB43" s="403">
        <f>('1 Utsläpp'!BB43/'6 FV (kvartal)'!BB43)*1000</f>
        <v>8.3614815946102894</v>
      </c>
      <c r="BC43" s="403">
        <f>('1 Utsläpp'!BC43/'6 FV (kvartal)'!BC43)*1000</f>
        <v>7.5847007642533972</v>
      </c>
      <c r="BD43" s="403">
        <f>('1 Utsläpp'!BD43/'6 FV (kvartal)'!BD43)*1000</f>
        <v>8.2268705555937949</v>
      </c>
      <c r="BE43" s="403">
        <f>('1 Utsläpp'!BE43/'6 FV (kvartal)'!BE43)*1000</f>
        <v>7.942298440076156</v>
      </c>
      <c r="BF43" s="403">
        <f>('1 Utsläpp'!BF43/'6 FV (kvartal)'!BF43)*1000</f>
        <v>8.4990299489021179</v>
      </c>
      <c r="BG43" s="403">
        <f>('1 Utsläpp'!BG43/'6 FV (kvartal)'!BH43)*1000</f>
        <v>8.4977133866543699</v>
      </c>
      <c r="BH43" s="403">
        <f>('1 Utsläpp'!BH43/'6 FV (kvartal)'!BI43)*1000</f>
        <v>7.7443968801416379</v>
      </c>
      <c r="BI43" s="403">
        <f>('1 Utsläpp'!BJ43/'6 FV (kvartal)'!BJ43)*1000</f>
        <v>8.181261166842356</v>
      </c>
      <c r="BJ43" s="403">
        <f>('1 Utsläpp'!BK43/'6 FV (kvartal)'!BK43)*1000</f>
        <v>7.7905488430767589</v>
      </c>
      <c r="BK43" s="403">
        <f>('1 Utsläpp'!BL43/'6 FV (kvartal)'!BL43)*1000</f>
        <v>7.7848848633067718</v>
      </c>
      <c r="BL43" s="403">
        <f>('1 Utsläpp'!BM43/'6 FV (kvartal)'!BM43)*1000</f>
        <v>7.5816364078608451</v>
      </c>
      <c r="BM43" s="403">
        <f>('1 Utsläpp'!BN43/'6 FV (kvartal)'!BN43)*1000</f>
        <v>8.0251215861692113</v>
      </c>
      <c r="BN43" s="403">
        <f>('1 Utsläpp'!BO43/'6 FV (kvartal)'!BO43)*1000</f>
        <v>7.4676602715172624</v>
      </c>
      <c r="BO43" s="403">
        <f>('1 Utsläpp'!BP43/'6 FV (kvartal)'!BP43)*1000</f>
        <v>8.3592997509526352</v>
      </c>
      <c r="BP43" s="403">
        <f>('1 Utsläpp'!BQ43/'6 FV (kvartal)'!BQ43)*1000</f>
        <v>7.9465750292032604</v>
      </c>
      <c r="BQ43" s="403">
        <f>('1 Utsläpp'!BR43/'6 FV (kvartal)'!BR43)*1000</f>
        <v>8.4829781787289562</v>
      </c>
      <c r="BR43" s="403">
        <f>('1 Utsläpp'!BS43/'6 FV (kvartal)'!BS43)*1000</f>
        <v>7.6574509035386891</v>
      </c>
      <c r="BS43" s="403">
        <f>('1 Utsläpp'!BT43/'6 FV (kvartal)'!BT43)*1000</f>
        <v>7.9895375483917137</v>
      </c>
      <c r="BT43" s="403">
        <f>('1 Utsläpp'!BU43/'6 FV (kvartal)'!BU43)*1000</f>
        <v>7.6852575328110886</v>
      </c>
      <c r="BU43" s="403">
        <f>('1 Utsläpp'!BV43/'6 FV (kvartal)'!BV43)*1000</f>
        <v>8.0981177060703082</v>
      </c>
      <c r="BV43" s="409"/>
    </row>
    <row r="44" spans="1:74" s="41" customFormat="1" ht="15.75" customHeight="1" x14ac:dyDescent="0.3">
      <c r="A44" s="334"/>
      <c r="B44" s="337"/>
      <c r="C44" s="337"/>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row>
    <row r="45" spans="1:74" s="41" customFormat="1" ht="15.75" customHeight="1" x14ac:dyDescent="0.3">
      <c r="A45" s="334"/>
      <c r="B45" s="337"/>
      <c r="C45" s="337"/>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row>
    <row r="46" spans="1:74" ht="15.75" customHeight="1" x14ac:dyDescent="0.25">
      <c r="A46" s="334"/>
      <c r="B46" s="285" t="str">
        <f>B3</f>
        <v>Intensities: Emissions of greenhouse gases by value added</v>
      </c>
      <c r="C46" s="285" t="str">
        <f>C3</f>
        <v>Intensiteter: Utsläpp av växthusgaser per förädlingsvärde (fasta priser)</v>
      </c>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row>
    <row r="47" spans="1:74" ht="15.75" customHeight="1" x14ac:dyDescent="0.25">
      <c r="A47" s="334"/>
      <c r="B47" s="285" t="str">
        <f>B4</f>
        <v xml:space="preserve">Tonnes carbon dioxide equivalents per million SEK (2024 prices) </v>
      </c>
      <c r="C47" s="285" t="str">
        <f>C4</f>
        <v>ton koldioxidekvivalenter per miljoner kronor (2024 års priser)</v>
      </c>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row>
    <row r="48" spans="1:74" ht="15.75" customHeight="1" x14ac:dyDescent="0.25">
      <c r="A48" s="334"/>
      <c r="B48" s="338" t="s">
        <v>100</v>
      </c>
      <c r="C48" s="216" t="s">
        <v>173</v>
      </c>
      <c r="D48" s="247" t="str">
        <f>D5</f>
        <v>2008K1</v>
      </c>
      <c r="E48" s="247" t="str">
        <f t="shared" ref="E48:BP48" si="0">E5</f>
        <v>2008K2</v>
      </c>
      <c r="F48" s="247" t="str">
        <f t="shared" si="0"/>
        <v>2008K3</v>
      </c>
      <c r="G48" s="247" t="str">
        <f t="shared" si="0"/>
        <v>2008K4</v>
      </c>
      <c r="H48" s="247" t="str">
        <f t="shared" si="0"/>
        <v>2009K1</v>
      </c>
      <c r="I48" s="247" t="str">
        <f t="shared" si="0"/>
        <v>2009K2</v>
      </c>
      <c r="J48" s="247" t="str">
        <f t="shared" si="0"/>
        <v>2009K3</v>
      </c>
      <c r="K48" s="247" t="str">
        <f t="shared" si="0"/>
        <v>2009K4</v>
      </c>
      <c r="L48" s="247" t="str">
        <f t="shared" si="0"/>
        <v>2010K1</v>
      </c>
      <c r="M48" s="247" t="str">
        <f t="shared" si="0"/>
        <v>2010K2</v>
      </c>
      <c r="N48" s="247" t="str">
        <f t="shared" si="0"/>
        <v>2010K3</v>
      </c>
      <c r="O48" s="247" t="str">
        <f t="shared" si="0"/>
        <v>2010K4</v>
      </c>
      <c r="P48" s="247" t="str">
        <f t="shared" si="0"/>
        <v>2011K1</v>
      </c>
      <c r="Q48" s="247" t="str">
        <f t="shared" si="0"/>
        <v>2011K2</v>
      </c>
      <c r="R48" s="247" t="str">
        <f t="shared" si="0"/>
        <v>2011K3</v>
      </c>
      <c r="S48" s="247" t="str">
        <f t="shared" si="0"/>
        <v>2011K4</v>
      </c>
      <c r="T48" s="247" t="str">
        <f t="shared" si="0"/>
        <v>2012K1</v>
      </c>
      <c r="U48" s="247" t="str">
        <f t="shared" si="0"/>
        <v>2012K2</v>
      </c>
      <c r="V48" s="247" t="str">
        <f t="shared" si="0"/>
        <v>2012K3</v>
      </c>
      <c r="W48" s="247" t="str">
        <f t="shared" si="0"/>
        <v>2012K4</v>
      </c>
      <c r="X48" s="247" t="str">
        <f t="shared" si="0"/>
        <v>2013K1</v>
      </c>
      <c r="Y48" s="247" t="str">
        <f t="shared" si="0"/>
        <v>2013K2</v>
      </c>
      <c r="Z48" s="247" t="str">
        <f t="shared" si="0"/>
        <v>2013K3</v>
      </c>
      <c r="AA48" s="247" t="str">
        <f t="shared" si="0"/>
        <v>2013K4</v>
      </c>
      <c r="AB48" s="247" t="str">
        <f t="shared" si="0"/>
        <v>2014K1</v>
      </c>
      <c r="AC48" s="247" t="str">
        <f t="shared" si="0"/>
        <v>2014K2</v>
      </c>
      <c r="AD48" s="247" t="str">
        <f t="shared" si="0"/>
        <v>2014K3</v>
      </c>
      <c r="AE48" s="247" t="str">
        <f t="shared" si="0"/>
        <v>2014K4</v>
      </c>
      <c r="AF48" s="247" t="str">
        <f t="shared" si="0"/>
        <v>2015K1</v>
      </c>
      <c r="AG48" s="247" t="str">
        <f t="shared" si="0"/>
        <v>2015K2</v>
      </c>
      <c r="AH48" s="247" t="str">
        <f t="shared" si="0"/>
        <v>2015K3</v>
      </c>
      <c r="AI48" s="247" t="str">
        <f t="shared" si="0"/>
        <v>2015K4</v>
      </c>
      <c r="AJ48" s="247" t="str">
        <f t="shared" si="0"/>
        <v>2016K1</v>
      </c>
      <c r="AK48" s="247" t="str">
        <f t="shared" si="0"/>
        <v>2016K2</v>
      </c>
      <c r="AL48" s="247" t="str">
        <f t="shared" si="0"/>
        <v>2016K3</v>
      </c>
      <c r="AM48" s="247" t="str">
        <f t="shared" si="0"/>
        <v>2016K4</v>
      </c>
      <c r="AN48" s="247" t="str">
        <f t="shared" si="0"/>
        <v>2017K1</v>
      </c>
      <c r="AO48" s="247" t="str">
        <f t="shared" si="0"/>
        <v>2017K2</v>
      </c>
      <c r="AP48" s="247" t="str">
        <f t="shared" si="0"/>
        <v>2017K3</v>
      </c>
      <c r="AQ48" s="247" t="str">
        <f t="shared" si="0"/>
        <v>2017K4</v>
      </c>
      <c r="AR48" s="247" t="str">
        <f t="shared" si="0"/>
        <v>2018K1</v>
      </c>
      <c r="AS48" s="247" t="str">
        <f t="shared" si="0"/>
        <v>2018K2</v>
      </c>
      <c r="AT48" s="247" t="str">
        <f t="shared" si="0"/>
        <v>2018K3</v>
      </c>
      <c r="AU48" s="247" t="str">
        <f t="shared" si="0"/>
        <v>2018K4</v>
      </c>
      <c r="AV48" s="247" t="str">
        <f t="shared" si="0"/>
        <v>2019K1</v>
      </c>
      <c r="AW48" s="247" t="str">
        <f t="shared" si="0"/>
        <v>2019K2</v>
      </c>
      <c r="AX48" s="247" t="str">
        <f t="shared" si="0"/>
        <v>2019K3</v>
      </c>
      <c r="AY48" s="247" t="str">
        <f t="shared" si="0"/>
        <v>2019K4</v>
      </c>
      <c r="AZ48" s="247" t="str">
        <f t="shared" si="0"/>
        <v>2020K1</v>
      </c>
      <c r="BA48" s="247" t="str">
        <f t="shared" si="0"/>
        <v>2020K2</v>
      </c>
      <c r="BB48" s="247" t="str">
        <f t="shared" si="0"/>
        <v>2020K3</v>
      </c>
      <c r="BC48" s="247" t="str">
        <f t="shared" si="0"/>
        <v>2020K4</v>
      </c>
      <c r="BD48" s="247" t="str">
        <f t="shared" si="0"/>
        <v>2021K1</v>
      </c>
      <c r="BE48" s="247" t="str">
        <f t="shared" si="0"/>
        <v>2021K2</v>
      </c>
      <c r="BF48" s="247" t="str">
        <f t="shared" si="0"/>
        <v>2021K3</v>
      </c>
      <c r="BG48" s="247" t="str">
        <f t="shared" si="0"/>
        <v>2021K4</v>
      </c>
      <c r="BH48" s="247" t="str">
        <f t="shared" si="0"/>
        <v>2022K1</v>
      </c>
      <c r="BI48" s="247" t="str">
        <f t="shared" si="0"/>
        <v>2022K3</v>
      </c>
      <c r="BJ48" s="247" t="str">
        <f t="shared" si="0"/>
        <v>2022K4</v>
      </c>
      <c r="BK48" s="247" t="str">
        <f t="shared" si="0"/>
        <v>2023K1</v>
      </c>
      <c r="BL48" s="247" t="str">
        <f t="shared" si="0"/>
        <v>2023K2</v>
      </c>
      <c r="BM48" s="247" t="str">
        <f t="shared" si="0"/>
        <v>2023K3</v>
      </c>
      <c r="BN48" s="247" t="str">
        <f t="shared" si="0"/>
        <v>2023K4</v>
      </c>
      <c r="BO48" s="247" t="str">
        <f t="shared" si="0"/>
        <v>2024K1</v>
      </c>
      <c r="BP48" s="247" t="str">
        <f t="shared" si="0"/>
        <v>2024K2</v>
      </c>
      <c r="BQ48" s="247" t="str">
        <f t="shared" ref="BQ48:BU48" si="1">BQ5</f>
        <v>2024K3</v>
      </c>
      <c r="BR48" s="247" t="str">
        <f t="shared" si="1"/>
        <v>2024K4</v>
      </c>
      <c r="BS48" s="247" t="str">
        <f t="shared" si="1"/>
        <v>2025K1</v>
      </c>
      <c r="BT48" s="247" t="str">
        <f t="shared" si="1"/>
        <v>2025K2</v>
      </c>
      <c r="BU48" s="247" t="str">
        <f t="shared" si="1"/>
        <v>2025K3</v>
      </c>
      <c r="BV48" s="410"/>
    </row>
    <row r="49" spans="1:74" ht="15.75" customHeight="1" x14ac:dyDescent="0.25">
      <c r="A49" s="334"/>
      <c r="B49" s="204" t="s">
        <v>91</v>
      </c>
      <c r="C49" s="205" t="s">
        <v>22</v>
      </c>
      <c r="D49" s="343">
        <f>('1 Utsläpp'!D49/'6 FV (kvartal)'!D49)*1000</f>
        <v>127.6290118560127</v>
      </c>
      <c r="E49" s="343">
        <f>('1 Utsläpp'!E49/'6 FV (kvartal)'!E49)*1000</f>
        <v>118.66245576473824</v>
      </c>
      <c r="F49" s="343">
        <f>('1 Utsläpp'!F49/'6 FV (kvartal)'!F49)*1000</f>
        <v>126.10527311507374</v>
      </c>
      <c r="G49" s="343">
        <f>('1 Utsläpp'!G49/'6 FV (kvartal)'!G49)*1000</f>
        <v>117.66386336140833</v>
      </c>
      <c r="H49" s="343">
        <f>('1 Utsläpp'!H49/'6 FV (kvartal)'!H49)*1000</f>
        <v>121.70711975035844</v>
      </c>
      <c r="I49" s="343">
        <f>('1 Utsläpp'!I49/'6 FV (kvartal)'!I49)*1000</f>
        <v>104.07629438391264</v>
      </c>
      <c r="J49" s="343">
        <f>('1 Utsläpp'!J49/'6 FV (kvartal)'!J49)*1000</f>
        <v>111.79697285303746</v>
      </c>
      <c r="K49" s="343">
        <f>('1 Utsläpp'!K49/'6 FV (kvartal)'!K49)*1000</f>
        <v>115.01271448167428</v>
      </c>
      <c r="L49" s="343">
        <f>('1 Utsläpp'!L49/'6 FV (kvartal)'!L49)*1000</f>
        <v>119.37665151241609</v>
      </c>
      <c r="M49" s="343">
        <f>('1 Utsläpp'!M49/'6 FV (kvartal)'!M49)*1000</f>
        <v>109.59796735852581</v>
      </c>
      <c r="N49" s="343">
        <f>('1 Utsläpp'!N49/'6 FV (kvartal)'!N49)*1000</f>
        <v>113.10502157743453</v>
      </c>
      <c r="O49" s="343">
        <f>('1 Utsläpp'!O49/'6 FV (kvartal)'!O49)*1000</f>
        <v>119.02665705324557</v>
      </c>
      <c r="P49" s="343">
        <f>('1 Utsläpp'!P49/'6 FV (kvartal)'!P49)*1000</f>
        <v>117.03086098831369</v>
      </c>
      <c r="Q49" s="343">
        <f>('1 Utsläpp'!Q49/'6 FV (kvartal)'!Q49)*1000</f>
        <v>105.4870883581483</v>
      </c>
      <c r="R49" s="343">
        <f>('1 Utsläpp'!R49/'6 FV (kvartal)'!R49)*1000</f>
        <v>110.12617266193568</v>
      </c>
      <c r="S49" s="343">
        <f>('1 Utsläpp'!S49/'6 FV (kvartal)'!S49)*1000</f>
        <v>106.73919633796969</v>
      </c>
      <c r="T49" s="343">
        <f>('1 Utsläpp'!T49/'6 FV (kvartal)'!T49)*1000</f>
        <v>111.23431569794339</v>
      </c>
      <c r="U49" s="343">
        <f>('1 Utsläpp'!U49/'6 FV (kvartal)'!U49)*1000</f>
        <v>101.12346237225735</v>
      </c>
      <c r="V49" s="343">
        <f>('1 Utsläpp'!V49/'6 FV (kvartal)'!V49)*1000</f>
        <v>107.76996190198662</v>
      </c>
      <c r="W49" s="343">
        <f>('1 Utsläpp'!W49/'6 FV (kvartal)'!W49)*1000</f>
        <v>106.92297921826187</v>
      </c>
      <c r="X49" s="343">
        <f>('1 Utsläpp'!X49/'6 FV (kvartal)'!X49)*1000</f>
        <v>107.87736388702832</v>
      </c>
      <c r="Y49" s="343">
        <f>('1 Utsläpp'!Y49/'6 FV (kvartal)'!Y49)*1000</f>
        <v>92.033753289984631</v>
      </c>
      <c r="Z49" s="343">
        <f>('1 Utsläpp'!Z49/'6 FV (kvartal)'!Z49)*1000</f>
        <v>102.49856114285278</v>
      </c>
      <c r="AA49" s="343">
        <f>('1 Utsläpp'!AA49/'6 FV (kvartal)'!AA49)*1000</f>
        <v>98.088560150399985</v>
      </c>
      <c r="AB49" s="343">
        <f>('1 Utsläpp'!AB49/'6 FV (kvartal)'!AB49)*1000</f>
        <v>95.241347332401176</v>
      </c>
      <c r="AC49" s="343">
        <f>('1 Utsläpp'!AC49/'6 FV (kvartal)'!AC49)*1000</f>
        <v>81.362466739183716</v>
      </c>
      <c r="AD49" s="343">
        <f>('1 Utsläpp'!AD49/'6 FV (kvartal)'!AD49)*1000</f>
        <v>97.732803893941323</v>
      </c>
      <c r="AE49" s="343">
        <f>('1 Utsläpp'!AE49/'6 FV (kvartal)'!AE49)*1000</f>
        <v>89.198825737396149</v>
      </c>
      <c r="AF49" s="343">
        <f>('1 Utsläpp'!AF49/'6 FV (kvartal)'!AF49)*1000</f>
        <v>94.997572376330027</v>
      </c>
      <c r="AG49" s="343">
        <f>('1 Utsläpp'!AG49/'6 FV (kvartal)'!AG49)*1000</f>
        <v>77.133404217423461</v>
      </c>
      <c r="AH49" s="343">
        <f>('1 Utsläpp'!AH49/'6 FV (kvartal)'!AH49)*1000</f>
        <v>87.351356838966993</v>
      </c>
      <c r="AI49" s="343">
        <f>('1 Utsläpp'!AI49/'6 FV (kvartal)'!AI49)*1000</f>
        <v>92.135297246416172</v>
      </c>
      <c r="AJ49" s="343">
        <f>('1 Utsläpp'!AJ49/'6 FV (kvartal)'!AJ49)*1000</f>
        <v>88.846719145206961</v>
      </c>
      <c r="AK49" s="343">
        <f>('1 Utsläpp'!AK49/'6 FV (kvartal)'!AK49)*1000</f>
        <v>83.292003453812427</v>
      </c>
      <c r="AL49" s="343">
        <f>('1 Utsläpp'!AL49/'6 FV (kvartal)'!AL49)*1000</f>
        <v>88.442258946128206</v>
      </c>
      <c r="AM49" s="343">
        <f>('1 Utsläpp'!AM49/'6 FV (kvartal)'!AM49)*1000</f>
        <v>83.408270205884165</v>
      </c>
      <c r="AN49" s="343">
        <f>('1 Utsläpp'!AN49/'6 FV (kvartal)'!AN49)*1000</f>
        <v>89.875743541578956</v>
      </c>
      <c r="AO49" s="343">
        <f>('1 Utsläpp'!AO49/'6 FV (kvartal)'!AO49)*1000</f>
        <v>76.173750679764424</v>
      </c>
      <c r="AP49" s="343">
        <f>('1 Utsläpp'!AP49/'6 FV (kvartal)'!AP49)*1000</f>
        <v>83.719406248473959</v>
      </c>
      <c r="AQ49" s="343">
        <f>('1 Utsläpp'!AQ49/'6 FV (kvartal)'!AQ49)*1000</f>
        <v>84.708442307684635</v>
      </c>
      <c r="AR49" s="343">
        <f>('1 Utsläpp'!AR49/'6 FV (kvartal)'!AR49)*1000</f>
        <v>91.566675844940164</v>
      </c>
      <c r="AS49" s="343">
        <f>('1 Utsläpp'!AS49/'6 FV (kvartal)'!AS49)*1000</f>
        <v>85.558091957865145</v>
      </c>
      <c r="AT49" s="343">
        <f>('1 Utsläpp'!AT49/'6 FV (kvartal)'!AT49)*1000</f>
        <v>94.045263052957665</v>
      </c>
      <c r="AU49" s="343">
        <f>('1 Utsläpp'!AU49/'6 FV (kvartal)'!AU49)*1000</f>
        <v>92.45759907887458</v>
      </c>
      <c r="AV49" s="343">
        <f>('1 Utsläpp'!AV49/'6 FV (kvartal)'!AV49)*1000</f>
        <v>84.285013987846199</v>
      </c>
      <c r="AW49" s="343">
        <f>('1 Utsläpp'!AW49/'6 FV (kvartal)'!AW49)*1000</f>
        <v>81.93055046352066</v>
      </c>
      <c r="AX49" s="343">
        <f>('1 Utsläpp'!AX49/'6 FV (kvartal)'!AX49)*1000</f>
        <v>91.024665363546205</v>
      </c>
      <c r="AY49" s="343">
        <f>('1 Utsläpp'!AY49/'6 FV (kvartal)'!AY49)*1000</f>
        <v>81.791910185870975</v>
      </c>
      <c r="AZ49" s="343">
        <f>('1 Utsläpp'!AZ49/'6 FV (kvartal)'!AZ49)*1000</f>
        <v>86.918272871641506</v>
      </c>
      <c r="BA49" s="343">
        <f>('1 Utsläpp'!BA49/'6 FV (kvartal)'!BA49)*1000</f>
        <v>80.94959913381868</v>
      </c>
      <c r="BB49" s="343">
        <f>('1 Utsläpp'!BB49/'6 FV (kvartal)'!BB49)*1000</f>
        <v>90.319708149944489</v>
      </c>
      <c r="BC49" s="343">
        <f>('1 Utsläpp'!BC49/'6 FV (kvartal)'!BC49)*1000</f>
        <v>90.865291878509453</v>
      </c>
      <c r="BD49" s="343">
        <f>('1 Utsläpp'!BD49/'6 FV (kvartal)'!BD49)*1000</f>
        <v>91.03694088950472</v>
      </c>
      <c r="BE49" s="343">
        <f>('1 Utsläpp'!BE49/'6 FV (kvartal)'!BE49)*1000</f>
        <v>82.489685570833913</v>
      </c>
      <c r="BF49" s="343">
        <f>('1 Utsläpp'!BF49/'6 FV (kvartal)'!BF49)*1000</f>
        <v>90.991042027476396</v>
      </c>
      <c r="BG49" s="343">
        <f>('1 Utsläpp'!BG49/'6 FV (kvartal)'!BH49)*1000</f>
        <v>81.408341143886815</v>
      </c>
      <c r="BH49" s="343">
        <f>('1 Utsläpp'!BH49/'6 FV (kvartal)'!BI49)*1000</f>
        <v>79.961919819256408</v>
      </c>
      <c r="BI49" s="343">
        <f>('1 Utsläpp'!BJ49/'6 FV (kvartal)'!BJ49)*1000</f>
        <v>81.961427491220206</v>
      </c>
      <c r="BJ49" s="343">
        <f>('1 Utsläpp'!BK49/'6 FV (kvartal)'!BK49)*1000</f>
        <v>76.562692686842567</v>
      </c>
      <c r="BK49" s="343">
        <f>('1 Utsläpp'!BL49/'6 FV (kvartal)'!BL49)*1000</f>
        <v>81.9293309992335</v>
      </c>
      <c r="BL49" s="343">
        <f>('1 Utsläpp'!BM49/'6 FV (kvartal)'!BM49)*1000</f>
        <v>83.835503249099943</v>
      </c>
      <c r="BM49" s="343">
        <f>('1 Utsläpp'!BN49/'6 FV (kvartal)'!BN49)*1000</f>
        <v>87.100427910535515</v>
      </c>
      <c r="BN49" s="343">
        <f>('1 Utsläpp'!BO49/'6 FV (kvartal)'!BO49)*1000</f>
        <v>82.091770727632351</v>
      </c>
      <c r="BO49" s="343">
        <f>('1 Utsläpp'!BP49/'6 FV (kvartal)'!BP49)*1000</f>
        <v>87.364594847376907</v>
      </c>
      <c r="BP49" s="343">
        <f>('1 Utsläpp'!BQ49/'6 FV (kvartal)'!BQ49)*1000</f>
        <v>90.188951581157326</v>
      </c>
      <c r="BQ49" s="343">
        <f>('1 Utsläpp'!BR49/'6 FV (kvartal)'!BR49)*1000</f>
        <v>97.850484888428582</v>
      </c>
      <c r="BR49" s="343">
        <f>('1 Utsläpp'!BS49/'6 FV (kvartal)'!BS49)*1000</f>
        <v>88.652760418911356</v>
      </c>
      <c r="BS49" s="343">
        <f>('1 Utsläpp'!BT49/'6 FV (kvartal)'!BT49)*1000</f>
        <v>91.139656258436062</v>
      </c>
      <c r="BT49" s="343">
        <f>('1 Utsläpp'!BU49/'6 FV (kvartal)'!BU49)*1000</f>
        <v>94.512155440896208</v>
      </c>
      <c r="BU49" s="343">
        <f>('1 Utsläpp'!BV49/'6 FV (kvartal)'!BV49)*1000</f>
        <v>99.949293027791313</v>
      </c>
      <c r="BV49" s="410"/>
    </row>
    <row r="50" spans="1:74" ht="15.75" customHeight="1" x14ac:dyDescent="0.25">
      <c r="A50" s="334"/>
      <c r="B50" s="204" t="s">
        <v>92</v>
      </c>
      <c r="C50" s="206" t="s">
        <v>23</v>
      </c>
      <c r="D50" s="343">
        <f>('1 Utsläpp'!D50/'6 FV (kvartal)'!D50)*1000</f>
        <v>18.188886620555465</v>
      </c>
      <c r="E50" s="343">
        <f>('1 Utsläpp'!E50/'6 FV (kvartal)'!E50)*1000</f>
        <v>17.049010803603014</v>
      </c>
      <c r="F50" s="343">
        <f>('1 Utsläpp'!F50/'6 FV (kvartal)'!F50)*1000</f>
        <v>14.911666858300713</v>
      </c>
      <c r="G50" s="343">
        <f>('1 Utsläpp'!G50/'6 FV (kvartal)'!G50)*1000</f>
        <v>18.943113356623726</v>
      </c>
      <c r="H50" s="343">
        <f>('1 Utsläpp'!H50/'6 FV (kvartal)'!H50)*1000</f>
        <v>20.518242974969233</v>
      </c>
      <c r="I50" s="343">
        <f>('1 Utsläpp'!I50/'6 FV (kvartal)'!I50)*1000</f>
        <v>15.49968976374655</v>
      </c>
      <c r="J50" s="343">
        <f>('1 Utsläpp'!J50/'6 FV (kvartal)'!J50)*1000</f>
        <v>12.994786376870472</v>
      </c>
      <c r="K50" s="343">
        <f>('1 Utsläpp'!K50/'6 FV (kvartal)'!K50)*1000</f>
        <v>17.084491435320018</v>
      </c>
      <c r="L50" s="343">
        <f>('1 Utsläpp'!L50/'6 FV (kvartal)'!L50)*1000</f>
        <v>25.96663234903081</v>
      </c>
      <c r="M50" s="343">
        <f>('1 Utsläpp'!M50/'6 FV (kvartal)'!M50)*1000</f>
        <v>15.655493203604394</v>
      </c>
      <c r="N50" s="343">
        <f>('1 Utsläpp'!N50/'6 FV (kvartal)'!N50)*1000</f>
        <v>15.461460621615974</v>
      </c>
      <c r="O50" s="343">
        <f>('1 Utsläpp'!O50/'6 FV (kvartal)'!O50)*1000</f>
        <v>19.938155737565808</v>
      </c>
      <c r="P50" s="343">
        <f>('1 Utsläpp'!P50/'6 FV (kvartal)'!P50)*1000</f>
        <v>23.503503272572775</v>
      </c>
      <c r="Q50" s="343">
        <f>('1 Utsläpp'!Q50/'6 FV (kvartal)'!Q50)*1000</f>
        <v>17.672507290737752</v>
      </c>
      <c r="R50" s="343">
        <f>('1 Utsläpp'!R50/'6 FV (kvartal)'!R50)*1000</f>
        <v>17.686921314407982</v>
      </c>
      <c r="S50" s="343">
        <f>('1 Utsläpp'!S50/'6 FV (kvartal)'!S50)*1000</f>
        <v>19.528649649920936</v>
      </c>
      <c r="T50" s="343">
        <f>('1 Utsläpp'!T50/'6 FV (kvartal)'!T50)*1000</f>
        <v>22.764113299471152</v>
      </c>
      <c r="U50" s="343">
        <f>('1 Utsläpp'!U50/'6 FV (kvartal)'!U50)*1000</f>
        <v>20.274040548081093</v>
      </c>
      <c r="V50" s="343">
        <f>('1 Utsläpp'!V50/'6 FV (kvartal)'!V50)*1000</f>
        <v>19.969808065559626</v>
      </c>
      <c r="W50" s="343">
        <f>('1 Utsläpp'!W50/'6 FV (kvartal)'!W50)*1000</f>
        <v>20.805806352884595</v>
      </c>
      <c r="X50" s="343">
        <f>('1 Utsläpp'!X50/'6 FV (kvartal)'!X50)*1000</f>
        <v>24.799881002881275</v>
      </c>
      <c r="Y50" s="343">
        <f>('1 Utsläpp'!Y50/'6 FV (kvartal)'!Y50)*1000</f>
        <v>21.147639495226461</v>
      </c>
      <c r="Z50" s="343">
        <f>('1 Utsläpp'!Z50/'6 FV (kvartal)'!Z50)*1000</f>
        <v>20.757840480219382</v>
      </c>
      <c r="AA50" s="343">
        <f>('1 Utsläpp'!AA50/'6 FV (kvartal)'!AA50)*1000</f>
        <v>24.042019604871459</v>
      </c>
      <c r="AB50" s="343">
        <f>('1 Utsläpp'!AB50/'6 FV (kvartal)'!AB50)*1000</f>
        <v>27.60156406226875</v>
      </c>
      <c r="AC50" s="343">
        <f>('1 Utsläpp'!AC50/'6 FV (kvartal)'!AC50)*1000</f>
        <v>22.87411443229513</v>
      </c>
      <c r="AD50" s="343">
        <f>('1 Utsläpp'!AD50/'6 FV (kvartal)'!AD50)*1000</f>
        <v>25.44518610702568</v>
      </c>
      <c r="AE50" s="343">
        <f>('1 Utsläpp'!AE50/'6 FV (kvartal)'!AE50)*1000</f>
        <v>28.164438759918056</v>
      </c>
      <c r="AF50" s="343">
        <f>('1 Utsläpp'!AF50/'6 FV (kvartal)'!AF50)*1000</f>
        <v>24.395335444860351</v>
      </c>
      <c r="AG50" s="343">
        <f>('1 Utsläpp'!AG50/'6 FV (kvartal)'!AG50)*1000</f>
        <v>22.728122653228098</v>
      </c>
      <c r="AH50" s="343">
        <f>('1 Utsläpp'!AH50/'6 FV (kvartal)'!AH50)*1000</f>
        <v>21.938314621241449</v>
      </c>
      <c r="AI50" s="343">
        <f>('1 Utsläpp'!AI50/'6 FV (kvartal)'!AI50)*1000</f>
        <v>29.095268163222848</v>
      </c>
      <c r="AJ50" s="343">
        <f>('1 Utsläpp'!AJ50/'6 FV (kvartal)'!AJ50)*1000</f>
        <v>23.154648324402753</v>
      </c>
      <c r="AK50" s="343">
        <f>('1 Utsläpp'!AK50/'6 FV (kvartal)'!AK50)*1000</f>
        <v>22.902872910612821</v>
      </c>
      <c r="AL50" s="343">
        <f>('1 Utsläpp'!AL50/'6 FV (kvartal)'!AL50)*1000</f>
        <v>22.04156172856694</v>
      </c>
      <c r="AM50" s="343">
        <f>('1 Utsläpp'!AM50/'6 FV (kvartal)'!AM50)*1000</f>
        <v>26.174420709630706</v>
      </c>
      <c r="AN50" s="343">
        <f>('1 Utsläpp'!AN50/'6 FV (kvartal)'!AN50)*1000</f>
        <v>24.928436948159963</v>
      </c>
      <c r="AO50" s="343">
        <f>('1 Utsläpp'!AO50/'6 FV (kvartal)'!AO50)*1000</f>
        <v>21.397211344802002</v>
      </c>
      <c r="AP50" s="343">
        <f>('1 Utsläpp'!AP50/'6 FV (kvartal)'!AP50)*1000</f>
        <v>19.884652850614405</v>
      </c>
      <c r="AQ50" s="343">
        <f>('1 Utsläpp'!AQ50/'6 FV (kvartal)'!AQ50)*1000</f>
        <v>19.451065205897603</v>
      </c>
      <c r="AR50" s="343">
        <f>('1 Utsläpp'!AR50/'6 FV (kvartal)'!AR50)*1000</f>
        <v>20.59825957185064</v>
      </c>
      <c r="AS50" s="343">
        <f>('1 Utsläpp'!AS50/'6 FV (kvartal)'!AS50)*1000</f>
        <v>19.45363703647649</v>
      </c>
      <c r="AT50" s="343">
        <f>('1 Utsläpp'!AT50/'6 FV (kvartal)'!AT50)*1000</f>
        <v>18.548688592625112</v>
      </c>
      <c r="AU50" s="343">
        <f>('1 Utsläpp'!AU50/'6 FV (kvartal)'!AU50)*1000</f>
        <v>19.575244367103757</v>
      </c>
      <c r="AV50" s="343">
        <f>('1 Utsläpp'!AV50/'6 FV (kvartal)'!AV50)*1000</f>
        <v>19.418106016544741</v>
      </c>
      <c r="AW50" s="343">
        <f>('1 Utsläpp'!AW50/'6 FV (kvartal)'!AW50)*1000</f>
        <v>18.935453210057894</v>
      </c>
      <c r="AX50" s="343">
        <f>('1 Utsläpp'!AX50/'6 FV (kvartal)'!AX50)*1000</f>
        <v>19.518356895865061</v>
      </c>
      <c r="AY50" s="343">
        <f>('1 Utsläpp'!AY50/'6 FV (kvartal)'!AY50)*1000</f>
        <v>22.125428460453112</v>
      </c>
      <c r="AZ50" s="343">
        <f>('1 Utsläpp'!AZ50/'6 FV (kvartal)'!AZ50)*1000</f>
        <v>21.348485928422754</v>
      </c>
      <c r="BA50" s="343">
        <f>('1 Utsläpp'!BA50/'6 FV (kvartal)'!BA50)*1000</f>
        <v>21.667977749058831</v>
      </c>
      <c r="BB50" s="343">
        <f>('1 Utsläpp'!BB50/'6 FV (kvartal)'!BB50)*1000</f>
        <v>16.562065881367868</v>
      </c>
      <c r="BC50" s="343">
        <f>('1 Utsläpp'!BC50/'6 FV (kvartal)'!BC50)*1000</f>
        <v>20.272416451341204</v>
      </c>
      <c r="BD50" s="343">
        <f>('1 Utsläpp'!BD50/'6 FV (kvartal)'!BD50)*1000</f>
        <v>17.529388964780509</v>
      </c>
      <c r="BE50" s="343">
        <f>('1 Utsläpp'!BE50/'6 FV (kvartal)'!BE50)*1000</f>
        <v>19.297316525134679</v>
      </c>
      <c r="BF50" s="343">
        <f>('1 Utsläpp'!BF50/'6 FV (kvartal)'!BF50)*1000</f>
        <v>20.198681028063103</v>
      </c>
      <c r="BG50" s="343">
        <f>('1 Utsläpp'!BG50/'6 FV (kvartal)'!BH50)*1000</f>
        <v>18.616786931806029</v>
      </c>
      <c r="BH50" s="343">
        <f>('1 Utsläpp'!BH50/'6 FV (kvartal)'!BI50)*1000</f>
        <v>23.290273157524688</v>
      </c>
      <c r="BI50" s="343">
        <f>('1 Utsläpp'!BJ50/'6 FV (kvartal)'!BJ50)*1000</f>
        <v>20.309406623312146</v>
      </c>
      <c r="BJ50" s="343">
        <f>('1 Utsläpp'!BK50/'6 FV (kvartal)'!BK50)*1000</f>
        <v>24.690498873341511</v>
      </c>
      <c r="BK50" s="343">
        <f>('1 Utsläpp'!BL50/'6 FV (kvartal)'!BL50)*1000</f>
        <v>21.240377698585281</v>
      </c>
      <c r="BL50" s="343">
        <f>('1 Utsläpp'!BM50/'6 FV (kvartal)'!BM50)*1000</f>
        <v>23.792813119157042</v>
      </c>
      <c r="BM50" s="343">
        <f>('1 Utsläpp'!BN50/'6 FV (kvartal)'!BN50)*1000</f>
        <v>18.710980624695679</v>
      </c>
      <c r="BN50" s="343">
        <f>('1 Utsläpp'!BO50/'6 FV (kvartal)'!BO50)*1000</f>
        <v>25.047541122365487</v>
      </c>
      <c r="BO50" s="343">
        <f>('1 Utsläpp'!BP50/'6 FV (kvartal)'!BP50)*1000</f>
        <v>37.304049640757675</v>
      </c>
      <c r="BP50" s="343">
        <f>('1 Utsläpp'!BQ50/'6 FV (kvartal)'!BQ50)*1000</f>
        <v>24.578113921058851</v>
      </c>
      <c r="BQ50" s="343">
        <f>('1 Utsläpp'!BR50/'6 FV (kvartal)'!BR50)*1000</f>
        <v>23.048218500618184</v>
      </c>
      <c r="BR50" s="343">
        <f>('1 Utsläpp'!BS50/'6 FV (kvartal)'!BS50)*1000</f>
        <v>21.626803915632255</v>
      </c>
      <c r="BS50" s="343">
        <f>('1 Utsläpp'!BT50/'6 FV (kvartal)'!BT50)*1000</f>
        <v>23.888714240804777</v>
      </c>
      <c r="BT50" s="343">
        <f>('1 Utsläpp'!BU50/'6 FV (kvartal)'!BU50)*1000</f>
        <v>23.080613202628012</v>
      </c>
      <c r="BU50" s="343">
        <f>('1 Utsläpp'!BV50/'6 FV (kvartal)'!BV50)*1000</f>
        <v>22.051109616677874</v>
      </c>
      <c r="BV50" s="410"/>
    </row>
    <row r="51" spans="1:74" ht="15.75" customHeight="1" x14ac:dyDescent="0.25">
      <c r="A51" s="334"/>
      <c r="B51" s="204" t="s">
        <v>93</v>
      </c>
      <c r="C51" s="206" t="s">
        <v>0</v>
      </c>
      <c r="D51" s="343">
        <f>('1 Utsläpp'!D51/'6 FV (kvartal)'!D51)*1000</f>
        <v>21.37060057432009</v>
      </c>
      <c r="E51" s="343">
        <f>('1 Utsläpp'!E51/'6 FV (kvartal)'!E51)*1000</f>
        <v>20.083897360503347</v>
      </c>
      <c r="F51" s="343">
        <f>('1 Utsläpp'!F51/'6 FV (kvartal)'!F51)*1000</f>
        <v>23.7088006655394</v>
      </c>
      <c r="G51" s="343">
        <f>('1 Utsläpp'!G51/'6 FV (kvartal)'!G51)*1000</f>
        <v>29.070417046103277</v>
      </c>
      <c r="H51" s="343">
        <f>('1 Utsläpp'!H51/'6 FV (kvartal)'!H51)*1000</f>
        <v>25.709437869369708</v>
      </c>
      <c r="I51" s="343">
        <f>('1 Utsläpp'!I51/'6 FV (kvartal)'!I51)*1000</f>
        <v>22.075629445919471</v>
      </c>
      <c r="J51" s="343">
        <f>('1 Utsläpp'!J51/'6 FV (kvartal)'!J51)*1000</f>
        <v>21.702782521522824</v>
      </c>
      <c r="K51" s="343">
        <f>('1 Utsläpp'!K51/'6 FV (kvartal)'!K51)*1000</f>
        <v>25.164378757694315</v>
      </c>
      <c r="L51" s="343">
        <f>('1 Utsläpp'!L51/'6 FV (kvartal)'!L51)*1000</f>
        <v>27.699411083531437</v>
      </c>
      <c r="M51" s="343">
        <f>('1 Utsläpp'!M51/'6 FV (kvartal)'!M51)*1000</f>
        <v>22.312402258031486</v>
      </c>
      <c r="N51" s="343">
        <f>('1 Utsläpp'!N51/'6 FV (kvartal)'!N51)*1000</f>
        <v>22.270556924780831</v>
      </c>
      <c r="O51" s="343">
        <f>('1 Utsläpp'!O51/'6 FV (kvartal)'!O51)*1000</f>
        <v>21.63124548330234</v>
      </c>
      <c r="P51" s="343">
        <f>('1 Utsläpp'!P51/'6 FV (kvartal)'!P51)*1000</f>
        <v>21.080940500245866</v>
      </c>
      <c r="Q51" s="343">
        <f>('1 Utsläpp'!Q51/'6 FV (kvartal)'!Q51)*1000</f>
        <v>19.479453500760197</v>
      </c>
      <c r="R51" s="343">
        <f>('1 Utsläpp'!R51/'6 FV (kvartal)'!R51)*1000</f>
        <v>20.971503166320861</v>
      </c>
      <c r="S51" s="343">
        <f>('1 Utsläpp'!S51/'6 FV (kvartal)'!S51)*1000</f>
        <v>21.807001468124209</v>
      </c>
      <c r="T51" s="343">
        <f>('1 Utsläpp'!T51/'6 FV (kvartal)'!T51)*1000</f>
        <v>21.853226040113665</v>
      </c>
      <c r="U51" s="343">
        <f>('1 Utsläpp'!U51/'6 FV (kvartal)'!U51)*1000</f>
        <v>19.75050430645825</v>
      </c>
      <c r="V51" s="343">
        <f>('1 Utsläpp'!V51/'6 FV (kvartal)'!V51)*1000</f>
        <v>20.436336008309816</v>
      </c>
      <c r="W51" s="343">
        <f>('1 Utsläpp'!W51/'6 FV (kvartal)'!W51)*1000</f>
        <v>23.448191700865735</v>
      </c>
      <c r="X51" s="343">
        <f>('1 Utsläpp'!X51/'6 FV (kvartal)'!X51)*1000</f>
        <v>20.974825551839547</v>
      </c>
      <c r="Y51" s="343">
        <f>('1 Utsläpp'!Y51/'6 FV (kvartal)'!Y51)*1000</f>
        <v>19.896657693539542</v>
      </c>
      <c r="Z51" s="343">
        <f>('1 Utsläpp'!Z51/'6 FV (kvartal)'!Z51)*1000</f>
        <v>21.320547132268587</v>
      </c>
      <c r="AA51" s="343">
        <f>('1 Utsläpp'!AA51/'6 FV (kvartal)'!AA51)*1000</f>
        <v>21.399730996445008</v>
      </c>
      <c r="AB51" s="343">
        <f>('1 Utsläpp'!AB51/'6 FV (kvartal)'!AB51)*1000</f>
        <v>21.29049954542867</v>
      </c>
      <c r="AC51" s="343">
        <f>('1 Utsläpp'!AC51/'6 FV (kvartal)'!AC51)*1000</f>
        <v>19.966931535260635</v>
      </c>
      <c r="AD51" s="343">
        <f>('1 Utsläpp'!AD51/'6 FV (kvartal)'!AD51)*1000</f>
        <v>21.755495187440381</v>
      </c>
      <c r="AE51" s="343">
        <f>('1 Utsläpp'!AE51/'6 FV (kvartal)'!AE51)*1000</f>
        <v>21.480097994469535</v>
      </c>
      <c r="AF51" s="343">
        <f>('1 Utsläpp'!AF51/'6 FV (kvartal)'!AF51)*1000</f>
        <v>22.520218822042629</v>
      </c>
      <c r="AG51" s="343">
        <f>('1 Utsläpp'!AG51/'6 FV (kvartal)'!AG51)*1000</f>
        <v>18.964396354744014</v>
      </c>
      <c r="AH51" s="343">
        <f>('1 Utsläpp'!AH51/'6 FV (kvartal)'!AH51)*1000</f>
        <v>20.609912650358297</v>
      </c>
      <c r="AI51" s="343">
        <f>('1 Utsläpp'!AI51/'6 FV (kvartal)'!AI51)*1000</f>
        <v>18.881498326454214</v>
      </c>
      <c r="AJ51" s="343">
        <f>('1 Utsläpp'!AJ51/'6 FV (kvartal)'!AJ51)*1000</f>
        <v>21.059260110108674</v>
      </c>
      <c r="AK51" s="343">
        <f>('1 Utsläpp'!AK51/'6 FV (kvartal)'!AK51)*1000</f>
        <v>18.796712745344536</v>
      </c>
      <c r="AL51" s="343">
        <f>('1 Utsläpp'!AL51/'6 FV (kvartal)'!AL51)*1000</f>
        <v>21.131026547411384</v>
      </c>
      <c r="AM51" s="343">
        <f>('1 Utsläpp'!AM51/'6 FV (kvartal)'!AM51)*1000</f>
        <v>19.74939358731222</v>
      </c>
      <c r="AN51" s="343">
        <f>('1 Utsläpp'!AN51/'6 FV (kvartal)'!AN51)*1000</f>
        <v>19.138460397027082</v>
      </c>
      <c r="AO51" s="343">
        <f>('1 Utsläpp'!AO51/'6 FV (kvartal)'!AO51)*1000</f>
        <v>18.039879634264089</v>
      </c>
      <c r="AP51" s="343">
        <f>('1 Utsläpp'!AP51/'6 FV (kvartal)'!AP51)*1000</f>
        <v>20.283810956216101</v>
      </c>
      <c r="AQ51" s="343">
        <f>('1 Utsläpp'!AQ51/'6 FV (kvartal)'!AQ51)*1000</f>
        <v>19.844633116167522</v>
      </c>
      <c r="AR51" s="343">
        <f>('1 Utsläpp'!AR51/'6 FV (kvartal)'!AR51)*1000</f>
        <v>18.582217762098466</v>
      </c>
      <c r="AS51" s="343">
        <f>('1 Utsläpp'!AS51/'6 FV (kvartal)'!AS51)*1000</f>
        <v>18.121758746472853</v>
      </c>
      <c r="AT51" s="343">
        <f>('1 Utsläpp'!AT51/'6 FV (kvartal)'!AT51)*1000</f>
        <v>19.979106544875659</v>
      </c>
      <c r="AU51" s="343">
        <f>('1 Utsläpp'!AU51/'6 FV (kvartal)'!AU51)*1000</f>
        <v>18.269863176794683</v>
      </c>
      <c r="AV51" s="343">
        <f>('1 Utsläpp'!AV51/'6 FV (kvartal)'!AV51)*1000</f>
        <v>18.737213231153444</v>
      </c>
      <c r="AW51" s="343">
        <f>('1 Utsläpp'!AW51/'6 FV (kvartal)'!AW51)*1000</f>
        <v>17.954114933087421</v>
      </c>
      <c r="AX51" s="343">
        <f>('1 Utsläpp'!AX51/'6 FV (kvartal)'!AX51)*1000</f>
        <v>20.779387052176268</v>
      </c>
      <c r="AY51" s="343">
        <f>('1 Utsläpp'!AY51/'6 FV (kvartal)'!AY51)*1000</f>
        <v>18.45456145141835</v>
      </c>
      <c r="AZ51" s="343">
        <f>('1 Utsläpp'!AZ51/'6 FV (kvartal)'!AZ51)*1000</f>
        <v>19.036027287836873</v>
      </c>
      <c r="BA51" s="343">
        <f>('1 Utsläpp'!BA51/'6 FV (kvartal)'!BA51)*1000</f>
        <v>19.719367870275114</v>
      </c>
      <c r="BB51" s="343">
        <f>('1 Utsläpp'!BB51/'6 FV (kvartal)'!BB51)*1000</f>
        <v>16.266397206788412</v>
      </c>
      <c r="BC51" s="343">
        <f>('1 Utsläpp'!BC51/'6 FV (kvartal)'!BC51)*1000</f>
        <v>15.428885319772302</v>
      </c>
      <c r="BD51" s="343">
        <f>('1 Utsläpp'!BD51/'6 FV (kvartal)'!BD51)*1000</f>
        <v>15.340780692224461</v>
      </c>
      <c r="BE51" s="343">
        <f>('1 Utsläpp'!BE51/'6 FV (kvartal)'!BE51)*1000</f>
        <v>16.82788444698091</v>
      </c>
      <c r="BF51" s="343">
        <f>('1 Utsläpp'!BF51/'6 FV (kvartal)'!BF51)*1000</f>
        <v>18.221556784298969</v>
      </c>
      <c r="BG51" s="343">
        <f>('1 Utsläpp'!BG51/'6 FV (kvartal)'!BH51)*1000</f>
        <v>15.441523080567972</v>
      </c>
      <c r="BH51" s="343">
        <f>('1 Utsläpp'!BH51/'6 FV (kvartal)'!BI51)*1000</f>
        <v>15.569526581530985</v>
      </c>
      <c r="BI51" s="343">
        <f>('1 Utsläpp'!BJ51/'6 FV (kvartal)'!BJ51)*1000</f>
        <v>17.181603860382797</v>
      </c>
      <c r="BJ51" s="343">
        <f>('1 Utsläpp'!BK51/'6 FV (kvartal)'!BK51)*1000</f>
        <v>16.185160135072515</v>
      </c>
      <c r="BK51" s="343">
        <f>('1 Utsläpp'!BL51/'6 FV (kvartal)'!BL51)*1000</f>
        <v>15.542577988745613</v>
      </c>
      <c r="BL51" s="343">
        <f>('1 Utsläpp'!BM51/'6 FV (kvartal)'!BM51)*1000</f>
        <v>16.42014482506552</v>
      </c>
      <c r="BM51" s="343">
        <f>('1 Utsläpp'!BN51/'6 FV (kvartal)'!BN51)*1000</f>
        <v>17.359475830761681</v>
      </c>
      <c r="BN51" s="343">
        <f>('1 Utsläpp'!BO51/'6 FV (kvartal)'!BO51)*1000</f>
        <v>16.75558902195781</v>
      </c>
      <c r="BO51" s="343">
        <f>('1 Utsläpp'!BP51/'6 FV (kvartal)'!BP51)*1000</f>
        <v>15.693799041858043</v>
      </c>
      <c r="BP51" s="343">
        <f>('1 Utsläpp'!BQ51/'6 FV (kvartal)'!BQ51)*1000</f>
        <v>16.170781117497409</v>
      </c>
      <c r="BQ51" s="343">
        <f>('1 Utsläpp'!BR51/'6 FV (kvartal)'!BR51)*1000</f>
        <v>18.20127484638429</v>
      </c>
      <c r="BR51" s="343">
        <f>('1 Utsläpp'!BS51/'6 FV (kvartal)'!BS51)*1000</f>
        <v>16.052481300143235</v>
      </c>
      <c r="BS51" s="343">
        <f>('1 Utsläpp'!BT51/'6 FV (kvartal)'!BT51)*1000</f>
        <v>15.728121304471793</v>
      </c>
      <c r="BT51" s="343">
        <f>('1 Utsläpp'!BU51/'6 FV (kvartal)'!BU51)*1000</f>
        <v>15.897391499677099</v>
      </c>
      <c r="BU51" s="343">
        <f>('1 Utsläpp'!BV51/'6 FV (kvartal)'!BV51)*1000</f>
        <v>17.300761938605934</v>
      </c>
      <c r="BV51" s="410"/>
    </row>
    <row r="52" spans="1:74" ht="15.75" customHeight="1" x14ac:dyDescent="0.25">
      <c r="A52" s="334"/>
      <c r="B52" s="204" t="s">
        <v>94</v>
      </c>
      <c r="C52" s="206" t="s">
        <v>28</v>
      </c>
      <c r="D52" s="343">
        <f>('1 Utsläpp'!D52/'6 FV (kvartal)'!D52)*1000</f>
        <v>67.658897984607407</v>
      </c>
      <c r="E52" s="343">
        <f>('1 Utsläpp'!E52/'6 FV (kvartal)'!E52)*1000</f>
        <v>58.569410779514378</v>
      </c>
      <c r="F52" s="343">
        <f>('1 Utsläpp'!F52/'6 FV (kvartal)'!F52)*1000</f>
        <v>60.222558715695023</v>
      </c>
      <c r="G52" s="343">
        <f>('1 Utsläpp'!G52/'6 FV (kvartal)'!G52)*1000</f>
        <v>79.14118131775831</v>
      </c>
      <c r="H52" s="343">
        <f>('1 Utsläpp'!H52/'6 FV (kvartal)'!H52)*1000</f>
        <v>74.999994749296775</v>
      </c>
      <c r="I52" s="343">
        <f>('1 Utsläpp'!I52/'6 FV (kvartal)'!I52)*1000</f>
        <v>59.915793583990585</v>
      </c>
      <c r="J52" s="343">
        <f>('1 Utsläpp'!J52/'6 FV (kvartal)'!J52)*1000</f>
        <v>51.928326112969984</v>
      </c>
      <c r="K52" s="343">
        <f>('1 Utsläpp'!K52/'6 FV (kvartal)'!K52)*1000</f>
        <v>86.317912654220834</v>
      </c>
      <c r="L52" s="343">
        <f>('1 Utsläpp'!L52/'6 FV (kvartal)'!L52)*1000</f>
        <v>111.11302433637641</v>
      </c>
      <c r="M52" s="343">
        <f>('1 Utsläpp'!M52/'6 FV (kvartal)'!M52)*1000</f>
        <v>69.39103731182729</v>
      </c>
      <c r="N52" s="343">
        <f>('1 Utsläpp'!N52/'6 FV (kvartal)'!N52)*1000</f>
        <v>53.404526468900542</v>
      </c>
      <c r="O52" s="343">
        <f>('1 Utsläpp'!O52/'6 FV (kvartal)'!O52)*1000</f>
        <v>97.262151250218764</v>
      </c>
      <c r="P52" s="343">
        <f>('1 Utsläpp'!P52/'6 FV (kvartal)'!P52)*1000</f>
        <v>94.530889228022176</v>
      </c>
      <c r="Q52" s="343">
        <f>('1 Utsläpp'!Q52/'6 FV (kvartal)'!Q52)*1000</f>
        <v>64.528347572403575</v>
      </c>
      <c r="R52" s="343">
        <f>('1 Utsläpp'!R52/'6 FV (kvartal)'!R52)*1000</f>
        <v>46.985895791063015</v>
      </c>
      <c r="S52" s="343">
        <f>('1 Utsläpp'!S52/'6 FV (kvartal)'!S52)*1000</f>
        <v>63.943083737259407</v>
      </c>
      <c r="T52" s="343">
        <f>('1 Utsläpp'!T52/'6 FV (kvartal)'!T52)*1000</f>
        <v>73.557355148618953</v>
      </c>
      <c r="U52" s="343">
        <f>('1 Utsläpp'!U52/'6 FV (kvartal)'!U52)*1000</f>
        <v>48.818805721873375</v>
      </c>
      <c r="V52" s="343">
        <f>('1 Utsläpp'!V52/'6 FV (kvartal)'!V52)*1000</f>
        <v>40.38673805162356</v>
      </c>
      <c r="W52" s="343">
        <f>('1 Utsläpp'!W52/'6 FV (kvartal)'!W52)*1000</f>
        <v>60.225770206507349</v>
      </c>
      <c r="X52" s="343">
        <f>('1 Utsläpp'!X52/'6 FV (kvartal)'!X52)*1000</f>
        <v>71.781086070354405</v>
      </c>
      <c r="Y52" s="343">
        <f>('1 Utsläpp'!Y52/'6 FV (kvartal)'!Y52)*1000</f>
        <v>51.666480853395441</v>
      </c>
      <c r="Z52" s="343">
        <f>('1 Utsläpp'!Z52/'6 FV (kvartal)'!Z52)*1000</f>
        <v>45.857689216149566</v>
      </c>
      <c r="AA52" s="343">
        <f>('1 Utsläpp'!AA52/'6 FV (kvartal)'!AA52)*1000</f>
        <v>55.708995005509976</v>
      </c>
      <c r="AB52" s="343">
        <f>('1 Utsläpp'!AB52/'6 FV (kvartal)'!AB52)*1000</f>
        <v>54.203524289916693</v>
      </c>
      <c r="AC52" s="343">
        <f>('1 Utsläpp'!AC52/'6 FV (kvartal)'!AC52)*1000</f>
        <v>48.550672030105197</v>
      </c>
      <c r="AD52" s="343">
        <f>('1 Utsläpp'!AD52/'6 FV (kvartal)'!AD52)*1000</f>
        <v>41.14057458646554</v>
      </c>
      <c r="AE52" s="343">
        <f>('1 Utsläpp'!AE52/'6 FV (kvartal)'!AE52)*1000</f>
        <v>51.956621286187655</v>
      </c>
      <c r="AF52" s="343">
        <f>('1 Utsläpp'!AF52/'6 FV (kvartal)'!AF52)*1000</f>
        <v>56.39395920334298</v>
      </c>
      <c r="AG52" s="343">
        <f>('1 Utsläpp'!AG52/'6 FV (kvartal)'!AG52)*1000</f>
        <v>40.031682579087835</v>
      </c>
      <c r="AH52" s="343">
        <f>('1 Utsläpp'!AH52/'6 FV (kvartal)'!AH52)*1000</f>
        <v>32.97869201162279</v>
      </c>
      <c r="AI52" s="343">
        <f>('1 Utsläpp'!AI52/'6 FV (kvartal)'!AI52)*1000</f>
        <v>50.034698155294812</v>
      </c>
      <c r="AJ52" s="343">
        <f>('1 Utsläpp'!AJ52/'6 FV (kvartal)'!AJ52)*1000</f>
        <v>58.401111009124335</v>
      </c>
      <c r="AK52" s="343">
        <f>('1 Utsläpp'!AK52/'6 FV (kvartal)'!AK52)*1000</f>
        <v>47.921310568228556</v>
      </c>
      <c r="AL52" s="343">
        <f>('1 Utsläpp'!AL52/'6 FV (kvartal)'!AL52)*1000</f>
        <v>44.229029063263724</v>
      </c>
      <c r="AM52" s="343">
        <f>('1 Utsläpp'!AM52/'6 FV (kvartal)'!AM52)*1000</f>
        <v>53.636315519883269</v>
      </c>
      <c r="AN52" s="343">
        <f>('1 Utsläpp'!AN52/'6 FV (kvartal)'!AN52)*1000</f>
        <v>52.796310518063422</v>
      </c>
      <c r="AO52" s="343">
        <f>('1 Utsläpp'!AO52/'6 FV (kvartal)'!AO52)*1000</f>
        <v>47.783520103270305</v>
      </c>
      <c r="AP52" s="343">
        <f>('1 Utsläpp'!AP52/'6 FV (kvartal)'!AP52)*1000</f>
        <v>50.059071707930947</v>
      </c>
      <c r="AQ52" s="343">
        <f>('1 Utsläpp'!AQ52/'6 FV (kvartal)'!AQ52)*1000</f>
        <v>53.87685067839999</v>
      </c>
      <c r="AR52" s="343">
        <f>('1 Utsläpp'!AR52/'6 FV (kvartal)'!AR52)*1000</f>
        <v>61.612738778373746</v>
      </c>
      <c r="AS52" s="343">
        <f>('1 Utsläpp'!AS52/'6 FV (kvartal)'!AS52)*1000</f>
        <v>50.823435986330907</v>
      </c>
      <c r="AT52" s="343">
        <f>('1 Utsläpp'!AT52/'6 FV (kvartal)'!AT52)*1000</f>
        <v>56.284196273744399</v>
      </c>
      <c r="AU52" s="343">
        <f>('1 Utsläpp'!AU52/'6 FV (kvartal)'!AU52)*1000</f>
        <v>61.193196882393529</v>
      </c>
      <c r="AV52" s="343">
        <f>('1 Utsläpp'!AV52/'6 FV (kvartal)'!AV52)*1000</f>
        <v>60.988524968693355</v>
      </c>
      <c r="AW52" s="343">
        <f>('1 Utsläpp'!AW52/'6 FV (kvartal)'!AW52)*1000</f>
        <v>36.897887286522035</v>
      </c>
      <c r="AX52" s="343">
        <f>('1 Utsläpp'!AX52/'6 FV (kvartal)'!AX52)*1000</f>
        <v>37.818344101652301</v>
      </c>
      <c r="AY52" s="343">
        <f>('1 Utsläpp'!AY52/'6 FV (kvartal)'!AY52)*1000</f>
        <v>35.630061944221744</v>
      </c>
      <c r="AZ52" s="343">
        <f>('1 Utsläpp'!AZ52/'6 FV (kvartal)'!AZ52)*1000</f>
        <v>31.474141538058323</v>
      </c>
      <c r="BA52" s="343">
        <f>('1 Utsläpp'!BA52/'6 FV (kvartal)'!BA52)*1000</f>
        <v>32.616463083455741</v>
      </c>
      <c r="BB52" s="343">
        <f>('1 Utsläpp'!BB52/'6 FV (kvartal)'!BB52)*1000</f>
        <v>33.26861400928928</v>
      </c>
      <c r="BC52" s="343">
        <f>('1 Utsläpp'!BC52/'6 FV (kvartal)'!BC52)*1000</f>
        <v>34.151991494648833</v>
      </c>
      <c r="BD52" s="343">
        <f>('1 Utsläpp'!BD52/'6 FV (kvartal)'!BD52)*1000</f>
        <v>36.858018487366252</v>
      </c>
      <c r="BE52" s="343">
        <f>('1 Utsläpp'!BE52/'6 FV (kvartal)'!BE52)*1000</f>
        <v>41.634438228667598</v>
      </c>
      <c r="BF52" s="343">
        <f>('1 Utsläpp'!BF52/'6 FV (kvartal)'!BF52)*1000</f>
        <v>42.933422569269233</v>
      </c>
      <c r="BG52" s="343">
        <f>('1 Utsläpp'!BG52/'6 FV (kvartal)'!BH52)*1000</f>
        <v>49.82003373178943</v>
      </c>
      <c r="BH52" s="343">
        <f>('1 Utsläpp'!BH52/'6 FV (kvartal)'!BI52)*1000</f>
        <v>60.997889397663315</v>
      </c>
      <c r="BI52" s="343">
        <f>('1 Utsläpp'!BJ52/'6 FV (kvartal)'!BJ52)*1000</f>
        <v>42.374362965460705</v>
      </c>
      <c r="BJ52" s="343">
        <f>('1 Utsläpp'!BK52/'6 FV (kvartal)'!BK52)*1000</f>
        <v>48.845622013339472</v>
      </c>
      <c r="BK52" s="343">
        <f>('1 Utsläpp'!BL52/'6 FV (kvartal)'!BL52)*1000</f>
        <v>41.100625269498849</v>
      </c>
      <c r="BL52" s="343">
        <f>('1 Utsläpp'!BM52/'6 FV (kvartal)'!BM52)*1000</f>
        <v>41.709488916957071</v>
      </c>
      <c r="BM52" s="343">
        <f>('1 Utsläpp'!BN52/'6 FV (kvartal)'!BN52)*1000</f>
        <v>38.035428866055312</v>
      </c>
      <c r="BN52" s="343">
        <f>('1 Utsläpp'!BO52/'6 FV (kvartal)'!BO52)*1000</f>
        <v>37.40797201406113</v>
      </c>
      <c r="BO52" s="343">
        <f>('1 Utsläpp'!BP52/'6 FV (kvartal)'!BP52)*1000</f>
        <v>43.387316740538694</v>
      </c>
      <c r="BP52" s="343">
        <f>('1 Utsläpp'!BQ52/'6 FV (kvartal)'!BQ52)*1000</f>
        <v>40.866550209094278</v>
      </c>
      <c r="BQ52" s="343">
        <f>('1 Utsläpp'!BR52/'6 FV (kvartal)'!BR52)*1000</f>
        <v>31.834413738200848</v>
      </c>
      <c r="BR52" s="343">
        <f>('1 Utsläpp'!BS52/'6 FV (kvartal)'!BS52)*1000</f>
        <v>34.268984871183505</v>
      </c>
      <c r="BS52" s="343">
        <f>('1 Utsläpp'!BT52/'6 FV (kvartal)'!BT52)*1000</f>
        <v>39.666304417311252</v>
      </c>
      <c r="BT52" s="343">
        <f>('1 Utsläpp'!BU52/'6 FV (kvartal)'!BU52)*1000</f>
        <v>40.547030989305547</v>
      </c>
      <c r="BU52" s="343">
        <f>('1 Utsläpp'!BV52/'6 FV (kvartal)'!BV52)*1000</f>
        <v>33.184733618398241</v>
      </c>
      <c r="BV52" s="410"/>
    </row>
    <row r="53" spans="1:74" ht="15.75" customHeight="1" x14ac:dyDescent="0.25">
      <c r="A53" s="334"/>
      <c r="B53" s="204" t="s">
        <v>95</v>
      </c>
      <c r="C53" s="206" t="s">
        <v>24</v>
      </c>
      <c r="D53" s="343">
        <f>('1 Utsläpp'!D53/'6 FV (kvartal)'!D53)*1000</f>
        <v>6.4851666953747316</v>
      </c>
      <c r="E53" s="343">
        <f>('1 Utsläpp'!E53/'6 FV (kvartal)'!E53)*1000</f>
        <v>6.1479532115585291</v>
      </c>
      <c r="F53" s="343">
        <f>('1 Utsläpp'!F53/'6 FV (kvartal)'!F53)*1000</f>
        <v>7.1954978834699368</v>
      </c>
      <c r="G53" s="343">
        <f>('1 Utsläpp'!G53/'6 FV (kvartal)'!G53)*1000</f>
        <v>5.569456072345262</v>
      </c>
      <c r="H53" s="343">
        <f>('1 Utsläpp'!H53/'6 FV (kvartal)'!H53)*1000</f>
        <v>7.2818870805213436</v>
      </c>
      <c r="I53" s="343">
        <f>('1 Utsläpp'!I53/'6 FV (kvartal)'!I53)*1000</f>
        <v>5.9745293730596067</v>
      </c>
      <c r="J53" s="343">
        <f>('1 Utsläpp'!J53/'6 FV (kvartal)'!J53)*1000</f>
        <v>6.677142490075898</v>
      </c>
      <c r="K53" s="343">
        <f>('1 Utsläpp'!K53/'6 FV (kvartal)'!K53)*1000</f>
        <v>5.2087181908883222</v>
      </c>
      <c r="L53" s="343">
        <f>('1 Utsläpp'!L53/'6 FV (kvartal)'!L53)*1000</f>
        <v>8.0224609993455918</v>
      </c>
      <c r="M53" s="343">
        <f>('1 Utsläpp'!M53/'6 FV (kvartal)'!M53)*1000</f>
        <v>6.3727269478803645</v>
      </c>
      <c r="N53" s="343">
        <f>('1 Utsläpp'!N53/'6 FV (kvartal)'!N53)*1000</f>
        <v>6.9615606557452807</v>
      </c>
      <c r="O53" s="343">
        <f>('1 Utsläpp'!O53/'6 FV (kvartal)'!O53)*1000</f>
        <v>5.6932932131800777</v>
      </c>
      <c r="P53" s="343">
        <f>('1 Utsläpp'!P53/'6 FV (kvartal)'!P53)*1000</f>
        <v>7.8372103438584562</v>
      </c>
      <c r="Q53" s="343">
        <f>('1 Utsläpp'!Q53/'6 FV (kvartal)'!Q53)*1000</f>
        <v>6.3512075952345217</v>
      </c>
      <c r="R53" s="343">
        <f>('1 Utsläpp'!R53/'6 FV (kvartal)'!R53)*1000</f>
        <v>6.8918495535385889</v>
      </c>
      <c r="S53" s="343">
        <f>('1 Utsläpp'!S53/'6 FV (kvartal)'!S53)*1000</f>
        <v>5.3799216317132483</v>
      </c>
      <c r="T53" s="343">
        <f>('1 Utsläpp'!T53/'6 FV (kvartal)'!T53)*1000</f>
        <v>7.3751814754690281</v>
      </c>
      <c r="U53" s="343">
        <f>('1 Utsläpp'!U53/'6 FV (kvartal)'!U53)*1000</f>
        <v>6.089081321628238</v>
      </c>
      <c r="V53" s="343">
        <f>('1 Utsläpp'!V53/'6 FV (kvartal)'!V53)*1000</f>
        <v>6.772166518977083</v>
      </c>
      <c r="W53" s="343">
        <f>('1 Utsläpp'!W53/'6 FV (kvartal)'!W53)*1000</f>
        <v>5.3644059439117289</v>
      </c>
      <c r="X53" s="343">
        <f>('1 Utsläpp'!X53/'6 FV (kvartal)'!X53)*1000</f>
        <v>7.6959177378988022</v>
      </c>
      <c r="Y53" s="343">
        <f>('1 Utsläpp'!Y53/'6 FV (kvartal)'!Y53)*1000</f>
        <v>6.3087758039141848</v>
      </c>
      <c r="Z53" s="343">
        <f>('1 Utsläpp'!Z53/'6 FV (kvartal)'!Z53)*1000</f>
        <v>6.9817966343912587</v>
      </c>
      <c r="AA53" s="343">
        <f>('1 Utsläpp'!AA53/'6 FV (kvartal)'!AA53)*1000</f>
        <v>5.3805598450564922</v>
      </c>
      <c r="AB53" s="343">
        <f>('1 Utsläpp'!AB53/'6 FV (kvartal)'!AB53)*1000</f>
        <v>7.2409626269042491</v>
      </c>
      <c r="AC53" s="343">
        <f>('1 Utsläpp'!AC53/'6 FV (kvartal)'!AC53)*1000</f>
        <v>5.9195636307358805</v>
      </c>
      <c r="AD53" s="343">
        <f>('1 Utsläpp'!AD53/'6 FV (kvartal)'!AD53)*1000</f>
        <v>6.5646809749082671</v>
      </c>
      <c r="AE53" s="343">
        <f>('1 Utsläpp'!AE53/'6 FV (kvartal)'!AE53)*1000</f>
        <v>4.962469122685861</v>
      </c>
      <c r="AF53" s="343">
        <f>('1 Utsläpp'!AF53/'6 FV (kvartal)'!AF53)*1000</f>
        <v>6.8153145948852822</v>
      </c>
      <c r="AG53" s="343">
        <f>('1 Utsläpp'!AG53/'6 FV (kvartal)'!AG53)*1000</f>
        <v>5.7185792376297417</v>
      </c>
      <c r="AH53" s="343">
        <f>('1 Utsläpp'!AH53/'6 FV (kvartal)'!AH53)*1000</f>
        <v>6.4645769493169354</v>
      </c>
      <c r="AI53" s="343">
        <f>('1 Utsläpp'!AI53/'6 FV (kvartal)'!AI53)*1000</f>
        <v>4.787872148851525</v>
      </c>
      <c r="AJ53" s="343">
        <f>('1 Utsläpp'!AJ53/'6 FV (kvartal)'!AJ53)*1000</f>
        <v>6.727195220687455</v>
      </c>
      <c r="AK53" s="343">
        <f>('1 Utsläpp'!AK53/'6 FV (kvartal)'!AK53)*1000</f>
        <v>5.6531568805714105</v>
      </c>
      <c r="AL53" s="343">
        <f>('1 Utsläpp'!AL53/'6 FV (kvartal)'!AL53)*1000</f>
        <v>6.7188296124420273</v>
      </c>
      <c r="AM53" s="343">
        <f>('1 Utsläpp'!AM53/'6 FV (kvartal)'!AM53)*1000</f>
        <v>5.0961593352148054</v>
      </c>
      <c r="AN53" s="343">
        <f>('1 Utsläpp'!AN53/'6 FV (kvartal)'!AN53)*1000</f>
        <v>6.2164136205927027</v>
      </c>
      <c r="AO53" s="343">
        <f>('1 Utsläpp'!AO53/'6 FV (kvartal)'!AO53)*1000</f>
        <v>5.3556699029354702</v>
      </c>
      <c r="AP53" s="343">
        <f>('1 Utsläpp'!AP53/'6 FV (kvartal)'!AP53)*1000</f>
        <v>6.0559684480872633</v>
      </c>
      <c r="AQ53" s="343">
        <f>('1 Utsläpp'!AQ53/'6 FV (kvartal)'!AQ53)*1000</f>
        <v>4.4167002149397465</v>
      </c>
      <c r="AR53" s="343">
        <f>('1 Utsläpp'!AR53/'6 FV (kvartal)'!AR53)*1000</f>
        <v>5.7690369835019046</v>
      </c>
      <c r="AS53" s="343">
        <f>('1 Utsläpp'!AS53/'6 FV (kvartal)'!AS53)*1000</f>
        <v>5.1987407910159442</v>
      </c>
      <c r="AT53" s="343">
        <f>('1 Utsläpp'!AT53/'6 FV (kvartal)'!AT53)*1000</f>
        <v>5.6966516774028495</v>
      </c>
      <c r="AU53" s="343">
        <f>('1 Utsläpp'!AU53/'6 FV (kvartal)'!AU53)*1000</f>
        <v>4.1516462611306704</v>
      </c>
      <c r="AV53" s="343">
        <f>('1 Utsläpp'!AV53/'6 FV (kvartal)'!AV53)*1000</f>
        <v>5.446897053906298</v>
      </c>
      <c r="AW53" s="343">
        <f>('1 Utsläpp'!AW53/'6 FV (kvartal)'!AW53)*1000</f>
        <v>5.1804464988639722</v>
      </c>
      <c r="AX53" s="343">
        <f>('1 Utsläpp'!AX53/'6 FV (kvartal)'!AX53)*1000</f>
        <v>5.9560853199498114</v>
      </c>
      <c r="AY53" s="343">
        <f>('1 Utsläpp'!AY53/'6 FV (kvartal)'!AY53)*1000</f>
        <v>4.2716888511281041</v>
      </c>
      <c r="AZ53" s="343">
        <f>('1 Utsläpp'!AZ53/'6 FV (kvartal)'!AZ53)*1000</f>
        <v>5.8441016957614726</v>
      </c>
      <c r="BA53" s="343">
        <f>('1 Utsläpp'!BA53/'6 FV (kvartal)'!BA53)*1000</f>
        <v>4.5702385243416126</v>
      </c>
      <c r="BB53" s="343">
        <f>('1 Utsläpp'!BB53/'6 FV (kvartal)'!BB53)*1000</f>
        <v>5.9836380873109292</v>
      </c>
      <c r="BC53" s="343">
        <f>('1 Utsläpp'!BC53/'6 FV (kvartal)'!BC53)*1000</f>
        <v>4.7014198166225958</v>
      </c>
      <c r="BD53" s="343">
        <f>('1 Utsläpp'!BD53/'6 FV (kvartal)'!BD53)*1000</f>
        <v>6.0896765423409587</v>
      </c>
      <c r="BE53" s="343">
        <f>('1 Utsläpp'!BE53/'6 FV (kvartal)'!BE53)*1000</f>
        <v>5.3467326772999657</v>
      </c>
      <c r="BF53" s="343">
        <f>('1 Utsläpp'!BF53/'6 FV (kvartal)'!BF53)*1000</f>
        <v>6.049202721840147</v>
      </c>
      <c r="BG53" s="343">
        <f>('1 Utsläpp'!BG53/'6 FV (kvartal)'!BH53)*1000</f>
        <v>5.8506101206717078</v>
      </c>
      <c r="BH53" s="343">
        <f>('1 Utsläpp'!BH53/'6 FV (kvartal)'!BI53)*1000</f>
        <v>4.3852545827640066</v>
      </c>
      <c r="BI53" s="343">
        <f>('1 Utsläpp'!BJ53/'6 FV (kvartal)'!BJ53)*1000</f>
        <v>5.255492092386536</v>
      </c>
      <c r="BJ53" s="343">
        <f>('1 Utsläpp'!BK53/'6 FV (kvartal)'!BK53)*1000</f>
        <v>4.0076648924544624</v>
      </c>
      <c r="BK53" s="343">
        <f>('1 Utsläpp'!BL53/'6 FV (kvartal)'!BL53)*1000</f>
        <v>4.9078337219647707</v>
      </c>
      <c r="BL53" s="343">
        <f>('1 Utsläpp'!BM53/'6 FV (kvartal)'!BM53)*1000</f>
        <v>4.2587016163772331</v>
      </c>
      <c r="BM53" s="343">
        <f>('1 Utsläpp'!BN53/'6 FV (kvartal)'!BN53)*1000</f>
        <v>5.0423253162887134</v>
      </c>
      <c r="BN53" s="343">
        <f>('1 Utsläpp'!BO53/'6 FV (kvartal)'!BO53)*1000</f>
        <v>3.7861167070081021</v>
      </c>
      <c r="BO53" s="343">
        <f>('1 Utsläpp'!BP53/'6 FV (kvartal)'!BP53)*1000</f>
        <v>6.7294151271858036</v>
      </c>
      <c r="BP53" s="343">
        <f>('1 Utsläpp'!BQ53/'6 FV (kvartal)'!BQ53)*1000</f>
        <v>5.9083687017085644</v>
      </c>
      <c r="BQ53" s="343">
        <f>('1 Utsläpp'!BR53/'6 FV (kvartal)'!BR53)*1000</f>
        <v>6.572882047344236</v>
      </c>
      <c r="BR53" s="343">
        <f>('1 Utsläpp'!BS53/'6 FV (kvartal)'!BS53)*1000</f>
        <v>4.8367532025847408</v>
      </c>
      <c r="BS53" s="343">
        <f>('1 Utsläpp'!BT53/'6 FV (kvartal)'!BT53)*1000</f>
        <v>6.7033808622034092</v>
      </c>
      <c r="BT53" s="343">
        <f>('1 Utsläpp'!BU53/'6 FV (kvartal)'!BU53)*1000</f>
        <v>5.794453321159553</v>
      </c>
      <c r="BU53" s="343">
        <f>('1 Utsläpp'!BV53/'6 FV (kvartal)'!BV53)*1000</f>
        <v>6.3918476162001232</v>
      </c>
      <c r="BV53" s="410"/>
    </row>
    <row r="54" spans="1:74" ht="15.75" customHeight="1" x14ac:dyDescent="0.25">
      <c r="A54" s="334"/>
      <c r="B54" s="204" t="s">
        <v>96</v>
      </c>
      <c r="C54" s="206" t="s">
        <v>310</v>
      </c>
      <c r="D54" s="343">
        <f>('1 Utsläpp'!D54/'6 FV (kvartal)'!D54)*1000</f>
        <v>50.190181045644977</v>
      </c>
      <c r="E54" s="343">
        <f>('1 Utsläpp'!E54/'6 FV (kvartal)'!E54)*1000</f>
        <v>50.984746694257296</v>
      </c>
      <c r="F54" s="343">
        <f>('1 Utsläpp'!F54/'6 FV (kvartal)'!F54)*1000</f>
        <v>52.544122056628844</v>
      </c>
      <c r="G54" s="343">
        <f>('1 Utsläpp'!G54/'6 FV (kvartal)'!G54)*1000</f>
        <v>51.792647643548321</v>
      </c>
      <c r="H54" s="343">
        <f>('1 Utsläpp'!H54/'6 FV (kvartal)'!H54)*1000</f>
        <v>50.827552733448137</v>
      </c>
      <c r="I54" s="343">
        <f>('1 Utsläpp'!I54/'6 FV (kvartal)'!I54)*1000</f>
        <v>51.748067533391556</v>
      </c>
      <c r="J54" s="343">
        <f>('1 Utsläpp'!J54/'6 FV (kvartal)'!J54)*1000</f>
        <v>52.737198948379103</v>
      </c>
      <c r="K54" s="343">
        <f>('1 Utsläpp'!K54/'6 FV (kvartal)'!K54)*1000</f>
        <v>50.787327406724117</v>
      </c>
      <c r="L54" s="343">
        <f>('1 Utsläpp'!L54/'6 FV (kvartal)'!L54)*1000</f>
        <v>53.776747258641052</v>
      </c>
      <c r="M54" s="343">
        <f>('1 Utsläpp'!M54/'6 FV (kvartal)'!M54)*1000</f>
        <v>48.256258711360253</v>
      </c>
      <c r="N54" s="343">
        <f>('1 Utsläpp'!N54/'6 FV (kvartal)'!N54)*1000</f>
        <v>48.042020770589922</v>
      </c>
      <c r="O54" s="343">
        <f>('1 Utsläpp'!O54/'6 FV (kvartal)'!O54)*1000</f>
        <v>47.167740640784068</v>
      </c>
      <c r="P54" s="343">
        <f>('1 Utsläpp'!P54/'6 FV (kvartal)'!P54)*1000</f>
        <v>42.150472521197258</v>
      </c>
      <c r="Q54" s="343">
        <f>('1 Utsläpp'!Q54/'6 FV (kvartal)'!Q54)*1000</f>
        <v>38.403787470754772</v>
      </c>
      <c r="R54" s="343">
        <f>('1 Utsläpp'!R54/'6 FV (kvartal)'!R54)*1000</f>
        <v>38.81300319544593</v>
      </c>
      <c r="S54" s="343">
        <f>('1 Utsläpp'!S54/'6 FV (kvartal)'!S54)*1000</f>
        <v>36.727476531841447</v>
      </c>
      <c r="T54" s="343">
        <f>('1 Utsläpp'!T54/'6 FV (kvartal)'!T54)*1000</f>
        <v>34.409210112000586</v>
      </c>
      <c r="U54" s="343">
        <f>('1 Utsläpp'!U54/'6 FV (kvartal)'!U54)*1000</f>
        <v>34.003970187442704</v>
      </c>
      <c r="V54" s="343">
        <f>('1 Utsläpp'!V54/'6 FV (kvartal)'!V54)*1000</f>
        <v>35.68680592180457</v>
      </c>
      <c r="W54" s="343">
        <f>('1 Utsläpp'!W54/'6 FV (kvartal)'!W54)*1000</f>
        <v>35.141846599762303</v>
      </c>
      <c r="X54" s="343">
        <f>('1 Utsläpp'!X54/'6 FV (kvartal)'!X54)*1000</f>
        <v>36.889204676022544</v>
      </c>
      <c r="Y54" s="343">
        <f>('1 Utsläpp'!Y54/'6 FV (kvartal)'!Y54)*1000</f>
        <v>35.203320268859891</v>
      </c>
      <c r="Z54" s="343">
        <f>('1 Utsläpp'!Z54/'6 FV (kvartal)'!Z54)*1000</f>
        <v>34.348358777441206</v>
      </c>
      <c r="AA54" s="343">
        <f>('1 Utsläpp'!AA54/'6 FV (kvartal)'!AA54)*1000</f>
        <v>31.711472781748405</v>
      </c>
      <c r="AB54" s="343">
        <f>('1 Utsläpp'!AB54/'6 FV (kvartal)'!AB54)*1000</f>
        <v>32.034125986893407</v>
      </c>
      <c r="AC54" s="343">
        <f>('1 Utsläpp'!AC54/'6 FV (kvartal)'!AC54)*1000</f>
        <v>32.343494327615389</v>
      </c>
      <c r="AD54" s="343">
        <f>('1 Utsläpp'!AD54/'6 FV (kvartal)'!AD54)*1000</f>
        <v>38.029557139593201</v>
      </c>
      <c r="AE54" s="343">
        <f>('1 Utsläpp'!AE54/'6 FV (kvartal)'!AE54)*1000</f>
        <v>33.969725864597777</v>
      </c>
      <c r="AF54" s="343">
        <f>('1 Utsläpp'!AF54/'6 FV (kvartal)'!AF54)*1000</f>
        <v>38.566578132831189</v>
      </c>
      <c r="AG54" s="343">
        <f>('1 Utsläpp'!AG54/'6 FV (kvartal)'!AG54)*1000</f>
        <v>36.723126046828334</v>
      </c>
      <c r="AH54" s="343">
        <f>('1 Utsläpp'!AH54/'6 FV (kvartal)'!AH54)*1000</f>
        <v>38.943204938801934</v>
      </c>
      <c r="AI54" s="343">
        <f>('1 Utsläpp'!AI54/'6 FV (kvartal)'!AI54)*1000</f>
        <v>37.658426256655005</v>
      </c>
      <c r="AJ54" s="343">
        <f>('1 Utsläpp'!AJ54/'6 FV (kvartal)'!AJ54)*1000</f>
        <v>42.088304272458444</v>
      </c>
      <c r="AK54" s="343">
        <f>('1 Utsläpp'!AK54/'6 FV (kvartal)'!AK54)*1000</f>
        <v>37.122120676121057</v>
      </c>
      <c r="AL54" s="343">
        <f>('1 Utsläpp'!AL54/'6 FV (kvartal)'!AL54)*1000</f>
        <v>41.764644990962317</v>
      </c>
      <c r="AM54" s="343">
        <f>('1 Utsläpp'!AM54/'6 FV (kvartal)'!AM54)*1000</f>
        <v>41.728225721162318</v>
      </c>
      <c r="AN54" s="343">
        <f>('1 Utsläpp'!AN54/'6 FV (kvartal)'!AN54)*1000</f>
        <v>37.702705702819252</v>
      </c>
      <c r="AO54" s="343">
        <f>('1 Utsläpp'!AO54/'6 FV (kvartal)'!AO54)*1000</f>
        <v>35.787447511591395</v>
      </c>
      <c r="AP54" s="343">
        <f>('1 Utsläpp'!AP54/'6 FV (kvartal)'!AP54)*1000</f>
        <v>39.924922700523936</v>
      </c>
      <c r="AQ54" s="343">
        <f>('1 Utsläpp'!AQ54/'6 FV (kvartal)'!AQ54)*1000</f>
        <v>36.03869129472816</v>
      </c>
      <c r="AR54" s="343">
        <f>('1 Utsläpp'!AR54/'6 FV (kvartal)'!AR54)*1000</f>
        <v>34.589565070046298</v>
      </c>
      <c r="AS54" s="343">
        <f>('1 Utsläpp'!AS54/'6 FV (kvartal)'!AS54)*1000</f>
        <v>34.638993627345769</v>
      </c>
      <c r="AT54" s="343">
        <f>('1 Utsläpp'!AT54/'6 FV (kvartal)'!AT54)*1000</f>
        <v>37.546533070095172</v>
      </c>
      <c r="AU54" s="343">
        <f>('1 Utsläpp'!AU54/'6 FV (kvartal)'!AU54)*1000</f>
        <v>34.825129892873044</v>
      </c>
      <c r="AV54" s="343">
        <f>('1 Utsläpp'!AV54/'6 FV (kvartal)'!AV54)*1000</f>
        <v>32.98452638493842</v>
      </c>
      <c r="AW54" s="343">
        <f>('1 Utsläpp'!AW54/'6 FV (kvartal)'!AW54)*1000</f>
        <v>33.761885509216306</v>
      </c>
      <c r="AX54" s="343">
        <f>('1 Utsläpp'!AX54/'6 FV (kvartal)'!AX54)*1000</f>
        <v>35.581886900719397</v>
      </c>
      <c r="AY54" s="343">
        <f>('1 Utsläpp'!AY54/'6 FV (kvartal)'!AY54)*1000</f>
        <v>33.013996496695178</v>
      </c>
      <c r="AZ54" s="343">
        <f>('1 Utsläpp'!AZ54/'6 FV (kvartal)'!AZ54)*1000</f>
        <v>33.8927128896743</v>
      </c>
      <c r="BA54" s="343">
        <f>('1 Utsläpp'!BA54/'6 FV (kvartal)'!BA54)*1000</f>
        <v>30.766966988361752</v>
      </c>
      <c r="BB54" s="343">
        <f>('1 Utsläpp'!BB54/'6 FV (kvartal)'!BB54)*1000</f>
        <v>32.170082081175778</v>
      </c>
      <c r="BC54" s="343">
        <f>('1 Utsläpp'!BC54/'6 FV (kvartal)'!BC54)*1000</f>
        <v>29.853255777168979</v>
      </c>
      <c r="BD54" s="343">
        <f>('1 Utsläpp'!BD54/'6 FV (kvartal)'!BD54)*1000</f>
        <v>33.018327990447666</v>
      </c>
      <c r="BE54" s="343">
        <f>('1 Utsläpp'!BE54/'6 FV (kvartal)'!BE54)*1000</f>
        <v>33.081879860934428</v>
      </c>
      <c r="BF54" s="343">
        <f>('1 Utsläpp'!BF54/'6 FV (kvartal)'!BF54)*1000</f>
        <v>32.744808652578882</v>
      </c>
      <c r="BG54" s="343">
        <f>('1 Utsläpp'!BG54/'6 FV (kvartal)'!BH54)*1000</f>
        <v>33.053593928560964</v>
      </c>
      <c r="BH54" s="343">
        <f>('1 Utsläpp'!BH54/'6 FV (kvartal)'!BI54)*1000</f>
        <v>28.100680053183883</v>
      </c>
      <c r="BI54" s="343">
        <f>('1 Utsläpp'!BJ54/'6 FV (kvartal)'!BJ54)*1000</f>
        <v>34.957553420165787</v>
      </c>
      <c r="BJ54" s="343">
        <f>('1 Utsläpp'!BK54/'6 FV (kvartal)'!BK54)*1000</f>
        <v>35.279488230808745</v>
      </c>
      <c r="BK54" s="343">
        <f>('1 Utsläpp'!BL54/'6 FV (kvartal)'!BL54)*1000</f>
        <v>31.618578499528503</v>
      </c>
      <c r="BL54" s="343">
        <f>('1 Utsläpp'!BM54/'6 FV (kvartal)'!BM54)*1000</f>
        <v>32.104725542279205</v>
      </c>
      <c r="BM54" s="343">
        <f>('1 Utsläpp'!BN54/'6 FV (kvartal)'!BN54)*1000</f>
        <v>38.458682693190681</v>
      </c>
      <c r="BN54" s="343">
        <f>('1 Utsläpp'!BO54/'6 FV (kvartal)'!BO54)*1000</f>
        <v>38.375785443442929</v>
      </c>
      <c r="BO54" s="343">
        <f>('1 Utsläpp'!BP54/'6 FV (kvartal)'!BP54)*1000</f>
        <v>37.820900302235742</v>
      </c>
      <c r="BP54" s="343">
        <f>('1 Utsläpp'!BQ54/'6 FV (kvartal)'!BQ54)*1000</f>
        <v>38.974121472183889</v>
      </c>
      <c r="BQ54" s="343">
        <f>('1 Utsläpp'!BR54/'6 FV (kvartal)'!BR54)*1000</f>
        <v>45.583639161832608</v>
      </c>
      <c r="BR54" s="343">
        <f>('1 Utsläpp'!BS54/'6 FV (kvartal)'!BS54)*1000</f>
        <v>45.407889839970224</v>
      </c>
      <c r="BS54" s="343">
        <f>('1 Utsläpp'!BT54/'6 FV (kvartal)'!BT54)*1000</f>
        <v>36.503907433210159</v>
      </c>
      <c r="BT54" s="343">
        <f>('1 Utsläpp'!BU54/'6 FV (kvartal)'!BU54)*1000</f>
        <v>40.240775121838013</v>
      </c>
      <c r="BU54" s="343">
        <f>('1 Utsläpp'!BV54/'6 FV (kvartal)'!BV54)*1000</f>
        <v>44.53888430334387</v>
      </c>
      <c r="BV54" s="410"/>
    </row>
    <row r="55" spans="1:74" ht="15.75" customHeight="1" x14ac:dyDescent="0.25">
      <c r="A55" s="334"/>
      <c r="B55" s="204" t="s">
        <v>97</v>
      </c>
      <c r="C55" s="206" t="s">
        <v>29</v>
      </c>
      <c r="D55" s="343">
        <f>('1 Utsläpp'!D55/'6 FV (kvartal)'!D55)*1000</f>
        <v>2.5203354947381054</v>
      </c>
      <c r="E55" s="343">
        <f>('1 Utsläpp'!E55/'6 FV (kvartal)'!E55)*1000</f>
        <v>2.4031668384699492</v>
      </c>
      <c r="F55" s="343">
        <f>('1 Utsläpp'!F55/'6 FV (kvartal)'!F55)*1000</f>
        <v>2.49787058268981</v>
      </c>
      <c r="G55" s="343">
        <f>('1 Utsläpp'!G55/'6 FV (kvartal)'!G55)*1000</f>
        <v>2.2644337839456652</v>
      </c>
      <c r="H55" s="343">
        <f>('1 Utsläpp'!H55/'6 FV (kvartal)'!H55)*1000</f>
        <v>2.3496719306594347</v>
      </c>
      <c r="I55" s="343">
        <f>('1 Utsläpp'!I55/'6 FV (kvartal)'!I55)*1000</f>
        <v>2.2787031108048734</v>
      </c>
      <c r="J55" s="343">
        <f>('1 Utsläpp'!J55/'6 FV (kvartal)'!J55)*1000</f>
        <v>2.4502426759751774</v>
      </c>
      <c r="K55" s="343">
        <f>('1 Utsläpp'!K55/'6 FV (kvartal)'!K55)*1000</f>
        <v>2.173909016554473</v>
      </c>
      <c r="L55" s="343">
        <f>('1 Utsläpp'!L55/'6 FV (kvartal)'!L55)*1000</f>
        <v>2.4647011669635055</v>
      </c>
      <c r="M55" s="343">
        <f>('1 Utsläpp'!M55/'6 FV (kvartal)'!M55)*1000</f>
        <v>2.2451694449333557</v>
      </c>
      <c r="N55" s="343">
        <f>('1 Utsläpp'!N55/'6 FV (kvartal)'!N55)*1000</f>
        <v>2.3827156575590616</v>
      </c>
      <c r="O55" s="343">
        <f>('1 Utsläpp'!O55/'6 FV (kvartal)'!O55)*1000</f>
        <v>2.2125082264290885</v>
      </c>
      <c r="P55" s="343">
        <f>('1 Utsläpp'!P55/'6 FV (kvartal)'!P55)*1000</f>
        <v>2.3580296324852625</v>
      </c>
      <c r="Q55" s="343">
        <f>('1 Utsläpp'!Q55/'6 FV (kvartal)'!Q55)*1000</f>
        <v>2.2086502131623376</v>
      </c>
      <c r="R55" s="343">
        <f>('1 Utsläpp'!R55/'6 FV (kvartal)'!R55)*1000</f>
        <v>2.2910804888959895</v>
      </c>
      <c r="S55" s="343">
        <f>('1 Utsläpp'!S55/'6 FV (kvartal)'!S55)*1000</f>
        <v>2.0887410978771075</v>
      </c>
      <c r="T55" s="343">
        <f>('1 Utsläpp'!T55/'6 FV (kvartal)'!T55)*1000</f>
        <v>2.1484696422321981</v>
      </c>
      <c r="U55" s="343">
        <f>('1 Utsläpp'!U55/'6 FV (kvartal)'!U55)*1000</f>
        <v>1.9779033082797191</v>
      </c>
      <c r="V55" s="343">
        <f>('1 Utsläpp'!V55/'6 FV (kvartal)'!V55)*1000</f>
        <v>2.1022189868464043</v>
      </c>
      <c r="W55" s="343">
        <f>('1 Utsläpp'!W55/'6 FV (kvartal)'!W55)*1000</f>
        <v>1.9349208987996831</v>
      </c>
      <c r="X55" s="343">
        <f>('1 Utsläpp'!X55/'6 FV (kvartal)'!X55)*1000</f>
        <v>2.0423623140044205</v>
      </c>
      <c r="Y55" s="343">
        <f>('1 Utsläpp'!Y55/'6 FV (kvartal)'!Y55)*1000</f>
        <v>1.9289539924608854</v>
      </c>
      <c r="Z55" s="343">
        <f>('1 Utsläpp'!Z55/'6 FV (kvartal)'!Z55)*1000</f>
        <v>2.0220806316027971</v>
      </c>
      <c r="AA55" s="343">
        <f>('1 Utsläpp'!AA55/'6 FV (kvartal)'!AA55)*1000</f>
        <v>1.7492485011101484</v>
      </c>
      <c r="AB55" s="343">
        <f>('1 Utsläpp'!AB55/'6 FV (kvartal)'!AB55)*1000</f>
        <v>1.8097838593975617</v>
      </c>
      <c r="AC55" s="343">
        <f>('1 Utsläpp'!AC55/'6 FV (kvartal)'!AC55)*1000</f>
        <v>1.7370694296727143</v>
      </c>
      <c r="AD55" s="343">
        <f>('1 Utsläpp'!AD55/'6 FV (kvartal)'!AD55)*1000</f>
        <v>1.8176036206226662</v>
      </c>
      <c r="AE55" s="343">
        <f>('1 Utsläpp'!AE55/'6 FV (kvartal)'!AE55)*1000</f>
        <v>1.625430181213861</v>
      </c>
      <c r="AF55" s="343">
        <f>('1 Utsläpp'!AF55/'6 FV (kvartal)'!AF55)*1000</f>
        <v>1.6230825450833355</v>
      </c>
      <c r="AG55" s="343">
        <f>('1 Utsläpp'!AG55/'6 FV (kvartal)'!AG55)*1000</f>
        <v>1.5908513831453022</v>
      </c>
      <c r="AH55" s="343">
        <f>('1 Utsläpp'!AH55/'6 FV (kvartal)'!AH55)*1000</f>
        <v>1.6836024158650711</v>
      </c>
      <c r="AI55" s="343">
        <f>('1 Utsläpp'!AI55/'6 FV (kvartal)'!AI55)*1000</f>
        <v>1.4710527844962979</v>
      </c>
      <c r="AJ55" s="343">
        <f>('1 Utsläpp'!AJ55/'6 FV (kvartal)'!AJ55)*1000</f>
        <v>1.5325598751631822</v>
      </c>
      <c r="AK55" s="343">
        <f>('1 Utsläpp'!AK55/'6 FV (kvartal)'!AK55)*1000</f>
        <v>1.4748869069208215</v>
      </c>
      <c r="AL55" s="343">
        <f>('1 Utsläpp'!AL55/'6 FV (kvartal)'!AL55)*1000</f>
        <v>1.6166106200951897</v>
      </c>
      <c r="AM55" s="343">
        <f>('1 Utsläpp'!AM55/'6 FV (kvartal)'!AM55)*1000</f>
        <v>1.4297358772645918</v>
      </c>
      <c r="AN55" s="343">
        <f>('1 Utsläpp'!AN55/'6 FV (kvartal)'!AN55)*1000</f>
        <v>1.4543981908223456</v>
      </c>
      <c r="AO55" s="343">
        <f>('1 Utsläpp'!AO55/'6 FV (kvartal)'!AO55)*1000</f>
        <v>1.4877833414241344</v>
      </c>
      <c r="AP55" s="343">
        <f>('1 Utsläpp'!AP55/'6 FV (kvartal)'!AP55)*1000</f>
        <v>1.5702994834970037</v>
      </c>
      <c r="AQ55" s="343">
        <f>('1 Utsläpp'!AQ55/'6 FV (kvartal)'!AQ55)*1000</f>
        <v>1.3591865821878755</v>
      </c>
      <c r="AR55" s="343">
        <f>('1 Utsläpp'!AR55/'6 FV (kvartal)'!AR55)*1000</f>
        <v>1.3833937267940097</v>
      </c>
      <c r="AS55" s="343">
        <f>('1 Utsläpp'!AS55/'6 FV (kvartal)'!AS55)*1000</f>
        <v>1.3981355057054292</v>
      </c>
      <c r="AT55" s="343">
        <f>('1 Utsläpp'!AT55/'6 FV (kvartal)'!AT55)*1000</f>
        <v>1.5140733556419859</v>
      </c>
      <c r="AU55" s="343">
        <f>('1 Utsläpp'!AU55/'6 FV (kvartal)'!AU55)*1000</f>
        <v>1.2891314639123943</v>
      </c>
      <c r="AV55" s="343">
        <f>('1 Utsläpp'!AV55/'6 FV (kvartal)'!AV55)*1000</f>
        <v>1.3467778820843372</v>
      </c>
      <c r="AW55" s="343">
        <f>('1 Utsläpp'!AW55/'6 FV (kvartal)'!AW55)*1000</f>
        <v>1.360046456953462</v>
      </c>
      <c r="AX55" s="343">
        <f>('1 Utsläpp'!AX55/'6 FV (kvartal)'!AX55)*1000</f>
        <v>1.4587978204675003</v>
      </c>
      <c r="AY55" s="343">
        <f>('1 Utsläpp'!AY55/'6 FV (kvartal)'!AY55)*1000</f>
        <v>1.2325786104995251</v>
      </c>
      <c r="AZ55" s="343">
        <f>('1 Utsläpp'!AZ55/'6 FV (kvartal)'!AZ55)*1000</f>
        <v>1.2390945280632404</v>
      </c>
      <c r="BA55" s="343">
        <f>('1 Utsläpp'!BA55/'6 FV (kvartal)'!BA55)*1000</f>
        <v>1.2594556271914821</v>
      </c>
      <c r="BB55" s="343">
        <f>('1 Utsläpp'!BB55/'6 FV (kvartal)'!BB55)*1000</f>
        <v>1.3585483922591632</v>
      </c>
      <c r="BC55" s="343">
        <f>('1 Utsläpp'!BC55/'6 FV (kvartal)'!BC55)*1000</f>
        <v>1.1620294088441727</v>
      </c>
      <c r="BD55" s="343">
        <f>('1 Utsläpp'!BD55/'6 FV (kvartal)'!BD55)*1000</f>
        <v>1.1571273716411099</v>
      </c>
      <c r="BE55" s="343">
        <f>('1 Utsläpp'!BE55/'6 FV (kvartal)'!BE55)*1000</f>
        <v>1.1758169089822212</v>
      </c>
      <c r="BF55" s="343">
        <f>('1 Utsläpp'!BF55/'6 FV (kvartal)'!BF55)*1000</f>
        <v>1.2721793726688702</v>
      </c>
      <c r="BG55" s="343">
        <f>('1 Utsläpp'!BG55/'6 FV (kvartal)'!BH55)*1000</f>
        <v>1.2053492259917391</v>
      </c>
      <c r="BH55" s="343">
        <f>('1 Utsläpp'!BH55/'6 FV (kvartal)'!BI55)*1000</f>
        <v>0.99903133228674312</v>
      </c>
      <c r="BI55" s="343">
        <f>('1 Utsläpp'!BJ55/'6 FV (kvartal)'!BJ55)*1000</f>
        <v>1.0982498773876193</v>
      </c>
      <c r="BJ55" s="343">
        <f>('1 Utsläpp'!BK55/'6 FV (kvartal)'!BK55)*1000</f>
        <v>0.98462258415036008</v>
      </c>
      <c r="BK55" s="343">
        <f>('1 Utsläpp'!BL55/'6 FV (kvartal)'!BL55)*1000</f>
        <v>1.0350786195867427</v>
      </c>
      <c r="BL55" s="343">
        <f>('1 Utsläpp'!BM55/'6 FV (kvartal)'!BM55)*1000</f>
        <v>1.0341994816623674</v>
      </c>
      <c r="BM55" s="343">
        <f>('1 Utsläpp'!BN55/'6 FV (kvartal)'!BN55)*1000</f>
        <v>1.0540684466922221</v>
      </c>
      <c r="BN55" s="343">
        <f>('1 Utsläpp'!BO55/'6 FV (kvartal)'!BO55)*1000</f>
        <v>0.94643594431911082</v>
      </c>
      <c r="BO55" s="343">
        <f>('1 Utsläpp'!BP55/'6 FV (kvartal)'!BP55)*1000</f>
        <v>1.2143956064162993</v>
      </c>
      <c r="BP55" s="343">
        <f>('1 Utsläpp'!BQ55/'6 FV (kvartal)'!BQ55)*1000</f>
        <v>1.1972292952397392</v>
      </c>
      <c r="BQ55" s="343">
        <f>('1 Utsläpp'!BR55/'6 FV (kvartal)'!BR55)*1000</f>
        <v>1.2469696658037255</v>
      </c>
      <c r="BR55" s="343">
        <f>('1 Utsläpp'!BS55/'6 FV (kvartal)'!BS55)*1000</f>
        <v>1.0563290882817669</v>
      </c>
      <c r="BS55" s="343">
        <f>('1 Utsläpp'!BT55/'6 FV (kvartal)'!BT55)*1000</f>
        <v>1.129316171280095</v>
      </c>
      <c r="BT55" s="343">
        <f>('1 Utsläpp'!BU55/'6 FV (kvartal)'!BU55)*1000</f>
        <v>1.0947773272065491</v>
      </c>
      <c r="BU55" s="343">
        <f>('1 Utsläpp'!BV55/'6 FV (kvartal)'!BV55)*1000</f>
        <v>1.1427179626608666</v>
      </c>
      <c r="BV55" s="410"/>
    </row>
    <row r="56" spans="1:74" ht="15.75" customHeight="1" x14ac:dyDescent="0.25">
      <c r="A56" s="334"/>
      <c r="B56" s="204" t="s">
        <v>98</v>
      </c>
      <c r="C56" s="206" t="s">
        <v>26</v>
      </c>
      <c r="D56" s="343">
        <f>('1 Utsläpp'!D56/'6 FV (kvartal)'!D56)*1000</f>
        <v>0.51366091874955611</v>
      </c>
      <c r="E56" s="343">
        <f>('1 Utsläpp'!E56/'6 FV (kvartal)'!E56)*1000</f>
        <v>0.49968550456173227</v>
      </c>
      <c r="F56" s="343">
        <f>('1 Utsläpp'!F56/'6 FV (kvartal)'!F56)*1000</f>
        <v>0.60566503358103985</v>
      </c>
      <c r="G56" s="343">
        <f>('1 Utsläpp'!G56/'6 FV (kvartal)'!G56)*1000</f>
        <v>0.55436440649751706</v>
      </c>
      <c r="H56" s="343">
        <f>('1 Utsläpp'!H56/'6 FV (kvartal)'!H56)*1000</f>
        <v>0.49190126665345996</v>
      </c>
      <c r="I56" s="343">
        <f>('1 Utsläpp'!I56/'6 FV (kvartal)'!I56)*1000</f>
        <v>0.4590975704235844</v>
      </c>
      <c r="J56" s="343">
        <f>('1 Utsläpp'!J56/'6 FV (kvartal)'!J56)*1000</f>
        <v>0.55935836271866146</v>
      </c>
      <c r="K56" s="343">
        <f>('1 Utsläpp'!K56/'6 FV (kvartal)'!K56)*1000</f>
        <v>0.51642142961689042</v>
      </c>
      <c r="L56" s="343">
        <f>('1 Utsläpp'!L56/'6 FV (kvartal)'!L56)*1000</f>
        <v>0.52916208856111346</v>
      </c>
      <c r="M56" s="343">
        <f>('1 Utsläpp'!M56/'6 FV (kvartal)'!M56)*1000</f>
        <v>0.43881770401770881</v>
      </c>
      <c r="N56" s="343">
        <f>('1 Utsläpp'!N56/'6 FV (kvartal)'!N56)*1000</f>
        <v>0.53349050874774973</v>
      </c>
      <c r="O56" s="343">
        <f>('1 Utsläpp'!O56/'6 FV (kvartal)'!O56)*1000</f>
        <v>0.56084410697477827</v>
      </c>
      <c r="P56" s="343">
        <f>('1 Utsläpp'!P56/'6 FV (kvartal)'!P56)*1000</f>
        <v>0.46217808015259282</v>
      </c>
      <c r="Q56" s="343">
        <f>('1 Utsläpp'!Q56/'6 FV (kvartal)'!Q56)*1000</f>
        <v>0.41832787103748637</v>
      </c>
      <c r="R56" s="343">
        <f>('1 Utsläpp'!R56/'6 FV (kvartal)'!R56)*1000</f>
        <v>0.51533656140316875</v>
      </c>
      <c r="S56" s="343">
        <f>('1 Utsläpp'!S56/'6 FV (kvartal)'!S56)*1000</f>
        <v>0.45214537301423691</v>
      </c>
      <c r="T56" s="343">
        <f>('1 Utsläpp'!T56/'6 FV (kvartal)'!T56)*1000</f>
        <v>0.43571350055823055</v>
      </c>
      <c r="U56" s="343">
        <f>('1 Utsläpp'!U56/'6 FV (kvartal)'!U56)*1000</f>
        <v>0.42337741837563136</v>
      </c>
      <c r="V56" s="343">
        <f>('1 Utsläpp'!V56/'6 FV (kvartal)'!V56)*1000</f>
        <v>0.53346351087646537</v>
      </c>
      <c r="W56" s="343">
        <f>('1 Utsläpp'!W56/'6 FV (kvartal)'!W56)*1000</f>
        <v>0.48641903942814041</v>
      </c>
      <c r="X56" s="343">
        <f>('1 Utsläpp'!X56/'6 FV (kvartal)'!X56)*1000</f>
        <v>0.39471034363352503</v>
      </c>
      <c r="Y56" s="343">
        <f>('1 Utsläpp'!Y56/'6 FV (kvartal)'!Y56)*1000</f>
        <v>0.38663740028909466</v>
      </c>
      <c r="Z56" s="343">
        <f>('1 Utsläpp'!Z56/'6 FV (kvartal)'!Z56)*1000</f>
        <v>0.46643335315468598</v>
      </c>
      <c r="AA56" s="343">
        <f>('1 Utsläpp'!AA56/'6 FV (kvartal)'!AA56)*1000</f>
        <v>0.39016815928726728</v>
      </c>
      <c r="AB56" s="343">
        <f>('1 Utsläpp'!AB56/'6 FV (kvartal)'!AB56)*1000</f>
        <v>0.36355640115375554</v>
      </c>
      <c r="AC56" s="343">
        <f>('1 Utsläpp'!AC56/'6 FV (kvartal)'!AC56)*1000</f>
        <v>0.35645619526374972</v>
      </c>
      <c r="AD56" s="343">
        <f>('1 Utsläpp'!AD56/'6 FV (kvartal)'!AD56)*1000</f>
        <v>0.44218611294320576</v>
      </c>
      <c r="AE56" s="343">
        <f>('1 Utsläpp'!AE56/'6 FV (kvartal)'!AE56)*1000</f>
        <v>0.36820850424931989</v>
      </c>
      <c r="AF56" s="343">
        <f>('1 Utsläpp'!AF56/'6 FV (kvartal)'!AF56)*1000</f>
        <v>0.33557163326709533</v>
      </c>
      <c r="AG56" s="343">
        <f>('1 Utsläpp'!AG56/'6 FV (kvartal)'!AG56)*1000</f>
        <v>0.35339093434503294</v>
      </c>
      <c r="AH56" s="343">
        <f>('1 Utsläpp'!AH56/'6 FV (kvartal)'!AH56)*1000</f>
        <v>0.43426089409413593</v>
      </c>
      <c r="AI56" s="343">
        <f>('1 Utsläpp'!AI56/'6 FV (kvartal)'!AI56)*1000</f>
        <v>0.35914298727370814</v>
      </c>
      <c r="AJ56" s="343">
        <f>('1 Utsläpp'!AJ56/'6 FV (kvartal)'!AJ56)*1000</f>
        <v>0.33429987286856516</v>
      </c>
      <c r="AK56" s="343">
        <f>('1 Utsläpp'!AK56/'6 FV (kvartal)'!AK56)*1000</f>
        <v>0.32585030847263791</v>
      </c>
      <c r="AL56" s="343">
        <f>('1 Utsläpp'!AL56/'6 FV (kvartal)'!AL56)*1000</f>
        <v>0.40718107305479145</v>
      </c>
      <c r="AM56" s="343">
        <f>('1 Utsläpp'!AM56/'6 FV (kvartal)'!AM56)*1000</f>
        <v>0.34886300209821625</v>
      </c>
      <c r="AN56" s="343">
        <f>('1 Utsläpp'!AN56/'6 FV (kvartal)'!AN56)*1000</f>
        <v>0.3123292333446005</v>
      </c>
      <c r="AO56" s="343">
        <f>('1 Utsläpp'!AO56/'6 FV (kvartal)'!AO56)*1000</f>
        <v>0.32160880398593911</v>
      </c>
      <c r="AP56" s="343">
        <f>('1 Utsläpp'!AP56/'6 FV (kvartal)'!AP56)*1000</f>
        <v>0.38832529234069108</v>
      </c>
      <c r="AQ56" s="343">
        <f>('1 Utsläpp'!AQ56/'6 FV (kvartal)'!AQ56)*1000</f>
        <v>0.31780393983031885</v>
      </c>
      <c r="AR56" s="343">
        <f>('1 Utsläpp'!AR56/'6 FV (kvartal)'!AR56)*1000</f>
        <v>0.29654820326705883</v>
      </c>
      <c r="AS56" s="343">
        <f>('1 Utsläpp'!AS56/'6 FV (kvartal)'!AS56)*1000</f>
        <v>0.30162674654982091</v>
      </c>
      <c r="AT56" s="343">
        <f>('1 Utsläpp'!AT56/'6 FV (kvartal)'!AT56)*1000</f>
        <v>0.37555185473187613</v>
      </c>
      <c r="AU56" s="343">
        <f>('1 Utsläpp'!AU56/'6 FV (kvartal)'!AU56)*1000</f>
        <v>0.30339657567652917</v>
      </c>
      <c r="AV56" s="343">
        <f>('1 Utsläpp'!AV56/'6 FV (kvartal)'!AV56)*1000</f>
        <v>0.32830561598499836</v>
      </c>
      <c r="AW56" s="343">
        <f>('1 Utsläpp'!AW56/'6 FV (kvartal)'!AW56)*1000</f>
        <v>0.32035330800496531</v>
      </c>
      <c r="AX56" s="343">
        <f>('1 Utsläpp'!AX56/'6 FV (kvartal)'!AX56)*1000</f>
        <v>0.3850581730367354</v>
      </c>
      <c r="AY56" s="343">
        <f>('1 Utsläpp'!AY56/'6 FV (kvartal)'!AY56)*1000</f>
        <v>0.32872999448992563</v>
      </c>
      <c r="AZ56" s="343">
        <f>('1 Utsläpp'!AZ56/'6 FV (kvartal)'!AZ56)*1000</f>
        <v>0.33588180230590142</v>
      </c>
      <c r="BA56" s="343">
        <f>('1 Utsläpp'!BA56/'6 FV (kvartal)'!BA56)*1000</f>
        <v>0.30938155636711667</v>
      </c>
      <c r="BB56" s="343">
        <f>('1 Utsläpp'!BB56/'6 FV (kvartal)'!BB56)*1000</f>
        <v>0.37948104000905264</v>
      </c>
      <c r="BC56" s="343">
        <f>('1 Utsläpp'!BC56/'6 FV (kvartal)'!BC56)*1000</f>
        <v>0.3273892376883214</v>
      </c>
      <c r="BD56" s="343">
        <f>('1 Utsläpp'!BD56/'6 FV (kvartal)'!BD56)*1000</f>
        <v>0.30899337454979042</v>
      </c>
      <c r="BE56" s="343">
        <f>('1 Utsläpp'!BE56/'6 FV (kvartal)'!BE56)*1000</f>
        <v>0.29637328651378875</v>
      </c>
      <c r="BF56" s="343">
        <f>('1 Utsläpp'!BF56/'6 FV (kvartal)'!BF56)*1000</f>
        <v>0.36163500197153731</v>
      </c>
      <c r="BG56" s="343">
        <f>('1 Utsläpp'!BG56/'6 FV (kvartal)'!BH56)*1000</f>
        <v>0.30189021781746406</v>
      </c>
      <c r="BH56" s="343">
        <f>('1 Utsläpp'!BH56/'6 FV (kvartal)'!BI56)*1000</f>
        <v>0.29081253871006113</v>
      </c>
      <c r="BI56" s="343">
        <f>('1 Utsläpp'!BJ56/'6 FV (kvartal)'!BJ56)*1000</f>
        <v>0.30677436008742137</v>
      </c>
      <c r="BJ56" s="343">
        <f>('1 Utsläpp'!BK56/'6 FV (kvartal)'!BK56)*1000</f>
        <v>0.27227322702806861</v>
      </c>
      <c r="BK56" s="343">
        <f>('1 Utsläpp'!BL56/'6 FV (kvartal)'!BL56)*1000</f>
        <v>0.27287657995192138</v>
      </c>
      <c r="BL56" s="343">
        <f>('1 Utsläpp'!BM56/'6 FV (kvartal)'!BM56)*1000</f>
        <v>0.26491776041564774</v>
      </c>
      <c r="BM56" s="343">
        <f>('1 Utsläpp'!BN56/'6 FV (kvartal)'!BN56)*1000</f>
        <v>0.31067186669030311</v>
      </c>
      <c r="BN56" s="343">
        <f>('1 Utsläpp'!BO56/'6 FV (kvartal)'!BO56)*1000</f>
        <v>0.26875057817079467</v>
      </c>
      <c r="BO56" s="343">
        <f>('1 Utsläpp'!BP56/'6 FV (kvartal)'!BP56)*1000</f>
        <v>0.29503663153650866</v>
      </c>
      <c r="BP56" s="343">
        <f>('1 Utsläpp'!BQ56/'6 FV (kvartal)'!BQ56)*1000</f>
        <v>0.28343130352201468</v>
      </c>
      <c r="BQ56" s="343">
        <f>('1 Utsläpp'!BR56/'6 FV (kvartal)'!BR56)*1000</f>
        <v>0.34084256375430294</v>
      </c>
      <c r="BR56" s="343">
        <f>('1 Utsläpp'!BS56/'6 FV (kvartal)'!BS56)*1000</f>
        <v>0.27963816786586043</v>
      </c>
      <c r="BS56" s="343">
        <f>('1 Utsläpp'!BT56/'6 FV (kvartal)'!BT56)*1000</f>
        <v>0.2856348862986835</v>
      </c>
      <c r="BT56" s="343">
        <f>('1 Utsläpp'!BU56/'6 FV (kvartal)'!BU56)*1000</f>
        <v>0.27678848069510292</v>
      </c>
      <c r="BU56" s="343">
        <f>('1 Utsläpp'!BV56/'6 FV (kvartal)'!BV56)*1000</f>
        <v>0.32199259301901639</v>
      </c>
      <c r="BV56" s="410"/>
    </row>
    <row r="57" spans="1:74" ht="15.75" customHeight="1" x14ac:dyDescent="0.25">
      <c r="A57" s="334"/>
      <c r="B57" s="207" t="s">
        <v>150</v>
      </c>
      <c r="C57" s="206" t="s">
        <v>357</v>
      </c>
      <c r="D57" s="256" t="s">
        <v>188</v>
      </c>
      <c r="E57" s="256" t="s">
        <v>188</v>
      </c>
      <c r="F57" s="256" t="s">
        <v>188</v>
      </c>
      <c r="G57" s="256" t="s">
        <v>188</v>
      </c>
      <c r="H57" s="256" t="s">
        <v>188</v>
      </c>
      <c r="I57" s="256" t="s">
        <v>188</v>
      </c>
      <c r="J57" s="256" t="s">
        <v>188</v>
      </c>
      <c r="K57" s="256" t="s">
        <v>188</v>
      </c>
      <c r="L57" s="256" t="s">
        <v>188</v>
      </c>
      <c r="M57" s="256" t="s">
        <v>188</v>
      </c>
      <c r="N57" s="256" t="s">
        <v>188</v>
      </c>
      <c r="O57" s="256" t="s">
        <v>188</v>
      </c>
      <c r="P57" s="256" t="s">
        <v>188</v>
      </c>
      <c r="Q57" s="256" t="s">
        <v>188</v>
      </c>
      <c r="R57" s="256" t="s">
        <v>188</v>
      </c>
      <c r="S57" s="256" t="s">
        <v>188</v>
      </c>
      <c r="T57" s="256" t="s">
        <v>188</v>
      </c>
      <c r="U57" s="256" t="s">
        <v>188</v>
      </c>
      <c r="V57" s="256" t="s">
        <v>188</v>
      </c>
      <c r="W57" s="256" t="s">
        <v>188</v>
      </c>
      <c r="X57" s="256" t="s">
        <v>188</v>
      </c>
      <c r="Y57" s="256" t="s">
        <v>188</v>
      </c>
      <c r="Z57" s="256" t="s">
        <v>188</v>
      </c>
      <c r="AA57" s="256" t="s">
        <v>188</v>
      </c>
      <c r="AB57" s="256" t="s">
        <v>188</v>
      </c>
      <c r="AC57" s="256" t="s">
        <v>188</v>
      </c>
      <c r="AD57" s="256" t="s">
        <v>188</v>
      </c>
      <c r="AE57" s="256" t="s">
        <v>188</v>
      </c>
      <c r="AF57" s="256" t="s">
        <v>188</v>
      </c>
      <c r="AG57" s="256" t="s">
        <v>188</v>
      </c>
      <c r="AH57" s="256" t="s">
        <v>188</v>
      </c>
      <c r="AI57" s="256" t="s">
        <v>188</v>
      </c>
      <c r="AJ57" s="256" t="s">
        <v>188</v>
      </c>
      <c r="AK57" s="256" t="s">
        <v>188</v>
      </c>
      <c r="AL57" s="256" t="s">
        <v>188</v>
      </c>
      <c r="AM57" s="256" t="s">
        <v>188</v>
      </c>
      <c r="AN57" s="256" t="s">
        <v>188</v>
      </c>
      <c r="AO57" s="256" t="s">
        <v>188</v>
      </c>
      <c r="AP57" s="256" t="s">
        <v>188</v>
      </c>
      <c r="AQ57" s="256" t="s">
        <v>188</v>
      </c>
      <c r="AR57" s="256" t="s">
        <v>188</v>
      </c>
      <c r="AS57" s="256" t="s">
        <v>188</v>
      </c>
      <c r="AT57" s="256" t="s">
        <v>188</v>
      </c>
      <c r="AU57" s="256" t="s">
        <v>188</v>
      </c>
      <c r="AV57" s="256" t="s">
        <v>188</v>
      </c>
      <c r="AW57" s="256" t="s">
        <v>188</v>
      </c>
      <c r="AX57" s="256" t="s">
        <v>188</v>
      </c>
      <c r="AY57" s="256" t="s">
        <v>188</v>
      </c>
      <c r="AZ57" s="256" t="s">
        <v>188</v>
      </c>
      <c r="BA57" s="256" t="s">
        <v>188</v>
      </c>
      <c r="BB57" s="256" t="s">
        <v>188</v>
      </c>
      <c r="BC57" s="256" t="s">
        <v>188</v>
      </c>
      <c r="BD57" s="256" t="s">
        <v>188</v>
      </c>
      <c r="BE57" s="256" t="s">
        <v>188</v>
      </c>
      <c r="BF57" s="256" t="s">
        <v>188</v>
      </c>
      <c r="BG57" s="256" t="s">
        <v>188</v>
      </c>
      <c r="BH57" s="256" t="s">
        <v>188</v>
      </c>
      <c r="BI57" s="256" t="s">
        <v>188</v>
      </c>
      <c r="BJ57" s="256" t="s">
        <v>188</v>
      </c>
      <c r="BK57" s="256" t="s">
        <v>188</v>
      </c>
      <c r="BL57" s="256" t="s">
        <v>188</v>
      </c>
      <c r="BM57" s="256" t="s">
        <v>188</v>
      </c>
      <c r="BN57" s="256" t="s">
        <v>188</v>
      </c>
      <c r="BO57" s="256" t="s">
        <v>188</v>
      </c>
      <c r="BP57" s="256" t="s">
        <v>188</v>
      </c>
      <c r="BQ57" s="256" t="s">
        <v>188</v>
      </c>
      <c r="BR57" s="256" t="s">
        <v>188</v>
      </c>
      <c r="BS57" s="256" t="s">
        <v>188</v>
      </c>
      <c r="BT57" s="256" t="s">
        <v>188</v>
      </c>
      <c r="BU57" s="256" t="s">
        <v>188</v>
      </c>
      <c r="BV57" s="410"/>
    </row>
    <row r="58" spans="1:74" s="41" customFormat="1" ht="15.75" customHeight="1" x14ac:dyDescent="0.3">
      <c r="A58" s="334"/>
      <c r="B58" s="336" t="s">
        <v>99</v>
      </c>
      <c r="C58" s="336" t="s">
        <v>175</v>
      </c>
      <c r="D58" s="403">
        <f>('1 Utsläpp'!D58/'6 FV (kvartal)'!D58)*1000</f>
        <v>13.918876522965363</v>
      </c>
      <c r="E58" s="403">
        <f>('1 Utsläpp'!E58/'6 FV (kvartal)'!E58)*1000</f>
        <v>12.623145655097208</v>
      </c>
      <c r="F58" s="403">
        <f>('1 Utsläpp'!F58/'6 FV (kvartal)'!F58)*1000</f>
        <v>13.773361084357486</v>
      </c>
      <c r="G58" s="403">
        <f>('1 Utsläpp'!G58/'6 FV (kvartal)'!G58)*1000</f>
        <v>14.052786358659469</v>
      </c>
      <c r="H58" s="403">
        <f>('1 Utsläpp'!H58/'6 FV (kvartal)'!H58)*1000</f>
        <v>14.09936842323415</v>
      </c>
      <c r="I58" s="403">
        <f>('1 Utsläpp'!I58/'6 FV (kvartal)'!I58)*1000</f>
        <v>12.229539470675473</v>
      </c>
      <c r="J58" s="403">
        <f>('1 Utsläpp'!J58/'6 FV (kvartal)'!J58)*1000</f>
        <v>12.695545158793868</v>
      </c>
      <c r="K58" s="403">
        <f>('1 Utsläpp'!K58/'6 FV (kvartal)'!K58)*1000</f>
        <v>13.150632601677993</v>
      </c>
      <c r="L58" s="403">
        <f>('1 Utsläpp'!L58/'6 FV (kvartal)'!L58)*1000</f>
        <v>15.829924586493165</v>
      </c>
      <c r="M58" s="403">
        <f>('1 Utsläpp'!M58/'6 FV (kvartal)'!M58)*1000</f>
        <v>12.485755816873862</v>
      </c>
      <c r="N58" s="403">
        <f>('1 Utsläpp'!N58/'6 FV (kvartal)'!N58)*1000</f>
        <v>12.698445533115038</v>
      </c>
      <c r="O58" s="403">
        <f>('1 Utsläpp'!O58/'6 FV (kvartal)'!O58)*1000</f>
        <v>13.325022484663229</v>
      </c>
      <c r="P58" s="403">
        <f>('1 Utsläpp'!P58/'6 FV (kvartal)'!P58)*1000</f>
        <v>13.782642137615809</v>
      </c>
      <c r="Q58" s="403">
        <f>('1 Utsläpp'!Q58/'6 FV (kvartal)'!Q58)*1000</f>
        <v>11.491495681251999</v>
      </c>
      <c r="R58" s="403">
        <f>('1 Utsläpp'!R58/'6 FV (kvartal)'!R58)*1000</f>
        <v>11.764632168596954</v>
      </c>
      <c r="S58" s="403">
        <f>('1 Utsläpp'!S58/'6 FV (kvartal)'!S58)*1000</f>
        <v>11.489966954476179</v>
      </c>
      <c r="T58" s="403">
        <f>('1 Utsläpp'!T58/'6 FV (kvartal)'!T58)*1000</f>
        <v>12.646652162260166</v>
      </c>
      <c r="U58" s="403">
        <f>('1 Utsläpp'!U58/'6 FV (kvartal)'!U58)*1000</f>
        <v>10.763496615877239</v>
      </c>
      <c r="V58" s="403">
        <f>('1 Utsläpp'!V58/'6 FV (kvartal)'!V58)*1000</f>
        <v>11.148001112184174</v>
      </c>
      <c r="W58" s="403">
        <f>('1 Utsläpp'!W58/'6 FV (kvartal)'!W58)*1000</f>
        <v>11.381661620960672</v>
      </c>
      <c r="X58" s="403">
        <f>('1 Utsläpp'!X58/'6 FV (kvartal)'!X58)*1000</f>
        <v>12.345314973092751</v>
      </c>
      <c r="Y58" s="403">
        <f>('1 Utsläpp'!Y58/'6 FV (kvartal)'!Y58)*1000</f>
        <v>10.596026046312165</v>
      </c>
      <c r="Z58" s="403">
        <f>('1 Utsläpp'!Z58/'6 FV (kvartal)'!Z58)*1000</f>
        <v>11.025748738940287</v>
      </c>
      <c r="AA58" s="403">
        <f>('1 Utsläpp'!AA58/'6 FV (kvartal)'!AA58)*1000</f>
        <v>10.329032748402158</v>
      </c>
      <c r="AB58" s="403">
        <f>('1 Utsläpp'!AB58/'6 FV (kvartal)'!AB58)*1000</f>
        <v>11.116043590810836</v>
      </c>
      <c r="AC58" s="403">
        <f>('1 Utsläpp'!AC58/'6 FV (kvartal)'!AC58)*1000</f>
        <v>10.091390298131254</v>
      </c>
      <c r="AD58" s="403">
        <f>('1 Utsläpp'!AD58/'6 FV (kvartal)'!AD58)*1000</f>
        <v>10.740475923767667</v>
      </c>
      <c r="AE58" s="403">
        <f>('1 Utsläpp'!AE58/'6 FV (kvartal)'!AE58)*1000</f>
        <v>10.15521213587637</v>
      </c>
      <c r="AF58" s="403">
        <f>('1 Utsläpp'!AF58/'6 FV (kvartal)'!AF58)*1000</f>
        <v>11.20137600151652</v>
      </c>
      <c r="AG58" s="403">
        <f>('1 Utsläpp'!AG58/'6 FV (kvartal)'!AG58)*1000</f>
        <v>9.7746446950081438</v>
      </c>
      <c r="AH58" s="403">
        <f>('1 Utsläpp'!AH58/'6 FV (kvartal)'!AH58)*1000</f>
        <v>10.276601868763962</v>
      </c>
      <c r="AI58" s="403">
        <f>('1 Utsläpp'!AI58/'6 FV (kvartal)'!AI58)*1000</f>
        <v>9.5955879170453837</v>
      </c>
      <c r="AJ58" s="403">
        <f>('1 Utsläpp'!AJ58/'6 FV (kvartal)'!AJ58)*1000</f>
        <v>11.054956019314471</v>
      </c>
      <c r="AK58" s="403">
        <f>('1 Utsläpp'!AK58/'6 FV (kvartal)'!AK58)*1000</f>
        <v>9.4123469017378003</v>
      </c>
      <c r="AL58" s="403">
        <f>('1 Utsläpp'!AL58/'6 FV (kvartal)'!AL58)*1000</f>
        <v>10.393975510179512</v>
      </c>
      <c r="AM58" s="403">
        <f>('1 Utsläpp'!AM58/'6 FV (kvartal)'!AM58)*1000</f>
        <v>9.7993084330032225</v>
      </c>
      <c r="AN58" s="403">
        <f>('1 Utsläpp'!AN58/'6 FV (kvartal)'!AN58)*1000</f>
        <v>10.137222187399418</v>
      </c>
      <c r="AO58" s="403">
        <f>('1 Utsläpp'!AO58/'6 FV (kvartal)'!AO58)*1000</f>
        <v>9.3411316922932102</v>
      </c>
      <c r="AP58" s="403">
        <f>('1 Utsläpp'!AP58/'6 FV (kvartal)'!AP58)*1000</f>
        <v>10.149208330025589</v>
      </c>
      <c r="AQ58" s="403">
        <f>('1 Utsläpp'!AQ58/'6 FV (kvartal)'!AQ58)*1000</f>
        <v>9.3217676054663681</v>
      </c>
      <c r="AR58" s="403">
        <f>('1 Utsläpp'!AR58/'6 FV (kvartal)'!AR58)*1000</f>
        <v>9.9375667375055219</v>
      </c>
      <c r="AS58" s="403">
        <f>('1 Utsläpp'!AS58/'6 FV (kvartal)'!AS58)*1000</f>
        <v>8.9397849744673596</v>
      </c>
      <c r="AT58" s="403">
        <f>('1 Utsläpp'!AT58/'6 FV (kvartal)'!AT58)*1000</f>
        <v>9.7584336204249347</v>
      </c>
      <c r="AU58" s="403">
        <f>('1 Utsläpp'!AU58/'6 FV (kvartal)'!AU58)*1000</f>
        <v>8.9653325426166841</v>
      </c>
      <c r="AV58" s="403">
        <f>('1 Utsläpp'!AV58/'6 FV (kvartal)'!AV58)*1000</f>
        <v>9.5415878952598128</v>
      </c>
      <c r="AW58" s="403">
        <f>('1 Utsläpp'!AW58/'6 FV (kvartal)'!AW58)*1000</f>
        <v>8.5577604695209235</v>
      </c>
      <c r="AX58" s="403">
        <f>('1 Utsläpp'!AX58/'6 FV (kvartal)'!AX58)*1000</f>
        <v>9.4650159091086294</v>
      </c>
      <c r="AY58" s="403">
        <f>('1 Utsläpp'!AY58/'6 FV (kvartal)'!AY58)*1000</f>
        <v>8.2739790244926414</v>
      </c>
      <c r="AZ58" s="403">
        <f>('1 Utsläpp'!AZ58/'6 FV (kvartal)'!AZ58)*1000</f>
        <v>8.7793856332264699</v>
      </c>
      <c r="BA58" s="403">
        <f>('1 Utsläpp'!BA58/'6 FV (kvartal)'!BA58)*1000</f>
        <v>8.0309581363924583</v>
      </c>
      <c r="BB58" s="403">
        <f>('1 Utsläpp'!BB58/'6 FV (kvartal)'!BB58)*1000</f>
        <v>8.3614815946102894</v>
      </c>
      <c r="BC58" s="403">
        <f>('1 Utsläpp'!BC58/'6 FV (kvartal)'!BC58)*1000</f>
        <v>7.5847007642533972</v>
      </c>
      <c r="BD58" s="403">
        <f>('1 Utsläpp'!BD58/'6 FV (kvartal)'!BD58)*1000</f>
        <v>8.2268705555937949</v>
      </c>
      <c r="BE58" s="403">
        <f>('1 Utsläpp'!BE58/'6 FV (kvartal)'!BE58)*1000</f>
        <v>7.942298440076156</v>
      </c>
      <c r="BF58" s="403">
        <f>('1 Utsläpp'!BF58/'6 FV (kvartal)'!BF58)*1000</f>
        <v>8.4990299489021179</v>
      </c>
      <c r="BG58" s="403">
        <f>('1 Utsläpp'!BG58/'6 FV (kvartal)'!BH58)*1000</f>
        <v>8.4977133866543699</v>
      </c>
      <c r="BH58" s="403">
        <f>('1 Utsläpp'!BH58/'6 FV (kvartal)'!BI58)*1000</f>
        <v>7.7443968801416379</v>
      </c>
      <c r="BI58" s="403">
        <f>('1 Utsläpp'!BJ58/'6 FV (kvartal)'!BJ58)*1000</f>
        <v>8.181261166842356</v>
      </c>
      <c r="BJ58" s="403">
        <f>('1 Utsläpp'!BK58/'6 FV (kvartal)'!BK58)*1000</f>
        <v>7.7905488430767589</v>
      </c>
      <c r="BK58" s="403">
        <f>('1 Utsläpp'!BL58/'6 FV (kvartal)'!BL58)*1000</f>
        <v>7.7848848633067718</v>
      </c>
      <c r="BL58" s="403">
        <f>('1 Utsläpp'!BM58/'6 FV (kvartal)'!BM58)*1000</f>
        <v>7.5816364078608451</v>
      </c>
      <c r="BM58" s="403">
        <f>('1 Utsläpp'!BN58/'6 FV (kvartal)'!BN58)*1000</f>
        <v>8.0251215861692113</v>
      </c>
      <c r="BN58" s="403">
        <f>('1 Utsläpp'!BO58/'6 FV (kvartal)'!BO58)*1000</f>
        <v>7.4676602715172624</v>
      </c>
      <c r="BO58" s="403">
        <f>('1 Utsläpp'!BP58/'6 FV (kvartal)'!BP58)*1000</f>
        <v>8.3592997509526352</v>
      </c>
      <c r="BP58" s="403">
        <f>('1 Utsläpp'!BQ58/'6 FV (kvartal)'!BQ58)*1000</f>
        <v>7.9465750292032604</v>
      </c>
      <c r="BQ58" s="403">
        <f>('1 Utsläpp'!BR58/'6 FV (kvartal)'!BR58)*1000</f>
        <v>8.4829781787289562</v>
      </c>
      <c r="BR58" s="403">
        <f>('1 Utsläpp'!BS58/'6 FV (kvartal)'!BS58)*1000</f>
        <v>7.6574509035386891</v>
      </c>
      <c r="BS58" s="403">
        <f>('1 Utsläpp'!BT58/'6 FV (kvartal)'!BT58)*1000</f>
        <v>7.9895375483917137</v>
      </c>
      <c r="BT58" s="403">
        <f>('1 Utsläpp'!BU58/'6 FV (kvartal)'!BU58)*1000</f>
        <v>7.6852575328110886</v>
      </c>
      <c r="BU58" s="403">
        <f>('1 Utsläpp'!BV58/'6 FV (kvartal)'!BV58)*1000</f>
        <v>8.0981177060703082</v>
      </c>
      <c r="BV58" s="409"/>
    </row>
    <row r="59" spans="1:74" s="41" customFormat="1" ht="15.75" customHeight="1" x14ac:dyDescent="0.3">
      <c r="A59" s="334"/>
      <c r="B59" s="406"/>
      <c r="C59" s="406"/>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07"/>
      <c r="AK59" s="407"/>
      <c r="AL59" s="407"/>
      <c r="AM59" s="407"/>
      <c r="AN59" s="407"/>
      <c r="AO59" s="407"/>
      <c r="AP59" s="407"/>
      <c r="AQ59" s="407"/>
      <c r="AR59" s="407"/>
      <c r="AS59" s="407"/>
      <c r="AT59" s="407"/>
      <c r="AU59" s="407"/>
      <c r="AV59" s="407"/>
      <c r="AW59" s="407"/>
      <c r="AX59" s="407"/>
      <c r="AY59" s="407"/>
      <c r="AZ59" s="407"/>
      <c r="BA59" s="407"/>
      <c r="BB59" s="407"/>
      <c r="BC59" s="407"/>
      <c r="BD59" s="407"/>
      <c r="BE59" s="407"/>
      <c r="BF59" s="407"/>
      <c r="BG59" s="407"/>
      <c r="BH59" s="407"/>
      <c r="BI59" s="407"/>
      <c r="BJ59" s="407"/>
      <c r="BK59" s="407"/>
      <c r="BL59" s="407"/>
      <c r="BM59" s="407"/>
      <c r="BN59" s="407"/>
      <c r="BO59" s="407"/>
      <c r="BP59" s="407"/>
      <c r="BQ59" s="407"/>
      <c r="BR59" s="407"/>
      <c r="BS59" s="407"/>
      <c r="BT59" s="407"/>
      <c r="BU59" s="407"/>
      <c r="BV59" s="71"/>
    </row>
    <row r="60" spans="1:74" s="41" customFormat="1" ht="15.75" customHeight="1" x14ac:dyDescent="0.3">
      <c r="A60" s="334"/>
      <c r="B60" s="339"/>
      <c r="C60" s="339"/>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row>
    <row r="61" spans="1:74" ht="15.75" customHeight="1" x14ac:dyDescent="0.25">
      <c r="A61" s="334"/>
      <c r="B61" s="340" t="s">
        <v>169</v>
      </c>
      <c r="C61" s="340" t="s">
        <v>170</v>
      </c>
      <c r="D61" s="247" t="str">
        <f>D5</f>
        <v>2008K1</v>
      </c>
      <c r="E61" s="247" t="str">
        <f t="shared" ref="E61:BP61" si="2">E5</f>
        <v>2008K2</v>
      </c>
      <c r="F61" s="247" t="str">
        <f t="shared" si="2"/>
        <v>2008K3</v>
      </c>
      <c r="G61" s="247" t="str">
        <f t="shared" si="2"/>
        <v>2008K4</v>
      </c>
      <c r="H61" s="247" t="str">
        <f t="shared" si="2"/>
        <v>2009K1</v>
      </c>
      <c r="I61" s="247" t="str">
        <f t="shared" si="2"/>
        <v>2009K2</v>
      </c>
      <c r="J61" s="247" t="str">
        <f t="shared" si="2"/>
        <v>2009K3</v>
      </c>
      <c r="K61" s="247" t="str">
        <f t="shared" si="2"/>
        <v>2009K4</v>
      </c>
      <c r="L61" s="247" t="str">
        <f t="shared" si="2"/>
        <v>2010K1</v>
      </c>
      <c r="M61" s="247" t="str">
        <f t="shared" si="2"/>
        <v>2010K2</v>
      </c>
      <c r="N61" s="247" t="str">
        <f t="shared" si="2"/>
        <v>2010K3</v>
      </c>
      <c r="O61" s="247" t="str">
        <f t="shared" si="2"/>
        <v>2010K4</v>
      </c>
      <c r="P61" s="247" t="str">
        <f t="shared" si="2"/>
        <v>2011K1</v>
      </c>
      <c r="Q61" s="247" t="str">
        <f t="shared" si="2"/>
        <v>2011K2</v>
      </c>
      <c r="R61" s="247" t="str">
        <f t="shared" si="2"/>
        <v>2011K3</v>
      </c>
      <c r="S61" s="247" t="str">
        <f t="shared" si="2"/>
        <v>2011K4</v>
      </c>
      <c r="T61" s="247" t="str">
        <f t="shared" si="2"/>
        <v>2012K1</v>
      </c>
      <c r="U61" s="247" t="str">
        <f t="shared" si="2"/>
        <v>2012K2</v>
      </c>
      <c r="V61" s="247" t="str">
        <f t="shared" si="2"/>
        <v>2012K3</v>
      </c>
      <c r="W61" s="247" t="str">
        <f t="shared" si="2"/>
        <v>2012K4</v>
      </c>
      <c r="X61" s="247" t="str">
        <f t="shared" si="2"/>
        <v>2013K1</v>
      </c>
      <c r="Y61" s="247" t="str">
        <f t="shared" si="2"/>
        <v>2013K2</v>
      </c>
      <c r="Z61" s="247" t="str">
        <f t="shared" si="2"/>
        <v>2013K3</v>
      </c>
      <c r="AA61" s="247" t="str">
        <f t="shared" si="2"/>
        <v>2013K4</v>
      </c>
      <c r="AB61" s="247" t="str">
        <f t="shared" si="2"/>
        <v>2014K1</v>
      </c>
      <c r="AC61" s="247" t="str">
        <f t="shared" si="2"/>
        <v>2014K2</v>
      </c>
      <c r="AD61" s="247" t="str">
        <f t="shared" si="2"/>
        <v>2014K3</v>
      </c>
      <c r="AE61" s="247" t="str">
        <f t="shared" si="2"/>
        <v>2014K4</v>
      </c>
      <c r="AF61" s="247" t="str">
        <f t="shared" si="2"/>
        <v>2015K1</v>
      </c>
      <c r="AG61" s="247" t="str">
        <f t="shared" si="2"/>
        <v>2015K2</v>
      </c>
      <c r="AH61" s="247" t="str">
        <f t="shared" si="2"/>
        <v>2015K3</v>
      </c>
      <c r="AI61" s="247" t="str">
        <f t="shared" si="2"/>
        <v>2015K4</v>
      </c>
      <c r="AJ61" s="247" t="str">
        <f t="shared" si="2"/>
        <v>2016K1</v>
      </c>
      <c r="AK61" s="247" t="str">
        <f t="shared" si="2"/>
        <v>2016K2</v>
      </c>
      <c r="AL61" s="247" t="str">
        <f t="shared" si="2"/>
        <v>2016K3</v>
      </c>
      <c r="AM61" s="247" t="str">
        <f t="shared" si="2"/>
        <v>2016K4</v>
      </c>
      <c r="AN61" s="247" t="str">
        <f t="shared" si="2"/>
        <v>2017K1</v>
      </c>
      <c r="AO61" s="247" t="str">
        <f t="shared" si="2"/>
        <v>2017K2</v>
      </c>
      <c r="AP61" s="247" t="str">
        <f t="shared" si="2"/>
        <v>2017K3</v>
      </c>
      <c r="AQ61" s="247" t="str">
        <f t="shared" si="2"/>
        <v>2017K4</v>
      </c>
      <c r="AR61" s="247" t="str">
        <f t="shared" si="2"/>
        <v>2018K1</v>
      </c>
      <c r="AS61" s="247" t="str">
        <f t="shared" si="2"/>
        <v>2018K2</v>
      </c>
      <c r="AT61" s="247" t="str">
        <f t="shared" si="2"/>
        <v>2018K3</v>
      </c>
      <c r="AU61" s="247" t="str">
        <f t="shared" si="2"/>
        <v>2018K4</v>
      </c>
      <c r="AV61" s="247" t="str">
        <f t="shared" si="2"/>
        <v>2019K1</v>
      </c>
      <c r="AW61" s="247" t="str">
        <f t="shared" si="2"/>
        <v>2019K2</v>
      </c>
      <c r="AX61" s="247" t="str">
        <f t="shared" si="2"/>
        <v>2019K3</v>
      </c>
      <c r="AY61" s="247" t="str">
        <f t="shared" si="2"/>
        <v>2019K4</v>
      </c>
      <c r="AZ61" s="247" t="str">
        <f t="shared" si="2"/>
        <v>2020K1</v>
      </c>
      <c r="BA61" s="247" t="str">
        <f t="shared" si="2"/>
        <v>2020K2</v>
      </c>
      <c r="BB61" s="247" t="str">
        <f t="shared" si="2"/>
        <v>2020K3</v>
      </c>
      <c r="BC61" s="247" t="str">
        <f t="shared" si="2"/>
        <v>2020K4</v>
      </c>
      <c r="BD61" s="247" t="str">
        <f t="shared" si="2"/>
        <v>2021K1</v>
      </c>
      <c r="BE61" s="247" t="str">
        <f t="shared" si="2"/>
        <v>2021K2</v>
      </c>
      <c r="BF61" s="247" t="str">
        <f t="shared" si="2"/>
        <v>2021K3</v>
      </c>
      <c r="BG61" s="247" t="str">
        <f t="shared" si="2"/>
        <v>2021K4</v>
      </c>
      <c r="BH61" s="247" t="str">
        <f t="shared" si="2"/>
        <v>2022K1</v>
      </c>
      <c r="BI61" s="247" t="str">
        <f t="shared" si="2"/>
        <v>2022K3</v>
      </c>
      <c r="BJ61" s="247" t="str">
        <f t="shared" si="2"/>
        <v>2022K4</v>
      </c>
      <c r="BK61" s="247" t="str">
        <f t="shared" si="2"/>
        <v>2023K1</v>
      </c>
      <c r="BL61" s="247" t="str">
        <f t="shared" si="2"/>
        <v>2023K2</v>
      </c>
      <c r="BM61" s="247" t="str">
        <f t="shared" si="2"/>
        <v>2023K3</v>
      </c>
      <c r="BN61" s="247" t="str">
        <f t="shared" si="2"/>
        <v>2023K4</v>
      </c>
      <c r="BO61" s="247" t="str">
        <f t="shared" si="2"/>
        <v>2024K1</v>
      </c>
      <c r="BP61" s="247" t="str">
        <f t="shared" si="2"/>
        <v>2024K2</v>
      </c>
      <c r="BQ61" s="247" t="str">
        <f t="shared" ref="BQ61:BU61" si="3">BQ5</f>
        <v>2024K3</v>
      </c>
      <c r="BR61" s="247" t="str">
        <f t="shared" si="3"/>
        <v>2024K4</v>
      </c>
      <c r="BS61" s="247" t="str">
        <f t="shared" si="3"/>
        <v>2025K1</v>
      </c>
      <c r="BT61" s="247" t="str">
        <f t="shared" si="3"/>
        <v>2025K2</v>
      </c>
      <c r="BU61" s="247" t="str">
        <f t="shared" si="3"/>
        <v>2025K3</v>
      </c>
      <c r="BV61" s="410"/>
    </row>
    <row r="62" spans="1:74" ht="15.75" customHeight="1" x14ac:dyDescent="0.25">
      <c r="A62" s="334"/>
      <c r="B62" s="293" t="s">
        <v>86</v>
      </c>
      <c r="C62" s="293" t="s">
        <v>25</v>
      </c>
      <c r="D62" s="348">
        <f>('1 Utsläpp'!D43/'1 Utsläpp'!$D43)*100</f>
        <v>100</v>
      </c>
      <c r="E62" s="348">
        <f>('1 Utsläpp'!E43/'1 Utsläpp'!$D43)*100</f>
        <v>95.759478375640185</v>
      </c>
      <c r="F62" s="348">
        <f>('1 Utsläpp'!F43/'1 Utsläpp'!$D43)*100</f>
        <v>92.878844563004833</v>
      </c>
      <c r="G62" s="348">
        <f>('1 Utsläpp'!G43/'1 Utsläpp'!$D43)*100</f>
        <v>103.48822348424997</v>
      </c>
      <c r="H62" s="348">
        <f>('1 Utsläpp'!H43/'1 Utsläpp'!$D43)*100</f>
        <v>94.852479853513898</v>
      </c>
      <c r="I62" s="348">
        <f>('1 Utsläpp'!I43/'1 Utsläpp'!$D43)*100</f>
        <v>86.994246516772492</v>
      </c>
      <c r="J62" s="348">
        <f>('1 Utsläpp'!J43/'1 Utsläpp'!$D43)*100</f>
        <v>81.86142377796574</v>
      </c>
      <c r="K62" s="348">
        <f>('1 Utsläpp'!K43/'1 Utsläpp'!$D43)*100</f>
        <v>96.792131019546986</v>
      </c>
      <c r="L62" s="348">
        <f>('1 Utsläpp'!L43/'1 Utsläpp'!$D43)*100</f>
        <v>108.83238681253313</v>
      </c>
      <c r="M62" s="348">
        <f>('1 Utsläpp'!M43/'1 Utsläpp'!$D43)*100</f>
        <v>93.860259603855496</v>
      </c>
      <c r="N62" s="348">
        <f>('1 Utsläpp'!N43/'1 Utsläpp'!$D43)*100</f>
        <v>87.726793199921929</v>
      </c>
      <c r="O62" s="348">
        <f>('1 Utsläpp'!O43/'1 Utsläpp'!$D43)*100</f>
        <v>105.77759162352332</v>
      </c>
      <c r="P62" s="348">
        <f>('1 Utsläpp'!P43/'1 Utsläpp'!$D43)*100</f>
        <v>101.3892826270832</v>
      </c>
      <c r="Q62" s="348">
        <f>('1 Utsläpp'!Q43/'1 Utsläpp'!$D43)*100</f>
        <v>89.475668528725606</v>
      </c>
      <c r="R62" s="348">
        <f>('1 Utsläpp'!R43/'1 Utsläpp'!$D43)*100</f>
        <v>83.988888062684168</v>
      </c>
      <c r="S62" s="348">
        <f>('1 Utsläpp'!S43/'1 Utsläpp'!$D43)*100</f>
        <v>90.571583927426175</v>
      </c>
      <c r="T62" s="348">
        <f>('1 Utsläpp'!T43/'1 Utsläpp'!$D43)*100</f>
        <v>93.199515276009194</v>
      </c>
      <c r="U62" s="348">
        <f>('1 Utsläpp'!U43/'1 Utsläpp'!$D43)*100</f>
        <v>83.108786377536333</v>
      </c>
      <c r="V62" s="348">
        <f>('1 Utsläpp'!V43/'1 Utsläpp'!$D43)*100</f>
        <v>78.725821892979639</v>
      </c>
      <c r="W62" s="348">
        <f>('1 Utsläpp'!W43/'1 Utsläpp'!$D43)*100</f>
        <v>89.762413209774422</v>
      </c>
      <c r="X62" s="348">
        <f>('1 Utsläpp'!X43/'1 Utsläpp'!$D43)*100</f>
        <v>90.621659680072881</v>
      </c>
      <c r="Y62" s="348">
        <f>('1 Utsläpp'!Y43/'1 Utsläpp'!$D43)*100</f>
        <v>82.67733322799225</v>
      </c>
      <c r="Z62" s="348">
        <f>('1 Utsläpp'!Z43/'1 Utsläpp'!$D43)*100</f>
        <v>78.676327065537663</v>
      </c>
      <c r="AA62" s="348">
        <f>('1 Utsläpp'!AA43/'1 Utsläpp'!$D43)*100</f>
        <v>83.687155511353623</v>
      </c>
      <c r="AB62" s="348">
        <f>('1 Utsläpp'!AB43/'1 Utsläpp'!$D43)*100</f>
        <v>83.468611449338681</v>
      </c>
      <c r="AC62" s="348">
        <f>('1 Utsläpp'!AC43/'1 Utsläpp'!$D43)*100</f>
        <v>80.471444040636896</v>
      </c>
      <c r="AD62" s="348">
        <f>('1 Utsläpp'!AD43/'1 Utsläpp'!$D43)*100</f>
        <v>78.537427849089596</v>
      </c>
      <c r="AE62" s="348">
        <f>('1 Utsläpp'!AE43/'1 Utsläpp'!$D43)*100</f>
        <v>84.11715634788591</v>
      </c>
      <c r="AF62" s="348">
        <f>('1 Utsläpp'!AF43/'1 Utsläpp'!$D43)*100</f>
        <v>86.503538996347146</v>
      </c>
      <c r="AG62" s="348">
        <f>('1 Utsläpp'!AG43/'1 Utsläpp'!$D43)*100</f>
        <v>82.173322520378861</v>
      </c>
      <c r="AH62" s="348">
        <f>('1 Utsläpp'!AH43/'1 Utsläpp'!$D43)*100</f>
        <v>77.986362199894046</v>
      </c>
      <c r="AI62" s="348">
        <f>('1 Utsläpp'!AI43/'1 Utsläpp'!$D43)*100</f>
        <v>83.71428471841395</v>
      </c>
      <c r="AJ62" s="348">
        <f>('1 Utsläpp'!AJ43/'1 Utsläpp'!$D43)*100</f>
        <v>87.408155725134094</v>
      </c>
      <c r="AK62" s="348">
        <f>('1 Utsläpp'!AK43/'1 Utsläpp'!$D43)*100</f>
        <v>81.045746698021134</v>
      </c>
      <c r="AL62" s="348">
        <f>('1 Utsläpp'!AL43/'1 Utsläpp'!$D43)*100</f>
        <v>80.249182057311771</v>
      </c>
      <c r="AM62" s="348">
        <f>('1 Utsläpp'!AM43/'1 Utsläpp'!$D43)*100</f>
        <v>87.172067721936671</v>
      </c>
      <c r="AN62" s="348">
        <f>('1 Utsläpp'!AN43/'1 Utsläpp'!$D43)*100</f>
        <v>83.616689284021305</v>
      </c>
      <c r="AO62" s="348">
        <f>('1 Utsläpp'!AO43/'1 Utsläpp'!$D43)*100</f>
        <v>80.695564984617121</v>
      </c>
      <c r="AP62" s="348">
        <f>('1 Utsläpp'!AP43/'1 Utsläpp'!$D43)*100</f>
        <v>79.468128119568362</v>
      </c>
      <c r="AQ62" s="348">
        <f>('1 Utsläpp'!AQ43/'1 Utsläpp'!$D43)*100</f>
        <v>84.272495747627502</v>
      </c>
      <c r="AR62" s="348">
        <f>('1 Utsläpp'!AR43/'1 Utsläpp'!$D43)*100</f>
        <v>82.988651045200641</v>
      </c>
      <c r="AS62" s="348">
        <f>('1 Utsläpp'!AS43/'1 Utsläpp'!$D43)*100</f>
        <v>79.122709992843014</v>
      </c>
      <c r="AT62" s="348">
        <f>('1 Utsläpp'!AT43/'1 Utsläpp'!$D43)*100</f>
        <v>77.536087073717098</v>
      </c>
      <c r="AU62" s="348">
        <f>('1 Utsläpp'!AU43/'1 Utsläpp'!$D43)*100</f>
        <v>82.552899049141644</v>
      </c>
      <c r="AV62" s="348">
        <f>('1 Utsläpp'!AV43/'1 Utsläpp'!$D43)*100</f>
        <v>81.333130396795156</v>
      </c>
      <c r="AW62" s="348">
        <f>('1 Utsläpp'!AW43/'1 Utsläpp'!$D43)*100</f>
        <v>77.353734651956103</v>
      </c>
      <c r="AX62" s="348">
        <f>('1 Utsläpp'!AX43/'1 Utsläpp'!$D43)*100</f>
        <v>77.573847212023765</v>
      </c>
      <c r="AY62" s="348">
        <f>('1 Utsläpp'!AY43/'1 Utsläpp'!$D43)*100</f>
        <v>78.539286809744681</v>
      </c>
      <c r="AZ62" s="348">
        <f>('1 Utsläpp'!AZ43/'1 Utsläpp'!$D43)*100</f>
        <v>76.949933542156586</v>
      </c>
      <c r="BA62" s="348">
        <f>('1 Utsläpp'!BA43/'1 Utsläpp'!$D43)*100</f>
        <v>67.395979532843199</v>
      </c>
      <c r="BB62" s="348">
        <f>('1 Utsläpp'!BB43/'1 Utsläpp'!$D43)*100</f>
        <v>67.426768568693248</v>
      </c>
      <c r="BC62" s="348">
        <f>('1 Utsläpp'!BC43/'1 Utsläpp'!$D43)*100</f>
        <v>70.907323840240934</v>
      </c>
      <c r="BD62" s="348">
        <f>('1 Utsläpp'!BD43/'1 Utsläpp'!$D43)*100</f>
        <v>72.208305836206975</v>
      </c>
      <c r="BE62" s="348">
        <f>('1 Utsläpp'!BE43/'1 Utsläpp'!$D43)*100</f>
        <v>74.130354968537091</v>
      </c>
      <c r="BF62" s="348">
        <f>('1 Utsläpp'!BF43/'1 Utsläpp'!$D43)*100</f>
        <v>71.434397278481612</v>
      </c>
      <c r="BG62" s="348">
        <f>('1 Utsläpp'!BG43/'1 Utsläpp'!$D43)*100</f>
        <v>76.651221801890571</v>
      </c>
      <c r="BH62" s="348">
        <f>('1 Utsläpp'!BH43/'1 Utsläpp'!$D43)*100</f>
        <v>73.335649288482813</v>
      </c>
      <c r="BI62" s="348">
        <f>('1 Utsläpp'!BJ43/'1 Utsläpp'!$D43)*100</f>
        <v>70.198769368046328</v>
      </c>
      <c r="BJ62" s="348">
        <f>('1 Utsläpp'!BK43/'1 Utsläpp'!$D43)*100</f>
        <v>76.05641248477977</v>
      </c>
      <c r="BK62" s="348">
        <f>('1 Utsläpp'!BL43/'1 Utsläpp'!$D43)*100</f>
        <v>71.12023292777009</v>
      </c>
      <c r="BL62" s="348">
        <f>('1 Utsläpp'!BM43/'1 Utsläpp'!$D43)*100</f>
        <v>70.619126846180308</v>
      </c>
      <c r="BM62" s="348">
        <f>('1 Utsläpp'!BN43/'1 Utsläpp'!$D43)*100</f>
        <v>68.682147936088938</v>
      </c>
      <c r="BN62" s="348">
        <f>('1 Utsläpp'!BO43/'1 Utsläpp'!$D43)*100</f>
        <v>72.802824690715426</v>
      </c>
      <c r="BO62" s="348">
        <f>('1 Utsläpp'!BP43/'1 Utsläpp'!$D43)*100</f>
        <v>75.928376569659903</v>
      </c>
      <c r="BP62" s="348">
        <f>('1 Utsläpp'!BQ43/'1 Utsläpp'!$D43)*100</f>
        <v>74.691412531253789</v>
      </c>
      <c r="BQ62" s="348">
        <f>('1 Utsläpp'!BR43/'1 Utsläpp'!$D43)*100</f>
        <v>73.727889986708433</v>
      </c>
      <c r="BR62" s="348">
        <f>('1 Utsläpp'!BS43/'1 Utsläpp'!$D43)*100</f>
        <v>76.040611319211436</v>
      </c>
      <c r="BS62" s="348">
        <f>('1 Utsläpp'!BT43/'1 Utsläpp'!$D43)*100</f>
        <v>72.629011869463795</v>
      </c>
      <c r="BT62" s="348">
        <f>('1 Utsläpp'!BU43/'1 Utsläpp'!$D43)*100</f>
        <v>73.194716833818219</v>
      </c>
      <c r="BU62" s="348">
        <f>('1 Utsläpp'!BV43/'1 Utsläpp'!$D43)*100</f>
        <v>72.217019714277754</v>
      </c>
      <c r="BV62" s="410"/>
    </row>
    <row r="63" spans="1:74" ht="15.75" customHeight="1" x14ac:dyDescent="0.25">
      <c r="A63" s="334"/>
      <c r="B63" s="193" t="s">
        <v>168</v>
      </c>
      <c r="C63" s="293" t="s">
        <v>334</v>
      </c>
      <c r="D63" s="349">
        <f>('6 FV (kvartal)'!D43/'6 FV (kvartal)'!$D43)*100</f>
        <v>100</v>
      </c>
      <c r="E63" s="349">
        <f>('6 FV (kvartal)'!E43/'6 FV (kvartal)'!$D43)*100</f>
        <v>105.58892306498093</v>
      </c>
      <c r="F63" s="349">
        <f>('6 FV (kvartal)'!F43/'6 FV (kvartal)'!$D43)*100</f>
        <v>93.860108738190647</v>
      </c>
      <c r="G63" s="349">
        <f>('6 FV (kvartal)'!G43/'6 FV (kvartal)'!$D43)*100</f>
        <v>102.50207805733173</v>
      </c>
      <c r="H63" s="349">
        <f>('6 FV (kvartal)'!H43/'6 FV (kvartal)'!$D43)*100</f>
        <v>93.638233667439678</v>
      </c>
      <c r="I63" s="349">
        <f>('6 FV (kvartal)'!I43/'6 FV (kvartal)'!$D43)*100</f>
        <v>99.011265173052848</v>
      </c>
      <c r="J63" s="349">
        <f>('6 FV (kvartal)'!J43/'6 FV (kvartal)'!$D43)*100</f>
        <v>89.749517276176249</v>
      </c>
      <c r="K63" s="349">
        <f>('6 FV (kvartal)'!K43/'6 FV (kvartal)'!$D43)*100</f>
        <v>102.446609289644</v>
      </c>
      <c r="L63" s="349">
        <f>('6 FV (kvartal)'!L43/'6 FV (kvartal)'!$D43)*100</f>
        <v>95.693731544101709</v>
      </c>
      <c r="M63" s="349">
        <f>('6 FV (kvartal)'!M43/'6 FV (kvartal)'!$D43)*100</f>
        <v>104.63358270021314</v>
      </c>
      <c r="N63" s="349">
        <f>('6 FV (kvartal)'!N43/'6 FV (kvartal)'!$D43)*100</f>
        <v>96.158100542397221</v>
      </c>
      <c r="O63" s="349">
        <f>('6 FV (kvartal)'!O43/'6 FV (kvartal)'!$D43)*100</f>
        <v>110.49176377743926</v>
      </c>
      <c r="P63" s="349">
        <f>('6 FV (kvartal)'!P43/'6 FV (kvartal)'!$D43)*100</f>
        <v>102.391463955004</v>
      </c>
      <c r="Q63" s="349">
        <f>('6 FV (kvartal)'!Q43/'6 FV (kvartal)'!$D43)*100</f>
        <v>108.37586477911141</v>
      </c>
      <c r="R63" s="349">
        <f>('6 FV (kvartal)'!R43/'6 FV (kvartal)'!$D43)*100</f>
        <v>99.368254399498028</v>
      </c>
      <c r="S63" s="349">
        <f>('6 FV (kvartal)'!S43/'6 FV (kvartal)'!$D43)*100</f>
        <v>109.71786935245468</v>
      </c>
      <c r="T63" s="349">
        <f>('6 FV (kvartal)'!T43/'6 FV (kvartal)'!$D43)*100</f>
        <v>102.57517392612144</v>
      </c>
      <c r="U63" s="349">
        <f>('6 FV (kvartal)'!U43/'6 FV (kvartal)'!$D43)*100</f>
        <v>107.47259713503006</v>
      </c>
      <c r="V63" s="349">
        <f>('6 FV (kvartal)'!V43/'6 FV (kvartal)'!$D43)*100</f>
        <v>98.293405523589598</v>
      </c>
      <c r="W63" s="349">
        <f>('6 FV (kvartal)'!W43/'6 FV (kvartal)'!$D43)*100</f>
        <v>109.77236782099922</v>
      </c>
      <c r="X63" s="349">
        <f>('6 FV (kvartal)'!X43/'6 FV (kvartal)'!$D43)*100</f>
        <v>102.1724997816827</v>
      </c>
      <c r="Y63" s="349">
        <f>('6 FV (kvartal)'!Y43/'6 FV (kvartal)'!$D43)*100</f>
        <v>108.60445108560302</v>
      </c>
      <c r="Z63" s="349">
        <f>('6 FV (kvartal)'!Z43/'6 FV (kvartal)'!$D43)*100</f>
        <v>99.320790599741898</v>
      </c>
      <c r="AA63" s="349">
        <f>('6 FV (kvartal)'!AA43/'6 FV (kvartal)'!$D43)*100</f>
        <v>112.77253277185358</v>
      </c>
      <c r="AB63" s="349">
        <f>('6 FV (kvartal)'!AB43/'6 FV (kvartal)'!$D43)*100</f>
        <v>104.51464019690604</v>
      </c>
      <c r="AC63" s="349">
        <f>('6 FV (kvartal)'!AC43/'6 FV (kvartal)'!$D43)*100</f>
        <v>110.99284242665345</v>
      </c>
      <c r="AD63" s="349">
        <f>('6 FV (kvartal)'!AD43/'6 FV (kvartal)'!$D43)*100</f>
        <v>101.77880090431881</v>
      </c>
      <c r="AE63" s="349">
        <f>('6 FV (kvartal)'!AE43/'6 FV (kvartal)'!$D43)*100</f>
        <v>115.29215707202532</v>
      </c>
      <c r="AF63" s="349">
        <f>('6 FV (kvartal)'!AF43/'6 FV (kvartal)'!$D43)*100</f>
        <v>107.48965822829845</v>
      </c>
      <c r="AG63" s="349">
        <f>('6 FV (kvartal)'!AG43/'6 FV (kvartal)'!$D43)*100</f>
        <v>117.01298260253637</v>
      </c>
      <c r="AH63" s="349">
        <f>('6 FV (kvartal)'!AH43/'6 FV (kvartal)'!$D43)*100</f>
        <v>105.62660301504287</v>
      </c>
      <c r="AI63" s="349">
        <f>('6 FV (kvartal)'!AI43/'6 FV (kvartal)'!$D43)*100</f>
        <v>121.4317249007869</v>
      </c>
      <c r="AJ63" s="349">
        <f>('6 FV (kvartal)'!AJ43/'6 FV (kvartal)'!$D43)*100</f>
        <v>110.05229912381986</v>
      </c>
      <c r="AK63" s="349">
        <f>('6 FV (kvartal)'!AK43/'6 FV (kvartal)'!$D43)*100</f>
        <v>119.84957128949523</v>
      </c>
      <c r="AL63" s="349">
        <f>('6 FV (kvartal)'!AL43/'6 FV (kvartal)'!$D43)*100</f>
        <v>107.46402615926489</v>
      </c>
      <c r="AM63" s="349">
        <f>('6 FV (kvartal)'!AM43/'6 FV (kvartal)'!$D43)*100</f>
        <v>123.81866079312252</v>
      </c>
      <c r="AN63" s="349">
        <f>('6 FV (kvartal)'!AN43/'6 FV (kvartal)'!$D43)*100</f>
        <v>114.8095949647943</v>
      </c>
      <c r="AO63" s="349">
        <f>('6 FV (kvartal)'!AO43/'6 FV (kvartal)'!$D43)*100</f>
        <v>120.24149128509653</v>
      </c>
      <c r="AP63" s="349">
        <f>('6 FV (kvartal)'!AP43/'6 FV (kvartal)'!$D43)*100</f>
        <v>108.98456577496177</v>
      </c>
      <c r="AQ63" s="349">
        <f>('6 FV (kvartal)'!AQ43/'6 FV (kvartal)'!$D43)*100</f>
        <v>125.83219323184005</v>
      </c>
      <c r="AR63" s="349">
        <f>('6 FV (kvartal)'!AR43/'6 FV (kvartal)'!$D43)*100</f>
        <v>116.2365815714318</v>
      </c>
      <c r="AS63" s="349">
        <f>('6 FV (kvartal)'!AS43/'6 FV (kvartal)'!$D43)*100</f>
        <v>123.19079638919345</v>
      </c>
      <c r="AT63" s="349">
        <f>('6 FV (kvartal)'!AT43/'6 FV (kvartal)'!$D43)*100</f>
        <v>110.59307917964443</v>
      </c>
      <c r="AU63" s="349">
        <f>('6 FV (kvartal)'!AU43/'6 FV (kvartal)'!$D43)*100</f>
        <v>128.16519666346468</v>
      </c>
      <c r="AV63" s="349">
        <f>('6 FV (kvartal)'!AV43/'6 FV (kvartal)'!$D43)*100</f>
        <v>118.64543005275192</v>
      </c>
      <c r="AW63" s="349">
        <f>('6 FV (kvartal)'!AW43/'6 FV (kvartal)'!$D43)*100</f>
        <v>125.81294896549939</v>
      </c>
      <c r="AX63" s="349">
        <f>('6 FV (kvartal)'!AX43/'6 FV (kvartal)'!$D43)*100</f>
        <v>114.0770191116588</v>
      </c>
      <c r="AY63" s="349">
        <f>('6 FV (kvartal)'!AY43/'6 FV (kvartal)'!$D43)*100</f>
        <v>132.12248086084938</v>
      </c>
      <c r="AZ63" s="349">
        <f>('6 FV (kvartal)'!AZ43/'6 FV (kvartal)'!$D43)*100</f>
        <v>121.99676243519211</v>
      </c>
      <c r="BA63" s="349">
        <f>('6 FV (kvartal)'!BA43/'6 FV (kvartal)'!$D43)*100</f>
        <v>116.80752175895827</v>
      </c>
      <c r="BB63" s="349">
        <f>('6 FV (kvartal)'!BB43/'6 FV (kvartal)'!$D43)*100</f>
        <v>112.24145570746127</v>
      </c>
      <c r="BC63" s="349">
        <f>('6 FV (kvartal)'!BC43/'6 FV (kvartal)'!$D43)*100</f>
        <v>130.12382634232799</v>
      </c>
      <c r="BD63" s="349">
        <f>('6 FV (kvartal)'!BD43/'6 FV (kvartal)'!$D43)*100</f>
        <v>122.16777765918565</v>
      </c>
      <c r="BE63" s="349">
        <f>('6 FV (kvartal)'!BE43/'6 FV (kvartal)'!$D43)*100</f>
        <v>129.91343314477186</v>
      </c>
      <c r="BF63" s="349">
        <f>('6 FV (kvartal)'!BF43/'6 FV (kvartal)'!$D43)*100</f>
        <v>116.9882399743841</v>
      </c>
      <c r="BG63" s="349">
        <f>('6 FV (kvartal)'!BH43/'6 FV (kvartal)'!$D43)*100</f>
        <v>125.55129162987615</v>
      </c>
      <c r="BH63" s="349">
        <f>('6 FV (kvartal)'!BI43/'6 FV (kvartal)'!$D43)*100</f>
        <v>131.80495046622872</v>
      </c>
      <c r="BI63" s="349">
        <f>('6 FV (kvartal)'!BJ43/'6 FV (kvartal)'!$D43)*100</f>
        <v>119.42999776831198</v>
      </c>
      <c r="BJ63" s="349">
        <f>('6 FV (kvartal)'!BK43/'6 FV (kvartal)'!$D43)*100</f>
        <v>135.8851392217554</v>
      </c>
      <c r="BK63" s="349">
        <f>('6 FV (kvartal)'!BL43/'6 FV (kvartal)'!$D43)*100</f>
        <v>127.1584304441059</v>
      </c>
      <c r="BL63" s="349">
        <f>('6 FV (kvartal)'!BM43/'6 FV (kvartal)'!$D43)*100</f>
        <v>129.64732860474217</v>
      </c>
      <c r="BM63" s="349">
        <f>('6 FV (kvartal)'!BN43/'6 FV (kvartal)'!$D43)*100</f>
        <v>119.12322152252872</v>
      </c>
      <c r="BN63" s="349">
        <f>('6 FV (kvartal)'!BO43/'6 FV (kvartal)'!$D43)*100</f>
        <v>135.69625432187411</v>
      </c>
      <c r="BO63" s="349">
        <f>('6 FV (kvartal)'!BP43/'6 FV (kvartal)'!$D43)*100</f>
        <v>126.42658231532782</v>
      </c>
      <c r="BP63" s="349">
        <f>('6 FV (kvartal)'!BQ43/'6 FV (kvartal)'!$D43)*100</f>
        <v>130.82624206376158</v>
      </c>
      <c r="BQ63" s="349">
        <f>('6 FV (kvartal)'!BR43/'6 FV (kvartal)'!$D43)*100</f>
        <v>120.97277340604109</v>
      </c>
      <c r="BR63" s="349">
        <f>('6 FV (kvartal)'!BS43/'6 FV (kvartal)'!$D43)*100</f>
        <v>138.2183043699039</v>
      </c>
      <c r="BS63" s="349">
        <f>('6 FV (kvartal)'!BT43/'6 FV (kvartal)'!$D43)*100</f>
        <v>126.52975745755751</v>
      </c>
      <c r="BT63" s="349">
        <f>('6 FV (kvartal)'!BU43/'6 FV (kvartal)'!$D43)*100</f>
        <v>132.56396697101715</v>
      </c>
      <c r="BU63" s="349">
        <f>('6 FV (kvartal)'!BV43/'6 FV (kvartal)'!$D43)*100</f>
        <v>124.12511360585803</v>
      </c>
      <c r="BV63" s="410"/>
    </row>
    <row r="64" spans="1:74" ht="15.75" customHeight="1" x14ac:dyDescent="0.25">
      <c r="A64" s="334"/>
      <c r="B64" s="294" t="s">
        <v>216</v>
      </c>
      <c r="C64" s="294" t="s">
        <v>335</v>
      </c>
      <c r="D64" s="350">
        <f t="shared" ref="D64:BO64" si="4">(D43/$D43)*100</f>
        <v>100</v>
      </c>
      <c r="E64" s="350">
        <f t="shared" si="4"/>
        <v>90.690837254499158</v>
      </c>
      <c r="F64" s="350">
        <f t="shared" si="4"/>
        <v>98.954546091649092</v>
      </c>
      <c r="G64" s="350">
        <f t="shared" si="4"/>
        <v>100.96207359461206</v>
      </c>
      <c r="H64" s="350">
        <f t="shared" si="4"/>
        <v>101.29674187403693</v>
      </c>
      <c r="I64" s="350">
        <f t="shared" si="4"/>
        <v>87.862978384048603</v>
      </c>
      <c r="J64" s="350">
        <f t="shared" si="4"/>
        <v>91.210990612977511</v>
      </c>
      <c r="K64" s="350">
        <f t="shared" si="4"/>
        <v>94.480560841100854</v>
      </c>
      <c r="L64" s="350">
        <f t="shared" si="4"/>
        <v>113.72990169411072</v>
      </c>
      <c r="M64" s="350">
        <f t="shared" si="4"/>
        <v>89.703761623814017</v>
      </c>
      <c r="N64" s="350">
        <f t="shared" si="4"/>
        <v>91.23182831720159</v>
      </c>
      <c r="O64" s="350">
        <f t="shared" si="4"/>
        <v>95.733462845781361</v>
      </c>
      <c r="P64" s="350">
        <f t="shared" si="4"/>
        <v>99.021225706508901</v>
      </c>
      <c r="Q64" s="350">
        <f t="shared" si="4"/>
        <v>82.560511707188994</v>
      </c>
      <c r="R64" s="350">
        <f t="shared" si="4"/>
        <v>84.522857496335817</v>
      </c>
      <c r="S64" s="350">
        <f t="shared" si="4"/>
        <v>82.549528588161408</v>
      </c>
      <c r="T64" s="350">
        <f t="shared" si="4"/>
        <v>90.85971947084883</v>
      </c>
      <c r="U64" s="350">
        <f t="shared" si="4"/>
        <v>77.330211228744474</v>
      </c>
      <c r="V64" s="350">
        <f t="shared" si="4"/>
        <v>80.092679131039063</v>
      </c>
      <c r="W64" s="350">
        <f t="shared" si="4"/>
        <v>81.771410229709076</v>
      </c>
      <c r="X64" s="350">
        <f t="shared" si="4"/>
        <v>88.694766080607707</v>
      </c>
      <c r="Y64" s="350">
        <f t="shared" si="4"/>
        <v>76.127020947626903</v>
      </c>
      <c r="Z64" s="350">
        <f t="shared" si="4"/>
        <v>79.214358434378113</v>
      </c>
      <c r="AA64" s="350">
        <f t="shared" si="4"/>
        <v>74.208810828660162</v>
      </c>
      <c r="AB64" s="350">
        <f t="shared" si="4"/>
        <v>79.8630807053284</v>
      </c>
      <c r="AC64" s="350">
        <f t="shared" si="4"/>
        <v>72.50147151949389</v>
      </c>
      <c r="AD64" s="350">
        <f t="shared" si="4"/>
        <v>77.164819344768858</v>
      </c>
      <c r="AE64" s="350">
        <f t="shared" si="4"/>
        <v>72.959998740709011</v>
      </c>
      <c r="AF64" s="350">
        <f t="shared" si="4"/>
        <v>80.476150377761314</v>
      </c>
      <c r="AG64" s="350">
        <f t="shared" si="4"/>
        <v>70.225816565586527</v>
      </c>
      <c r="AH64" s="350">
        <f t="shared" si="4"/>
        <v>73.832121808165681</v>
      </c>
      <c r="AI64" s="350">
        <f t="shared" si="4"/>
        <v>68.939385310396304</v>
      </c>
      <c r="AJ64" s="350">
        <f t="shared" si="4"/>
        <v>79.424197786900521</v>
      </c>
      <c r="AK64" s="350">
        <f t="shared" si="4"/>
        <v>67.622892452619709</v>
      </c>
      <c r="AL64" s="350">
        <f t="shared" si="4"/>
        <v>74.675391315024882</v>
      </c>
      <c r="AM64" s="350">
        <f t="shared" si="4"/>
        <v>70.403012892850342</v>
      </c>
      <c r="AN64" s="350">
        <f t="shared" si="4"/>
        <v>72.830750173504114</v>
      </c>
      <c r="AO64" s="350">
        <f t="shared" si="4"/>
        <v>67.111247641868715</v>
      </c>
      <c r="AP64" s="350">
        <f t="shared" si="4"/>
        <v>72.916864470203222</v>
      </c>
      <c r="AQ64" s="350">
        <f t="shared" si="4"/>
        <v>66.972126594312243</v>
      </c>
      <c r="AR64" s="350">
        <f t="shared" si="4"/>
        <v>71.396328009010617</v>
      </c>
      <c r="AS64" s="350">
        <f t="shared" si="4"/>
        <v>64.227777002814975</v>
      </c>
      <c r="AT64" s="350">
        <f t="shared" si="4"/>
        <v>70.109348296351854</v>
      </c>
      <c r="AU64" s="350">
        <f t="shared" si="4"/>
        <v>64.411323197130102</v>
      </c>
      <c r="AV64" s="350">
        <f t="shared" si="4"/>
        <v>68.551422807126201</v>
      </c>
      <c r="AW64" s="350">
        <f t="shared" si="4"/>
        <v>61.483126568448974</v>
      </c>
      <c r="AX64" s="350">
        <f t="shared" si="4"/>
        <v>68.001292298928632</v>
      </c>
      <c r="AY64" s="350">
        <f t="shared" si="4"/>
        <v>59.44430220960033</v>
      </c>
      <c r="AZ64" s="350">
        <f t="shared" si="4"/>
        <v>63.075389876050536</v>
      </c>
      <c r="BA64" s="350">
        <f t="shared" si="4"/>
        <v>57.698321578913571</v>
      </c>
      <c r="BB64" s="350">
        <f t="shared" si="4"/>
        <v>60.072963366075669</v>
      </c>
      <c r="BC64" s="350">
        <f t="shared" si="4"/>
        <v>54.492190887239126</v>
      </c>
      <c r="BD64" s="350">
        <f t="shared" si="4"/>
        <v>59.105851984676505</v>
      </c>
      <c r="BE64" s="350">
        <f t="shared" si="4"/>
        <v>57.061347063261969</v>
      </c>
      <c r="BF64" s="350">
        <f t="shared" si="4"/>
        <v>61.061177853537217</v>
      </c>
      <c r="BG64" s="350">
        <f t="shared" si="4"/>
        <v>61.051719027994977</v>
      </c>
      <c r="BH64" s="350">
        <f t="shared" si="4"/>
        <v>55.639525699964501</v>
      </c>
      <c r="BI64" s="350">
        <f t="shared" si="4"/>
        <v>58.778171882937066</v>
      </c>
      <c r="BJ64" s="350">
        <f t="shared" si="4"/>
        <v>55.971103919362974</v>
      </c>
      <c r="BK64" s="350">
        <f t="shared" si="4"/>
        <v>55.930411125223721</v>
      </c>
      <c r="BL64" s="350">
        <f t="shared" si="4"/>
        <v>54.470175055806926</v>
      </c>
      <c r="BM64" s="350">
        <f t="shared" si="4"/>
        <v>57.656388954440487</v>
      </c>
      <c r="BN64" s="350">
        <f t="shared" si="4"/>
        <v>53.651314883037024</v>
      </c>
      <c r="BO64" s="350">
        <f t="shared" si="4"/>
        <v>60.057287936711425</v>
      </c>
      <c r="BP64" s="350">
        <f t="shared" ref="BP64:BU64" si="5">(BP43/$D43)*100</f>
        <v>57.092072166110952</v>
      </c>
      <c r="BQ64" s="350">
        <f t="shared" si="5"/>
        <v>60.945854104909401</v>
      </c>
      <c r="BR64" s="350">
        <f t="shared" si="5"/>
        <v>55.014863382862302</v>
      </c>
      <c r="BS64" s="350">
        <f t="shared" si="5"/>
        <v>57.400735865494788</v>
      </c>
      <c r="BT64" s="350">
        <f t="shared" si="5"/>
        <v>55.214639774487885</v>
      </c>
      <c r="BU64" s="350">
        <f t="shared" si="5"/>
        <v>58.180828694822239</v>
      </c>
      <c r="BV64" s="410"/>
    </row>
    <row r="65" spans="1:63" ht="15.75" customHeight="1" x14ac:dyDescent="0.3">
      <c r="A65" s="334"/>
      <c r="B65" s="339"/>
      <c r="C65" s="339"/>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BA65" s="42"/>
      <c r="BB65" s="42"/>
    </row>
    <row r="66" spans="1:63" ht="15.75" customHeight="1" x14ac:dyDescent="0.3">
      <c r="C66" s="52"/>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BA66" s="42"/>
      <c r="BB66" s="42"/>
    </row>
    <row r="67" spans="1:63" ht="15.75" customHeight="1" x14ac:dyDescent="0.3">
      <c r="C67" s="52"/>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BA67" s="42"/>
      <c r="BB67" s="42"/>
    </row>
    <row r="68" spans="1:63" ht="15.75" customHeight="1" x14ac:dyDescent="0.3">
      <c r="C68" s="52"/>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BA68" s="42"/>
      <c r="BB68" s="42"/>
    </row>
    <row r="69" spans="1:63" s="2" customFormat="1" ht="15.75" customHeight="1" x14ac:dyDescent="0.3">
      <c r="A69"/>
      <c r="B69" s="55" t="s">
        <v>87</v>
      </c>
      <c r="C69" s="55" t="s">
        <v>89</v>
      </c>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2"/>
      <c r="AM69" s="72"/>
      <c r="AN69" s="72"/>
      <c r="AO69" s="72"/>
      <c r="AP69" s="72"/>
      <c r="AQ69" s="72"/>
      <c r="BC69" s="109"/>
      <c r="BD69" s="109"/>
      <c r="BE69" s="109"/>
      <c r="BF69" s="109"/>
      <c r="BG69" s="109"/>
      <c r="BH69" s="109"/>
      <c r="BI69" s="109"/>
      <c r="BJ69" s="109"/>
      <c r="BK69" s="109"/>
    </row>
    <row r="70" spans="1:63" s="45" customFormat="1" ht="15.75" customHeight="1" x14ac:dyDescent="0.3">
      <c r="A70"/>
      <c r="B70" s="56">
        <f>'1 Utsläpp'!$B$71</f>
        <v>46051</v>
      </c>
      <c r="C70" s="56">
        <f>'1 Utsläpp'!$C$71</f>
        <v>46051</v>
      </c>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2"/>
      <c r="AM70" s="72"/>
      <c r="AN70" s="72"/>
      <c r="AO70" s="72"/>
      <c r="AP70" s="72"/>
      <c r="AQ70" s="72"/>
      <c r="BC70" s="109"/>
      <c r="BD70" s="109"/>
      <c r="BE70" s="109"/>
      <c r="BF70" s="109"/>
      <c r="BG70" s="109"/>
      <c r="BH70" s="109"/>
      <c r="BI70" s="109"/>
      <c r="BJ70" s="109"/>
      <c r="BK70" s="109"/>
    </row>
    <row r="71" spans="1:63" s="45" customFormat="1" ht="15.75" customHeight="1" x14ac:dyDescent="0.3">
      <c r="A71"/>
      <c r="B71" s="57"/>
      <c r="C71" s="57"/>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2"/>
      <c r="AM71" s="72"/>
      <c r="AN71" s="72"/>
      <c r="AO71" s="72"/>
      <c r="AP71" s="72"/>
      <c r="AQ71" s="72"/>
      <c r="BC71" s="109"/>
      <c r="BD71" s="109"/>
      <c r="BE71" s="109"/>
      <c r="BF71" s="109"/>
      <c r="BG71" s="109"/>
      <c r="BH71" s="109"/>
      <c r="BI71" s="109"/>
      <c r="BJ71" s="109"/>
      <c r="BK71" s="109"/>
    </row>
    <row r="72" spans="1:63" s="45" customFormat="1" ht="15.75" customHeight="1" x14ac:dyDescent="0.3">
      <c r="A72"/>
      <c r="B72" s="55" t="s">
        <v>88</v>
      </c>
      <c r="C72" s="55" t="s">
        <v>90</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26"/>
      <c r="AM72" s="26"/>
      <c r="AN72" s="26"/>
      <c r="AO72" s="26"/>
      <c r="AP72" s="26"/>
      <c r="AQ72" s="26"/>
      <c r="BC72" s="109"/>
      <c r="BD72" s="109"/>
      <c r="BE72" s="109"/>
      <c r="BF72" s="109"/>
      <c r="BG72" s="109"/>
      <c r="BH72" s="109"/>
      <c r="BI72" s="109"/>
      <c r="BJ72" s="109"/>
      <c r="BK72" s="109"/>
    </row>
    <row r="73" spans="1:63" s="45" customFormat="1" ht="15.75" customHeight="1" x14ac:dyDescent="0.3">
      <c r="A73"/>
      <c r="B73" s="57" t="str">
        <f>'1 Utsläpp'!$B$74</f>
        <v>Environmental Accounts, Statistics Sweden</v>
      </c>
      <c r="C73" s="57" t="str">
        <f>'1 Utsläpp'!$C$74</f>
        <v>Miljöräkenskaperna, Statistiska centralbyrån (SCB)</v>
      </c>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1"/>
      <c r="AJ73" s="71"/>
      <c r="AK73" s="71"/>
      <c r="AL73" s="73"/>
      <c r="AM73" s="73"/>
      <c r="AN73" s="73"/>
      <c r="AO73" s="73"/>
      <c r="AP73" s="73"/>
      <c r="AQ73" s="73"/>
      <c r="BC73" s="109"/>
      <c r="BD73" s="109"/>
      <c r="BE73" s="109"/>
      <c r="BF73" s="109"/>
      <c r="BG73" s="109"/>
      <c r="BH73" s="109"/>
      <c r="BI73" s="109"/>
      <c r="BJ73" s="109"/>
      <c r="BK73" s="109"/>
    </row>
    <row r="74" spans="1:63" s="45" customFormat="1" ht="15.75" customHeight="1" x14ac:dyDescent="0.3">
      <c r="A74"/>
      <c r="B74" s="41"/>
      <c r="C74" s="57"/>
      <c r="D74" s="76"/>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1"/>
      <c r="AJ74" s="71"/>
      <c r="AK74" s="71"/>
      <c r="AL74" s="73"/>
      <c r="AM74" s="73"/>
      <c r="AN74" s="73"/>
      <c r="AO74" s="73"/>
      <c r="AP74" s="73"/>
      <c r="AQ74" s="73"/>
      <c r="BA74" s="109"/>
      <c r="BB74" s="109"/>
      <c r="BC74" s="109"/>
      <c r="BD74" s="109"/>
      <c r="BE74" s="109"/>
      <c r="BF74" s="109"/>
      <c r="BG74" s="109"/>
      <c r="BH74" s="109"/>
      <c r="BI74" s="109"/>
      <c r="BJ74" s="109"/>
      <c r="BK74" s="109"/>
    </row>
    <row r="75" spans="1:63" ht="15.75" customHeight="1" x14ac:dyDescent="0.3">
      <c r="B75" s="55" t="s">
        <v>34</v>
      </c>
      <c r="C75" s="55" t="s">
        <v>33</v>
      </c>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row>
    <row r="76" spans="1:63" ht="15.75" customHeight="1" x14ac:dyDescent="0.3">
      <c r="B76" s="58" t="str">
        <f>'1 Utsläpp'!$B$77</f>
        <v>Jonas Bergström, Statistics Sweden</v>
      </c>
      <c r="C76" s="58" t="str">
        <f>'1 Utsläpp'!$C$77</f>
        <v>Jonas Bergström, Statistiska centralbyrån (SCB)</v>
      </c>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row>
    <row r="77" spans="1:63" ht="15.75" customHeight="1" x14ac:dyDescent="0.3">
      <c r="B77" s="58" t="str">
        <f>'1 Utsläpp'!$B$78</f>
        <v>Telephone: +46 10 479 46 22</v>
      </c>
      <c r="C77" s="58" t="str">
        <f>'1 Utsläpp'!$C$78</f>
        <v>Telefon: 010 479 46 22</v>
      </c>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row>
    <row r="78" spans="1:63" ht="15.75" customHeight="1" x14ac:dyDescent="0.3">
      <c r="B78" s="58" t="str">
        <f>'1 Utsläpp'!$B$79</f>
        <v>e-post: jonas.bergstrom@scb.se / miljorakenskaper@scb.se</v>
      </c>
      <c r="C78" s="58" t="str">
        <f>'1 Utsläpp'!$C$79</f>
        <v>e-post: jonas.bergstrom@scb.se / miljorakenskaper@scb.se</v>
      </c>
      <c r="AI78" s="73"/>
      <c r="AJ78" s="73"/>
      <c r="AK78" s="73"/>
    </row>
    <row r="79" spans="1:63" ht="15.75" customHeight="1" x14ac:dyDescent="0.3">
      <c r="C79" s="41"/>
      <c r="AI79" s="73"/>
      <c r="AJ79" s="73"/>
      <c r="AK79" s="73"/>
    </row>
    <row r="80" spans="1:63" ht="15.75" customHeight="1" x14ac:dyDescent="0.3">
      <c r="C80" s="41"/>
      <c r="AI80" s="73"/>
      <c r="AJ80" s="73"/>
      <c r="AK80" s="73"/>
    </row>
    <row r="81" spans="3:52" ht="15.75" customHeight="1" x14ac:dyDescent="0.3">
      <c r="C81" s="41"/>
      <c r="AI81" s="73"/>
      <c r="AJ81" s="73"/>
      <c r="AK81" s="73"/>
    </row>
    <row r="82" spans="3:52" x14ac:dyDescent="0.3">
      <c r="C82" s="41"/>
      <c r="AI82" s="73"/>
      <c r="AJ82" s="73"/>
      <c r="AK82" s="73"/>
    </row>
    <row r="83" spans="3:52" x14ac:dyDescent="0.3">
      <c r="C83" s="41"/>
    </row>
    <row r="84" spans="3:52" x14ac:dyDescent="0.3">
      <c r="C84" s="44"/>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51"/>
      <c r="AS84" s="51"/>
      <c r="AT84" s="51"/>
      <c r="AU84" s="51"/>
      <c r="AV84" s="51"/>
      <c r="AW84" s="51"/>
      <c r="AX84" s="51"/>
      <c r="AY84" s="51"/>
      <c r="AZ84" s="51"/>
    </row>
    <row r="85" spans="3:52" ht="15" customHeight="1" x14ac:dyDescent="0.3">
      <c r="C85" s="44"/>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51"/>
      <c r="AS85" s="51"/>
      <c r="AT85" s="51"/>
      <c r="AU85" s="51"/>
      <c r="AV85" s="51"/>
      <c r="AW85" s="51"/>
      <c r="AX85" s="51"/>
      <c r="AY85" s="51"/>
      <c r="AZ85" s="51"/>
    </row>
    <row r="86" spans="3:52" ht="15" customHeight="1" x14ac:dyDescent="0.3">
      <c r="C86" s="78"/>
      <c r="D86" s="79"/>
      <c r="E86" s="78"/>
      <c r="F86" s="79"/>
      <c r="G86" s="78"/>
      <c r="H86" s="79"/>
      <c r="I86" s="78"/>
      <c r="J86" s="79"/>
      <c r="K86" s="78"/>
      <c r="L86" s="79"/>
      <c r="M86" s="78"/>
      <c r="N86" s="79"/>
      <c r="O86" s="78"/>
      <c r="P86" s="79"/>
      <c r="Q86" s="78"/>
      <c r="R86" s="79"/>
      <c r="S86" s="78"/>
      <c r="T86" s="79"/>
      <c r="U86" s="78"/>
      <c r="V86" s="79"/>
      <c r="W86" s="78"/>
      <c r="X86" s="79"/>
      <c r="Y86" s="78"/>
      <c r="Z86" s="79"/>
      <c r="AA86" s="78"/>
      <c r="AB86" s="79"/>
      <c r="AC86" s="78"/>
      <c r="AD86" s="79"/>
      <c r="AE86" s="78"/>
      <c r="AF86" s="79"/>
      <c r="AG86" s="78"/>
      <c r="AH86" s="79"/>
      <c r="AI86" s="78"/>
      <c r="AJ86" s="79"/>
      <c r="AK86" s="78"/>
      <c r="AL86" s="79"/>
      <c r="AM86" s="78"/>
      <c r="AN86" s="79"/>
      <c r="AO86" s="78"/>
      <c r="AP86" s="79"/>
      <c r="AQ86" s="79"/>
      <c r="AR86" s="51"/>
      <c r="AS86" s="51"/>
      <c r="AT86" s="51"/>
      <c r="AU86" s="51"/>
      <c r="AV86" s="51"/>
      <c r="AW86" s="51"/>
      <c r="AX86" s="51"/>
      <c r="AY86" s="51"/>
      <c r="AZ86" s="51"/>
    </row>
    <row r="87" spans="3:52" x14ac:dyDescent="0.3">
      <c r="C87" s="50"/>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51"/>
      <c r="AS87" s="51"/>
      <c r="AT87" s="51"/>
      <c r="AU87" s="51"/>
      <c r="AV87" s="51"/>
      <c r="AW87" s="51"/>
      <c r="AX87" s="51"/>
      <c r="AY87" s="51"/>
      <c r="AZ87" s="51"/>
    </row>
    <row r="88" spans="3:52" x14ac:dyDescent="0.3">
      <c r="C88" s="50"/>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51"/>
      <c r="AS88" s="51"/>
      <c r="AT88" s="51"/>
      <c r="AU88" s="51"/>
      <c r="AV88" s="51"/>
      <c r="AW88" s="51"/>
      <c r="AX88" s="51"/>
      <c r="AY88" s="51"/>
      <c r="AZ88" s="51"/>
    </row>
    <row r="89" spans="3:52" x14ac:dyDescent="0.3">
      <c r="C89" s="50"/>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51"/>
      <c r="AS89" s="51"/>
      <c r="AT89" s="51"/>
      <c r="AU89" s="51"/>
      <c r="AV89" s="51"/>
      <c r="AW89" s="51"/>
      <c r="AX89" s="51"/>
      <c r="AY89" s="51"/>
      <c r="AZ89" s="51"/>
    </row>
    <row r="90" spans="3:52" x14ac:dyDescent="0.3">
      <c r="C90" s="50"/>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51"/>
      <c r="AS90" s="51"/>
      <c r="AT90" s="51"/>
      <c r="AU90" s="51"/>
      <c r="AV90" s="51"/>
      <c r="AW90" s="51"/>
      <c r="AX90" s="51"/>
      <c r="AY90" s="51"/>
      <c r="AZ90" s="51"/>
    </row>
    <row r="91" spans="3:52" x14ac:dyDescent="0.3">
      <c r="C91" s="50"/>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51"/>
      <c r="AS91" s="51"/>
      <c r="AT91" s="51"/>
      <c r="AU91" s="51"/>
      <c r="AV91" s="51"/>
      <c r="AW91" s="51"/>
      <c r="AX91" s="51"/>
      <c r="AY91" s="51"/>
      <c r="AZ91" s="51"/>
    </row>
    <row r="92" spans="3:52" x14ac:dyDescent="0.3">
      <c r="C92" s="50"/>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51"/>
      <c r="AS92" s="51"/>
      <c r="AT92" s="51"/>
      <c r="AU92" s="51"/>
      <c r="AV92" s="51"/>
      <c r="AW92" s="51"/>
      <c r="AX92" s="51"/>
      <c r="AY92" s="51"/>
      <c r="AZ92" s="51"/>
    </row>
    <row r="93" spans="3:52" ht="12.75" customHeight="1" x14ac:dyDescent="0.3">
      <c r="C93" s="50"/>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51"/>
      <c r="AS93" s="51"/>
      <c r="AT93" s="51"/>
      <c r="AU93" s="51"/>
      <c r="AV93" s="51"/>
      <c r="AW93" s="51"/>
      <c r="AX93" s="51"/>
      <c r="AY93" s="51"/>
      <c r="AZ93" s="51"/>
    </row>
    <row r="94" spans="3:52" ht="12.75" customHeight="1" x14ac:dyDescent="0.3">
      <c r="C94" s="50"/>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51"/>
      <c r="AS94" s="51"/>
      <c r="AT94" s="51"/>
      <c r="AU94" s="51"/>
      <c r="AV94" s="51"/>
      <c r="AW94" s="51"/>
      <c r="AX94" s="51"/>
      <c r="AY94" s="51"/>
      <c r="AZ94" s="51"/>
    </row>
    <row r="95" spans="3:52" x14ac:dyDescent="0.3">
      <c r="C95" s="51"/>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51"/>
      <c r="AS95" s="51"/>
      <c r="AT95" s="51"/>
      <c r="AU95" s="51"/>
      <c r="AV95" s="51"/>
      <c r="AW95" s="51"/>
      <c r="AX95" s="51"/>
      <c r="AY95" s="51"/>
      <c r="AZ95" s="51"/>
    </row>
    <row r="96" spans="3:52" x14ac:dyDescent="0.3">
      <c r="C96" s="51"/>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51"/>
      <c r="AS96" s="51"/>
      <c r="AT96" s="51"/>
      <c r="AU96" s="51"/>
      <c r="AV96" s="51"/>
      <c r="AW96" s="51"/>
      <c r="AX96" s="51"/>
      <c r="AY96" s="51"/>
      <c r="AZ96" s="51"/>
    </row>
    <row r="97" spans="3:52" x14ac:dyDescent="0.3">
      <c r="C97" s="51"/>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51"/>
      <c r="AS97" s="51"/>
      <c r="AT97" s="51"/>
      <c r="AU97" s="51"/>
      <c r="AV97" s="51"/>
      <c r="AW97" s="51"/>
      <c r="AX97" s="51"/>
      <c r="AY97" s="51"/>
      <c r="AZ97" s="51"/>
    </row>
    <row r="98" spans="3:52" x14ac:dyDescent="0.3">
      <c r="C98" s="51"/>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51"/>
      <c r="AS98" s="51"/>
      <c r="AT98" s="51"/>
      <c r="AU98" s="51"/>
      <c r="AV98" s="51"/>
      <c r="AW98" s="51"/>
      <c r="AX98" s="51"/>
      <c r="AY98" s="51"/>
      <c r="AZ98" s="51"/>
    </row>
    <row r="99" spans="3:52" x14ac:dyDescent="0.3">
      <c r="C99" s="51"/>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51"/>
      <c r="AS99" s="51"/>
      <c r="AT99" s="51"/>
      <c r="AU99" s="51"/>
      <c r="AV99" s="51"/>
      <c r="AW99" s="51"/>
      <c r="AX99" s="51"/>
      <c r="AY99" s="51"/>
      <c r="AZ99" s="51"/>
    </row>
    <row r="100" spans="3:52" x14ac:dyDescent="0.3">
      <c r="C100" s="51"/>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51"/>
      <c r="AS100" s="51"/>
      <c r="AT100" s="51"/>
      <c r="AU100" s="51"/>
      <c r="AV100" s="51"/>
      <c r="AW100" s="51"/>
      <c r="AX100" s="51"/>
      <c r="AY100" s="51"/>
      <c r="AZ100" s="51"/>
    </row>
    <row r="101" spans="3:52" x14ac:dyDescent="0.3">
      <c r="C101" s="51"/>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51"/>
      <c r="AS101" s="51"/>
      <c r="AT101" s="51"/>
      <c r="AU101" s="51"/>
      <c r="AV101" s="51"/>
      <c r="AW101" s="51"/>
      <c r="AX101" s="51"/>
      <c r="AY101" s="51"/>
      <c r="AZ101" s="51"/>
    </row>
    <row r="102" spans="3:52" x14ac:dyDescent="0.3">
      <c r="C102" s="51"/>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51"/>
      <c r="AS102" s="51"/>
      <c r="AT102" s="51"/>
      <c r="AU102" s="51"/>
      <c r="AV102" s="51"/>
      <c r="AW102" s="51"/>
      <c r="AX102" s="51"/>
      <c r="AY102" s="51"/>
      <c r="AZ102" s="51"/>
    </row>
    <row r="103" spans="3:52" x14ac:dyDescent="0.3">
      <c r="C103" s="51"/>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51"/>
      <c r="AS103" s="51"/>
      <c r="AT103" s="51"/>
      <c r="AU103" s="51"/>
      <c r="AV103" s="51"/>
      <c r="AW103" s="51"/>
      <c r="AX103" s="51"/>
      <c r="AY103" s="51"/>
      <c r="AZ103" s="51"/>
    </row>
    <row r="104" spans="3:52" x14ac:dyDescent="0.3">
      <c r="C104" s="51"/>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51"/>
      <c r="AS104" s="51"/>
      <c r="AT104" s="51"/>
      <c r="AU104" s="51"/>
      <c r="AV104" s="51"/>
      <c r="AW104" s="51"/>
      <c r="AX104" s="51"/>
      <c r="AY104" s="51"/>
      <c r="AZ104" s="51"/>
    </row>
    <row r="105" spans="3:52" x14ac:dyDescent="0.3">
      <c r="C105" s="51"/>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51"/>
      <c r="AS105" s="51"/>
      <c r="AT105" s="51"/>
      <c r="AU105" s="51"/>
      <c r="AV105" s="51"/>
      <c r="AW105" s="51"/>
      <c r="AX105" s="51"/>
      <c r="AY105" s="51"/>
      <c r="AZ105" s="51"/>
    </row>
    <row r="106" spans="3:52" x14ac:dyDescent="0.3">
      <c r="C106" s="51"/>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51"/>
      <c r="AS106" s="51"/>
      <c r="AT106" s="51"/>
      <c r="AU106" s="51"/>
      <c r="AV106" s="51"/>
      <c r="AW106" s="51"/>
      <c r="AX106" s="51"/>
      <c r="AY106" s="51"/>
      <c r="AZ106" s="51"/>
    </row>
    <row r="107" spans="3:52" x14ac:dyDescent="0.3">
      <c r="C107" s="51"/>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51"/>
      <c r="AS107" s="51"/>
      <c r="AT107" s="51"/>
      <c r="AU107" s="51"/>
      <c r="AV107" s="51"/>
      <c r="AW107" s="51"/>
      <c r="AX107" s="51"/>
      <c r="AY107" s="51"/>
      <c r="AZ107" s="51"/>
    </row>
    <row r="108" spans="3:52" x14ac:dyDescent="0.3">
      <c r="C108" s="51"/>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51"/>
      <c r="AS108" s="51"/>
      <c r="AT108" s="51"/>
      <c r="AU108" s="51"/>
      <c r="AV108" s="51"/>
      <c r="AW108" s="51"/>
      <c r="AX108" s="51"/>
      <c r="AY108" s="51"/>
      <c r="AZ108" s="51"/>
    </row>
    <row r="109" spans="3:52" x14ac:dyDescent="0.3">
      <c r="C109" s="51"/>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51"/>
      <c r="AS109" s="51"/>
      <c r="AT109" s="51"/>
      <c r="AU109" s="51"/>
      <c r="AV109" s="51"/>
      <c r="AW109" s="51"/>
      <c r="AX109" s="51"/>
      <c r="AY109" s="51"/>
      <c r="AZ109" s="51"/>
    </row>
    <row r="110" spans="3:52" x14ac:dyDescent="0.3">
      <c r="C110" s="5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51"/>
      <c r="AS110" s="51"/>
      <c r="AT110" s="51"/>
      <c r="AU110" s="51"/>
      <c r="AV110" s="51"/>
      <c r="AW110" s="51"/>
      <c r="AX110" s="51"/>
      <c r="AY110" s="51"/>
      <c r="AZ110" s="51"/>
    </row>
    <row r="111" spans="3:52" x14ac:dyDescent="0.3">
      <c r="C111" s="5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51"/>
      <c r="AS111" s="51"/>
      <c r="AT111" s="51"/>
      <c r="AU111" s="51"/>
      <c r="AV111" s="51"/>
      <c r="AW111" s="51"/>
      <c r="AX111" s="51"/>
      <c r="AY111" s="51"/>
      <c r="AZ111" s="51"/>
    </row>
    <row r="112" spans="3:52" x14ac:dyDescent="0.3">
      <c r="C112" s="51"/>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51"/>
      <c r="AS112" s="51"/>
      <c r="AT112" s="51"/>
      <c r="AU112" s="51"/>
      <c r="AV112" s="51"/>
      <c r="AW112" s="51"/>
      <c r="AX112" s="51"/>
      <c r="AY112" s="51"/>
      <c r="AZ112" s="51"/>
    </row>
    <row r="113" spans="3:52" x14ac:dyDescent="0.3">
      <c r="C113" s="51"/>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51"/>
      <c r="AS113" s="51"/>
      <c r="AT113" s="51"/>
      <c r="AU113" s="51"/>
      <c r="AV113" s="51"/>
      <c r="AW113" s="51"/>
      <c r="AX113" s="51"/>
      <c r="AY113" s="51"/>
      <c r="AZ113" s="51"/>
    </row>
    <row r="114" spans="3:52" x14ac:dyDescent="0.3">
      <c r="C114" s="51"/>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51"/>
      <c r="AS114" s="51"/>
      <c r="AT114" s="51"/>
      <c r="AU114" s="51"/>
      <c r="AV114" s="51"/>
      <c r="AW114" s="51"/>
      <c r="AX114" s="51"/>
      <c r="AY114" s="51"/>
      <c r="AZ114" s="51"/>
    </row>
    <row r="115" spans="3:52" x14ac:dyDescent="0.3">
      <c r="C115" s="51"/>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51"/>
      <c r="AS115" s="51"/>
      <c r="AT115" s="51"/>
      <c r="AU115" s="51"/>
      <c r="AV115" s="51"/>
      <c r="AW115" s="51"/>
      <c r="AX115" s="51"/>
      <c r="AY115" s="51"/>
      <c r="AZ115" s="51"/>
    </row>
    <row r="116" spans="3:52" x14ac:dyDescent="0.3">
      <c r="C116" s="51"/>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51"/>
      <c r="AS116" s="51"/>
      <c r="AT116" s="51"/>
      <c r="AU116" s="51"/>
      <c r="AV116" s="51"/>
      <c r="AW116" s="51"/>
      <c r="AX116" s="51"/>
      <c r="AY116" s="51"/>
      <c r="AZ116" s="51"/>
    </row>
  </sheetData>
  <sortState xmlns:xlrd2="http://schemas.microsoft.com/office/spreadsheetml/2017/richdata2" ref="C88:AP95">
    <sortCondition descending="1" ref="AP88:AP95"/>
  </sortState>
  <phoneticPr fontId="47"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V80"/>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customWidth="1"/>
    <col min="2" max="3" width="72.77734375" style="42" customWidth="1"/>
    <col min="4" max="43" width="9.21875" style="72" customWidth="1"/>
    <col min="44" max="87" width="9.21875" style="42" customWidth="1"/>
    <col min="88" max="16384" width="9.21875" style="42"/>
  </cols>
  <sheetData>
    <row r="1" spans="1:74" s="2" customFormat="1" ht="15.75" customHeight="1" x14ac:dyDescent="0.25">
      <c r="A1"/>
      <c r="B1" s="397" t="s">
        <v>162</v>
      </c>
      <c r="C1" s="184"/>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42"/>
      <c r="AS1" s="42"/>
      <c r="AT1" s="42"/>
      <c r="AU1" s="42"/>
      <c r="AV1" s="42"/>
      <c r="AW1" s="42"/>
      <c r="AX1" s="42"/>
      <c r="AY1" s="42"/>
      <c r="AZ1" s="42"/>
      <c r="BA1" s="42"/>
      <c r="BB1" s="42"/>
      <c r="BC1" s="42"/>
      <c r="BD1" s="42"/>
      <c r="BE1" s="42"/>
      <c r="BF1" s="42"/>
      <c r="BG1" s="42"/>
      <c r="BH1" s="42"/>
      <c r="BI1" s="42"/>
      <c r="BJ1" s="42"/>
      <c r="BK1" s="51"/>
      <c r="BL1" s="42"/>
      <c r="BM1" s="42"/>
      <c r="BN1" s="42"/>
      <c r="BO1" s="42"/>
      <c r="BP1" s="42"/>
      <c r="BQ1" s="42"/>
      <c r="BR1" s="42"/>
      <c r="BS1" s="42"/>
      <c r="BT1" s="42"/>
      <c r="BU1" s="42"/>
    </row>
    <row r="2" spans="1:74" s="2" customFormat="1" ht="15.75" customHeight="1" x14ac:dyDescent="0.25">
      <c r="A2"/>
      <c r="B2" s="201"/>
      <c r="C2" s="20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42"/>
      <c r="AS2" s="42"/>
      <c r="AT2" s="42"/>
      <c r="AU2" s="42"/>
      <c r="AV2" s="42"/>
      <c r="AW2" s="42"/>
      <c r="AX2" s="42"/>
      <c r="AY2" s="42"/>
      <c r="AZ2" s="42"/>
      <c r="BA2" s="42"/>
      <c r="BB2" s="42"/>
      <c r="BC2" s="42"/>
      <c r="BD2" s="42"/>
      <c r="BE2" s="42"/>
      <c r="BF2" s="42"/>
      <c r="BG2" s="42"/>
      <c r="BH2" s="42"/>
      <c r="BI2" s="42"/>
      <c r="BJ2" s="42"/>
      <c r="BK2" s="126"/>
      <c r="BL2" s="118"/>
      <c r="BM2" s="42"/>
      <c r="BN2" s="42"/>
      <c r="BO2" s="42"/>
      <c r="BP2" s="42"/>
      <c r="BQ2" s="42"/>
      <c r="BR2" s="42"/>
      <c r="BS2" s="42"/>
      <c r="BT2" s="42"/>
      <c r="BU2" s="42"/>
    </row>
    <row r="3" spans="1:74" s="2" customFormat="1" ht="15.75" customHeight="1" x14ac:dyDescent="0.3">
      <c r="A3"/>
      <c r="B3" s="208" t="s">
        <v>139</v>
      </c>
      <c r="C3" s="208" t="s">
        <v>31</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42"/>
      <c r="AS3" s="42"/>
      <c r="AT3" s="42"/>
      <c r="AU3" s="42"/>
      <c r="AV3" s="42"/>
      <c r="AW3" s="42"/>
      <c r="AX3" s="42"/>
      <c r="AY3" s="42"/>
      <c r="AZ3" s="42"/>
      <c r="BA3" s="42"/>
      <c r="BB3" s="42"/>
      <c r="BC3" s="42"/>
      <c r="BD3" s="63"/>
      <c r="BE3" s="63"/>
      <c r="BF3" s="63"/>
      <c r="BG3" s="63"/>
      <c r="BH3" s="63"/>
      <c r="BI3" s="63"/>
      <c r="BJ3" s="63"/>
      <c r="BK3" s="59"/>
      <c r="BL3" s="63"/>
      <c r="BM3" s="63"/>
      <c r="BN3" s="63"/>
      <c r="BO3" s="63"/>
      <c r="BP3" s="63"/>
      <c r="BQ3" s="63"/>
      <c r="BR3" s="63"/>
      <c r="BS3" s="63"/>
      <c r="BT3" s="63"/>
      <c r="BU3" s="63"/>
    </row>
    <row r="4" spans="1:74" s="43" customFormat="1" ht="15.75" customHeight="1" x14ac:dyDescent="0.3">
      <c r="A4"/>
      <c r="B4" s="208" t="s">
        <v>140</v>
      </c>
      <c r="C4" s="208" t="s">
        <v>154</v>
      </c>
      <c r="D4" s="63" t="s">
        <v>51</v>
      </c>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41"/>
      <c r="AS4" s="41"/>
      <c r="AT4" s="41"/>
      <c r="AU4" s="41"/>
      <c r="AV4" s="41"/>
      <c r="AW4" s="41"/>
      <c r="AX4" s="41"/>
      <c r="AY4" s="41"/>
      <c r="AZ4" s="41"/>
      <c r="BA4" s="41"/>
      <c r="BB4" s="41"/>
      <c r="BC4" s="41"/>
      <c r="BD4" s="63"/>
      <c r="BE4" s="63"/>
      <c r="BF4" s="63"/>
      <c r="BG4" s="63"/>
      <c r="BH4" s="63"/>
      <c r="BI4" s="63"/>
      <c r="BJ4" s="63"/>
      <c r="BK4" s="59"/>
      <c r="BL4" s="63"/>
      <c r="BM4" s="63"/>
      <c r="BN4" s="63"/>
      <c r="BO4" s="63"/>
      <c r="BP4" s="63"/>
      <c r="BQ4" s="63"/>
      <c r="BR4" s="63"/>
      <c r="BS4" s="63"/>
      <c r="BT4" s="63"/>
      <c r="BU4" s="63"/>
    </row>
    <row r="5" spans="1:74" s="43" customFormat="1" ht="15.75" customHeight="1" x14ac:dyDescent="0.3">
      <c r="A5"/>
      <c r="B5" s="209" t="s">
        <v>103</v>
      </c>
      <c r="C5" s="210" t="s">
        <v>21</v>
      </c>
      <c r="D5" s="247" t="str">
        <f>'1 Utsläpp'!D5</f>
        <v>2008K1</v>
      </c>
      <c r="E5" s="247" t="str">
        <f>'1 Utsläpp'!E5</f>
        <v>2008K2</v>
      </c>
      <c r="F5" s="247" t="str">
        <f>'1 Utsläpp'!F5</f>
        <v>2008K3</v>
      </c>
      <c r="G5" s="247" t="str">
        <f>'1 Utsläpp'!G5</f>
        <v>2008K4</v>
      </c>
      <c r="H5" s="247" t="str">
        <f>'1 Utsläpp'!H5</f>
        <v>2009K1</v>
      </c>
      <c r="I5" s="247" t="str">
        <f>'1 Utsläpp'!I5</f>
        <v>2009K2</v>
      </c>
      <c r="J5" s="247" t="str">
        <f>'1 Utsläpp'!J5</f>
        <v>2009K3</v>
      </c>
      <c r="K5" s="247" t="str">
        <f>'1 Utsläpp'!K5</f>
        <v>2009K4</v>
      </c>
      <c r="L5" s="247" t="str">
        <f>'1 Utsläpp'!L5</f>
        <v>2010K1</v>
      </c>
      <c r="M5" s="247" t="str">
        <f>'1 Utsläpp'!M5</f>
        <v>2010K2</v>
      </c>
      <c r="N5" s="247" t="str">
        <f>'1 Utsläpp'!N5</f>
        <v>2010K3</v>
      </c>
      <c r="O5" s="247" t="str">
        <f>'1 Utsläpp'!O5</f>
        <v>2010K4</v>
      </c>
      <c r="P5" s="247" t="str">
        <f>'1 Utsläpp'!P5</f>
        <v>2011K1</v>
      </c>
      <c r="Q5" s="247" t="str">
        <f>'1 Utsläpp'!Q5</f>
        <v>2011K2</v>
      </c>
      <c r="R5" s="247" t="str">
        <f>'1 Utsläpp'!R5</f>
        <v>2011K3</v>
      </c>
      <c r="S5" s="247" t="str">
        <f>'1 Utsläpp'!S5</f>
        <v>2011K4</v>
      </c>
      <c r="T5" s="247" t="str">
        <f>'1 Utsläpp'!T5</f>
        <v>2012K1</v>
      </c>
      <c r="U5" s="247" t="str">
        <f>'1 Utsläpp'!U5</f>
        <v>2012K2</v>
      </c>
      <c r="V5" s="247" t="str">
        <f>'1 Utsläpp'!V5</f>
        <v>2012K3</v>
      </c>
      <c r="W5" s="247" t="str">
        <f>'1 Utsläpp'!W5</f>
        <v>2012K4</v>
      </c>
      <c r="X5" s="247" t="str">
        <f>'1 Utsläpp'!X5</f>
        <v>2013K1</v>
      </c>
      <c r="Y5" s="247" t="str">
        <f>'1 Utsläpp'!Y5</f>
        <v>2013K2</v>
      </c>
      <c r="Z5" s="247" t="str">
        <f>'1 Utsläpp'!Z5</f>
        <v>2013K3</v>
      </c>
      <c r="AA5" s="247" t="str">
        <f>'1 Utsläpp'!AA5</f>
        <v>2013K4</v>
      </c>
      <c r="AB5" s="247" t="str">
        <f>'1 Utsläpp'!AB5</f>
        <v>2014K1</v>
      </c>
      <c r="AC5" s="247" t="str">
        <f>'1 Utsläpp'!AC5</f>
        <v>2014K2</v>
      </c>
      <c r="AD5" s="247" t="str">
        <f>'1 Utsläpp'!AD5</f>
        <v>2014K3</v>
      </c>
      <c r="AE5" s="247" t="str">
        <f>'1 Utsläpp'!AE5</f>
        <v>2014K4</v>
      </c>
      <c r="AF5" s="247" t="str">
        <f>'1 Utsläpp'!AF5</f>
        <v>2015K1</v>
      </c>
      <c r="AG5" s="247" t="str">
        <f>'1 Utsläpp'!AG5</f>
        <v>2015K2</v>
      </c>
      <c r="AH5" s="247" t="str">
        <f>'1 Utsläpp'!AH5</f>
        <v>2015K3</v>
      </c>
      <c r="AI5" s="247" t="str">
        <f>'1 Utsläpp'!AI5</f>
        <v>2015K4</v>
      </c>
      <c r="AJ5" s="247" t="str">
        <f>'1 Utsläpp'!AJ5</f>
        <v>2016K1</v>
      </c>
      <c r="AK5" s="247" t="str">
        <f>'1 Utsläpp'!AK5</f>
        <v>2016K2</v>
      </c>
      <c r="AL5" s="247" t="str">
        <f>'1 Utsläpp'!AL5</f>
        <v>2016K3</v>
      </c>
      <c r="AM5" s="247" t="str">
        <f>'1 Utsläpp'!AM5</f>
        <v>2016K4</v>
      </c>
      <c r="AN5" s="247" t="str">
        <f>'1 Utsläpp'!AN5</f>
        <v>2017K1</v>
      </c>
      <c r="AO5" s="247" t="str">
        <f>'1 Utsläpp'!AO5</f>
        <v>2017K2</v>
      </c>
      <c r="AP5" s="247" t="str">
        <f>'1 Utsläpp'!AP5</f>
        <v>2017K3</v>
      </c>
      <c r="AQ5" s="247" t="str">
        <f>'1 Utsläpp'!AQ5</f>
        <v>2017K4</v>
      </c>
      <c r="AR5" s="247" t="str">
        <f>'1 Utsläpp'!AR5</f>
        <v>2018K1</v>
      </c>
      <c r="AS5" s="247" t="str">
        <f>'1 Utsläpp'!AS5</f>
        <v>2018K2</v>
      </c>
      <c r="AT5" s="247" t="str">
        <f>'1 Utsläpp'!AT5</f>
        <v>2018K3</v>
      </c>
      <c r="AU5" s="247" t="str">
        <f>'1 Utsläpp'!AU5</f>
        <v>2018K4</v>
      </c>
      <c r="AV5" s="247" t="str">
        <f>'1 Utsläpp'!AV5</f>
        <v>2019K1</v>
      </c>
      <c r="AW5" s="247" t="str">
        <f>'1 Utsläpp'!AW5</f>
        <v>2019K2</v>
      </c>
      <c r="AX5" s="247" t="str">
        <f>'1 Utsläpp'!AX5</f>
        <v>2019K3</v>
      </c>
      <c r="AY5" s="247" t="str">
        <f>'1 Utsläpp'!AY5</f>
        <v>2019K4</v>
      </c>
      <c r="AZ5" s="247" t="str">
        <f>'1 Utsläpp'!AZ5</f>
        <v>2020K1</v>
      </c>
      <c r="BA5" s="247" t="str">
        <f>'1 Utsläpp'!BA5</f>
        <v>2020K2</v>
      </c>
      <c r="BB5" s="247" t="str">
        <f>'1 Utsläpp'!BB5</f>
        <v>2020K3</v>
      </c>
      <c r="BC5" s="247" t="str">
        <f>'1 Utsläpp'!BC5</f>
        <v>2020K4</v>
      </c>
      <c r="BD5" s="247" t="str">
        <f>'1 Utsläpp'!BD5</f>
        <v>2021K1</v>
      </c>
      <c r="BE5" s="247" t="str">
        <f>'1 Utsläpp'!BE5</f>
        <v>2021K2</v>
      </c>
      <c r="BF5" s="247" t="str">
        <f>'1 Utsläpp'!BF5</f>
        <v>2021K3</v>
      </c>
      <c r="BG5" s="247" t="str">
        <f>'1 Utsläpp'!BG5</f>
        <v>2021K4</v>
      </c>
      <c r="BH5" s="247" t="str">
        <f>'1 Utsläpp'!BH5</f>
        <v>2022K1</v>
      </c>
      <c r="BI5" s="247" t="str">
        <f>'1 Utsläpp'!BJ5</f>
        <v>2022K3</v>
      </c>
      <c r="BJ5" s="247" t="str">
        <f>'1 Utsläpp'!BK5</f>
        <v>2022K4</v>
      </c>
      <c r="BK5" s="247" t="str">
        <f>'1 Utsläpp'!BL5</f>
        <v>2023K1</v>
      </c>
      <c r="BL5" s="247" t="str">
        <f>'1 Utsläpp'!BM5</f>
        <v>2023K2</v>
      </c>
      <c r="BM5" s="247" t="str">
        <f>'1 Utsläpp'!BN5</f>
        <v>2023K3</v>
      </c>
      <c r="BN5" s="247" t="str">
        <f>'1 Utsläpp'!BO5</f>
        <v>2023K4</v>
      </c>
      <c r="BO5" s="247" t="str">
        <f>'1 Utsläpp'!BP5</f>
        <v>2024K1</v>
      </c>
      <c r="BP5" s="247" t="str">
        <f>'1 Utsläpp'!BQ5</f>
        <v>2024K2</v>
      </c>
      <c r="BQ5" s="247" t="str">
        <f>'1 Utsläpp'!BR5</f>
        <v>2024K3</v>
      </c>
      <c r="BR5" s="247" t="str">
        <f>'1 Utsläpp'!BS5</f>
        <v>2024K4</v>
      </c>
      <c r="BS5" s="247" t="str">
        <f>'1 Utsläpp'!BT5</f>
        <v>2025K1</v>
      </c>
      <c r="BT5" s="247" t="str">
        <f>'1 Utsläpp'!BU5</f>
        <v>2025K2</v>
      </c>
      <c r="BU5" s="247" t="str">
        <f>'1 Utsläpp'!BV5</f>
        <v>2025K3</v>
      </c>
      <c r="BV5" s="404"/>
    </row>
    <row r="6" spans="1:74" s="41" customFormat="1" ht="15.75" customHeight="1" x14ac:dyDescent="0.3">
      <c r="A6"/>
      <c r="B6" s="211" t="s">
        <v>104</v>
      </c>
      <c r="C6" s="192" t="s">
        <v>35</v>
      </c>
      <c r="D6" s="222">
        <f>'1 Utsläpp'!D6/'7 Sysselsatta (kvartal)'!D6</f>
        <v>21.219749518304432</v>
      </c>
      <c r="E6" s="222">
        <f>'1 Utsläpp'!E6/'7 Sysselsatta (kvartal)'!E6</f>
        <v>20.327214611872144</v>
      </c>
      <c r="F6" s="222">
        <f>'1 Utsläpp'!F6/'7 Sysselsatta (kvartal)'!F6</f>
        <v>19.865350089766604</v>
      </c>
      <c r="G6" s="222">
        <f>'1 Utsläpp'!G6/'7 Sysselsatta (kvartal)'!G6</f>
        <v>18.029959839357431</v>
      </c>
      <c r="H6" s="222">
        <f>'1 Utsläpp'!H6/'7 Sysselsatta (kvartal)'!H6</f>
        <v>20.632201745877786</v>
      </c>
      <c r="I6" s="222">
        <f>'1 Utsläpp'!I6/'7 Sysselsatta (kvartal)'!I6</f>
        <v>19.146779964221825</v>
      </c>
      <c r="J6" s="222">
        <f>'1 Utsläpp'!J6/'7 Sysselsatta (kvartal)'!J6</f>
        <v>18.824978012313107</v>
      </c>
      <c r="K6" s="222">
        <f>'1 Utsläpp'!K6/'7 Sysselsatta (kvartal)'!K6</f>
        <v>17.729925803792248</v>
      </c>
      <c r="L6" s="222">
        <f>'1 Utsläpp'!L6/'7 Sysselsatta (kvartal)'!L6</f>
        <v>20.507988721804512</v>
      </c>
      <c r="M6" s="222">
        <f>'1 Utsläpp'!M6/'7 Sysselsatta (kvartal)'!M6</f>
        <v>18.592116538131961</v>
      </c>
      <c r="N6" s="222">
        <f>'1 Utsläpp'!N6/'7 Sysselsatta (kvartal)'!N6</f>
        <v>18.425991561181434</v>
      </c>
      <c r="O6" s="222">
        <f>'1 Utsläpp'!O6/'7 Sysselsatta (kvartal)'!O6</f>
        <v>17.878611332801277</v>
      </c>
      <c r="P6" s="222">
        <f>'1 Utsläpp'!P6/'7 Sysselsatta (kvartal)'!P6</f>
        <v>18.350379746835443</v>
      </c>
      <c r="Q6" s="222">
        <f>'1 Utsläpp'!Q6/'7 Sysselsatta (kvartal)'!Q6</f>
        <v>17.497138314785374</v>
      </c>
      <c r="R6" s="222">
        <f>'1 Utsläpp'!R6/'7 Sysselsatta (kvartal)'!R6</f>
        <v>16.884645061728396</v>
      </c>
      <c r="S6" s="222">
        <f>'1 Utsläpp'!S6/'7 Sysselsatta (kvartal)'!S6</f>
        <v>15.962317784256562</v>
      </c>
      <c r="T6" s="222">
        <f>'1 Utsläpp'!T6/'7 Sysselsatta (kvartal)'!T6</f>
        <v>17.09025356576862</v>
      </c>
      <c r="U6" s="222">
        <f>'1 Utsläpp'!U6/'7 Sysselsatta (kvartal)'!U6</f>
        <v>16.655815768930523</v>
      </c>
      <c r="V6" s="222">
        <f>'1 Utsläpp'!V6/'7 Sysselsatta (kvartal)'!V6</f>
        <v>16.455657492354739</v>
      </c>
      <c r="W6" s="222">
        <f>'1 Utsläpp'!W6/'7 Sysselsatta (kvartal)'!W6</f>
        <v>15.267748764996472</v>
      </c>
      <c r="X6" s="222">
        <f>'1 Utsläpp'!X6/'7 Sysselsatta (kvartal)'!X6</f>
        <v>17.001429706115964</v>
      </c>
      <c r="Y6" s="222">
        <f>'1 Utsläpp'!Y6/'7 Sysselsatta (kvartal)'!Y6</f>
        <v>15.98286140089419</v>
      </c>
      <c r="Z6" s="222">
        <f>'1 Utsläpp'!Z6/'7 Sysselsatta (kvartal)'!Z6</f>
        <v>16.586969930609097</v>
      </c>
      <c r="AA6" s="222">
        <f>'1 Utsläpp'!AA6/'7 Sysselsatta (kvartal)'!AA6</f>
        <v>15.244815340909089</v>
      </c>
      <c r="AB6" s="222">
        <f>'1 Utsläpp'!AB6/'7 Sysselsatta (kvartal)'!AB6</f>
        <v>17.261889250814335</v>
      </c>
      <c r="AC6" s="222">
        <f>'1 Utsläpp'!AC6/'7 Sysselsatta (kvartal)'!AC6</f>
        <v>15.997001499250374</v>
      </c>
      <c r="AD6" s="222">
        <f>'1 Utsläpp'!AD6/'7 Sysselsatta (kvartal)'!AD6</f>
        <v>15.358029978586723</v>
      </c>
      <c r="AE6" s="222">
        <f>'1 Utsläpp'!AE6/'7 Sysselsatta (kvartal)'!AE6</f>
        <v>15.71900946831755</v>
      </c>
      <c r="AF6" s="222">
        <f>'1 Utsläpp'!AF6/'7 Sysselsatta (kvartal)'!AF6</f>
        <v>15.971009036144576</v>
      </c>
      <c r="AG6" s="222">
        <f>'1 Utsläpp'!AG6/'7 Sysselsatta (kvartal)'!AG6</f>
        <v>15.79719970523213</v>
      </c>
      <c r="AH6" s="222">
        <f>'1 Utsläpp'!AH6/'7 Sysselsatta (kvartal)'!AH6</f>
        <v>15.736430678466078</v>
      </c>
      <c r="AI6" s="222">
        <f>'1 Utsläpp'!AI6/'7 Sysselsatta (kvartal)'!AI6</f>
        <v>17.156459330143541</v>
      </c>
      <c r="AJ6" s="222">
        <f>'1 Utsläpp'!AJ6/'7 Sysselsatta (kvartal)'!AJ6</f>
        <v>16.635668276972623</v>
      </c>
      <c r="AK6" s="222">
        <f>'1 Utsläpp'!AK6/'7 Sysselsatta (kvartal)'!AK6</f>
        <v>15.757938299473288</v>
      </c>
      <c r="AL6" s="222">
        <f>'1 Utsläpp'!AL6/'7 Sysselsatta (kvartal)'!AL6</f>
        <v>16.372443403590946</v>
      </c>
      <c r="AM6" s="222">
        <f>'1 Utsläpp'!AM6/'7 Sysselsatta (kvartal)'!AM6</f>
        <v>16.403703703703705</v>
      </c>
      <c r="AN6" s="222">
        <f>'1 Utsläpp'!AN6/'7 Sysselsatta (kvartal)'!AN6</f>
        <v>16.571019108280257</v>
      </c>
      <c r="AO6" s="222">
        <f>'1 Utsläpp'!AO6/'7 Sysselsatta (kvartal)'!AO6</f>
        <v>15.768787425149702</v>
      </c>
      <c r="AP6" s="222">
        <f>'1 Utsläpp'!AP6/'7 Sysselsatta (kvartal)'!AP6</f>
        <v>15.746962962962964</v>
      </c>
      <c r="AQ6" s="222">
        <f>'1 Utsläpp'!AQ6/'7 Sysselsatta (kvartal)'!AQ6</f>
        <v>16.140076045627378</v>
      </c>
      <c r="AR6" s="222">
        <f>'1 Utsläpp'!AR6/'7 Sysselsatta (kvartal)'!AR6</f>
        <v>15.388121118012421</v>
      </c>
      <c r="AS6" s="222">
        <f>'1 Utsläpp'!AS6/'7 Sysselsatta (kvartal)'!AS6</f>
        <v>16.060762509928512</v>
      </c>
      <c r="AT6" s="222">
        <f>'1 Utsläpp'!AT6/'7 Sysselsatta (kvartal)'!AT6</f>
        <v>15.183979135618481</v>
      </c>
      <c r="AU6" s="222">
        <f>'1 Utsläpp'!AU6/'7 Sysselsatta (kvartal)'!AU6</f>
        <v>15.054694485842028</v>
      </c>
      <c r="AV6" s="222">
        <f>'1 Utsläpp'!AV6/'7 Sysselsatta (kvartal)'!AV6</f>
        <v>15.47300232738557</v>
      </c>
      <c r="AW6" s="222">
        <f>'1 Utsläpp'!AW6/'7 Sysselsatta (kvartal)'!AW6</f>
        <v>15.38267776096823</v>
      </c>
      <c r="AX6" s="222">
        <f>'1 Utsläpp'!AX6/'7 Sysselsatta (kvartal)'!AX6</f>
        <v>15.251301115241636</v>
      </c>
      <c r="AY6" s="222">
        <f>'1 Utsläpp'!AY6/'7 Sysselsatta (kvartal)'!AY6</f>
        <v>14.36316160903317</v>
      </c>
      <c r="AZ6" s="222">
        <f>'1 Utsläpp'!AZ6/'7 Sysselsatta (kvartal)'!AZ6</f>
        <v>15.685736434108527</v>
      </c>
      <c r="BA6" s="222">
        <f>'1 Utsläpp'!BA6/'7 Sysselsatta (kvartal)'!BA6</f>
        <v>14.696423357664234</v>
      </c>
      <c r="BB6" s="222">
        <f>'1 Utsläpp'!BB6/'7 Sysselsatta (kvartal)'!BB6</f>
        <v>14.216897506925207</v>
      </c>
      <c r="BC6" s="222">
        <f>'1 Utsläpp'!BC6/'7 Sysselsatta (kvartal)'!BC6</f>
        <v>14.70186113099499</v>
      </c>
      <c r="BD6" s="222">
        <f>'1 Utsläpp'!BD6/'7 Sysselsatta (kvartal)'!BD6</f>
        <v>15.002659574468085</v>
      </c>
      <c r="BE6" s="222">
        <f>'1 Utsläpp'!BE6/'7 Sysselsatta (kvartal)'!BE6</f>
        <v>14.700436999271666</v>
      </c>
      <c r="BF6" s="222">
        <f>'1 Utsläpp'!BF6/'7 Sysselsatta (kvartal)'!BF6</f>
        <v>14.005467128027682</v>
      </c>
      <c r="BG6" s="222">
        <f>'1 Utsläpp'!BG6/'7 Sysselsatta (kvartal)'!BG6</f>
        <v>14.440791366906474</v>
      </c>
      <c r="BH6" s="222">
        <f>'1 Utsläpp'!BH6/'7 Sysselsatta (kvartal)'!BH6</f>
        <v>14.970219198790625</v>
      </c>
      <c r="BI6" s="222">
        <f>'1 Utsläpp'!BJ6/'7 Sysselsatta (kvartal)'!BJ6</f>
        <v>13.776437976437975</v>
      </c>
      <c r="BJ6" s="222">
        <f>'1 Utsläpp'!BK6/'7 Sysselsatta (kvartal)'!BK6</f>
        <v>14.340961262553803</v>
      </c>
      <c r="BK6" s="222">
        <f>'1 Utsläpp'!BL6/'7 Sysselsatta (kvartal)'!BL6</f>
        <v>14.734161023325809</v>
      </c>
      <c r="BL6" s="222">
        <f>'1 Utsläpp'!BM6/'7 Sysselsatta (kvartal)'!BM6</f>
        <v>14.225181422351232</v>
      </c>
      <c r="BM6" s="222">
        <f>'1 Utsläpp'!BN6/'7 Sysselsatta (kvartal)'!BN6</f>
        <v>13.63194733194733</v>
      </c>
      <c r="BN6" s="222">
        <f>'1 Utsläpp'!BO6/'7 Sysselsatta (kvartal)'!BO6</f>
        <v>14.204022988505749</v>
      </c>
      <c r="BO6" s="222">
        <f>'1 Utsläpp'!BP6/'7 Sysselsatta (kvartal)'!BP6</f>
        <v>15.439444027047331</v>
      </c>
      <c r="BP6" s="222">
        <f>'1 Utsläpp'!BQ6/'7 Sysselsatta (kvartal)'!BQ6</f>
        <v>14.941956521739129</v>
      </c>
      <c r="BQ6" s="222">
        <f>'1 Utsläpp'!BR6/'7 Sysselsatta (kvartal)'!BR6</f>
        <v>14.285498281786941</v>
      </c>
      <c r="BR6" s="222">
        <f>'1 Utsläpp'!BS6/'7 Sysselsatta (kvartal)'!BS6</f>
        <v>14.651068376068377</v>
      </c>
      <c r="BS6" s="222">
        <f>'1 Utsläpp'!BT6/'7 Sysselsatta (kvartal)'!BT6</f>
        <v>14.971692535107168</v>
      </c>
      <c r="BT6" s="222">
        <f>'1 Utsläpp'!BU6/'7 Sysselsatta (kvartal)'!BU6</f>
        <v>14.420141843971631</v>
      </c>
      <c r="BU6" s="222">
        <f>'1 Utsläpp'!BV6/'7 Sysselsatta (kvartal)'!BV6</f>
        <v>13.841728561782579</v>
      </c>
      <c r="BV6" s="361"/>
    </row>
    <row r="7" spans="1:74" s="41" customFormat="1" ht="15.75" customHeight="1" x14ac:dyDescent="0.3">
      <c r="A7"/>
      <c r="B7" s="212" t="s">
        <v>105</v>
      </c>
      <c r="C7" s="192" t="s">
        <v>1</v>
      </c>
      <c r="D7" s="222">
        <f>'1 Utsläpp'!D7/'7 Sysselsatta (kvartal)'!D7</f>
        <v>20.462637362637363</v>
      </c>
      <c r="E7" s="222">
        <f>'1 Utsläpp'!E7/'7 Sysselsatta (kvartal)'!E7</f>
        <v>24.448780487804878</v>
      </c>
      <c r="F7" s="222">
        <f>'1 Utsläpp'!F7/'7 Sysselsatta (kvartal)'!F7</f>
        <v>19.982653061224489</v>
      </c>
      <c r="G7" s="222">
        <f>'1 Utsläpp'!G7/'7 Sysselsatta (kvartal)'!G7</f>
        <v>20.10721649484536</v>
      </c>
      <c r="H7" s="222">
        <f>'1 Utsläpp'!H7/'7 Sysselsatta (kvartal)'!H7</f>
        <v>16.014285714285712</v>
      </c>
      <c r="I7" s="222">
        <f>'1 Utsläpp'!I7/'7 Sysselsatta (kvartal)'!I7</f>
        <v>19.808450704225351</v>
      </c>
      <c r="J7" s="222">
        <f>'1 Utsläpp'!J7/'7 Sysselsatta (kvartal)'!J7</f>
        <v>16.934117647058823</v>
      </c>
      <c r="K7" s="222">
        <f>'1 Utsläpp'!K7/'7 Sysselsatta (kvartal)'!K7</f>
        <v>23.958426966292134</v>
      </c>
      <c r="L7" s="222">
        <f>'1 Utsläpp'!L7/'7 Sysselsatta (kvartal)'!L7</f>
        <v>25.110989010989012</v>
      </c>
      <c r="M7" s="222">
        <f>'1 Utsläpp'!M7/'7 Sysselsatta (kvartal)'!M7</f>
        <v>26.412500000000001</v>
      </c>
      <c r="N7" s="222">
        <f>'1 Utsläpp'!N7/'7 Sysselsatta (kvartal)'!N7</f>
        <v>22.851111111111109</v>
      </c>
      <c r="O7" s="222">
        <f>'1 Utsläpp'!O7/'7 Sysselsatta (kvartal)'!O7</f>
        <v>25.81978021978022</v>
      </c>
      <c r="P7" s="222">
        <f>'1 Utsläpp'!P7/'7 Sysselsatta (kvartal)'!P7</f>
        <v>25.737894736842104</v>
      </c>
      <c r="Q7" s="222">
        <f>'1 Utsläpp'!Q7/'7 Sysselsatta (kvartal)'!Q7</f>
        <v>22.812222222222221</v>
      </c>
      <c r="R7" s="222">
        <f>'1 Utsläpp'!R7/'7 Sysselsatta (kvartal)'!R7</f>
        <v>22.13917525773196</v>
      </c>
      <c r="S7" s="222">
        <f>'1 Utsläpp'!S7/'7 Sysselsatta (kvartal)'!S7</f>
        <v>24.46813186813187</v>
      </c>
      <c r="T7" s="222">
        <f>'1 Utsläpp'!T7/'7 Sysselsatta (kvartal)'!T7</f>
        <v>27.445652173913047</v>
      </c>
      <c r="U7" s="222">
        <f>'1 Utsläpp'!U7/'7 Sysselsatta (kvartal)'!U7</f>
        <v>21.459375000000001</v>
      </c>
      <c r="V7" s="222">
        <f>'1 Utsläpp'!V7/'7 Sysselsatta (kvartal)'!V7</f>
        <v>20.677669902912619</v>
      </c>
      <c r="W7" s="222">
        <f>'1 Utsläpp'!W7/'7 Sysselsatta (kvartal)'!W7</f>
        <v>25.311702127659576</v>
      </c>
      <c r="X7" s="222">
        <f>'1 Utsläpp'!X7/'7 Sysselsatta (kvartal)'!X7</f>
        <v>22.735353535353536</v>
      </c>
      <c r="Y7" s="222">
        <f>'1 Utsläpp'!Y7/'7 Sysselsatta (kvartal)'!Y7</f>
        <v>22.612765957446808</v>
      </c>
      <c r="Z7" s="222">
        <f>'1 Utsläpp'!Z7/'7 Sysselsatta (kvartal)'!Z7</f>
        <v>21.351886792452831</v>
      </c>
      <c r="AA7" s="222">
        <f>'1 Utsläpp'!AA7/'7 Sysselsatta (kvartal)'!AA7</f>
        <v>22.638541666666669</v>
      </c>
      <c r="AB7" s="222">
        <f>'1 Utsläpp'!AB7/'7 Sysselsatta (kvartal)'!AB7</f>
        <v>23.719417475728154</v>
      </c>
      <c r="AC7" s="222">
        <f>'1 Utsläpp'!AC7/'7 Sysselsatta (kvartal)'!AC7</f>
        <v>22.541237113402065</v>
      </c>
      <c r="AD7" s="222">
        <f>'1 Utsläpp'!AD7/'7 Sysselsatta (kvartal)'!AD7</f>
        <v>21.019626168224299</v>
      </c>
      <c r="AE7" s="222">
        <f>'1 Utsläpp'!AE7/'7 Sysselsatta (kvartal)'!AE7</f>
        <v>26.47127659574468</v>
      </c>
      <c r="AF7" s="222">
        <f>'1 Utsläpp'!AF7/'7 Sysselsatta (kvartal)'!AF7</f>
        <v>24.207142857142856</v>
      </c>
      <c r="AG7" s="222">
        <f>'1 Utsläpp'!AG7/'7 Sysselsatta (kvartal)'!AG7</f>
        <v>25.553409090909089</v>
      </c>
      <c r="AH7" s="222">
        <f>'1 Utsläpp'!AH7/'7 Sysselsatta (kvartal)'!AH7</f>
        <v>22.432989690721651</v>
      </c>
      <c r="AI7" s="222">
        <f>'1 Utsläpp'!AI7/'7 Sysselsatta (kvartal)'!AI7</f>
        <v>27.332954545454545</v>
      </c>
      <c r="AJ7" s="222">
        <f>'1 Utsläpp'!AJ7/'7 Sysselsatta (kvartal)'!AJ7</f>
        <v>25.978494623655912</v>
      </c>
      <c r="AK7" s="222">
        <f>'1 Utsläpp'!AK7/'7 Sysselsatta (kvartal)'!AK7</f>
        <v>24.494444444444444</v>
      </c>
      <c r="AL7" s="222">
        <f>'1 Utsläpp'!AL7/'7 Sysselsatta (kvartal)'!AL7</f>
        <v>23.912500000000001</v>
      </c>
      <c r="AM7" s="222">
        <f>'1 Utsläpp'!AM7/'7 Sysselsatta (kvartal)'!AM7</f>
        <v>25.993258426966293</v>
      </c>
      <c r="AN7" s="222">
        <f>'1 Utsläpp'!AN7/'7 Sysselsatta (kvartal)'!AN7</f>
        <v>26.728571428571428</v>
      </c>
      <c r="AO7" s="222">
        <f>'1 Utsläpp'!AO7/'7 Sysselsatta (kvartal)'!AO7</f>
        <v>26.052222222222223</v>
      </c>
      <c r="AP7" s="222">
        <f>'1 Utsläpp'!AP7/'7 Sysselsatta (kvartal)'!AP7</f>
        <v>23.590721649484539</v>
      </c>
      <c r="AQ7" s="222">
        <f>'1 Utsläpp'!AQ7/'7 Sysselsatta (kvartal)'!AQ7</f>
        <v>24.984615384615388</v>
      </c>
      <c r="AR7" s="222">
        <f>'1 Utsläpp'!AR7/'7 Sysselsatta (kvartal)'!AR7</f>
        <v>25.803157894736842</v>
      </c>
      <c r="AS7" s="222">
        <f>'1 Utsläpp'!AS7/'7 Sysselsatta (kvartal)'!AS7</f>
        <v>21.731958762886602</v>
      </c>
      <c r="AT7" s="222">
        <f>'1 Utsläpp'!AT7/'7 Sysselsatta (kvartal)'!AT7</f>
        <v>21.207843137254901</v>
      </c>
      <c r="AU7" s="222">
        <f>'1 Utsläpp'!AU7/'7 Sysselsatta (kvartal)'!AU7</f>
        <v>23.276923076923076</v>
      </c>
      <c r="AV7" s="222">
        <f>'1 Utsläpp'!AV7/'7 Sysselsatta (kvartal)'!AV7</f>
        <v>23.733695652173914</v>
      </c>
      <c r="AW7" s="222">
        <f>'1 Utsläpp'!AW7/'7 Sysselsatta (kvartal)'!AW7</f>
        <v>22.591752577319589</v>
      </c>
      <c r="AX7" s="222">
        <f>'1 Utsläpp'!AX7/'7 Sysselsatta (kvartal)'!AX7</f>
        <v>22.172815533980579</v>
      </c>
      <c r="AY7" s="222">
        <f>'1 Utsläpp'!AY7/'7 Sysselsatta (kvartal)'!AY7</f>
        <v>24.387500000000003</v>
      </c>
      <c r="AZ7" s="222">
        <f>'1 Utsläpp'!AZ7/'7 Sysselsatta (kvartal)'!AZ7</f>
        <v>24.907368421052631</v>
      </c>
      <c r="BA7" s="222">
        <f>'1 Utsläpp'!BA7/'7 Sysselsatta (kvartal)'!BA7</f>
        <v>21.813131313131311</v>
      </c>
      <c r="BB7" s="222">
        <f>'1 Utsläpp'!BB7/'7 Sysselsatta (kvartal)'!BB7</f>
        <v>20.526415094339626</v>
      </c>
      <c r="BC7" s="222">
        <f>'1 Utsläpp'!BC7/'7 Sysselsatta (kvartal)'!BC7</f>
        <v>22.950505050505051</v>
      </c>
      <c r="BD7" s="222">
        <f>'1 Utsläpp'!BD7/'7 Sysselsatta (kvartal)'!BD7</f>
        <v>22.250999999999998</v>
      </c>
      <c r="BE7" s="222">
        <f>'1 Utsläpp'!BE7/'7 Sysselsatta (kvartal)'!BE7</f>
        <v>20.917307692307691</v>
      </c>
      <c r="BF7" s="222">
        <f>'1 Utsläpp'!BF7/'7 Sysselsatta (kvartal)'!BF7</f>
        <v>20.512500000000003</v>
      </c>
      <c r="BG7" s="222">
        <f>'1 Utsläpp'!BG7/'7 Sysselsatta (kvartal)'!BG7</f>
        <v>20.925000000000001</v>
      </c>
      <c r="BH7" s="222">
        <f>'1 Utsläpp'!BH7/'7 Sysselsatta (kvartal)'!BH7</f>
        <v>21.758823529411767</v>
      </c>
      <c r="BI7" s="222">
        <f>'1 Utsläpp'!BJ7/'7 Sysselsatta (kvartal)'!BJ7</f>
        <v>17.439473684210526</v>
      </c>
      <c r="BJ7" s="222">
        <f>'1 Utsläpp'!BK7/'7 Sysselsatta (kvartal)'!BK7</f>
        <v>19.598095238095237</v>
      </c>
      <c r="BK7" s="222">
        <f>'1 Utsläpp'!BL7/'7 Sysselsatta (kvartal)'!BL7</f>
        <v>19.952427184466018</v>
      </c>
      <c r="BL7" s="222">
        <f>'1 Utsläpp'!BM7/'7 Sysselsatta (kvartal)'!BM7</f>
        <v>16.823364485981308</v>
      </c>
      <c r="BM7" s="222">
        <f>'1 Utsläpp'!BN7/'7 Sysselsatta (kvartal)'!BN7</f>
        <v>17.173451327433629</v>
      </c>
      <c r="BN7" s="222">
        <f>'1 Utsläpp'!BO7/'7 Sysselsatta (kvartal)'!BO7</f>
        <v>21.137142857142855</v>
      </c>
      <c r="BO7" s="222">
        <f>'1 Utsläpp'!BP7/'7 Sysselsatta (kvartal)'!BP7</f>
        <v>21.966346153846153</v>
      </c>
      <c r="BP7" s="222">
        <f>'1 Utsläpp'!BQ7/'7 Sysselsatta (kvartal)'!BQ7</f>
        <v>19.080733944954126</v>
      </c>
      <c r="BQ7" s="222">
        <f>'1 Utsläpp'!BR7/'7 Sysselsatta (kvartal)'!BR7</f>
        <v>17.987719298245615</v>
      </c>
      <c r="BR7" s="222">
        <f>'1 Utsläpp'!BS7/'7 Sysselsatta (kvartal)'!BS7</f>
        <v>20.216981132075475</v>
      </c>
      <c r="BS7" s="222">
        <f>'1 Utsläpp'!BT7/'7 Sysselsatta (kvartal)'!BT7</f>
        <v>21.506603773584906</v>
      </c>
      <c r="BT7" s="222">
        <f>'1 Utsläpp'!BU7/'7 Sysselsatta (kvartal)'!BU7</f>
        <v>19.938738738738738</v>
      </c>
      <c r="BU7" s="222">
        <f>'1 Utsläpp'!BV7/'7 Sysselsatta (kvartal)'!BV7</f>
        <v>19.787068965517243</v>
      </c>
      <c r="BV7" s="361"/>
    </row>
    <row r="8" spans="1:74" s="41" customFormat="1" ht="15.75" customHeight="1" x14ac:dyDescent="0.3">
      <c r="A8"/>
      <c r="B8" s="212" t="s">
        <v>106</v>
      </c>
      <c r="C8" s="192" t="s">
        <v>2</v>
      </c>
      <c r="D8" s="222">
        <f>'1 Utsläpp'!D8/'7 Sysselsatta (kvartal)'!D8</f>
        <v>3.548223350253807</v>
      </c>
      <c r="E8" s="222">
        <f>'1 Utsläpp'!E8/'7 Sysselsatta (kvartal)'!E8</f>
        <v>3.155892255892256</v>
      </c>
      <c r="F8" s="222">
        <f>'1 Utsläpp'!F8/'7 Sysselsatta (kvartal)'!F8</f>
        <v>3.0049128367670366</v>
      </c>
      <c r="G8" s="222">
        <f>'1 Utsläpp'!G8/'7 Sysselsatta (kvartal)'!G8</f>
        <v>4.7318471337579622</v>
      </c>
      <c r="H8" s="222">
        <f>'1 Utsläpp'!H8/'7 Sysselsatta (kvartal)'!H8</f>
        <v>3.8790459965928448</v>
      </c>
      <c r="I8" s="222">
        <f>'1 Utsläpp'!I8/'7 Sysselsatta (kvartal)'!I8</f>
        <v>3.2127366609294317</v>
      </c>
      <c r="J8" s="222">
        <f>'1 Utsläpp'!J8/'7 Sysselsatta (kvartal)'!J8</f>
        <v>3.2805280528052805</v>
      </c>
      <c r="K8" s="222">
        <f>'1 Utsläpp'!K8/'7 Sysselsatta (kvartal)'!K8</f>
        <v>4.5661341853035138</v>
      </c>
      <c r="L8" s="222">
        <f>'1 Utsläpp'!L8/'7 Sysselsatta (kvartal)'!L8</f>
        <v>3.8853700516351117</v>
      </c>
      <c r="M8" s="222">
        <f>'1 Utsläpp'!M8/'7 Sysselsatta (kvartal)'!M8</f>
        <v>3.1770318021201414</v>
      </c>
      <c r="N8" s="222">
        <f>'1 Utsläpp'!N8/'7 Sysselsatta (kvartal)'!N8</f>
        <v>3.0709999999999997</v>
      </c>
      <c r="O8" s="222">
        <f>'1 Utsläpp'!O8/'7 Sysselsatta (kvartal)'!O8</f>
        <v>4.5758116883116884</v>
      </c>
      <c r="P8" s="222">
        <f>'1 Utsläpp'!P8/'7 Sysselsatta (kvartal)'!P8</f>
        <v>3.8445825932504438</v>
      </c>
      <c r="Q8" s="222">
        <f>'1 Utsläpp'!Q8/'7 Sysselsatta (kvartal)'!Q8</f>
        <v>3.3857394366197187</v>
      </c>
      <c r="R8" s="222">
        <f>'1 Utsläpp'!R8/'7 Sysselsatta (kvartal)'!R8</f>
        <v>3.1698333333333335</v>
      </c>
      <c r="S8" s="222">
        <f>'1 Utsläpp'!S8/'7 Sysselsatta (kvartal)'!S8</f>
        <v>4.2060702875399363</v>
      </c>
      <c r="T8" s="222">
        <f>'1 Utsläpp'!T8/'7 Sysselsatta (kvartal)'!T8</f>
        <v>3.6559440559440559</v>
      </c>
      <c r="U8" s="222">
        <f>'1 Utsläpp'!U8/'7 Sysselsatta (kvartal)'!U8</f>
        <v>3.2398198198198198</v>
      </c>
      <c r="V8" s="222">
        <f>'1 Utsläpp'!V8/'7 Sysselsatta (kvartal)'!V8</f>
        <v>2.9783333333333331</v>
      </c>
      <c r="W8" s="222">
        <f>'1 Utsläpp'!W8/'7 Sysselsatta (kvartal)'!W8</f>
        <v>4.4172413793103447</v>
      </c>
      <c r="X8" s="222">
        <f>'1 Utsläpp'!X8/'7 Sysselsatta (kvartal)'!X8</f>
        <v>3.4605536332179936</v>
      </c>
      <c r="Y8" s="222">
        <f>'1 Utsläpp'!Y8/'7 Sysselsatta (kvartal)'!Y8</f>
        <v>3.0530499075785578</v>
      </c>
      <c r="Z8" s="222">
        <f>'1 Utsläpp'!Z8/'7 Sysselsatta (kvartal)'!Z8</f>
        <v>2.9902027027027027</v>
      </c>
      <c r="AA8" s="222">
        <f>'1 Utsläpp'!AA8/'7 Sysselsatta (kvartal)'!AA8</f>
        <v>4.1958402662229615</v>
      </c>
      <c r="AB8" s="222">
        <f>'1 Utsläpp'!AB8/'7 Sysselsatta (kvartal)'!AB8</f>
        <v>3.4428063943161638</v>
      </c>
      <c r="AC8" s="222">
        <f>'1 Utsläpp'!AC8/'7 Sysselsatta (kvartal)'!AC8</f>
        <v>2.9928440366972477</v>
      </c>
      <c r="AD8" s="222">
        <f>'1 Utsläpp'!AD8/'7 Sysselsatta (kvartal)'!AD8</f>
        <v>2.7983277591973246</v>
      </c>
      <c r="AE8" s="222">
        <f>'1 Utsläpp'!AE8/'7 Sysselsatta (kvartal)'!AE8</f>
        <v>4.0786554621848738</v>
      </c>
      <c r="AF8" s="222">
        <f>'1 Utsläpp'!AF8/'7 Sysselsatta (kvartal)'!AF8</f>
        <v>3.3288194444444446</v>
      </c>
      <c r="AG8" s="222">
        <f>'1 Utsläpp'!AG8/'7 Sysselsatta (kvartal)'!AG8</f>
        <v>2.7425000000000002</v>
      </c>
      <c r="AH8" s="222">
        <f>'1 Utsläpp'!AH8/'7 Sysselsatta (kvartal)'!AH8</f>
        <v>2.4941275167785237</v>
      </c>
      <c r="AI8" s="222">
        <f>'1 Utsläpp'!AI8/'7 Sysselsatta (kvartal)'!AI8</f>
        <v>3.5173693086003377</v>
      </c>
      <c r="AJ8" s="222">
        <f>'1 Utsläpp'!AJ8/'7 Sysselsatta (kvartal)'!AJ8</f>
        <v>3.360701754385965</v>
      </c>
      <c r="AK8" s="222">
        <f>'1 Utsläpp'!AK8/'7 Sysselsatta (kvartal)'!AK8</f>
        <v>2.7968807339449544</v>
      </c>
      <c r="AL8" s="222">
        <f>'1 Utsläpp'!AL8/'7 Sysselsatta (kvartal)'!AL8</f>
        <v>2.8132653061224491</v>
      </c>
      <c r="AM8" s="222">
        <f>'1 Utsläpp'!AM8/'7 Sysselsatta (kvartal)'!AM8</f>
        <v>3.7531772575250839</v>
      </c>
      <c r="AN8" s="222">
        <f>'1 Utsläpp'!AN8/'7 Sysselsatta (kvartal)'!AN8</f>
        <v>2.9207972270363949</v>
      </c>
      <c r="AO8" s="222">
        <f>'1 Utsläpp'!AO8/'7 Sysselsatta (kvartal)'!AO8</f>
        <v>2.6347122302158272</v>
      </c>
      <c r="AP8" s="222">
        <f>'1 Utsläpp'!AP8/'7 Sysselsatta (kvartal)'!AP8</f>
        <v>2.5695286195286196</v>
      </c>
      <c r="AQ8" s="222">
        <f>'1 Utsläpp'!AQ8/'7 Sysselsatta (kvartal)'!AQ8</f>
        <v>3.7226289517470881</v>
      </c>
      <c r="AR8" s="222">
        <f>'1 Utsläpp'!AR8/'7 Sysselsatta (kvartal)'!AR8</f>
        <v>2.8006825938566551</v>
      </c>
      <c r="AS8" s="222">
        <f>'1 Utsläpp'!AS8/'7 Sysselsatta (kvartal)'!AS8</f>
        <v>2.4302120141342756</v>
      </c>
      <c r="AT8" s="222">
        <f>'1 Utsläpp'!AT8/'7 Sysselsatta (kvartal)'!AT8</f>
        <v>2.1770867430441898</v>
      </c>
      <c r="AU8" s="222">
        <f>'1 Utsläpp'!AU8/'7 Sysselsatta (kvartal)'!AU8</f>
        <v>3.7558773424190797</v>
      </c>
      <c r="AV8" s="222">
        <f>'1 Utsläpp'!AV8/'7 Sysselsatta (kvartal)'!AV8</f>
        <v>2.8285204991087345</v>
      </c>
      <c r="AW8" s="222">
        <f>'1 Utsläpp'!AW8/'7 Sysselsatta (kvartal)'!AW8</f>
        <v>2.5671506352087112</v>
      </c>
      <c r="AX8" s="222">
        <f>'1 Utsläpp'!AX8/'7 Sysselsatta (kvartal)'!AX8</f>
        <v>2.2446982055464928</v>
      </c>
      <c r="AY8" s="222">
        <f>'1 Utsläpp'!AY8/'7 Sysselsatta (kvartal)'!AY8</f>
        <v>3.365136054421769</v>
      </c>
      <c r="AZ8" s="222">
        <f>'1 Utsläpp'!AZ8/'7 Sysselsatta (kvartal)'!AZ8</f>
        <v>3.0487272727272727</v>
      </c>
      <c r="BA8" s="222">
        <f>'1 Utsläpp'!BA8/'7 Sysselsatta (kvartal)'!BA8</f>
        <v>2.2710909090909088</v>
      </c>
      <c r="BB8" s="222">
        <f>'1 Utsläpp'!BB8/'7 Sysselsatta (kvartal)'!BB8</f>
        <v>2.2393887945670632</v>
      </c>
      <c r="BC8" s="222">
        <f>'1 Utsläpp'!BC8/'7 Sysselsatta (kvartal)'!BC8</f>
        <v>3.6989031078610606</v>
      </c>
      <c r="BD8" s="222">
        <f>'1 Utsläpp'!BD8/'7 Sysselsatta (kvartal)'!BD8</f>
        <v>2.7851024208566106</v>
      </c>
      <c r="BE8" s="222">
        <f>'1 Utsläpp'!BE8/'7 Sysselsatta (kvartal)'!BE8</f>
        <v>2.073550724637681</v>
      </c>
      <c r="BF8" s="222">
        <f>'1 Utsläpp'!BF8/'7 Sysselsatta (kvartal)'!BF8</f>
        <v>1.988313856427379</v>
      </c>
      <c r="BG8" s="222">
        <f>'1 Utsläpp'!BG8/'7 Sysselsatta (kvartal)'!BG8</f>
        <v>3.3535971223021583</v>
      </c>
      <c r="BH8" s="222">
        <f>'1 Utsläpp'!BH8/'7 Sysselsatta (kvartal)'!BH8</f>
        <v>2.7018281535648994</v>
      </c>
      <c r="BI8" s="222">
        <f>'1 Utsläpp'!BJ8/'7 Sysselsatta (kvartal)'!BJ8</f>
        <v>1.9157635467980296</v>
      </c>
      <c r="BJ8" s="222">
        <f>'1 Utsläpp'!BK8/'7 Sysselsatta (kvartal)'!BK8</f>
        <v>3.1178253119429589</v>
      </c>
      <c r="BK8" s="222">
        <f>'1 Utsläpp'!BL8/'7 Sysselsatta (kvartal)'!BL8</f>
        <v>2.3210237659963435</v>
      </c>
      <c r="BL8" s="222">
        <f>'1 Utsläpp'!BM8/'7 Sysselsatta (kvartal)'!BM8</f>
        <v>2.070197486535009</v>
      </c>
      <c r="BM8" s="222">
        <f>'1 Utsläpp'!BN8/'7 Sysselsatta (kvartal)'!BN8</f>
        <v>2.0278606965174131</v>
      </c>
      <c r="BN8" s="222">
        <f>'1 Utsläpp'!BO8/'7 Sysselsatta (kvartal)'!BO8</f>
        <v>2.64010889292196</v>
      </c>
      <c r="BO8" s="222">
        <f>'1 Utsläpp'!BP8/'7 Sysselsatta (kvartal)'!BP8</f>
        <v>2.5464814814814813</v>
      </c>
      <c r="BP8" s="222">
        <f>'1 Utsläpp'!BQ8/'7 Sysselsatta (kvartal)'!BQ8</f>
        <v>2.4382671480144409</v>
      </c>
      <c r="BQ8" s="222">
        <f>'1 Utsläpp'!BR8/'7 Sysselsatta (kvartal)'!BR8</f>
        <v>1.9417910447761195</v>
      </c>
      <c r="BR8" s="222">
        <f>'1 Utsläpp'!BS8/'7 Sysselsatta (kvartal)'!BS8</f>
        <v>2.609584086799277</v>
      </c>
      <c r="BS8" s="222">
        <f>'1 Utsläpp'!BT8/'7 Sysselsatta (kvartal)'!BT8</f>
        <v>2.269090909090909</v>
      </c>
      <c r="BT8" s="222">
        <f>'1 Utsläpp'!BU8/'7 Sysselsatta (kvartal)'!BU8</f>
        <v>1.8866548042704625</v>
      </c>
      <c r="BU8" s="222">
        <f>'1 Utsläpp'!BV8/'7 Sysselsatta (kvartal)'!BV8</f>
        <v>1.8666121112929623</v>
      </c>
      <c r="BV8" s="361"/>
    </row>
    <row r="9" spans="1:74" s="41" customFormat="1" ht="15.75" customHeight="1" x14ac:dyDescent="0.3">
      <c r="A9"/>
      <c r="B9" s="212" t="s">
        <v>107</v>
      </c>
      <c r="C9" s="192" t="s">
        <v>3</v>
      </c>
      <c r="D9" s="222">
        <f>'1 Utsläpp'!D9/'7 Sysselsatta (kvartal)'!D9</f>
        <v>1.4564356435643566</v>
      </c>
      <c r="E9" s="222">
        <f>'1 Utsläpp'!E9/'7 Sysselsatta (kvartal)'!E9</f>
        <v>1.310377358490566</v>
      </c>
      <c r="F9" s="222">
        <f>'1 Utsläpp'!F9/'7 Sysselsatta (kvartal)'!F9</f>
        <v>1.0142857142857142</v>
      </c>
      <c r="G9" s="222">
        <f>'1 Utsläpp'!G9/'7 Sysselsatta (kvartal)'!G9</f>
        <v>1.298165137614679</v>
      </c>
      <c r="H9" s="222">
        <f>'1 Utsläpp'!H9/'7 Sysselsatta (kvartal)'!H9</f>
        <v>1.6307692307692307</v>
      </c>
      <c r="I9" s="222">
        <f>'1 Utsläpp'!I9/'7 Sysselsatta (kvartal)'!I9</f>
        <v>1.3106382978723403</v>
      </c>
      <c r="J9" s="222">
        <f>'1 Utsläpp'!J9/'7 Sysselsatta (kvartal)'!J9</f>
        <v>0.96122448979591824</v>
      </c>
      <c r="K9" s="222">
        <f>'1 Utsläpp'!K9/'7 Sysselsatta (kvartal)'!K9</f>
        <v>1.2372549019607844</v>
      </c>
      <c r="L9" s="222">
        <f>'1 Utsläpp'!L9/'7 Sysselsatta (kvartal)'!L9</f>
        <v>1.5922222222222222</v>
      </c>
      <c r="M9" s="222">
        <f>'1 Utsläpp'!M9/'7 Sysselsatta (kvartal)'!M9</f>
        <v>1.30752688172043</v>
      </c>
      <c r="N9" s="222">
        <f>'1 Utsläpp'!N9/'7 Sysselsatta (kvartal)'!N9</f>
        <v>1.0210526315789472</v>
      </c>
      <c r="O9" s="222">
        <f>'1 Utsläpp'!O9/'7 Sysselsatta (kvartal)'!O9</f>
        <v>1.4051020408163264</v>
      </c>
      <c r="P9" s="222">
        <f>'1 Utsläpp'!P9/'7 Sysselsatta (kvartal)'!P9</f>
        <v>1.5272727272727271</v>
      </c>
      <c r="Q9" s="222">
        <f>'1 Utsläpp'!Q9/'7 Sysselsatta (kvartal)'!Q9</f>
        <v>1.2781609195402299</v>
      </c>
      <c r="R9" s="222">
        <f>'1 Utsläpp'!R9/'7 Sysselsatta (kvartal)'!R9</f>
        <v>1.0579545454545454</v>
      </c>
      <c r="S9" s="222">
        <f>'1 Utsläpp'!S9/'7 Sysselsatta (kvartal)'!S9</f>
        <v>1.2629213483146067</v>
      </c>
      <c r="T9" s="222">
        <f>'1 Utsläpp'!T9/'7 Sysselsatta (kvartal)'!T9</f>
        <v>1.4827160493827161</v>
      </c>
      <c r="U9" s="222">
        <f>'1 Utsläpp'!U9/'7 Sysselsatta (kvartal)'!U9</f>
        <v>1.357142857142857</v>
      </c>
      <c r="V9" s="222">
        <f>'1 Utsläpp'!V9/'7 Sysselsatta (kvartal)'!V9</f>
        <v>0.99770114942528743</v>
      </c>
      <c r="W9" s="222">
        <f>'1 Utsläpp'!W9/'7 Sysselsatta (kvartal)'!W9</f>
        <v>1.2379310344827588</v>
      </c>
      <c r="X9" s="222">
        <f>'1 Utsläpp'!X9/'7 Sysselsatta (kvartal)'!X9</f>
        <v>1.4938271604938271</v>
      </c>
      <c r="Y9" s="222">
        <f>'1 Utsläpp'!Y9/'7 Sysselsatta (kvartal)'!Y9</f>
        <v>1.1721518987341772</v>
      </c>
      <c r="Z9" s="222">
        <f>'1 Utsläpp'!Z9/'7 Sysselsatta (kvartal)'!Z9</f>
        <v>0.8556818181818181</v>
      </c>
      <c r="AA9" s="222">
        <f>'1 Utsläpp'!AA9/'7 Sysselsatta (kvartal)'!AA9</f>
        <v>1.104494382022472</v>
      </c>
      <c r="AB9" s="222">
        <f>'1 Utsläpp'!AB9/'7 Sysselsatta (kvartal)'!AB9</f>
        <v>1.27</v>
      </c>
      <c r="AC9" s="222">
        <f>'1 Utsläpp'!AC9/'7 Sysselsatta (kvartal)'!AC9</f>
        <v>1.0337499999999999</v>
      </c>
      <c r="AD9" s="222">
        <f>'1 Utsläpp'!AD9/'7 Sysselsatta (kvartal)'!AD9</f>
        <v>0.86249999999999993</v>
      </c>
      <c r="AE9" s="222">
        <f>'1 Utsläpp'!AE9/'7 Sysselsatta (kvartal)'!AE9</f>
        <v>0.95952380952380956</v>
      </c>
      <c r="AF9" s="222">
        <f>'1 Utsläpp'!AF9/'7 Sysselsatta (kvartal)'!AF9</f>
        <v>0.98414634146341473</v>
      </c>
      <c r="AG9" s="222">
        <f>'1 Utsläpp'!AG9/'7 Sysselsatta (kvartal)'!AG9</f>
        <v>0.96493506493506487</v>
      </c>
      <c r="AH9" s="222">
        <f>'1 Utsläpp'!AH9/'7 Sysselsatta (kvartal)'!AH9</f>
        <v>0.7975903614457831</v>
      </c>
      <c r="AI9" s="222">
        <f>'1 Utsläpp'!AI9/'7 Sysselsatta (kvartal)'!AI9</f>
        <v>0.94024390243902445</v>
      </c>
      <c r="AJ9" s="222">
        <f>'1 Utsläpp'!AJ9/'7 Sysselsatta (kvartal)'!AJ9</f>
        <v>1.0923076923076922</v>
      </c>
      <c r="AK9" s="222">
        <f>'1 Utsläpp'!AK9/'7 Sysselsatta (kvartal)'!AK9</f>
        <v>0.89729729729729724</v>
      </c>
      <c r="AL9" s="222">
        <f>'1 Utsläpp'!AL9/'7 Sysselsatta (kvartal)'!AL9</f>
        <v>0.76923076923076927</v>
      </c>
      <c r="AM9" s="222">
        <f>'1 Utsläpp'!AM9/'7 Sysselsatta (kvartal)'!AM9</f>
        <v>0.87294117647058822</v>
      </c>
      <c r="AN9" s="222">
        <f>'1 Utsläpp'!AN9/'7 Sysselsatta (kvartal)'!AN9</f>
        <v>0.88095238095238093</v>
      </c>
      <c r="AO9" s="222">
        <f>'1 Utsläpp'!AO9/'7 Sysselsatta (kvartal)'!AO9</f>
        <v>0.82567567567567568</v>
      </c>
      <c r="AP9" s="222">
        <f>'1 Utsläpp'!AP9/'7 Sysselsatta (kvartal)'!AP9</f>
        <v>0.73048780487804887</v>
      </c>
      <c r="AQ9" s="222">
        <f>'1 Utsläpp'!AQ9/'7 Sysselsatta (kvartal)'!AQ9</f>
        <v>0.80361445783132524</v>
      </c>
      <c r="AR9" s="222">
        <f>'1 Utsläpp'!AR9/'7 Sysselsatta (kvartal)'!AR9</f>
        <v>0.74805194805194797</v>
      </c>
      <c r="AS9" s="222">
        <f>'1 Utsläpp'!AS9/'7 Sysselsatta (kvartal)'!AS9</f>
        <v>0.66933333333333322</v>
      </c>
      <c r="AT9" s="222">
        <f>'1 Utsläpp'!AT9/'7 Sysselsatta (kvartal)'!AT9</f>
        <v>0.56463414634146347</v>
      </c>
      <c r="AU9" s="222">
        <f>'1 Utsläpp'!AU9/'7 Sysselsatta (kvartal)'!AU9</f>
        <v>0.69871794871794879</v>
      </c>
      <c r="AV9" s="222">
        <f>'1 Utsläpp'!AV9/'7 Sysselsatta (kvartal)'!AV9</f>
        <v>0.69499999999999995</v>
      </c>
      <c r="AW9" s="222">
        <f>'1 Utsläpp'!AW9/'7 Sysselsatta (kvartal)'!AW9</f>
        <v>0.61772151898734173</v>
      </c>
      <c r="AX9" s="222">
        <f>'1 Utsläpp'!AX9/'7 Sysselsatta (kvartal)'!AX9</f>
        <v>0.58374999999999999</v>
      </c>
      <c r="AY9" s="222">
        <f>'1 Utsläpp'!AY9/'7 Sysselsatta (kvartal)'!AY9</f>
        <v>0.66923076923076918</v>
      </c>
      <c r="AZ9" s="222">
        <f>'1 Utsläpp'!AZ9/'7 Sysselsatta (kvartal)'!AZ9</f>
        <v>0.68648648648648647</v>
      </c>
      <c r="BA9" s="222">
        <f>'1 Utsläpp'!BA9/'7 Sysselsatta (kvartal)'!BA9</f>
        <v>0.54266666666666674</v>
      </c>
      <c r="BB9" s="222">
        <f>'1 Utsläpp'!BB9/'7 Sysselsatta (kvartal)'!BB9</f>
        <v>0.56710526315789467</v>
      </c>
      <c r="BC9" s="222">
        <f>'1 Utsläpp'!BC9/'7 Sysselsatta (kvartal)'!BC9</f>
        <v>0.64864864864864857</v>
      </c>
      <c r="BD9" s="222">
        <f>'1 Utsläpp'!BD9/'7 Sysselsatta (kvartal)'!BD9</f>
        <v>0.67638888888888893</v>
      </c>
      <c r="BE9" s="222">
        <f>'1 Utsläpp'!BE9/'7 Sysselsatta (kvartal)'!BE9</f>
        <v>0.57162162162162167</v>
      </c>
      <c r="BF9" s="222">
        <f>'1 Utsläpp'!BF9/'7 Sysselsatta (kvartal)'!BF9</f>
        <v>0.51447368421052631</v>
      </c>
      <c r="BG9" s="222">
        <f>'1 Utsläpp'!BG9/'7 Sysselsatta (kvartal)'!BG9</f>
        <v>0.62972972972972974</v>
      </c>
      <c r="BH9" s="222">
        <f>'1 Utsläpp'!BH9/'7 Sysselsatta (kvartal)'!BH9</f>
        <v>0.68399999999999994</v>
      </c>
      <c r="BI9" s="222">
        <f>'1 Utsläpp'!BJ9/'7 Sysselsatta (kvartal)'!BJ9</f>
        <v>0.51898734177215178</v>
      </c>
      <c r="BJ9" s="222">
        <f>'1 Utsläpp'!BK9/'7 Sysselsatta (kvartal)'!BK9</f>
        <v>0.72207792207792199</v>
      </c>
      <c r="BK9" s="222">
        <f>'1 Utsläpp'!BL9/'7 Sysselsatta (kvartal)'!BL9</f>
        <v>0.7210526315789475</v>
      </c>
      <c r="BL9" s="222">
        <f>'1 Utsläpp'!BM9/'7 Sysselsatta (kvartal)'!BM9</f>
        <v>0.60779220779220777</v>
      </c>
      <c r="BM9" s="222">
        <f>'1 Utsläpp'!BN9/'7 Sysselsatta (kvartal)'!BN9</f>
        <v>0.53116883116883118</v>
      </c>
      <c r="BN9" s="222">
        <f>'1 Utsläpp'!BO9/'7 Sysselsatta (kvartal)'!BO9</f>
        <v>0.72000000000000008</v>
      </c>
      <c r="BO9" s="222">
        <f>'1 Utsläpp'!BP9/'7 Sysselsatta (kvartal)'!BP9</f>
        <v>0.92432432432432421</v>
      </c>
      <c r="BP9" s="222">
        <f>'1 Utsläpp'!BQ9/'7 Sysselsatta (kvartal)'!BQ9</f>
        <v>0.78684210526315801</v>
      </c>
      <c r="BQ9" s="222">
        <f>'1 Utsläpp'!BR9/'7 Sysselsatta (kvartal)'!BR9</f>
        <v>0.63421052631578956</v>
      </c>
      <c r="BR9" s="222">
        <f>'1 Utsläpp'!BS9/'7 Sysselsatta (kvartal)'!BS9</f>
        <v>0.83648648648648649</v>
      </c>
      <c r="BS9" s="222">
        <f>'1 Utsläpp'!BT9/'7 Sysselsatta (kvartal)'!BT9</f>
        <v>0.9342465753424658</v>
      </c>
      <c r="BT9" s="222">
        <f>'1 Utsläpp'!BU9/'7 Sysselsatta (kvartal)'!BU9</f>
        <v>0.72399999999999998</v>
      </c>
      <c r="BU9" s="222">
        <f>'1 Utsläpp'!BV9/'7 Sysselsatta (kvartal)'!BV9</f>
        <v>0.59599999999999997</v>
      </c>
      <c r="BV9" s="361"/>
    </row>
    <row r="10" spans="1:74" s="41" customFormat="1" ht="15.75" customHeight="1" x14ac:dyDescent="0.3">
      <c r="A10"/>
      <c r="B10" s="212" t="s">
        <v>108</v>
      </c>
      <c r="C10" s="192" t="s">
        <v>36</v>
      </c>
      <c r="D10" s="222">
        <f>'1 Utsläpp'!D10/'7 Sysselsatta (kvartal)'!D10</f>
        <v>6.43578826237054</v>
      </c>
      <c r="E10" s="222">
        <f>'1 Utsläpp'!E10/'7 Sysselsatta (kvartal)'!E10</f>
        <v>4.9727370689655173</v>
      </c>
      <c r="F10" s="222">
        <f>'1 Utsläpp'!F10/'7 Sysselsatta (kvartal)'!F10</f>
        <v>5.2081735620585272</v>
      </c>
      <c r="G10" s="222">
        <f>'1 Utsläpp'!G10/'7 Sysselsatta (kvartal)'!G10</f>
        <v>7.2845518867924532</v>
      </c>
      <c r="H10" s="222">
        <f>'1 Utsläpp'!H10/'7 Sysselsatta (kvartal)'!H10</f>
        <v>7.3320544554455438</v>
      </c>
      <c r="I10" s="222">
        <f>'1 Utsläpp'!I10/'7 Sysselsatta (kvartal)'!I10</f>
        <v>4.6908018867924524</v>
      </c>
      <c r="J10" s="222">
        <f>'1 Utsläpp'!J10/'7 Sysselsatta (kvartal)'!J10</f>
        <v>4.2108108108108109</v>
      </c>
      <c r="K10" s="222">
        <f>'1 Utsläpp'!K10/'7 Sysselsatta (kvartal)'!K10</f>
        <v>6.1081528662420386</v>
      </c>
      <c r="L10" s="222">
        <f>'1 Utsläpp'!L10/'7 Sysselsatta (kvartal)'!L10</f>
        <v>8.0596377749029759</v>
      </c>
      <c r="M10" s="222">
        <f>'1 Utsläpp'!M10/'7 Sysselsatta (kvartal)'!M10</f>
        <v>4.8196341463414631</v>
      </c>
      <c r="N10" s="222">
        <f>'1 Utsläpp'!N10/'7 Sysselsatta (kvartal)'!N10</f>
        <v>4.0637499999999998</v>
      </c>
      <c r="O10" s="222">
        <f>'1 Utsläpp'!O10/'7 Sysselsatta (kvartal)'!O10</f>
        <v>7.1538461538461542</v>
      </c>
      <c r="P10" s="222">
        <f>'1 Utsläpp'!P10/'7 Sysselsatta (kvartal)'!P10</f>
        <v>7.8238786279683374</v>
      </c>
      <c r="Q10" s="222">
        <f>'1 Utsläpp'!Q10/'7 Sysselsatta (kvartal)'!Q10</f>
        <v>4.949566294919455</v>
      </c>
      <c r="R10" s="222">
        <f>'1 Utsläpp'!R10/'7 Sysselsatta (kvartal)'!R10</f>
        <v>4.1495337995337991</v>
      </c>
      <c r="S10" s="222">
        <f>'1 Utsläpp'!S10/'7 Sysselsatta (kvartal)'!S10</f>
        <v>5.6832669322709162</v>
      </c>
      <c r="T10" s="222">
        <f>'1 Utsläpp'!T10/'7 Sysselsatta (kvartal)'!T10</f>
        <v>6.4483827493261456</v>
      </c>
      <c r="U10" s="222">
        <f>'1 Utsläpp'!U10/'7 Sysselsatta (kvartal)'!U10</f>
        <v>5.1861578266494179</v>
      </c>
      <c r="V10" s="222">
        <f>'1 Utsläpp'!V10/'7 Sysselsatta (kvartal)'!V10</f>
        <v>4.2208588957055211</v>
      </c>
      <c r="W10" s="222">
        <f>'1 Utsläpp'!W10/'7 Sysselsatta (kvartal)'!W10</f>
        <v>5.9762569832402237</v>
      </c>
      <c r="X10" s="222">
        <f>'1 Utsläpp'!X10/'7 Sysselsatta (kvartal)'!X10</f>
        <v>6.1601428571428567</v>
      </c>
      <c r="Y10" s="222">
        <f>'1 Utsläpp'!Y10/'7 Sysselsatta (kvartal)'!Y10</f>
        <v>4.6317373461012314</v>
      </c>
      <c r="Z10" s="222">
        <f>'1 Utsläpp'!Z10/'7 Sysselsatta (kvartal)'!Z10</f>
        <v>3.9453715775749676</v>
      </c>
      <c r="AA10" s="222">
        <f>'1 Utsläpp'!AA10/'7 Sysselsatta (kvartal)'!AA10</f>
        <v>4.5497829232995661</v>
      </c>
      <c r="AB10" s="222">
        <f>'1 Utsläpp'!AB10/'7 Sysselsatta (kvartal)'!AB10</f>
        <v>4.597982708933718</v>
      </c>
      <c r="AC10" s="222">
        <f>'1 Utsläpp'!AC10/'7 Sysselsatta (kvartal)'!AC10</f>
        <v>4.2915834522111274</v>
      </c>
      <c r="AD10" s="222">
        <f>'1 Utsläpp'!AD10/'7 Sysselsatta (kvartal)'!AD10</f>
        <v>3.6930758988015984</v>
      </c>
      <c r="AE10" s="222">
        <f>'1 Utsläpp'!AE10/'7 Sysselsatta (kvartal)'!AE10</f>
        <v>4.6353623188405795</v>
      </c>
      <c r="AF10" s="222">
        <f>'1 Utsläpp'!AF10/'7 Sysselsatta (kvartal)'!AF10</f>
        <v>4.4670470756062768</v>
      </c>
      <c r="AG10" s="222">
        <f>'1 Utsläpp'!AG10/'7 Sysselsatta (kvartal)'!AG10</f>
        <v>3.9489361702127654</v>
      </c>
      <c r="AH10" s="222">
        <f>'1 Utsläpp'!AH10/'7 Sysselsatta (kvartal)'!AH10</f>
        <v>3.5477366255144029</v>
      </c>
      <c r="AI10" s="222">
        <f>'1 Utsläpp'!AI10/'7 Sysselsatta (kvartal)'!AI10</f>
        <v>4.2666666666666666</v>
      </c>
      <c r="AJ10" s="222">
        <f>'1 Utsläpp'!AJ10/'7 Sysselsatta (kvartal)'!AJ10</f>
        <v>5.4389534883720927</v>
      </c>
      <c r="AK10" s="222">
        <f>'1 Utsläpp'!AK10/'7 Sysselsatta (kvartal)'!AK10</f>
        <v>4.4305157593123212</v>
      </c>
      <c r="AL10" s="222">
        <f>'1 Utsläpp'!AL10/'7 Sysselsatta (kvartal)'!AL10</f>
        <v>4.2414565826330524</v>
      </c>
      <c r="AM10" s="222">
        <f>'1 Utsläpp'!AM10/'7 Sysselsatta (kvartal)'!AM10</f>
        <v>5.4477306002928261</v>
      </c>
      <c r="AN10" s="222">
        <f>'1 Utsläpp'!AN10/'7 Sysselsatta (kvartal)'!AN10</f>
        <v>5.051146131805158</v>
      </c>
      <c r="AO10" s="222">
        <f>'1 Utsläpp'!AO10/'7 Sysselsatta (kvartal)'!AO10</f>
        <v>4.5331436699857752</v>
      </c>
      <c r="AP10" s="222">
        <f>'1 Utsläpp'!AP10/'7 Sysselsatta (kvartal)'!AP10</f>
        <v>4.1053424657534245</v>
      </c>
      <c r="AQ10" s="222">
        <f>'1 Utsläpp'!AQ10/'7 Sysselsatta (kvartal)'!AQ10</f>
        <v>5.4703918722786646</v>
      </c>
      <c r="AR10" s="222">
        <f>'1 Utsläpp'!AR10/'7 Sysselsatta (kvartal)'!AR10</f>
        <v>5.8033994334277628</v>
      </c>
      <c r="AS10" s="222">
        <f>'1 Utsläpp'!AS10/'7 Sysselsatta (kvartal)'!AS10</f>
        <v>4.7566995768688294</v>
      </c>
      <c r="AT10" s="222">
        <f>'1 Utsläpp'!AT10/'7 Sysselsatta (kvartal)'!AT10</f>
        <v>4.510987482614742</v>
      </c>
      <c r="AU10" s="222">
        <f>'1 Utsläpp'!AU10/'7 Sysselsatta (kvartal)'!AU10</f>
        <v>5.1810370370370373</v>
      </c>
      <c r="AV10" s="222">
        <f>'1 Utsläpp'!AV10/'7 Sysselsatta (kvartal)'!AV10</f>
        <v>5.297372262773723</v>
      </c>
      <c r="AW10" s="222">
        <f>'1 Utsläpp'!AW10/'7 Sysselsatta (kvartal)'!AW10</f>
        <v>4.6317715959004397</v>
      </c>
      <c r="AX10" s="222">
        <f>'1 Utsläpp'!AX10/'7 Sysselsatta (kvartal)'!AX10</f>
        <v>4.6530410183875528</v>
      </c>
      <c r="AY10" s="222">
        <f>'1 Utsläpp'!AY10/'7 Sysselsatta (kvartal)'!AY10</f>
        <v>5.5097412480974119</v>
      </c>
      <c r="AZ10" s="222">
        <f>'1 Utsläpp'!AZ10/'7 Sysselsatta (kvartal)'!AZ10</f>
        <v>5.1116244411326388</v>
      </c>
      <c r="BA10" s="222">
        <f>'1 Utsläpp'!BA10/'7 Sysselsatta (kvartal)'!BA10</f>
        <v>4.4431952662721903</v>
      </c>
      <c r="BB10" s="222">
        <f>'1 Utsläpp'!BB10/'7 Sysselsatta (kvartal)'!BB10</f>
        <v>4.5024495677233434</v>
      </c>
      <c r="BC10" s="222">
        <f>'1 Utsläpp'!BC10/'7 Sysselsatta (kvartal)'!BC10</f>
        <v>5.1607784431137729</v>
      </c>
      <c r="BD10" s="222">
        <f>'1 Utsläpp'!BD10/'7 Sysselsatta (kvartal)'!BD10</f>
        <v>5.2713859910581222</v>
      </c>
      <c r="BE10" s="222">
        <f>'1 Utsläpp'!BE10/'7 Sysselsatta (kvartal)'!BE10</f>
        <v>4.6147877013177165</v>
      </c>
      <c r="BF10" s="222">
        <f>'1 Utsläpp'!BF10/'7 Sysselsatta (kvartal)'!BF10</f>
        <v>4.6019858156028368</v>
      </c>
      <c r="BG10" s="222">
        <f>'1 Utsläpp'!BG10/'7 Sysselsatta (kvartal)'!BG10</f>
        <v>5.057709251101322</v>
      </c>
      <c r="BH10" s="222">
        <f>'1 Utsläpp'!BH10/'7 Sysselsatta (kvartal)'!BH10</f>
        <v>4.3309941520467836</v>
      </c>
      <c r="BI10" s="222">
        <f>'1 Utsläpp'!BJ10/'7 Sysselsatta (kvartal)'!BJ10</f>
        <v>3.8160935350756535</v>
      </c>
      <c r="BJ10" s="222">
        <f>'1 Utsläpp'!BK10/'7 Sysselsatta (kvartal)'!BK10</f>
        <v>5.5718794835007177</v>
      </c>
      <c r="BK10" s="222">
        <f>'1 Utsläpp'!BL10/'7 Sysselsatta (kvartal)'!BL10</f>
        <v>5.4675912408759118</v>
      </c>
      <c r="BL10" s="222">
        <f>'1 Utsläpp'!BM10/'7 Sysselsatta (kvartal)'!BM10</f>
        <v>5.0288011695906434</v>
      </c>
      <c r="BM10" s="222">
        <f>'1 Utsläpp'!BN10/'7 Sysselsatta (kvartal)'!BN10</f>
        <v>4.2262931034482758</v>
      </c>
      <c r="BN10" s="222">
        <f>'1 Utsläpp'!BO10/'7 Sysselsatta (kvartal)'!BO10</f>
        <v>5.467325227963526</v>
      </c>
      <c r="BO10" s="222">
        <f>'1 Utsläpp'!BP10/'7 Sysselsatta (kvartal)'!BP10</f>
        <v>6.0256651017214402</v>
      </c>
      <c r="BP10" s="222">
        <f>'1 Utsläpp'!BQ10/'7 Sysselsatta (kvartal)'!BQ10</f>
        <v>5.4987596899224807</v>
      </c>
      <c r="BQ10" s="222">
        <f>'1 Utsläpp'!BR10/'7 Sysselsatta (kvartal)'!BR10</f>
        <v>5.1662121212121219</v>
      </c>
      <c r="BR10" s="222">
        <f>'1 Utsläpp'!BS10/'7 Sysselsatta (kvartal)'!BS10</f>
        <v>5.8253565768621236</v>
      </c>
      <c r="BS10" s="222">
        <f>'1 Utsläpp'!BT10/'7 Sysselsatta (kvartal)'!BT10</f>
        <v>5.7098412698412702</v>
      </c>
      <c r="BT10" s="222">
        <f>'1 Utsläpp'!BU10/'7 Sysselsatta (kvartal)'!BU10</f>
        <v>5.0684374999999999</v>
      </c>
      <c r="BU10" s="222">
        <f>'1 Utsläpp'!BV10/'7 Sysselsatta (kvartal)'!BV10</f>
        <v>4.7018348623853203</v>
      </c>
      <c r="BV10" s="361"/>
    </row>
    <row r="11" spans="1:74" s="41" customFormat="1" ht="15.75" customHeight="1" x14ac:dyDescent="0.3">
      <c r="A11"/>
      <c r="B11" s="212" t="s">
        <v>109</v>
      </c>
      <c r="C11" s="192" t="s">
        <v>37</v>
      </c>
      <c r="D11" s="222">
        <f>'1 Utsläpp'!D11/'7 Sysselsatta (kvartal)'!D11</f>
        <v>27.935175879396986</v>
      </c>
      <c r="E11" s="222">
        <f>'1 Utsläpp'!E11/'7 Sysselsatta (kvartal)'!E11</f>
        <v>28.209114583333335</v>
      </c>
      <c r="F11" s="222">
        <f>'1 Utsläpp'!F11/'7 Sysselsatta (kvartal)'!F11</f>
        <v>28.142553191489363</v>
      </c>
      <c r="G11" s="222">
        <f>'1 Utsläpp'!G11/'7 Sysselsatta (kvartal)'!G11</f>
        <v>37.1472972972973</v>
      </c>
      <c r="H11" s="222">
        <f>'1 Utsläpp'!H11/'7 Sysselsatta (kvartal)'!H11</f>
        <v>32.505817174515236</v>
      </c>
      <c r="I11" s="222">
        <f>'1 Utsläpp'!I11/'7 Sysselsatta (kvartal)'!I11</f>
        <v>32.122991689750691</v>
      </c>
      <c r="J11" s="222">
        <f>'1 Utsläpp'!J11/'7 Sysselsatta (kvartal)'!J11</f>
        <v>28.233238636363634</v>
      </c>
      <c r="K11" s="222">
        <f>'1 Utsläpp'!K11/'7 Sysselsatta (kvartal)'!K11</f>
        <v>32.869142857142862</v>
      </c>
      <c r="L11" s="222">
        <f>'1 Utsläpp'!L11/'7 Sysselsatta (kvartal)'!L11</f>
        <v>34.355397727272724</v>
      </c>
      <c r="M11" s="222">
        <f>'1 Utsläpp'!M11/'7 Sysselsatta (kvartal)'!M11</f>
        <v>33.875872093023254</v>
      </c>
      <c r="N11" s="222">
        <f>'1 Utsläpp'!N11/'7 Sysselsatta (kvartal)'!N11</f>
        <v>32.839710144927537</v>
      </c>
      <c r="O11" s="222">
        <f>'1 Utsläpp'!O11/'7 Sysselsatta (kvartal)'!O11</f>
        <v>34.790149253731343</v>
      </c>
      <c r="P11" s="222">
        <f>'1 Utsläpp'!P11/'7 Sysselsatta (kvartal)'!P11</f>
        <v>31.248137535816618</v>
      </c>
      <c r="Q11" s="222">
        <f>'1 Utsläpp'!Q11/'7 Sysselsatta (kvartal)'!Q11</f>
        <v>31.787499999999998</v>
      </c>
      <c r="R11" s="222">
        <f>'1 Utsläpp'!R11/'7 Sysselsatta (kvartal)'!R11</f>
        <v>31.897897897897902</v>
      </c>
      <c r="S11" s="222">
        <f>'1 Utsläpp'!S11/'7 Sysselsatta (kvartal)'!S11</f>
        <v>31.611692307692312</v>
      </c>
      <c r="T11" s="222">
        <f>'1 Utsläpp'!T11/'7 Sysselsatta (kvartal)'!T11</f>
        <v>35.193471810089015</v>
      </c>
      <c r="U11" s="222">
        <f>'1 Utsläpp'!U11/'7 Sysselsatta (kvartal)'!U11</f>
        <v>35.292187499999997</v>
      </c>
      <c r="V11" s="222">
        <f>'1 Utsläpp'!V11/'7 Sysselsatta (kvartal)'!V11</f>
        <v>29.944135802469138</v>
      </c>
      <c r="W11" s="222">
        <f>'1 Utsläpp'!W11/'7 Sysselsatta (kvartal)'!W11</f>
        <v>36.243130990415338</v>
      </c>
      <c r="X11" s="222">
        <f>'1 Utsläpp'!X11/'7 Sysselsatta (kvartal)'!X11</f>
        <v>28.405813953488373</v>
      </c>
      <c r="Y11" s="222">
        <f>'1 Utsläpp'!Y11/'7 Sysselsatta (kvartal)'!Y11</f>
        <v>32.232704402515722</v>
      </c>
      <c r="Z11" s="222">
        <f>'1 Utsläpp'!Z11/'7 Sysselsatta (kvartal)'!Z11</f>
        <v>30.812654320987658</v>
      </c>
      <c r="AA11" s="222">
        <f>'1 Utsläpp'!AA11/'7 Sysselsatta (kvartal)'!AA11</f>
        <v>32.302572347266882</v>
      </c>
      <c r="AB11" s="222">
        <f>'1 Utsläpp'!AB11/'7 Sysselsatta (kvartal)'!AB11</f>
        <v>31.825538461538461</v>
      </c>
      <c r="AC11" s="222">
        <f>'1 Utsläpp'!AC11/'7 Sysselsatta (kvartal)'!AC11</f>
        <v>31.581761006289305</v>
      </c>
      <c r="AD11" s="222">
        <f>'1 Utsläpp'!AD11/'7 Sysselsatta (kvartal)'!AD11</f>
        <v>32.439252336448597</v>
      </c>
      <c r="AE11" s="222">
        <f>'1 Utsläpp'!AE11/'7 Sysselsatta (kvartal)'!AE11</f>
        <v>33.676298701298698</v>
      </c>
      <c r="AF11" s="222">
        <f>'1 Utsläpp'!AF11/'7 Sysselsatta (kvartal)'!AF11</f>
        <v>29.273053892215572</v>
      </c>
      <c r="AG11" s="222">
        <f>'1 Utsläpp'!AG11/'7 Sysselsatta (kvartal)'!AG11</f>
        <v>37.891925465838504</v>
      </c>
      <c r="AH11" s="222">
        <f>'1 Utsläpp'!AH11/'7 Sysselsatta (kvartal)'!AH11</f>
        <v>32.70506329113924</v>
      </c>
      <c r="AI11" s="222">
        <f>'1 Utsläpp'!AI11/'7 Sysselsatta (kvartal)'!AI11</f>
        <v>29.980385852090031</v>
      </c>
      <c r="AJ11" s="222">
        <f>'1 Utsläpp'!AJ11/'7 Sysselsatta (kvartal)'!AJ11</f>
        <v>31.76125</v>
      </c>
      <c r="AK11" s="222">
        <f>'1 Utsläpp'!AK11/'7 Sysselsatta (kvartal)'!AK11</f>
        <v>31.721250000000001</v>
      </c>
      <c r="AL11" s="222">
        <f>'1 Utsläpp'!AL11/'7 Sysselsatta (kvartal)'!AL11</f>
        <v>33.318037974683541</v>
      </c>
      <c r="AM11" s="222">
        <f>'1 Utsläpp'!AM11/'7 Sysselsatta (kvartal)'!AM11</f>
        <v>34.008544303797471</v>
      </c>
      <c r="AN11" s="222">
        <f>'1 Utsläpp'!AN11/'7 Sysselsatta (kvartal)'!AN11</f>
        <v>31.032658959537571</v>
      </c>
      <c r="AO11" s="222">
        <f>'1 Utsläpp'!AO11/'7 Sysselsatta (kvartal)'!AO11</f>
        <v>31.922392638036811</v>
      </c>
      <c r="AP11" s="222">
        <f>'1 Utsläpp'!AP11/'7 Sysselsatta (kvartal)'!AP11</f>
        <v>30.987724550898204</v>
      </c>
      <c r="AQ11" s="222">
        <f>'1 Utsläpp'!AQ11/'7 Sysselsatta (kvartal)'!AQ11</f>
        <v>34.124050632911391</v>
      </c>
      <c r="AR11" s="222">
        <f>'1 Utsläpp'!AR11/'7 Sysselsatta (kvartal)'!AR11</f>
        <v>33.643975903614454</v>
      </c>
      <c r="AS11" s="222">
        <f>'1 Utsläpp'!AS11/'7 Sysselsatta (kvartal)'!AS11</f>
        <v>32.333333333333329</v>
      </c>
      <c r="AT11" s="222">
        <f>'1 Utsläpp'!AT11/'7 Sysselsatta (kvartal)'!AT11</f>
        <v>29.574927953890487</v>
      </c>
      <c r="AU11" s="222">
        <f>'1 Utsläpp'!AU11/'7 Sysselsatta (kvartal)'!AU11</f>
        <v>34.028440366972475</v>
      </c>
      <c r="AV11" s="222">
        <f>'1 Utsläpp'!AV11/'7 Sysselsatta (kvartal)'!AV11</f>
        <v>25.700882352941179</v>
      </c>
      <c r="AW11" s="222">
        <f>'1 Utsläpp'!AW11/'7 Sysselsatta (kvartal)'!AW11</f>
        <v>27.940469208211141</v>
      </c>
      <c r="AX11" s="222">
        <f>'1 Utsläpp'!AX11/'7 Sysselsatta (kvartal)'!AX11</f>
        <v>26.603682719546743</v>
      </c>
      <c r="AY11" s="222">
        <f>'1 Utsläpp'!AY11/'7 Sysselsatta (kvartal)'!AY11</f>
        <v>28.202949852507377</v>
      </c>
      <c r="AZ11" s="222">
        <f>'1 Utsläpp'!AZ11/'7 Sysselsatta (kvartal)'!AZ11</f>
        <v>39.529275362318842</v>
      </c>
      <c r="BA11" s="222">
        <f>'1 Utsläpp'!BA11/'7 Sysselsatta (kvartal)'!BA11</f>
        <v>21.083522727272726</v>
      </c>
      <c r="BB11" s="222">
        <f>'1 Utsläpp'!BB11/'7 Sysselsatta (kvartal)'!BB11</f>
        <v>16.641873278236915</v>
      </c>
      <c r="BC11" s="222">
        <f>'1 Utsläpp'!BC11/'7 Sysselsatta (kvartal)'!BC11</f>
        <v>17.019943019943018</v>
      </c>
      <c r="BD11" s="222">
        <f>'1 Utsläpp'!BD11/'7 Sysselsatta (kvartal)'!BD11</f>
        <v>25.444350282485878</v>
      </c>
      <c r="BE11" s="222">
        <f>'1 Utsläpp'!BE11/'7 Sysselsatta (kvartal)'!BE11</f>
        <v>32.056232686980607</v>
      </c>
      <c r="BF11" s="222">
        <f>'1 Utsläpp'!BF11/'7 Sysselsatta (kvartal)'!BF11</f>
        <v>26.840214477211799</v>
      </c>
      <c r="BG11" s="222">
        <f>'1 Utsläpp'!BG11/'7 Sysselsatta (kvartal)'!BG11</f>
        <v>30.124444444444446</v>
      </c>
      <c r="BH11" s="222">
        <f>'1 Utsläpp'!BH11/'7 Sysselsatta (kvartal)'!BH11</f>
        <v>34.832222222222221</v>
      </c>
      <c r="BI11" s="222">
        <f>'1 Utsläpp'!BJ11/'7 Sysselsatta (kvartal)'!BJ11</f>
        <v>27.252659574468087</v>
      </c>
      <c r="BJ11" s="222">
        <f>'1 Utsläpp'!BK11/'7 Sysselsatta (kvartal)'!BK11</f>
        <v>31.574931129476589</v>
      </c>
      <c r="BK11" s="222">
        <f>'1 Utsläpp'!BL11/'7 Sysselsatta (kvartal)'!BL11</f>
        <v>29.457851239669424</v>
      </c>
      <c r="BL11" s="222">
        <f>'1 Utsläpp'!BM11/'7 Sysselsatta (kvartal)'!BM11</f>
        <v>29.796457765667572</v>
      </c>
      <c r="BM11" s="222">
        <f>'1 Utsläpp'!BN11/'7 Sysselsatta (kvartal)'!BN11</f>
        <v>23.963756613756615</v>
      </c>
      <c r="BN11" s="222">
        <f>'1 Utsläpp'!BO11/'7 Sysselsatta (kvartal)'!BO11</f>
        <v>22.444262295081966</v>
      </c>
      <c r="BO11" s="222">
        <f>'1 Utsläpp'!BP11/'7 Sysselsatta (kvartal)'!BP11</f>
        <v>26.88641304347826</v>
      </c>
      <c r="BP11" s="222">
        <f>'1 Utsläpp'!BQ11/'7 Sysselsatta (kvartal)'!BQ11</f>
        <v>25.774331550802142</v>
      </c>
      <c r="BQ11" s="222">
        <f>'1 Utsläpp'!BR11/'7 Sysselsatta (kvartal)'!BR11</f>
        <v>24.726165803108806</v>
      </c>
      <c r="BR11" s="222">
        <f>'1 Utsläpp'!BS11/'7 Sysselsatta (kvartal)'!BS11</f>
        <v>26.035828877005351</v>
      </c>
      <c r="BS11" s="222">
        <f>'1 Utsläpp'!BT11/'7 Sysselsatta (kvartal)'!BT11</f>
        <v>25.50855614973262</v>
      </c>
      <c r="BT11" s="222">
        <f>'1 Utsläpp'!BU11/'7 Sysselsatta (kvartal)'!BU11</f>
        <v>26.392328042328046</v>
      </c>
      <c r="BU11" s="222">
        <f>'1 Utsläpp'!BV11/'7 Sysselsatta (kvartal)'!BV11</f>
        <v>26.466237113402066</v>
      </c>
      <c r="BV11" s="361"/>
    </row>
    <row r="12" spans="1:74" s="41" customFormat="1" ht="15.75" customHeight="1" x14ac:dyDescent="0.3">
      <c r="A12"/>
      <c r="B12" s="212" t="s">
        <v>109</v>
      </c>
      <c r="C12" s="192" t="s">
        <v>38</v>
      </c>
      <c r="D12" s="222">
        <f>'1 Utsläpp'!D12/'7 Sysselsatta (kvartal)'!D12</f>
        <v>22.839210526315789</v>
      </c>
      <c r="E12" s="222">
        <f>'1 Utsläpp'!E12/'7 Sysselsatta (kvartal)'!E12</f>
        <v>22.166346153846153</v>
      </c>
      <c r="F12" s="222">
        <f>'1 Utsläpp'!F12/'7 Sysselsatta (kvartal)'!F12</f>
        <v>19.916704288939052</v>
      </c>
      <c r="G12" s="222">
        <f>'1 Utsläpp'!G12/'7 Sysselsatta (kvartal)'!G12</f>
        <v>23.166080402010053</v>
      </c>
      <c r="H12" s="222">
        <f>'1 Utsläpp'!H12/'7 Sysselsatta (kvartal)'!H12</f>
        <v>22.129914529914529</v>
      </c>
      <c r="I12" s="222">
        <f>'1 Utsläpp'!I12/'7 Sysselsatta (kvartal)'!I12</f>
        <v>21.214973262032089</v>
      </c>
      <c r="J12" s="222">
        <f>'1 Utsläpp'!J12/'7 Sysselsatta (kvartal)'!J12</f>
        <v>18.529319371727748</v>
      </c>
      <c r="K12" s="222">
        <f>'1 Utsläpp'!K12/'7 Sysselsatta (kvartal)'!K12</f>
        <v>20.777718832891246</v>
      </c>
      <c r="L12" s="222">
        <f>'1 Utsläpp'!L12/'7 Sysselsatta (kvartal)'!L12</f>
        <v>24.97930029154519</v>
      </c>
      <c r="M12" s="222">
        <f>'1 Utsläpp'!M12/'7 Sysselsatta (kvartal)'!M12</f>
        <v>22.99895287958115</v>
      </c>
      <c r="N12" s="222">
        <f>'1 Utsläpp'!N12/'7 Sysselsatta (kvartal)'!N12</f>
        <v>21.194776119402984</v>
      </c>
      <c r="O12" s="222">
        <f>'1 Utsläpp'!O12/'7 Sysselsatta (kvartal)'!O12</f>
        <v>22.213999999999999</v>
      </c>
      <c r="P12" s="222">
        <f>'1 Utsläpp'!P12/'7 Sysselsatta (kvartal)'!P12</f>
        <v>24.292817679558009</v>
      </c>
      <c r="Q12" s="222">
        <f>'1 Utsläpp'!Q12/'7 Sysselsatta (kvartal)'!Q12</f>
        <v>20.942997542997542</v>
      </c>
      <c r="R12" s="222">
        <f>'1 Utsläpp'!R12/'7 Sysselsatta (kvartal)'!R12</f>
        <v>21.241707317073171</v>
      </c>
      <c r="S12" s="222">
        <f>'1 Utsläpp'!S12/'7 Sysselsatta (kvartal)'!S12</f>
        <v>23.346250000000001</v>
      </c>
      <c r="T12" s="222">
        <f>'1 Utsläpp'!T12/'7 Sysselsatta (kvartal)'!T12</f>
        <v>24.565479452054795</v>
      </c>
      <c r="U12" s="222">
        <f>'1 Utsläpp'!U12/'7 Sysselsatta (kvartal)'!U12</f>
        <v>21.211386138613864</v>
      </c>
      <c r="V12" s="222">
        <f>'1 Utsläpp'!V12/'7 Sysselsatta (kvartal)'!V12</f>
        <v>22.153349875930523</v>
      </c>
      <c r="W12" s="222">
        <f>'1 Utsläpp'!W12/'7 Sysselsatta (kvartal)'!W12</f>
        <v>23.437340153452684</v>
      </c>
      <c r="X12" s="222">
        <f>'1 Utsläpp'!X12/'7 Sysselsatta (kvartal)'!X12</f>
        <v>21.84258241758242</v>
      </c>
      <c r="Y12" s="222">
        <f>'1 Utsläpp'!Y12/'7 Sysselsatta (kvartal)'!Y12</f>
        <v>21.231701030927837</v>
      </c>
      <c r="Z12" s="222">
        <f>'1 Utsläpp'!Z12/'7 Sysselsatta (kvartal)'!Z12</f>
        <v>20.392327365728899</v>
      </c>
      <c r="AA12" s="222">
        <f>'1 Utsläpp'!AA12/'7 Sysselsatta (kvartal)'!AA12</f>
        <v>21.651948051948054</v>
      </c>
      <c r="AB12" s="222">
        <f>'1 Utsläpp'!AB12/'7 Sysselsatta (kvartal)'!AB12</f>
        <v>22.077777777777776</v>
      </c>
      <c r="AC12" s="222">
        <f>'1 Utsläpp'!AC12/'7 Sysselsatta (kvartal)'!AC12</f>
        <v>22.139837398373984</v>
      </c>
      <c r="AD12" s="222">
        <f>'1 Utsläpp'!AD12/'7 Sysselsatta (kvartal)'!AD12</f>
        <v>19.732474226804126</v>
      </c>
      <c r="AE12" s="222">
        <f>'1 Utsläpp'!AE12/'7 Sysselsatta (kvartal)'!AE12</f>
        <v>22.302949061662201</v>
      </c>
      <c r="AF12" s="222">
        <f>'1 Utsläpp'!AF12/'7 Sysselsatta (kvartal)'!AF12</f>
        <v>22.312777777777779</v>
      </c>
      <c r="AG12" s="222">
        <f>'1 Utsläpp'!AG12/'7 Sysselsatta (kvartal)'!AG12</f>
        <v>23.740821917808219</v>
      </c>
      <c r="AH12" s="222">
        <f>'1 Utsläpp'!AH12/'7 Sysselsatta (kvartal)'!AH12</f>
        <v>21.55263157894737</v>
      </c>
      <c r="AI12" s="222">
        <f>'1 Utsläpp'!AI12/'7 Sysselsatta (kvartal)'!AI12</f>
        <v>23.098378378378378</v>
      </c>
      <c r="AJ12" s="222">
        <f>'1 Utsläpp'!AJ12/'7 Sysselsatta (kvartal)'!AJ12</f>
        <v>22.687052341597798</v>
      </c>
      <c r="AK12" s="222">
        <f>'1 Utsläpp'!AK12/'7 Sysselsatta (kvartal)'!AK12</f>
        <v>23.141463414634146</v>
      </c>
      <c r="AL12" s="222">
        <f>'1 Utsläpp'!AL12/'7 Sysselsatta (kvartal)'!AL12</f>
        <v>22.19177718832891</v>
      </c>
      <c r="AM12" s="222">
        <f>'1 Utsläpp'!AM12/'7 Sysselsatta (kvartal)'!AM12</f>
        <v>24.773569482288828</v>
      </c>
      <c r="AN12" s="222">
        <f>'1 Utsläpp'!AN12/'7 Sysselsatta (kvartal)'!AN12</f>
        <v>22.153513513513513</v>
      </c>
      <c r="AO12" s="222">
        <f>'1 Utsläpp'!AO12/'7 Sysselsatta (kvartal)'!AO12</f>
        <v>22.571727748691099</v>
      </c>
      <c r="AP12" s="222">
        <f>'1 Utsläpp'!AP12/'7 Sysselsatta (kvartal)'!AP12</f>
        <v>21.478260869565215</v>
      </c>
      <c r="AQ12" s="222">
        <f>'1 Utsläpp'!AQ12/'7 Sysselsatta (kvartal)'!AQ12</f>
        <v>22.517801047120415</v>
      </c>
      <c r="AR12" s="222">
        <f>'1 Utsläpp'!AR12/'7 Sysselsatta (kvartal)'!AR12</f>
        <v>21.118686868686869</v>
      </c>
      <c r="AS12" s="222">
        <f>'1 Utsläpp'!AS12/'7 Sysselsatta (kvartal)'!AS12</f>
        <v>21.412285012285011</v>
      </c>
      <c r="AT12" s="222">
        <f>'1 Utsläpp'!AT12/'7 Sysselsatta (kvartal)'!AT12</f>
        <v>21.301975308641975</v>
      </c>
      <c r="AU12" s="222">
        <f>'1 Utsläpp'!AU12/'7 Sysselsatta (kvartal)'!AU12</f>
        <v>22.608928571428571</v>
      </c>
      <c r="AV12" s="222">
        <f>'1 Utsläpp'!AV12/'7 Sysselsatta (kvartal)'!AV12</f>
        <v>19.288235294117644</v>
      </c>
      <c r="AW12" s="222">
        <f>'1 Utsläpp'!AW12/'7 Sysselsatta (kvartal)'!AW12</f>
        <v>19.509254498714654</v>
      </c>
      <c r="AX12" s="222">
        <f>'1 Utsläpp'!AX12/'7 Sysselsatta (kvartal)'!AX12</f>
        <v>18.687499999999996</v>
      </c>
      <c r="AY12" s="222">
        <f>'1 Utsläpp'!AY12/'7 Sysselsatta (kvartal)'!AY12</f>
        <v>19.986842105263158</v>
      </c>
      <c r="AZ12" s="222">
        <f>'1 Utsläpp'!AZ12/'7 Sysselsatta (kvartal)'!AZ12</f>
        <v>17.974803149606299</v>
      </c>
      <c r="BA12" s="222">
        <f>'1 Utsläpp'!BA12/'7 Sysselsatta (kvartal)'!BA12</f>
        <v>19.579002624671915</v>
      </c>
      <c r="BB12" s="222">
        <f>'1 Utsläpp'!BB12/'7 Sysselsatta (kvartal)'!BB12</f>
        <v>17.888051948051949</v>
      </c>
      <c r="BC12" s="222">
        <f>'1 Utsläpp'!BC12/'7 Sysselsatta (kvartal)'!BC12</f>
        <v>19.067639257294427</v>
      </c>
      <c r="BD12" s="222">
        <f>'1 Utsläpp'!BD12/'7 Sysselsatta (kvartal)'!BD12</f>
        <v>18.3281914893617</v>
      </c>
      <c r="BE12" s="222">
        <f>'1 Utsläpp'!BE12/'7 Sysselsatta (kvartal)'!BE12</f>
        <v>19.491884816753927</v>
      </c>
      <c r="BF12" s="222">
        <f>'1 Utsläpp'!BF12/'7 Sysselsatta (kvartal)'!BF12</f>
        <v>16.946683673469384</v>
      </c>
      <c r="BG12" s="222">
        <f>'1 Utsläpp'!BG12/'7 Sysselsatta (kvartal)'!BG12</f>
        <v>18.641927083333336</v>
      </c>
      <c r="BH12" s="222">
        <f>'1 Utsläpp'!BH12/'7 Sysselsatta (kvartal)'!BH12</f>
        <v>16.981201044386424</v>
      </c>
      <c r="BI12" s="222">
        <f>'1 Utsläpp'!BJ12/'7 Sysselsatta (kvartal)'!BJ12</f>
        <v>16.398994974874373</v>
      </c>
      <c r="BJ12" s="222">
        <f>'1 Utsläpp'!BK12/'7 Sysselsatta (kvartal)'!BK12</f>
        <v>17.701813471502589</v>
      </c>
      <c r="BK12" s="222">
        <f>'1 Utsläpp'!BL12/'7 Sysselsatta (kvartal)'!BL12</f>
        <v>16.536910994764398</v>
      </c>
      <c r="BL12" s="222">
        <f>'1 Utsläpp'!BM12/'7 Sysselsatta (kvartal)'!BM12</f>
        <v>17.655905511811024</v>
      </c>
      <c r="BM12" s="222">
        <f>'1 Utsläpp'!BN12/'7 Sysselsatta (kvartal)'!BN12</f>
        <v>16.335677083333334</v>
      </c>
      <c r="BN12" s="222">
        <f>'1 Utsläpp'!BO12/'7 Sysselsatta (kvartal)'!BO12</f>
        <v>18.584054054054054</v>
      </c>
      <c r="BO12" s="222">
        <f>'1 Utsläpp'!BP12/'7 Sysselsatta (kvartal)'!BP12</f>
        <v>17.244722222222222</v>
      </c>
      <c r="BP12" s="222">
        <f>'1 Utsläpp'!BQ12/'7 Sysselsatta (kvartal)'!BQ12</f>
        <v>18.210555555555558</v>
      </c>
      <c r="BQ12" s="222">
        <f>'1 Utsläpp'!BR12/'7 Sysselsatta (kvartal)'!BR12</f>
        <v>17.54863387978142</v>
      </c>
      <c r="BR12" s="222">
        <f>'1 Utsläpp'!BS12/'7 Sysselsatta (kvartal)'!BS12</f>
        <v>17.994677871148458</v>
      </c>
      <c r="BS12" s="222">
        <f>'1 Utsläpp'!BT12/'7 Sysselsatta (kvartal)'!BT12</f>
        <v>17.475070028011203</v>
      </c>
      <c r="BT12" s="222">
        <f>'1 Utsläpp'!BU12/'7 Sysselsatta (kvartal)'!BU12</f>
        <v>17.775757575757577</v>
      </c>
      <c r="BU12" s="222">
        <f>'1 Utsläpp'!BV12/'7 Sysselsatta (kvartal)'!BV12</f>
        <v>17.152162162162163</v>
      </c>
      <c r="BV12" s="361"/>
    </row>
    <row r="13" spans="1:74" s="41" customFormat="1" ht="15.75" customHeight="1" x14ac:dyDescent="0.3">
      <c r="A13"/>
      <c r="B13" s="212" t="s">
        <v>110</v>
      </c>
      <c r="C13" s="192" t="s">
        <v>39</v>
      </c>
      <c r="D13" s="222">
        <f>'1 Utsläpp'!D13/'7 Sysselsatta (kvartal)'!D13</f>
        <v>14.032695652173913</v>
      </c>
      <c r="E13" s="222">
        <f>'1 Utsläpp'!E13/'7 Sysselsatta (kvartal)'!E13</f>
        <v>12.943719412724308</v>
      </c>
      <c r="F13" s="222">
        <f>'1 Utsläpp'!F13/'7 Sysselsatta (kvartal)'!F13</f>
        <v>12.787468460891505</v>
      </c>
      <c r="G13" s="222">
        <f>'1 Utsläpp'!G13/'7 Sysselsatta (kvartal)'!G13</f>
        <v>12.987424111014745</v>
      </c>
      <c r="H13" s="222">
        <f>'1 Utsläpp'!H13/'7 Sysselsatta (kvartal)'!H13</f>
        <v>8.6124319419237754</v>
      </c>
      <c r="I13" s="222">
        <f>'1 Utsläpp'!I13/'7 Sysselsatta (kvartal)'!I13</f>
        <v>7.9757490636704116</v>
      </c>
      <c r="J13" s="222">
        <f>'1 Utsläpp'!J13/'7 Sysselsatta (kvartal)'!J13</f>
        <v>7.4395812562313068</v>
      </c>
      <c r="K13" s="222">
        <f>'1 Utsläpp'!K13/'7 Sysselsatta (kvartal)'!K13</f>
        <v>10.609523809523811</v>
      </c>
      <c r="L13" s="222">
        <f>'1 Utsläpp'!L13/'7 Sysselsatta (kvartal)'!L13</f>
        <v>15.572929292929294</v>
      </c>
      <c r="M13" s="222">
        <f>'1 Utsläpp'!M13/'7 Sysselsatta (kvartal)'!M13</f>
        <v>15.240655105973026</v>
      </c>
      <c r="N13" s="222">
        <f>'1 Utsläpp'!N13/'7 Sysselsatta (kvartal)'!N13</f>
        <v>12.913492822966507</v>
      </c>
      <c r="O13" s="222">
        <f>'1 Utsläpp'!O13/'7 Sysselsatta (kvartal)'!O13</f>
        <v>13.784871550903901</v>
      </c>
      <c r="P13" s="222">
        <f>'1 Utsläpp'!P13/'7 Sysselsatta (kvartal)'!P13</f>
        <v>13.901823416506717</v>
      </c>
      <c r="Q13" s="222">
        <f>'1 Utsläpp'!Q13/'7 Sysselsatta (kvartal)'!Q13</f>
        <v>13.820018621973928</v>
      </c>
      <c r="R13" s="222">
        <f>'1 Utsläpp'!R13/'7 Sysselsatta (kvartal)'!R13</f>
        <v>11.727948003714019</v>
      </c>
      <c r="S13" s="222">
        <f>'1 Utsläpp'!S13/'7 Sysselsatta (kvartal)'!S13</f>
        <v>12.635659655831741</v>
      </c>
      <c r="T13" s="222">
        <f>'1 Utsläpp'!T13/'7 Sysselsatta (kvartal)'!T13</f>
        <v>11.678847969782813</v>
      </c>
      <c r="U13" s="222">
        <f>'1 Utsläpp'!U13/'7 Sysselsatta (kvartal)'!U13</f>
        <v>11.57357075913777</v>
      </c>
      <c r="V13" s="222">
        <f>'1 Utsläpp'!V13/'7 Sysselsatta (kvartal)'!V13</f>
        <v>10.025849056603773</v>
      </c>
      <c r="W13" s="222">
        <f>'1 Utsläpp'!W13/'7 Sysselsatta (kvartal)'!W13</f>
        <v>11.324927536231884</v>
      </c>
      <c r="X13" s="222">
        <f>'1 Utsläpp'!X13/'7 Sysselsatta (kvartal)'!X13</f>
        <v>11.606913339824732</v>
      </c>
      <c r="Y13" s="222">
        <f>'1 Utsläpp'!Y13/'7 Sysselsatta (kvartal)'!Y13</f>
        <v>11.995481335952849</v>
      </c>
      <c r="Z13" s="222">
        <f>'1 Utsläpp'!Z13/'7 Sysselsatta (kvartal)'!Z13</f>
        <v>11.0112077294686</v>
      </c>
      <c r="AA13" s="222">
        <f>'1 Utsläpp'!AA13/'7 Sysselsatta (kvartal)'!AA13</f>
        <v>12.03113300492611</v>
      </c>
      <c r="AB13" s="222">
        <f>'1 Utsläpp'!AB13/'7 Sysselsatta (kvartal)'!AB13</f>
        <v>12.275346534653465</v>
      </c>
      <c r="AC13" s="222">
        <f>'1 Utsläpp'!AC13/'7 Sysselsatta (kvartal)'!AC13</f>
        <v>12.222123015873017</v>
      </c>
      <c r="AD13" s="222">
        <f>'1 Utsläpp'!AD13/'7 Sysselsatta (kvartal)'!AD13</f>
        <v>10.818568665377176</v>
      </c>
      <c r="AE13" s="222">
        <f>'1 Utsläpp'!AE13/'7 Sysselsatta (kvartal)'!AE13</f>
        <v>12.209019607843137</v>
      </c>
      <c r="AF13" s="222">
        <f>'1 Utsläpp'!AF13/'7 Sysselsatta (kvartal)'!AF13</f>
        <v>13.186513486513487</v>
      </c>
      <c r="AG13" s="222">
        <f>'1 Utsläpp'!AG13/'7 Sysselsatta (kvartal)'!AG13</f>
        <v>13.342814371257486</v>
      </c>
      <c r="AH13" s="222">
        <f>'1 Utsläpp'!AH13/'7 Sysselsatta (kvartal)'!AH13</f>
        <v>11.75659068384539</v>
      </c>
      <c r="AI13" s="222">
        <f>'1 Utsläpp'!AI13/'7 Sysselsatta (kvartal)'!AI13</f>
        <v>12.121995926680246</v>
      </c>
      <c r="AJ13" s="222">
        <f>'1 Utsläpp'!AJ13/'7 Sysselsatta (kvartal)'!AJ13</f>
        <v>12.993775510204083</v>
      </c>
      <c r="AK13" s="222">
        <f>'1 Utsläpp'!AK13/'7 Sysselsatta (kvartal)'!AK13</f>
        <v>12.909227683049147</v>
      </c>
      <c r="AL13" s="222">
        <f>'1 Utsläpp'!AL13/'7 Sysselsatta (kvartal)'!AL13</f>
        <v>12.632781799379524</v>
      </c>
      <c r="AM13" s="222">
        <f>'1 Utsläpp'!AM13/'7 Sysselsatta (kvartal)'!AM13</f>
        <v>13.39017094017094</v>
      </c>
      <c r="AN13" s="222">
        <f>'1 Utsläpp'!AN13/'7 Sysselsatta (kvartal)'!AN13</f>
        <v>12.66388888888889</v>
      </c>
      <c r="AO13" s="222">
        <f>'1 Utsläpp'!AO13/'7 Sysselsatta (kvartal)'!AO13</f>
        <v>12.28624497991968</v>
      </c>
      <c r="AP13" s="222">
        <f>'1 Utsläpp'!AP13/'7 Sysselsatta (kvartal)'!AP13</f>
        <v>11.55813492063492</v>
      </c>
      <c r="AQ13" s="222">
        <f>'1 Utsläpp'!AQ13/'7 Sysselsatta (kvartal)'!AQ13</f>
        <v>12.825933609958506</v>
      </c>
      <c r="AR13" s="222">
        <f>'1 Utsläpp'!AR13/'7 Sysselsatta (kvartal)'!AR13</f>
        <v>11.907381193124369</v>
      </c>
      <c r="AS13" s="222">
        <f>'1 Utsläpp'!AS13/'7 Sysselsatta (kvartal)'!AS13</f>
        <v>12.116716417910448</v>
      </c>
      <c r="AT13" s="222">
        <f>'1 Utsläpp'!AT13/'7 Sysselsatta (kvartal)'!AT13</f>
        <v>10.770640394088669</v>
      </c>
      <c r="AU13" s="222">
        <f>'1 Utsläpp'!AU13/'7 Sysselsatta (kvartal)'!AU13</f>
        <v>11.706415478615071</v>
      </c>
      <c r="AV13" s="222">
        <f>'1 Utsläpp'!AV13/'7 Sysselsatta (kvartal)'!AV13</f>
        <v>15.852808988764044</v>
      </c>
      <c r="AW13" s="222">
        <f>'1 Utsläpp'!AW13/'7 Sysselsatta (kvartal)'!AW13</f>
        <v>15.216766467065868</v>
      </c>
      <c r="AX13" s="222">
        <f>'1 Utsläpp'!AX13/'7 Sysselsatta (kvartal)'!AX13</f>
        <v>14.191472868217053</v>
      </c>
      <c r="AY13" s="222">
        <f>'1 Utsläpp'!AY13/'7 Sysselsatta (kvartal)'!AY13</f>
        <v>13.33876923076923</v>
      </c>
      <c r="AZ13" s="222">
        <f>'1 Utsläpp'!AZ13/'7 Sysselsatta (kvartal)'!AZ13</f>
        <v>12.335403726708075</v>
      </c>
      <c r="BA13" s="222">
        <f>'1 Utsläpp'!BA13/'7 Sysselsatta (kvartal)'!BA13</f>
        <v>12.043879668049792</v>
      </c>
      <c r="BB13" s="222">
        <f>'1 Utsläpp'!BB13/'7 Sysselsatta (kvartal)'!BB13</f>
        <v>10.364137214137214</v>
      </c>
      <c r="BC13" s="222">
        <f>'1 Utsläpp'!BC13/'7 Sysselsatta (kvartal)'!BC13</f>
        <v>12.96563829787234</v>
      </c>
      <c r="BD13" s="222">
        <f>'1 Utsläpp'!BD13/'7 Sysselsatta (kvartal)'!BD13</f>
        <v>13.300426439232409</v>
      </c>
      <c r="BE13" s="222">
        <f>'1 Utsläpp'!BE13/'7 Sysselsatta (kvartal)'!BE13</f>
        <v>13.173612565445026</v>
      </c>
      <c r="BF13" s="222">
        <f>'1 Utsläpp'!BF13/'7 Sysselsatta (kvartal)'!BF13</f>
        <v>11.618431771894095</v>
      </c>
      <c r="BG13" s="222">
        <f>'1 Utsläpp'!BG13/'7 Sysselsatta (kvartal)'!BG13</f>
        <v>13.358376690946931</v>
      </c>
      <c r="BH13" s="222">
        <f>'1 Utsläpp'!BH13/'7 Sysselsatta (kvartal)'!BH13</f>
        <v>13.841476091476091</v>
      </c>
      <c r="BI13" s="222">
        <f>'1 Utsläpp'!BJ13/'7 Sysselsatta (kvartal)'!BJ13</f>
        <v>12.840099502487563</v>
      </c>
      <c r="BJ13" s="222">
        <f>'1 Utsläpp'!BK13/'7 Sysselsatta (kvartal)'!BK13</f>
        <v>11.936885245901639</v>
      </c>
      <c r="BK13" s="222">
        <f>'1 Utsläpp'!BL13/'7 Sysselsatta (kvartal)'!BL13</f>
        <v>12.833402061855669</v>
      </c>
      <c r="BL13" s="222">
        <f>'1 Utsläpp'!BM13/'7 Sysselsatta (kvartal)'!BM13</f>
        <v>12.814969450101833</v>
      </c>
      <c r="BM13" s="222">
        <f>'1 Utsläpp'!BN13/'7 Sysselsatta (kvartal)'!BN13</f>
        <v>11.955124378109453</v>
      </c>
      <c r="BN13" s="222">
        <f>'1 Utsläpp'!BO13/'7 Sysselsatta (kvartal)'!BO13</f>
        <v>11.801849948612539</v>
      </c>
      <c r="BO13" s="222">
        <f>'1 Utsläpp'!BP13/'7 Sysselsatta (kvartal)'!BP13</f>
        <v>12.764211618257262</v>
      </c>
      <c r="BP13" s="222">
        <f>'1 Utsläpp'!BQ13/'7 Sysselsatta (kvartal)'!BQ13</f>
        <v>12.43031860226105</v>
      </c>
      <c r="BQ13" s="222">
        <f>'1 Utsläpp'!BR13/'7 Sysselsatta (kvartal)'!BR13</f>
        <v>11.735175879396985</v>
      </c>
      <c r="BR13" s="222">
        <f>'1 Utsläpp'!BS13/'7 Sysselsatta (kvartal)'!BS13</f>
        <v>12.292124352331607</v>
      </c>
      <c r="BS13" s="222">
        <f>'1 Utsläpp'!BT13/'7 Sysselsatta (kvartal)'!BT13</f>
        <v>12.103649635036495</v>
      </c>
      <c r="BT13" s="222">
        <f>'1 Utsläpp'!BU13/'7 Sysselsatta (kvartal)'!BU13</f>
        <v>12.109938524590165</v>
      </c>
      <c r="BU13" s="222">
        <f>'1 Utsläpp'!BV13/'7 Sysselsatta (kvartal)'!BV13</f>
        <v>11.1418</v>
      </c>
      <c r="BV13" s="361"/>
    </row>
    <row r="14" spans="1:74" s="41" customFormat="1" ht="15.75" customHeight="1" x14ac:dyDescent="0.3">
      <c r="A14"/>
      <c r="B14" s="212" t="s">
        <v>111</v>
      </c>
      <c r="C14" s="192" t="s">
        <v>4</v>
      </c>
      <c r="D14" s="222">
        <f>'1 Utsläpp'!D14/'7 Sysselsatta (kvartal)'!D14</f>
        <v>0.26557377049180331</v>
      </c>
      <c r="E14" s="222">
        <f>'1 Utsläpp'!E14/'7 Sysselsatta (kvartal)'!E14</f>
        <v>0.26088709677419353</v>
      </c>
      <c r="F14" s="222">
        <f>'1 Utsläpp'!F14/'7 Sysselsatta (kvartal)'!F14</f>
        <v>0.24810606060606061</v>
      </c>
      <c r="G14" s="222">
        <f>'1 Utsläpp'!G14/'7 Sysselsatta (kvartal)'!G14</f>
        <v>0.30403225806451611</v>
      </c>
      <c r="H14" s="222">
        <f>'1 Utsläpp'!H14/'7 Sysselsatta (kvartal)'!H14</f>
        <v>0.20152671755725193</v>
      </c>
      <c r="I14" s="222">
        <f>'1 Utsläpp'!I14/'7 Sysselsatta (kvartal)'!I14</f>
        <v>0.21076923076923079</v>
      </c>
      <c r="J14" s="222">
        <f>'1 Utsläpp'!J14/'7 Sysselsatta (kvartal)'!J14</f>
        <v>0.20148148148148148</v>
      </c>
      <c r="K14" s="222">
        <f>'1 Utsläpp'!K14/'7 Sysselsatta (kvartal)'!K14</f>
        <v>0.21089494163424125</v>
      </c>
      <c r="L14" s="222">
        <f>'1 Utsläpp'!L14/'7 Sysselsatta (kvartal)'!L14</f>
        <v>0.20283400809716598</v>
      </c>
      <c r="M14" s="222">
        <f>'1 Utsläpp'!M14/'7 Sysselsatta (kvartal)'!M14</f>
        <v>0.20571428571428571</v>
      </c>
      <c r="N14" s="222">
        <f>'1 Utsläpp'!N14/'7 Sysselsatta (kvartal)'!N14</f>
        <v>0.19884169884169886</v>
      </c>
      <c r="O14" s="222">
        <f>'1 Utsläpp'!O14/'7 Sysselsatta (kvartal)'!O14</f>
        <v>0.21935483870967742</v>
      </c>
      <c r="P14" s="222">
        <f>'1 Utsläpp'!P14/'7 Sysselsatta (kvartal)'!P14</f>
        <v>0.19132231404958677</v>
      </c>
      <c r="Q14" s="222">
        <f>'1 Utsläpp'!Q14/'7 Sysselsatta (kvartal)'!Q14</f>
        <v>0.19874999999999998</v>
      </c>
      <c r="R14" s="222">
        <f>'1 Utsläpp'!R14/'7 Sysselsatta (kvartal)'!R14</f>
        <v>0.19159999999999999</v>
      </c>
      <c r="S14" s="222">
        <f>'1 Utsläpp'!S14/'7 Sysselsatta (kvartal)'!S14</f>
        <v>0.19833333333333333</v>
      </c>
      <c r="T14" s="222">
        <f>'1 Utsläpp'!T14/'7 Sysselsatta (kvartal)'!T14</f>
        <v>0.19125</v>
      </c>
      <c r="U14" s="222">
        <f>'1 Utsläpp'!U14/'7 Sysselsatta (kvartal)'!U14</f>
        <v>0.18247011952191233</v>
      </c>
      <c r="V14" s="222">
        <f>'1 Utsläpp'!V14/'7 Sysselsatta (kvartal)'!V14</f>
        <v>0.17425373134328356</v>
      </c>
      <c r="W14" s="222">
        <f>'1 Utsläpp'!W14/'7 Sysselsatta (kvartal)'!W14</f>
        <v>0.19751037344398339</v>
      </c>
      <c r="X14" s="222">
        <f>'1 Utsläpp'!X14/'7 Sysselsatta (kvartal)'!X14</f>
        <v>0.15976562499999999</v>
      </c>
      <c r="Y14" s="222">
        <f>'1 Utsläpp'!Y14/'7 Sysselsatta (kvartal)'!Y14</f>
        <v>0.16060606060606061</v>
      </c>
      <c r="Z14" s="222">
        <f>'1 Utsläpp'!Z14/'7 Sysselsatta (kvartal)'!Z14</f>
        <v>0.15873605947955391</v>
      </c>
      <c r="AA14" s="222">
        <f>'1 Utsläpp'!AA14/'7 Sysselsatta (kvartal)'!AA14</f>
        <v>0.16879999999999998</v>
      </c>
      <c r="AB14" s="222">
        <f>'1 Utsläpp'!AB14/'7 Sysselsatta (kvartal)'!AB14</f>
        <v>0.14382978723404255</v>
      </c>
      <c r="AC14" s="222">
        <f>'1 Utsläpp'!AC14/'7 Sysselsatta (kvartal)'!AC14</f>
        <v>0.1393700787401575</v>
      </c>
      <c r="AD14" s="222">
        <f>'1 Utsläpp'!AD14/'7 Sysselsatta (kvartal)'!AD14</f>
        <v>0.13598484848484849</v>
      </c>
      <c r="AE14" s="222">
        <f>'1 Utsläpp'!AE14/'7 Sysselsatta (kvartal)'!AE14</f>
        <v>0.14493927125506073</v>
      </c>
      <c r="AF14" s="222">
        <f>'1 Utsläpp'!AF14/'7 Sysselsatta (kvartal)'!AF14</f>
        <v>0.15730337078651685</v>
      </c>
      <c r="AG14" s="222">
        <f>'1 Utsläpp'!AG14/'7 Sysselsatta (kvartal)'!AG14</f>
        <v>0.14949494949494949</v>
      </c>
      <c r="AH14" s="222">
        <f>'1 Utsläpp'!AH14/'7 Sysselsatta (kvartal)'!AH14</f>
        <v>0.15336787564766838</v>
      </c>
      <c r="AI14" s="222">
        <f>'1 Utsläpp'!AI14/'7 Sysselsatta (kvartal)'!AI14</f>
        <v>0.16836158192090397</v>
      </c>
      <c r="AJ14" s="222">
        <f>'1 Utsläpp'!AJ14/'7 Sysselsatta (kvartal)'!AJ14</f>
        <v>0.16287425149700602</v>
      </c>
      <c r="AK14" s="222">
        <f>'1 Utsläpp'!AK14/'7 Sysselsatta (kvartal)'!AK14</f>
        <v>0.16292134831460672</v>
      </c>
      <c r="AL14" s="222">
        <f>'1 Utsläpp'!AL14/'7 Sysselsatta (kvartal)'!AL14</f>
        <v>0.16648044692737432</v>
      </c>
      <c r="AM14" s="222">
        <f>'1 Utsläpp'!AM14/'7 Sysselsatta (kvartal)'!AM14</f>
        <v>0.18242424242424241</v>
      </c>
      <c r="AN14" s="222">
        <f>'1 Utsläpp'!AN14/'7 Sysselsatta (kvartal)'!AN14</f>
        <v>0.15189873417721517</v>
      </c>
      <c r="AO14" s="222">
        <f>'1 Utsläpp'!AO14/'7 Sysselsatta (kvartal)'!AO14</f>
        <v>0.14911242603550298</v>
      </c>
      <c r="AP14" s="222">
        <f>'1 Utsläpp'!AP14/'7 Sysselsatta (kvartal)'!AP14</f>
        <v>0.15207100591715977</v>
      </c>
      <c r="AQ14" s="222">
        <f>'1 Utsläpp'!AQ14/'7 Sysselsatta (kvartal)'!AQ14</f>
        <v>0.15875</v>
      </c>
      <c r="AR14" s="222">
        <f>'1 Utsläpp'!AR14/'7 Sysselsatta (kvartal)'!AR14</f>
        <v>0.12192513368983957</v>
      </c>
      <c r="AS14" s="222">
        <f>'1 Utsläpp'!AS14/'7 Sysselsatta (kvartal)'!AS14</f>
        <v>0.13405405405405404</v>
      </c>
      <c r="AT14" s="222">
        <f>'1 Utsläpp'!AT14/'7 Sysselsatta (kvartal)'!AT14</f>
        <v>0.13956043956043956</v>
      </c>
      <c r="AU14" s="222">
        <f>'1 Utsläpp'!AU14/'7 Sysselsatta (kvartal)'!AU14</f>
        <v>0.13820224719101123</v>
      </c>
      <c r="AV14" s="222">
        <f>'1 Utsläpp'!AV14/'7 Sysselsatta (kvartal)'!AV14</f>
        <v>0.1082051282051282</v>
      </c>
      <c r="AW14" s="222">
        <f>'1 Utsläpp'!AW14/'7 Sysselsatta (kvartal)'!AW14</f>
        <v>0.11592039800995024</v>
      </c>
      <c r="AX14" s="222">
        <f>'1 Utsläpp'!AX14/'7 Sysselsatta (kvartal)'!AX14</f>
        <v>0.11831683168316832</v>
      </c>
      <c r="AY14" s="222">
        <f>'1 Utsläpp'!AY14/'7 Sysselsatta (kvartal)'!AY14</f>
        <v>0.11565656565656565</v>
      </c>
      <c r="AZ14" s="222">
        <f>'1 Utsläpp'!AZ14/'7 Sysselsatta (kvartal)'!AZ14</f>
        <v>0.1117948717948718</v>
      </c>
      <c r="BA14" s="222">
        <f>'1 Utsläpp'!BA14/'7 Sysselsatta (kvartal)'!BA14</f>
        <v>0.11128205128205128</v>
      </c>
      <c r="BB14" s="222">
        <f>'1 Utsläpp'!BB14/'7 Sysselsatta (kvartal)'!BB14</f>
        <v>0.11878172588832488</v>
      </c>
      <c r="BC14" s="222">
        <f>'1 Utsläpp'!BC14/'7 Sysselsatta (kvartal)'!BC14</f>
        <v>0.12010309278350517</v>
      </c>
      <c r="BD14" s="222">
        <f>'1 Utsläpp'!BD14/'7 Sysselsatta (kvartal)'!BD14</f>
        <v>0.1020408163265306</v>
      </c>
      <c r="BE14" s="222">
        <f>'1 Utsläpp'!BE14/'7 Sysselsatta (kvartal)'!BE14</f>
        <v>0.11581632653061223</v>
      </c>
      <c r="BF14" s="222">
        <f>'1 Utsläpp'!BF14/'7 Sysselsatta (kvartal)'!BF14</f>
        <v>0.11336633663366337</v>
      </c>
      <c r="BG14" s="222">
        <f>'1 Utsläpp'!BG14/'7 Sysselsatta (kvartal)'!BG14</f>
        <v>0.10959595959595959</v>
      </c>
      <c r="BH14" s="222">
        <f>'1 Utsläpp'!BH14/'7 Sysselsatta (kvartal)'!BH14</f>
        <v>0.10149999999999999</v>
      </c>
      <c r="BI14" s="222">
        <f>'1 Utsläpp'!BJ14/'7 Sysselsatta (kvartal)'!BJ14</f>
        <v>0.10096618357487923</v>
      </c>
      <c r="BJ14" s="222">
        <f>'1 Utsläpp'!BK14/'7 Sysselsatta (kvartal)'!BK14</f>
        <v>0.10394088669950738</v>
      </c>
      <c r="BK14" s="222">
        <f>'1 Utsläpp'!BL14/'7 Sysselsatta (kvartal)'!BL14</f>
        <v>7.281553398058252E-2</v>
      </c>
      <c r="BL14" s="222">
        <f>'1 Utsläpp'!BM14/'7 Sysselsatta (kvartal)'!BM14</f>
        <v>7.5238095238095243E-2</v>
      </c>
      <c r="BM14" s="222">
        <f>'1 Utsläpp'!BN14/'7 Sysselsatta (kvartal)'!BN14</f>
        <v>7.2350230414746544E-2</v>
      </c>
      <c r="BN14" s="222">
        <f>'1 Utsläpp'!BO14/'7 Sysselsatta (kvartal)'!BO14</f>
        <v>7.2897196261682257E-2</v>
      </c>
      <c r="BO14" s="222">
        <f>'1 Utsläpp'!BP14/'7 Sysselsatta (kvartal)'!BP14</f>
        <v>8.930232558139535E-2</v>
      </c>
      <c r="BP14" s="222">
        <f>'1 Utsläpp'!BQ14/'7 Sysselsatta (kvartal)'!BQ14</f>
        <v>9.223744292237443E-2</v>
      </c>
      <c r="BQ14" s="222">
        <f>'1 Utsläpp'!BR14/'7 Sysselsatta (kvartal)'!BR14</f>
        <v>9.1517857142857137E-2</v>
      </c>
      <c r="BR14" s="222">
        <f>'1 Utsläpp'!BS14/'7 Sysselsatta (kvartal)'!BS14</f>
        <v>8.6363636363636365E-2</v>
      </c>
      <c r="BS14" s="222">
        <f>'1 Utsläpp'!BT14/'7 Sysselsatta (kvartal)'!BT14</f>
        <v>8.0269058295964119E-2</v>
      </c>
      <c r="BT14" s="222">
        <f>'1 Utsläpp'!BU14/'7 Sysselsatta (kvartal)'!BU14</f>
        <v>8.3700440528634359E-2</v>
      </c>
      <c r="BU14" s="222">
        <f>'1 Utsläpp'!BV14/'7 Sysselsatta (kvartal)'!BV14</f>
        <v>8.3189655172413793E-2</v>
      </c>
      <c r="BV14" s="361"/>
    </row>
    <row r="15" spans="1:74" s="41" customFormat="1" ht="15.75" customHeight="1" x14ac:dyDescent="0.3">
      <c r="A15"/>
      <c r="B15" s="212" t="s">
        <v>112</v>
      </c>
      <c r="C15" s="192" t="s">
        <v>5</v>
      </c>
      <c r="D15" s="222">
        <f>'1 Utsläpp'!D15/'7 Sysselsatta (kvartal)'!D15</f>
        <v>0.46968641114982579</v>
      </c>
      <c r="E15" s="222">
        <f>'1 Utsläpp'!E15/'7 Sysselsatta (kvartal)'!E15</f>
        <v>0.38487084870848703</v>
      </c>
      <c r="F15" s="222">
        <f>'1 Utsläpp'!F15/'7 Sysselsatta (kvartal)'!F15</f>
        <v>0.38551236749116607</v>
      </c>
      <c r="G15" s="222">
        <f>'1 Utsläpp'!G15/'7 Sysselsatta (kvartal)'!G15</f>
        <v>0.49505703422053227</v>
      </c>
      <c r="H15" s="222">
        <f>'1 Utsläpp'!H15/'7 Sysselsatta (kvartal)'!H15</f>
        <v>0.61570881226053642</v>
      </c>
      <c r="I15" s="222">
        <f>'1 Utsläpp'!I15/'7 Sysselsatta (kvartal)'!I15</f>
        <v>0.53975903614457832</v>
      </c>
      <c r="J15" s="222">
        <f>'1 Utsläpp'!J15/'7 Sysselsatta (kvartal)'!J15</f>
        <v>0.51853281853281852</v>
      </c>
      <c r="K15" s="222">
        <f>'1 Utsläpp'!K15/'7 Sysselsatta (kvartal)'!K15</f>
        <v>0.67079999999999995</v>
      </c>
      <c r="L15" s="222">
        <f>'1 Utsläpp'!L15/'7 Sysselsatta (kvartal)'!L15</f>
        <v>0.89042145593869726</v>
      </c>
      <c r="M15" s="222">
        <f>'1 Utsläpp'!M15/'7 Sysselsatta (kvartal)'!M15</f>
        <v>0.40938775510204078</v>
      </c>
      <c r="N15" s="222">
        <f>'1 Utsläpp'!N15/'7 Sysselsatta (kvartal)'!N15</f>
        <v>0.45040322580645159</v>
      </c>
      <c r="O15" s="222">
        <f>'1 Utsläpp'!O15/'7 Sysselsatta (kvartal)'!O15</f>
        <v>0.78347107438016539</v>
      </c>
      <c r="P15" s="222">
        <f>'1 Utsläpp'!P15/'7 Sysselsatta (kvartal)'!P15</f>
        <v>0.65039062499999989</v>
      </c>
      <c r="Q15" s="222">
        <f>'1 Utsläpp'!Q15/'7 Sysselsatta (kvartal)'!Q15</f>
        <v>0.32307692307692309</v>
      </c>
      <c r="R15" s="222">
        <f>'1 Utsläpp'!R15/'7 Sysselsatta (kvartal)'!R15</f>
        <v>0.2901185770750988</v>
      </c>
      <c r="S15" s="222">
        <f>'1 Utsläpp'!S15/'7 Sysselsatta (kvartal)'!S15</f>
        <v>0.34833333333333333</v>
      </c>
      <c r="T15" s="222">
        <f>'1 Utsläpp'!T15/'7 Sysselsatta (kvartal)'!T15</f>
        <v>0.38211382113821135</v>
      </c>
      <c r="U15" s="222">
        <f>'1 Utsläpp'!U15/'7 Sysselsatta (kvartal)'!U15</f>
        <v>0.32987551867219916</v>
      </c>
      <c r="V15" s="222">
        <f>'1 Utsläpp'!V15/'7 Sysselsatta (kvartal)'!V15</f>
        <v>0.28611111111111109</v>
      </c>
      <c r="W15" s="222">
        <f>'1 Utsläpp'!W15/'7 Sysselsatta (kvartal)'!W15</f>
        <v>0.38244897959183671</v>
      </c>
      <c r="X15" s="222">
        <f>'1 Utsläpp'!X15/'7 Sysselsatta (kvartal)'!X15</f>
        <v>0.41470588235294115</v>
      </c>
      <c r="Y15" s="222">
        <f>'1 Utsläpp'!Y15/'7 Sysselsatta (kvartal)'!Y15</f>
        <v>0.34206008583690983</v>
      </c>
      <c r="Z15" s="222">
        <f>'1 Utsläpp'!Z15/'7 Sysselsatta (kvartal)'!Z15</f>
        <v>0.30000000000000004</v>
      </c>
      <c r="AA15" s="222">
        <f>'1 Utsläpp'!AA15/'7 Sysselsatta (kvartal)'!AA15</f>
        <v>0.34763948497854075</v>
      </c>
      <c r="AB15" s="222">
        <f>'1 Utsläpp'!AB15/'7 Sysselsatta (kvartal)'!AB15</f>
        <v>0.31604938271604938</v>
      </c>
      <c r="AC15" s="222">
        <f>'1 Utsläpp'!AC15/'7 Sysselsatta (kvartal)'!AC15</f>
        <v>0.28723404255319152</v>
      </c>
      <c r="AD15" s="222">
        <f>'1 Utsläpp'!AD15/'7 Sysselsatta (kvartal)'!AD15</f>
        <v>0.25793650793650796</v>
      </c>
      <c r="AE15" s="222">
        <f>'1 Utsläpp'!AE15/'7 Sysselsatta (kvartal)'!AE15</f>
        <v>0.3634782608695652</v>
      </c>
      <c r="AF15" s="222">
        <f>'1 Utsläpp'!AF15/'7 Sysselsatta (kvartal)'!AF15</f>
        <v>0.36512605042016805</v>
      </c>
      <c r="AG15" s="222">
        <f>'1 Utsläpp'!AG15/'7 Sysselsatta (kvartal)'!AG15</f>
        <v>0.35203619909502259</v>
      </c>
      <c r="AH15" s="222">
        <f>'1 Utsläpp'!AH15/'7 Sysselsatta (kvartal)'!AH15</f>
        <v>0.32478991596638657</v>
      </c>
      <c r="AI15" s="222">
        <f>'1 Utsläpp'!AI15/'7 Sysselsatta (kvartal)'!AI15</f>
        <v>0.36392694063926939</v>
      </c>
      <c r="AJ15" s="222">
        <f>'1 Utsläpp'!AJ15/'7 Sysselsatta (kvartal)'!AJ15</f>
        <v>0.47069767441860461</v>
      </c>
      <c r="AK15" s="222">
        <f>'1 Utsläpp'!AK15/'7 Sysselsatta (kvartal)'!AK15</f>
        <v>0.38104265402843596</v>
      </c>
      <c r="AL15" s="222">
        <f>'1 Utsläpp'!AL15/'7 Sysselsatta (kvartal)'!AL15</f>
        <v>0.33693693693693699</v>
      </c>
      <c r="AM15" s="222">
        <f>'1 Utsläpp'!AM15/'7 Sysselsatta (kvartal)'!AM15</f>
        <v>0.41739130434782612</v>
      </c>
      <c r="AN15" s="222">
        <f>'1 Utsläpp'!AN15/'7 Sysselsatta (kvartal)'!AN15</f>
        <v>0.31232227488151654</v>
      </c>
      <c r="AO15" s="222">
        <f>'1 Utsläpp'!AO15/'7 Sysselsatta (kvartal)'!AO15</f>
        <v>0.33095238095238094</v>
      </c>
      <c r="AP15" s="222">
        <f>'1 Utsläpp'!AP15/'7 Sysselsatta (kvartal)'!AP15</f>
        <v>0.31140350877192979</v>
      </c>
      <c r="AQ15" s="222">
        <f>'1 Utsläpp'!AQ15/'7 Sysselsatta (kvartal)'!AQ15</f>
        <v>0.3315533980582524</v>
      </c>
      <c r="AR15" s="222">
        <f>'1 Utsläpp'!AR15/'7 Sysselsatta (kvartal)'!AR15</f>
        <v>0.28687782805429862</v>
      </c>
      <c r="AS15" s="222">
        <f>'1 Utsläpp'!AS15/'7 Sysselsatta (kvartal)'!AS15</f>
        <v>0.294811320754717</v>
      </c>
      <c r="AT15" s="222">
        <f>'1 Utsläpp'!AT15/'7 Sysselsatta (kvartal)'!AT15</f>
        <v>0.29369369369369369</v>
      </c>
      <c r="AU15" s="222">
        <f>'1 Utsläpp'!AU15/'7 Sysselsatta (kvartal)'!AU15</f>
        <v>0.30619047619047618</v>
      </c>
      <c r="AV15" s="222">
        <f>'1 Utsläpp'!AV15/'7 Sysselsatta (kvartal)'!AV15</f>
        <v>0.28425925925925921</v>
      </c>
      <c r="AW15" s="222">
        <f>'1 Utsläpp'!AW15/'7 Sysselsatta (kvartal)'!AW15</f>
        <v>0.26438356164383564</v>
      </c>
      <c r="AX15" s="222">
        <f>'1 Utsläpp'!AX15/'7 Sysselsatta (kvartal)'!AX15</f>
        <v>0.26160714285714287</v>
      </c>
      <c r="AY15" s="222">
        <f>'1 Utsläpp'!AY15/'7 Sysselsatta (kvartal)'!AY15</f>
        <v>0.28551401869158882</v>
      </c>
      <c r="AZ15" s="222">
        <f>'1 Utsläpp'!AZ15/'7 Sysselsatta (kvartal)'!AZ15</f>
        <v>0.21055045871559633</v>
      </c>
      <c r="BA15" s="222">
        <f>'1 Utsläpp'!BA15/'7 Sysselsatta (kvartal)'!BA15</f>
        <v>0.20502283105022834</v>
      </c>
      <c r="BB15" s="222">
        <f>'1 Utsläpp'!BB15/'7 Sysselsatta (kvartal)'!BB15</f>
        <v>0.20133928571428572</v>
      </c>
      <c r="BC15" s="222">
        <f>'1 Utsläpp'!BC15/'7 Sysselsatta (kvartal)'!BC15</f>
        <v>0.21500000000000002</v>
      </c>
      <c r="BD15" s="222">
        <f>'1 Utsläpp'!BD15/'7 Sysselsatta (kvartal)'!BD15</f>
        <v>0.21855203619909502</v>
      </c>
      <c r="BE15" s="222">
        <f>'1 Utsläpp'!BE15/'7 Sysselsatta (kvartal)'!BE15</f>
        <v>0.22743362831858405</v>
      </c>
      <c r="BF15" s="222">
        <f>'1 Utsläpp'!BF15/'7 Sysselsatta (kvartal)'!BF15</f>
        <v>0.21021276595744681</v>
      </c>
      <c r="BG15" s="222">
        <f>'1 Utsläpp'!BG15/'7 Sysselsatta (kvartal)'!BG15</f>
        <v>0.21759656652360515</v>
      </c>
      <c r="BH15" s="222">
        <f>'1 Utsläpp'!BH15/'7 Sysselsatta (kvartal)'!BH15</f>
        <v>0.2134453781512605</v>
      </c>
      <c r="BI15" s="222">
        <f>'1 Utsläpp'!BJ15/'7 Sysselsatta (kvartal)'!BJ15</f>
        <v>0.18638132295719845</v>
      </c>
      <c r="BJ15" s="222">
        <f>'1 Utsläpp'!BK15/'7 Sysselsatta (kvartal)'!BK15</f>
        <v>0.20078124999999997</v>
      </c>
      <c r="BK15" s="222">
        <f>'1 Utsläpp'!BL15/'7 Sysselsatta (kvartal)'!BL15</f>
        <v>0.14694656488549618</v>
      </c>
      <c r="BL15" s="222">
        <f>'1 Utsläpp'!BM15/'7 Sysselsatta (kvartal)'!BM15</f>
        <v>0.16691449814126397</v>
      </c>
      <c r="BM15" s="222">
        <f>'1 Utsläpp'!BN15/'7 Sysselsatta (kvartal)'!BN15</f>
        <v>0.14645390070921985</v>
      </c>
      <c r="BN15" s="222">
        <f>'1 Utsläpp'!BO15/'7 Sysselsatta (kvartal)'!BO15</f>
        <v>0.16631205673758867</v>
      </c>
      <c r="BO15" s="222">
        <f>'1 Utsläpp'!BP15/'7 Sysselsatta (kvartal)'!BP15</f>
        <v>0.56118421052631573</v>
      </c>
      <c r="BP15" s="222">
        <f>'1 Utsläpp'!BQ15/'7 Sysselsatta (kvartal)'!BQ15</f>
        <v>0.14153354632587858</v>
      </c>
      <c r="BQ15" s="222">
        <f>'1 Utsläpp'!BR15/'7 Sysselsatta (kvartal)'!BR15</f>
        <v>0.13292682926829272</v>
      </c>
      <c r="BR15" s="222">
        <f>'1 Utsläpp'!BS15/'7 Sysselsatta (kvartal)'!BS15</f>
        <v>0.13353846153846152</v>
      </c>
      <c r="BS15" s="222">
        <f>'1 Utsläpp'!BT15/'7 Sysselsatta (kvartal)'!BT15</f>
        <v>0.15606557377049179</v>
      </c>
      <c r="BT15" s="222">
        <f>'1 Utsläpp'!BU15/'7 Sysselsatta (kvartal)'!BU15</f>
        <v>0.14863013698630137</v>
      </c>
      <c r="BU15" s="222">
        <f>'1 Utsläpp'!BV15/'7 Sysselsatta (kvartal)'!BV15</f>
        <v>0.15397923875432526</v>
      </c>
      <c r="BV15" s="361"/>
    </row>
    <row r="16" spans="1:74" s="41" customFormat="1" ht="15.75" customHeight="1" x14ac:dyDescent="0.3">
      <c r="A16"/>
      <c r="B16" s="212" t="s">
        <v>113</v>
      </c>
      <c r="C16" s="192" t="s">
        <v>6</v>
      </c>
      <c r="D16" s="222">
        <f>'1 Utsläpp'!D16/'7 Sysselsatta (kvartal)'!D16</f>
        <v>0.64837209302325582</v>
      </c>
      <c r="E16" s="222">
        <f>'1 Utsläpp'!E16/'7 Sysselsatta (kvartal)'!E16</f>
        <v>0.52442660550458708</v>
      </c>
      <c r="F16" s="222">
        <f>'1 Utsläpp'!F16/'7 Sysselsatta (kvartal)'!F16</f>
        <v>0.44100106496272623</v>
      </c>
      <c r="G16" s="222">
        <f>'1 Utsläpp'!G16/'7 Sysselsatta (kvartal)'!G16</f>
        <v>0.60884109916367979</v>
      </c>
      <c r="H16" s="222">
        <f>'1 Utsläpp'!H16/'7 Sysselsatta (kvartal)'!H16</f>
        <v>0.52223602484472054</v>
      </c>
      <c r="I16" s="222">
        <f>'1 Utsläpp'!I16/'7 Sysselsatta (kvartal)'!I16</f>
        <v>0.49588313413014612</v>
      </c>
      <c r="J16" s="222">
        <f>'1 Utsläpp'!J16/'7 Sysselsatta (kvartal)'!J16</f>
        <v>0.42463958060288337</v>
      </c>
      <c r="K16" s="222">
        <f>'1 Utsläpp'!K16/'7 Sysselsatta (kvartal)'!K16</f>
        <v>0.5313642756680732</v>
      </c>
      <c r="L16" s="222">
        <f>'1 Utsläpp'!L16/'7 Sysselsatta (kvartal)'!L16</f>
        <v>0.60331950207468876</v>
      </c>
      <c r="M16" s="222">
        <f>'1 Utsläpp'!M16/'7 Sysselsatta (kvartal)'!M16</f>
        <v>0.51902777777777775</v>
      </c>
      <c r="N16" s="222">
        <f>'1 Utsläpp'!N16/'7 Sysselsatta (kvartal)'!N16</f>
        <v>0.45478927203065134</v>
      </c>
      <c r="O16" s="222">
        <f>'1 Utsläpp'!O16/'7 Sysselsatta (kvartal)'!O16</f>
        <v>0.59305740987983979</v>
      </c>
      <c r="P16" s="222">
        <f>'1 Utsläpp'!P16/'7 Sysselsatta (kvartal)'!P16</f>
        <v>0.48687664041994749</v>
      </c>
      <c r="Q16" s="222">
        <f>'1 Utsläpp'!Q16/'7 Sysselsatta (kvartal)'!Q16</f>
        <v>0.45296495956873312</v>
      </c>
      <c r="R16" s="222">
        <f>'1 Utsläpp'!R16/'7 Sysselsatta (kvartal)'!R16</f>
        <v>0.37953144266337857</v>
      </c>
      <c r="S16" s="222">
        <f>'1 Utsläpp'!S16/'7 Sysselsatta (kvartal)'!S16</f>
        <v>0.47894736842105268</v>
      </c>
      <c r="T16" s="222">
        <f>'1 Utsläpp'!T16/'7 Sysselsatta (kvartal)'!T16</f>
        <v>0.49114927344782033</v>
      </c>
      <c r="U16" s="222">
        <f>'1 Utsläpp'!U16/'7 Sysselsatta (kvartal)'!U16</f>
        <v>0.44250343878954607</v>
      </c>
      <c r="V16" s="222">
        <f>'1 Utsläpp'!V16/'7 Sysselsatta (kvartal)'!V16</f>
        <v>0.38538461538461538</v>
      </c>
      <c r="W16" s="222">
        <f>'1 Utsläpp'!W16/'7 Sysselsatta (kvartal)'!W16</f>
        <v>0.47939560439560441</v>
      </c>
      <c r="X16" s="222">
        <f>'1 Utsläpp'!X16/'7 Sysselsatta (kvartal)'!X16</f>
        <v>0.47664835164835173</v>
      </c>
      <c r="Y16" s="222">
        <f>'1 Utsläpp'!Y16/'7 Sysselsatta (kvartal)'!Y16</f>
        <v>0.43988919667590026</v>
      </c>
      <c r="Z16" s="222">
        <f>'1 Utsläpp'!Z16/'7 Sysselsatta (kvartal)'!Z16</f>
        <v>0.40201612903225803</v>
      </c>
      <c r="AA16" s="222">
        <f>'1 Utsläpp'!AA16/'7 Sysselsatta (kvartal)'!AA16</f>
        <v>0.44764542936288088</v>
      </c>
      <c r="AB16" s="222">
        <f>'1 Utsläpp'!AB16/'7 Sysselsatta (kvartal)'!AB16</f>
        <v>0.54674556213017755</v>
      </c>
      <c r="AC16" s="222">
        <f>'1 Utsläpp'!AC16/'7 Sysselsatta (kvartal)'!AC16</f>
        <v>0.48947368421052628</v>
      </c>
      <c r="AD16" s="222">
        <f>'1 Utsläpp'!AD16/'7 Sysselsatta (kvartal)'!AD16</f>
        <v>0.44560906515580739</v>
      </c>
      <c r="AE16" s="222">
        <f>'1 Utsläpp'!AE16/'7 Sysselsatta (kvartal)'!AE16</f>
        <v>0.49598853868194842</v>
      </c>
      <c r="AF16" s="222">
        <f>'1 Utsläpp'!AF16/'7 Sysselsatta (kvartal)'!AF16</f>
        <v>0.56711111111111112</v>
      </c>
      <c r="AG16" s="222">
        <f>'1 Utsläpp'!AG16/'7 Sysselsatta (kvartal)'!AG16</f>
        <v>0.52939481268011523</v>
      </c>
      <c r="AH16" s="222">
        <f>'1 Utsläpp'!AH16/'7 Sysselsatta (kvartal)'!AH16</f>
        <v>0.46231454005934713</v>
      </c>
      <c r="AI16" s="222">
        <f>'1 Utsläpp'!AI16/'7 Sysselsatta (kvartal)'!AI16</f>
        <v>0.50071633237822355</v>
      </c>
      <c r="AJ16" s="222">
        <f>'1 Utsläpp'!AJ16/'7 Sysselsatta (kvartal)'!AJ16</f>
        <v>0.53655274888558691</v>
      </c>
      <c r="AK16" s="222">
        <f>'1 Utsläpp'!AK16/'7 Sysselsatta (kvartal)'!AK16</f>
        <v>0.52581602373887237</v>
      </c>
      <c r="AL16" s="222">
        <f>'1 Utsläpp'!AL16/'7 Sysselsatta (kvartal)'!AL16</f>
        <v>0.52015151515151514</v>
      </c>
      <c r="AM16" s="222">
        <f>'1 Utsläpp'!AM16/'7 Sysselsatta (kvartal)'!AM16</f>
        <v>0.57016248153618909</v>
      </c>
      <c r="AN16" s="222">
        <f>'1 Utsläpp'!AN16/'7 Sysselsatta (kvartal)'!AN16</f>
        <v>0.51728763040238457</v>
      </c>
      <c r="AO16" s="222">
        <f>'1 Utsläpp'!AO16/'7 Sysselsatta (kvartal)'!AO16</f>
        <v>0.4897398843930636</v>
      </c>
      <c r="AP16" s="222">
        <f>'1 Utsläpp'!AP16/'7 Sysselsatta (kvartal)'!AP16</f>
        <v>0.49493487698986982</v>
      </c>
      <c r="AQ16" s="222">
        <f>'1 Utsläpp'!AQ16/'7 Sysselsatta (kvartal)'!AQ16</f>
        <v>0.51948051948051954</v>
      </c>
      <c r="AR16" s="222">
        <f>'1 Utsläpp'!AR16/'7 Sysselsatta (kvartal)'!AR16</f>
        <v>0.48017241379310349</v>
      </c>
      <c r="AS16" s="222">
        <f>'1 Utsläpp'!AS16/'7 Sysselsatta (kvartal)'!AS16</f>
        <v>0.47015341701534169</v>
      </c>
      <c r="AT16" s="222">
        <f>'1 Utsläpp'!AT16/'7 Sysselsatta (kvartal)'!AT16</f>
        <v>0.40554016620498617</v>
      </c>
      <c r="AU16" s="222">
        <f>'1 Utsläpp'!AU16/'7 Sysselsatta (kvartal)'!AU16</f>
        <v>0.47360912981455072</v>
      </c>
      <c r="AV16" s="222">
        <f>'1 Utsläpp'!AV16/'7 Sysselsatta (kvartal)'!AV16</f>
        <v>0.47927677329624474</v>
      </c>
      <c r="AW16" s="222">
        <f>'1 Utsläpp'!AW16/'7 Sysselsatta (kvartal)'!AW16</f>
        <v>0.3954607977991747</v>
      </c>
      <c r="AX16" s="222">
        <f>'1 Utsläpp'!AX16/'7 Sysselsatta (kvartal)'!AX16</f>
        <v>0.35447154471544717</v>
      </c>
      <c r="AY16" s="222">
        <f>'1 Utsläpp'!AY16/'7 Sysselsatta (kvartal)'!AY16</f>
        <v>0.37103448275862067</v>
      </c>
      <c r="AZ16" s="222">
        <f>'1 Utsläpp'!AZ16/'7 Sysselsatta (kvartal)'!AZ16</f>
        <v>0.41</v>
      </c>
      <c r="BA16" s="222">
        <f>'1 Utsläpp'!BA16/'7 Sysselsatta (kvartal)'!BA16</f>
        <v>0.30687757909215951</v>
      </c>
      <c r="BB16" s="222">
        <f>'1 Utsläpp'!BB16/'7 Sysselsatta (kvartal)'!BB16</f>
        <v>0.32342465753424654</v>
      </c>
      <c r="BC16" s="222">
        <f>'1 Utsläpp'!BC16/'7 Sysselsatta (kvartal)'!BC16</f>
        <v>0.33179271708683472</v>
      </c>
      <c r="BD16" s="222">
        <f>'1 Utsläpp'!BD16/'7 Sysselsatta (kvartal)'!BD16</f>
        <v>0.38934081346423566</v>
      </c>
      <c r="BE16" s="222">
        <f>'1 Utsläpp'!BE16/'7 Sysselsatta (kvartal)'!BE16</f>
        <v>0.41063535911602206</v>
      </c>
      <c r="BF16" s="222">
        <f>'1 Utsläpp'!BF16/'7 Sysselsatta (kvartal)'!BF16</f>
        <v>0.37590847913862718</v>
      </c>
      <c r="BG16" s="222">
        <f>'1 Utsläpp'!BG16/'7 Sysselsatta (kvartal)'!BG16</f>
        <v>0.37748976807639839</v>
      </c>
      <c r="BH16" s="222">
        <f>'1 Utsläpp'!BH16/'7 Sysselsatta (kvartal)'!BH16</f>
        <v>0.3626168224299065</v>
      </c>
      <c r="BI16" s="222">
        <f>'1 Utsläpp'!BJ16/'7 Sysselsatta (kvartal)'!BJ16</f>
        <v>0.32137404580152679</v>
      </c>
      <c r="BJ16" s="222">
        <f>'1 Utsläpp'!BK16/'7 Sysselsatta (kvartal)'!BK16</f>
        <v>0.36072351421188631</v>
      </c>
      <c r="BK16" s="222">
        <f>'1 Utsläpp'!BL16/'7 Sysselsatta (kvartal)'!BL16</f>
        <v>0.36790757381258021</v>
      </c>
      <c r="BL16" s="222">
        <f>'1 Utsläpp'!BM16/'7 Sysselsatta (kvartal)'!BM16</f>
        <v>0.31455696202531647</v>
      </c>
      <c r="BM16" s="222">
        <f>'1 Utsläpp'!BN16/'7 Sysselsatta (kvartal)'!BN16</f>
        <v>0.27933579335793363</v>
      </c>
      <c r="BN16" s="222">
        <f>'1 Utsläpp'!BO16/'7 Sysselsatta (kvartal)'!BO16</f>
        <v>0.37132075471698112</v>
      </c>
      <c r="BO16" s="222">
        <f>'1 Utsläpp'!BP16/'7 Sysselsatta (kvartal)'!BP16</f>
        <v>0.38505747126436779</v>
      </c>
      <c r="BP16" s="222">
        <f>'1 Utsläpp'!BQ16/'7 Sysselsatta (kvartal)'!BQ16</f>
        <v>0.36040868454661557</v>
      </c>
      <c r="BQ16" s="222">
        <f>'1 Utsläpp'!BR16/'7 Sysselsatta (kvartal)'!BR16</f>
        <v>0.34542032622333751</v>
      </c>
      <c r="BR16" s="222">
        <f>'1 Utsläpp'!BS16/'7 Sysselsatta (kvartal)'!BS16</f>
        <v>0.40761290322580646</v>
      </c>
      <c r="BS16" s="222">
        <f>'1 Utsläpp'!BT16/'7 Sysselsatta (kvartal)'!BT16</f>
        <v>0.38023407022106626</v>
      </c>
      <c r="BT16" s="222">
        <f>'1 Utsläpp'!BU16/'7 Sysselsatta (kvartal)'!BU16</f>
        <v>0.35433376455368698</v>
      </c>
      <c r="BU16" s="222">
        <f>'1 Utsläpp'!BV16/'7 Sysselsatta (kvartal)'!BV16</f>
        <v>0.332994923857868</v>
      </c>
      <c r="BV16" s="361"/>
    </row>
    <row r="17" spans="1:74" s="41" customFormat="1" ht="15.75" customHeight="1" x14ac:dyDescent="0.3">
      <c r="A17"/>
      <c r="B17" s="212" t="s">
        <v>114</v>
      </c>
      <c r="C17" s="192" t="s">
        <v>7</v>
      </c>
      <c r="D17" s="222">
        <f>'1 Utsläpp'!D17/'7 Sysselsatta (kvartal)'!D17</f>
        <v>0.90228571428571436</v>
      </c>
      <c r="E17" s="222">
        <f>'1 Utsläpp'!E17/'7 Sysselsatta (kvartal)'!E17</f>
        <v>0.93849259757738901</v>
      </c>
      <c r="F17" s="222">
        <f>'1 Utsläpp'!F17/'7 Sysselsatta (kvartal)'!F17</f>
        <v>0.65127877237851661</v>
      </c>
      <c r="G17" s="222">
        <f>'1 Utsläpp'!G17/'7 Sysselsatta (kvartal)'!G17</f>
        <v>0.7262357414448668</v>
      </c>
      <c r="H17" s="222">
        <f>'1 Utsläpp'!H17/'7 Sysselsatta (kvartal)'!H17</f>
        <v>0.7929824561403509</v>
      </c>
      <c r="I17" s="222">
        <f>'1 Utsläpp'!I17/'7 Sysselsatta (kvartal)'!I17</f>
        <v>0.8727891156462585</v>
      </c>
      <c r="J17" s="222">
        <f>'1 Utsläpp'!J17/'7 Sysselsatta (kvartal)'!J17</f>
        <v>0.61339869281045745</v>
      </c>
      <c r="K17" s="222">
        <f>'1 Utsläpp'!K17/'7 Sysselsatta (kvartal)'!K17</f>
        <v>0.90357142857142847</v>
      </c>
      <c r="L17" s="222">
        <f>'1 Utsläpp'!L17/'7 Sysselsatta (kvartal)'!L17</f>
        <v>0.91507064364207213</v>
      </c>
      <c r="M17" s="222">
        <f>'1 Utsläpp'!M17/'7 Sysselsatta (kvartal)'!M17</f>
        <v>1.0142361111111111</v>
      </c>
      <c r="N17" s="222">
        <f>'1 Utsläpp'!N17/'7 Sysselsatta (kvartal)'!N17</f>
        <v>0.78156250000000005</v>
      </c>
      <c r="O17" s="222">
        <f>'1 Utsläpp'!O17/'7 Sysselsatta (kvartal)'!O17</f>
        <v>1.01976401179941</v>
      </c>
      <c r="P17" s="222">
        <f>'1 Utsläpp'!P17/'7 Sysselsatta (kvartal)'!P17</f>
        <v>0.95955056179775267</v>
      </c>
      <c r="Q17" s="222">
        <f>'1 Utsläpp'!Q17/'7 Sysselsatta (kvartal)'!Q17</f>
        <v>0.78307210031347962</v>
      </c>
      <c r="R17" s="222">
        <f>'1 Utsläpp'!R17/'7 Sysselsatta (kvartal)'!R17</f>
        <v>0.61676217765042973</v>
      </c>
      <c r="S17" s="222">
        <f>'1 Utsläpp'!S17/'7 Sysselsatta (kvartal)'!S17</f>
        <v>0.78592592592592592</v>
      </c>
      <c r="T17" s="222">
        <f>'1 Utsläpp'!T17/'7 Sysselsatta (kvartal)'!T17</f>
        <v>0.89924471299093656</v>
      </c>
      <c r="U17" s="222">
        <f>'1 Utsläpp'!U17/'7 Sysselsatta (kvartal)'!U17</f>
        <v>0.85215231788079471</v>
      </c>
      <c r="V17" s="222">
        <f>'1 Utsläpp'!V17/'7 Sysselsatta (kvartal)'!V17</f>
        <v>0.67268656716417907</v>
      </c>
      <c r="W17" s="222">
        <f>'1 Utsläpp'!W17/'7 Sysselsatta (kvartal)'!W17</f>
        <v>0.88003169572107764</v>
      </c>
      <c r="X17" s="222">
        <f>'1 Utsläpp'!X17/'7 Sysselsatta (kvartal)'!X17</f>
        <v>0.87803030303030305</v>
      </c>
      <c r="Y17" s="222">
        <f>'1 Utsläpp'!Y17/'7 Sysselsatta (kvartal)'!Y17</f>
        <v>0.95189456342668866</v>
      </c>
      <c r="Z17" s="222">
        <f>'1 Utsläpp'!Z17/'7 Sysselsatta (kvartal)'!Z17</f>
        <v>0.73181148748159053</v>
      </c>
      <c r="AA17" s="222">
        <f>'1 Utsläpp'!AA17/'7 Sysselsatta (kvartal)'!AA17</f>
        <v>0.86206896551724144</v>
      </c>
      <c r="AB17" s="222">
        <f>'1 Utsläpp'!AB17/'7 Sysselsatta (kvartal)'!AB17</f>
        <v>0.66190476190476188</v>
      </c>
      <c r="AC17" s="222">
        <f>'1 Utsläpp'!AC17/'7 Sysselsatta (kvartal)'!AC17</f>
        <v>0.69199372056514907</v>
      </c>
      <c r="AD17" s="222">
        <f>'1 Utsläpp'!AD17/'7 Sysselsatta (kvartal)'!AD17</f>
        <v>0.55445255474452548</v>
      </c>
      <c r="AE17" s="222">
        <f>'1 Utsläpp'!AE17/'7 Sysselsatta (kvartal)'!AE17</f>
        <v>0.76727828746177362</v>
      </c>
      <c r="AF17" s="222">
        <f>'1 Utsläpp'!AF17/'7 Sysselsatta (kvartal)'!AF17</f>
        <v>0.73277945619335338</v>
      </c>
      <c r="AG17" s="222">
        <f>'1 Utsläpp'!AG17/'7 Sysselsatta (kvartal)'!AG17</f>
        <v>0.74167962674961119</v>
      </c>
      <c r="AH17" s="222">
        <f>'1 Utsläpp'!AH17/'7 Sysselsatta (kvartal)'!AH17</f>
        <v>0.5621739130434783</v>
      </c>
      <c r="AI17" s="222">
        <f>'1 Utsläpp'!AI17/'7 Sysselsatta (kvartal)'!AI17</f>
        <v>0.698030303030303</v>
      </c>
      <c r="AJ17" s="222">
        <f>'1 Utsläpp'!AJ17/'7 Sysselsatta (kvartal)'!AJ17</f>
        <v>0.56292466765140325</v>
      </c>
      <c r="AK17" s="222">
        <f>'1 Utsläpp'!AK17/'7 Sysselsatta (kvartal)'!AK17</f>
        <v>0.60250368188512504</v>
      </c>
      <c r="AL17" s="222">
        <f>'1 Utsläpp'!AL17/'7 Sysselsatta (kvartal)'!AL17</f>
        <v>0.47930535455861073</v>
      </c>
      <c r="AM17" s="222">
        <f>'1 Utsläpp'!AM17/'7 Sysselsatta (kvartal)'!AM17</f>
        <v>0.54227994227994225</v>
      </c>
      <c r="AN17" s="222">
        <f>'1 Utsläpp'!AN17/'7 Sysselsatta (kvartal)'!AN17</f>
        <v>0.64828060522696007</v>
      </c>
      <c r="AO17" s="222">
        <f>'1 Utsläpp'!AO17/'7 Sysselsatta (kvartal)'!AO17</f>
        <v>0.64273972602739726</v>
      </c>
      <c r="AP17" s="222">
        <f>'1 Utsläpp'!AP17/'7 Sysselsatta (kvartal)'!AP17</f>
        <v>0.4888157894736842</v>
      </c>
      <c r="AQ17" s="222">
        <f>'1 Utsläpp'!AQ17/'7 Sysselsatta (kvartal)'!AQ17</f>
        <v>0.62608125819134997</v>
      </c>
      <c r="AR17" s="222">
        <f>'1 Utsläpp'!AR17/'7 Sysselsatta (kvartal)'!AR17</f>
        <v>0.61605095541401278</v>
      </c>
      <c r="AS17" s="222">
        <f>'1 Utsläpp'!AS17/'7 Sysselsatta (kvartal)'!AS17</f>
        <v>0.55067484662576693</v>
      </c>
      <c r="AT17" s="222">
        <f>'1 Utsläpp'!AT17/'7 Sysselsatta (kvartal)'!AT17</f>
        <v>0.50257985257985249</v>
      </c>
      <c r="AU17" s="222">
        <f>'1 Utsläpp'!AU17/'7 Sysselsatta (kvartal)'!AU17</f>
        <v>0.61662468513853896</v>
      </c>
      <c r="AV17" s="222">
        <f>'1 Utsläpp'!AV17/'7 Sysselsatta (kvartal)'!AV17</f>
        <v>0.59453621346886909</v>
      </c>
      <c r="AW17" s="222">
        <f>'1 Utsläpp'!AW17/'7 Sysselsatta (kvartal)'!AW17</f>
        <v>0.57135549872122759</v>
      </c>
      <c r="AX17" s="222">
        <f>'1 Utsläpp'!AX17/'7 Sysselsatta (kvartal)'!AX17</f>
        <v>0.50345268542199484</v>
      </c>
      <c r="AY17" s="222">
        <f>'1 Utsläpp'!AY17/'7 Sysselsatta (kvartal)'!AY17</f>
        <v>0.51295060080106802</v>
      </c>
      <c r="AZ17" s="222">
        <f>'1 Utsläpp'!AZ17/'7 Sysselsatta (kvartal)'!AZ17</f>
        <v>0.58646112600536193</v>
      </c>
      <c r="BA17" s="222">
        <f>'1 Utsläpp'!BA17/'7 Sysselsatta (kvartal)'!BA17</f>
        <v>0.35242587601078162</v>
      </c>
      <c r="BB17" s="222">
        <f>'1 Utsläpp'!BB17/'7 Sysselsatta (kvartal)'!BB17</f>
        <v>0.36689098250336477</v>
      </c>
      <c r="BC17" s="222">
        <f>'1 Utsläpp'!BC17/'7 Sysselsatta (kvartal)'!BC17</f>
        <v>0.48928086838534601</v>
      </c>
      <c r="BD17" s="222">
        <f>'1 Utsläpp'!BD17/'7 Sysselsatta (kvartal)'!BD17</f>
        <v>0.53062330623306231</v>
      </c>
      <c r="BE17" s="222">
        <f>'1 Utsläpp'!BE17/'7 Sysselsatta (kvartal)'!BE17</f>
        <v>0.50519999999999998</v>
      </c>
      <c r="BF17" s="222">
        <f>'1 Utsläpp'!BF17/'7 Sysselsatta (kvartal)'!BF17</f>
        <v>0.37373868046571801</v>
      </c>
      <c r="BG17" s="222">
        <f>'1 Utsläpp'!BG17/'7 Sysselsatta (kvartal)'!BG17</f>
        <v>0.49430463576158939</v>
      </c>
      <c r="BH17" s="222">
        <f>'1 Utsläpp'!BH17/'7 Sysselsatta (kvartal)'!BH17</f>
        <v>0.43618421052631579</v>
      </c>
      <c r="BI17" s="222">
        <f>'1 Utsläpp'!BJ17/'7 Sysselsatta (kvartal)'!BJ17</f>
        <v>0.35151898734177217</v>
      </c>
      <c r="BJ17" s="222">
        <f>'1 Utsläpp'!BK17/'7 Sysselsatta (kvartal)'!BK17</f>
        <v>0.41718346253229971</v>
      </c>
      <c r="BK17" s="222">
        <f>'1 Utsläpp'!BL17/'7 Sysselsatta (kvartal)'!BL17</f>
        <v>0.41306017925736238</v>
      </c>
      <c r="BL17" s="222">
        <f>'1 Utsläpp'!BM17/'7 Sysselsatta (kvartal)'!BM17</f>
        <v>0.4902010050251257</v>
      </c>
      <c r="BM17" s="222">
        <f>'1 Utsläpp'!BN17/'7 Sysselsatta (kvartal)'!BN17</f>
        <v>0.37776412776412771</v>
      </c>
      <c r="BN17" s="222">
        <f>'1 Utsläpp'!BO17/'7 Sysselsatta (kvartal)'!BO17</f>
        <v>0.52465408805031444</v>
      </c>
      <c r="BO17" s="222">
        <f>'1 Utsläpp'!BP17/'7 Sysselsatta (kvartal)'!BP17</f>
        <v>0.47813664596273292</v>
      </c>
      <c r="BP17" s="222">
        <f>'1 Utsläpp'!BQ17/'7 Sysselsatta (kvartal)'!BQ17</f>
        <v>0.4588888888888889</v>
      </c>
      <c r="BQ17" s="222">
        <f>'1 Utsläpp'!BR17/'7 Sysselsatta (kvartal)'!BR17</f>
        <v>0.35869297163995068</v>
      </c>
      <c r="BR17" s="222">
        <f>'1 Utsläpp'!BS17/'7 Sysselsatta (kvartal)'!BS17</f>
        <v>0.47162849872773538</v>
      </c>
      <c r="BS17" s="222">
        <f>'1 Utsläpp'!BT17/'7 Sysselsatta (kvartal)'!BT17</f>
        <v>0.82986842105263159</v>
      </c>
      <c r="BT17" s="222">
        <f>'1 Utsläpp'!BU17/'7 Sysselsatta (kvartal)'!BU17</f>
        <v>0.90766233766233761</v>
      </c>
      <c r="BU17" s="222">
        <f>'1 Utsläpp'!BV17/'7 Sysselsatta (kvartal)'!BV17</f>
        <v>0.58281036834924971</v>
      </c>
      <c r="BV17" s="361"/>
    </row>
    <row r="18" spans="1:74" s="41" customFormat="1" ht="15.75" customHeight="1" x14ac:dyDescent="0.3">
      <c r="A18"/>
      <c r="B18" s="212" t="s">
        <v>115</v>
      </c>
      <c r="C18" s="192" t="s">
        <v>8</v>
      </c>
      <c r="D18" s="222">
        <f>'1 Utsläpp'!D18/'7 Sysselsatta (kvartal)'!D18</f>
        <v>0.93974358974358974</v>
      </c>
      <c r="E18" s="222">
        <f>'1 Utsläpp'!E18/'7 Sysselsatta (kvartal)'!E18</f>
        <v>0.34759036144578309</v>
      </c>
      <c r="F18" s="222">
        <f>'1 Utsläpp'!F18/'7 Sysselsatta (kvartal)'!F18</f>
        <v>0.35547945205479453</v>
      </c>
      <c r="G18" s="222">
        <f>'1 Utsläpp'!G18/'7 Sysselsatta (kvartal)'!G18</f>
        <v>0.47500000000000003</v>
      </c>
      <c r="H18" s="222">
        <f>'1 Utsläpp'!H18/'7 Sysselsatta (kvartal)'!H18</f>
        <v>0.41172839506172842</v>
      </c>
      <c r="I18" s="222">
        <f>'1 Utsläpp'!I18/'7 Sysselsatta (kvartal)'!I18</f>
        <v>0.43652694610778447</v>
      </c>
      <c r="J18" s="222">
        <f>'1 Utsläpp'!J18/'7 Sysselsatta (kvartal)'!J18</f>
        <v>0.35430463576158938</v>
      </c>
      <c r="K18" s="222">
        <f>'1 Utsläpp'!K18/'7 Sysselsatta (kvartal)'!K18</f>
        <v>0.45833333333333331</v>
      </c>
      <c r="L18" s="222">
        <f>'1 Utsläpp'!L18/'7 Sysselsatta (kvartal)'!L18</f>
        <v>0.50980392156862742</v>
      </c>
      <c r="M18" s="222">
        <f>'1 Utsläpp'!M18/'7 Sysselsatta (kvartal)'!M18</f>
        <v>0.36346153846153845</v>
      </c>
      <c r="N18" s="222">
        <f>'1 Utsläpp'!N18/'7 Sysselsatta (kvartal)'!N18</f>
        <v>0.42152777777777778</v>
      </c>
      <c r="O18" s="222">
        <f>'1 Utsläpp'!O18/'7 Sysselsatta (kvartal)'!O18</f>
        <v>0.56376811594202902</v>
      </c>
      <c r="P18" s="222">
        <f>'1 Utsläpp'!P18/'7 Sysselsatta (kvartal)'!P18</f>
        <v>0.46965517241379307</v>
      </c>
      <c r="Q18" s="222">
        <f>'1 Utsläpp'!Q18/'7 Sysselsatta (kvartal)'!Q18</f>
        <v>0.36666666666666664</v>
      </c>
      <c r="R18" s="222">
        <f>'1 Utsläpp'!R18/'7 Sysselsatta (kvartal)'!R18</f>
        <v>0.40209790209790208</v>
      </c>
      <c r="S18" s="222">
        <f>'1 Utsläpp'!S18/'7 Sysselsatta (kvartal)'!S18</f>
        <v>0.45357142857142857</v>
      </c>
      <c r="T18" s="222">
        <f>'1 Utsläpp'!T18/'7 Sysselsatta (kvartal)'!T18</f>
        <v>0.31931034482758619</v>
      </c>
      <c r="U18" s="222">
        <f>'1 Utsläpp'!U18/'7 Sysselsatta (kvartal)'!U18</f>
        <v>0.28129032258064518</v>
      </c>
      <c r="V18" s="222">
        <f>'1 Utsläpp'!V18/'7 Sysselsatta (kvartal)'!V18</f>
        <v>0.31597222222222221</v>
      </c>
      <c r="W18" s="222">
        <f>'1 Utsläpp'!W18/'7 Sysselsatta (kvartal)'!W18</f>
        <v>0.33333333333333331</v>
      </c>
      <c r="X18" s="222">
        <f>'1 Utsläpp'!X18/'7 Sysselsatta (kvartal)'!X18</f>
        <v>0.3</v>
      </c>
      <c r="Y18" s="222">
        <f>'1 Utsläpp'!Y18/'7 Sysselsatta (kvartal)'!Y18</f>
        <v>0.28766233766233762</v>
      </c>
      <c r="Z18" s="222">
        <f>'1 Utsläpp'!Z18/'7 Sysselsatta (kvartal)'!Z18</f>
        <v>0.30965517241379314</v>
      </c>
      <c r="AA18" s="222">
        <f>'1 Utsläpp'!AA18/'7 Sysselsatta (kvartal)'!AA18</f>
        <v>0.31517241379310346</v>
      </c>
      <c r="AB18" s="222">
        <f>'1 Utsläpp'!AB18/'7 Sysselsatta (kvartal)'!AB18</f>
        <v>0.27880794701986755</v>
      </c>
      <c r="AC18" s="222">
        <f>'1 Utsläpp'!AC18/'7 Sysselsatta (kvartal)'!AC18</f>
        <v>0.26387096774193547</v>
      </c>
      <c r="AD18" s="222">
        <f>'1 Utsläpp'!AD18/'7 Sysselsatta (kvartal)'!AD18</f>
        <v>0.29241379310344828</v>
      </c>
      <c r="AE18" s="222">
        <f>'1 Utsläpp'!AE18/'7 Sysselsatta (kvartal)'!AE18</f>
        <v>0.28926174496644291</v>
      </c>
      <c r="AF18" s="222">
        <f>'1 Utsläpp'!AF18/'7 Sysselsatta (kvartal)'!AF18</f>
        <v>0.26025641025641022</v>
      </c>
      <c r="AG18" s="222">
        <f>'1 Utsläpp'!AG18/'7 Sysselsatta (kvartal)'!AG18</f>
        <v>0.26455696202531642</v>
      </c>
      <c r="AH18" s="222">
        <f>'1 Utsläpp'!AH18/'7 Sysselsatta (kvartal)'!AH18</f>
        <v>0.27467532467532468</v>
      </c>
      <c r="AI18" s="222">
        <f>'1 Utsläpp'!AI18/'7 Sysselsatta (kvartal)'!AI18</f>
        <v>0.28807947019867547</v>
      </c>
      <c r="AJ18" s="222">
        <f>'1 Utsläpp'!AJ18/'7 Sysselsatta (kvartal)'!AJ18</f>
        <v>0.38200000000000001</v>
      </c>
      <c r="AK18" s="222">
        <f>'1 Utsläpp'!AK18/'7 Sysselsatta (kvartal)'!AK18</f>
        <v>0.2816993464052287</v>
      </c>
      <c r="AL18" s="222">
        <f>'1 Utsläpp'!AL18/'7 Sysselsatta (kvartal)'!AL18</f>
        <v>0.28918918918918918</v>
      </c>
      <c r="AM18" s="222">
        <f>'1 Utsläpp'!AM18/'7 Sysselsatta (kvartal)'!AM18</f>
        <v>0.33120567375886523</v>
      </c>
      <c r="AN18" s="222">
        <f>'1 Utsläpp'!AN18/'7 Sysselsatta (kvartal)'!AN18</f>
        <v>0.29487179487179488</v>
      </c>
      <c r="AO18" s="222">
        <f>'1 Utsläpp'!AO18/'7 Sysselsatta (kvartal)'!AO18</f>
        <v>0.25064102564102564</v>
      </c>
      <c r="AP18" s="222">
        <f>'1 Utsläpp'!AP18/'7 Sysselsatta (kvartal)'!AP18</f>
        <v>0.24838709677419354</v>
      </c>
      <c r="AQ18" s="222">
        <f>'1 Utsläpp'!AQ18/'7 Sysselsatta (kvartal)'!AQ18</f>
        <v>0.26577181208053691</v>
      </c>
      <c r="AR18" s="222">
        <f>'1 Utsläpp'!AR18/'7 Sysselsatta (kvartal)'!AR18</f>
        <v>0.25944055944055944</v>
      </c>
      <c r="AS18" s="222">
        <f>'1 Utsläpp'!AS18/'7 Sysselsatta (kvartal)'!AS18</f>
        <v>0.26027397260273971</v>
      </c>
      <c r="AT18" s="222">
        <f>'1 Utsläpp'!AT18/'7 Sysselsatta (kvartal)'!AT18</f>
        <v>0.27241379310344827</v>
      </c>
      <c r="AU18" s="222">
        <f>'1 Utsläpp'!AU18/'7 Sysselsatta (kvartal)'!AU18</f>
        <v>0.27943262411347519</v>
      </c>
      <c r="AV18" s="222">
        <f>'1 Utsläpp'!AV18/'7 Sysselsatta (kvartal)'!AV18</f>
        <v>0.27132867132867133</v>
      </c>
      <c r="AW18" s="222">
        <f>'1 Utsläpp'!AW18/'7 Sysselsatta (kvartal)'!AW18</f>
        <v>0.26013513513513514</v>
      </c>
      <c r="AX18" s="222">
        <f>'1 Utsläpp'!AX18/'7 Sysselsatta (kvartal)'!AX18</f>
        <v>0.27315436241610741</v>
      </c>
      <c r="AY18" s="222">
        <f>'1 Utsläpp'!AY18/'7 Sysselsatta (kvartal)'!AY18</f>
        <v>0.27229729729729729</v>
      </c>
      <c r="AZ18" s="222">
        <f>'1 Utsläpp'!AZ18/'7 Sysselsatta (kvartal)'!AZ18</f>
        <v>0.31960784313725488</v>
      </c>
      <c r="BA18" s="222">
        <f>'1 Utsläpp'!BA18/'7 Sysselsatta (kvartal)'!BA18</f>
        <v>0.28896103896103897</v>
      </c>
      <c r="BB18" s="222">
        <f>'1 Utsläpp'!BB18/'7 Sysselsatta (kvartal)'!BB18</f>
        <v>0.33464052287581697</v>
      </c>
      <c r="BC18" s="222">
        <f>'1 Utsläpp'!BC18/'7 Sysselsatta (kvartal)'!BC18</f>
        <v>0.34473684210526317</v>
      </c>
      <c r="BD18" s="222">
        <f>'1 Utsläpp'!BD18/'7 Sysselsatta (kvartal)'!BD18</f>
        <v>0.19342105263157897</v>
      </c>
      <c r="BE18" s="222">
        <f>'1 Utsläpp'!BE18/'7 Sysselsatta (kvartal)'!BE18</f>
        <v>0.21241830065359477</v>
      </c>
      <c r="BF18" s="222">
        <f>'1 Utsläpp'!BF18/'7 Sysselsatta (kvartal)'!BF18</f>
        <v>0.21538461538461537</v>
      </c>
      <c r="BG18" s="222">
        <f>'1 Utsläpp'!BG18/'7 Sysselsatta (kvartal)'!BG18</f>
        <v>0.20645161290322581</v>
      </c>
      <c r="BH18" s="222">
        <f>'1 Utsläpp'!BH18/'7 Sysselsatta (kvartal)'!BH18</f>
        <v>0.16923076923076924</v>
      </c>
      <c r="BI18" s="222">
        <f>'1 Utsläpp'!BJ18/'7 Sysselsatta (kvartal)'!BJ18</f>
        <v>0.16871165644171779</v>
      </c>
      <c r="BJ18" s="222">
        <f>'1 Utsläpp'!BK18/'7 Sysselsatta (kvartal)'!BK18</f>
        <v>0.16975308641975309</v>
      </c>
      <c r="BK18" s="222">
        <f>'1 Utsläpp'!BL18/'7 Sysselsatta (kvartal)'!BL18</f>
        <v>0.13915662650602409</v>
      </c>
      <c r="BL18" s="222">
        <f>'1 Utsläpp'!BM18/'7 Sysselsatta (kvartal)'!BM18</f>
        <v>0.1376470588235294</v>
      </c>
      <c r="BM18" s="222">
        <f>'1 Utsläpp'!BN18/'7 Sysselsatta (kvartal)'!BN18</f>
        <v>0.13828571428571429</v>
      </c>
      <c r="BN18" s="222">
        <f>'1 Utsläpp'!BO18/'7 Sysselsatta (kvartal)'!BO18</f>
        <v>0.13749999999999998</v>
      </c>
      <c r="BO18" s="222">
        <f>'1 Utsläpp'!BP18/'7 Sysselsatta (kvartal)'!BP18</f>
        <v>0.15666666666666665</v>
      </c>
      <c r="BP18" s="222">
        <f>'1 Utsläpp'!BQ18/'7 Sysselsatta (kvartal)'!BQ18</f>
        <v>0.15597826086956523</v>
      </c>
      <c r="BQ18" s="222">
        <f>'1 Utsläpp'!BR18/'7 Sysselsatta (kvartal)'!BR18</f>
        <v>0.15820105820105823</v>
      </c>
      <c r="BR18" s="222">
        <f>'1 Utsläpp'!BS18/'7 Sysselsatta (kvartal)'!BS18</f>
        <v>0.15053191489361703</v>
      </c>
      <c r="BS18" s="222">
        <f>'1 Utsläpp'!BT18/'7 Sysselsatta (kvartal)'!BT18</f>
        <v>0.14031413612565444</v>
      </c>
      <c r="BT18" s="222">
        <f>'1 Utsläpp'!BU18/'7 Sysselsatta (kvartal)'!BU18</f>
        <v>0.13999999999999999</v>
      </c>
      <c r="BU18" s="222">
        <f>'1 Utsläpp'!BV18/'7 Sysselsatta (kvartal)'!BV18</f>
        <v>0.14278606965174129</v>
      </c>
      <c r="BV18" s="361"/>
    </row>
    <row r="19" spans="1:74" s="41" customFormat="1" ht="15.75" customHeight="1" x14ac:dyDescent="0.3">
      <c r="A19"/>
      <c r="B19" s="212" t="s">
        <v>116</v>
      </c>
      <c r="C19" s="192" t="s">
        <v>40</v>
      </c>
      <c r="D19" s="222">
        <f>'1 Utsläpp'!D19/'7 Sysselsatta (kvartal)'!D19</f>
        <v>0.7224171539961014</v>
      </c>
      <c r="E19" s="222">
        <f>'1 Utsläpp'!E19/'7 Sysselsatta (kvartal)'!E19</f>
        <v>0.69366852886405961</v>
      </c>
      <c r="F19" s="222">
        <f>'1 Utsläpp'!F19/'7 Sysselsatta (kvartal)'!F19</f>
        <v>0.71108949416342404</v>
      </c>
      <c r="G19" s="222">
        <f>'1 Utsläpp'!G19/'7 Sysselsatta (kvartal)'!G19</f>
        <v>0.79280155642023353</v>
      </c>
      <c r="H19" s="222">
        <f>'1 Utsläpp'!H19/'7 Sysselsatta (kvartal)'!H19</f>
        <v>0.7292993630573249</v>
      </c>
      <c r="I19" s="222">
        <f>'1 Utsläpp'!I19/'7 Sysselsatta (kvartal)'!I19</f>
        <v>0.70705394190871362</v>
      </c>
      <c r="J19" s="222">
        <f>'1 Utsläpp'!J19/'7 Sysselsatta (kvartal)'!J19</f>
        <v>0.68817427385892116</v>
      </c>
      <c r="K19" s="222">
        <f>'1 Utsläpp'!K19/'7 Sysselsatta (kvartal)'!K19</f>
        <v>0.68248031496063</v>
      </c>
      <c r="L19" s="222">
        <f>'1 Utsläpp'!L19/'7 Sysselsatta (kvartal)'!L19</f>
        <v>0.84307692307692306</v>
      </c>
      <c r="M19" s="222">
        <f>'1 Utsläpp'!M19/'7 Sysselsatta (kvartal)'!M19</f>
        <v>0.76277056277056277</v>
      </c>
      <c r="N19" s="222">
        <f>'1 Utsläpp'!N19/'7 Sysselsatta (kvartal)'!N19</f>
        <v>0.74380341880341894</v>
      </c>
      <c r="O19" s="222">
        <f>'1 Utsläpp'!O19/'7 Sysselsatta (kvartal)'!O19</f>
        <v>0.83231707317073167</v>
      </c>
      <c r="P19" s="222">
        <f>'1 Utsläpp'!P19/'7 Sysselsatta (kvartal)'!P19</f>
        <v>0.81585623678646946</v>
      </c>
      <c r="Q19" s="222">
        <f>'1 Utsläpp'!Q19/'7 Sysselsatta (kvartal)'!Q19</f>
        <v>0.73661087866108788</v>
      </c>
      <c r="R19" s="222">
        <f>'1 Utsläpp'!R19/'7 Sysselsatta (kvartal)'!R19</f>
        <v>0.73141683778234079</v>
      </c>
      <c r="S19" s="222">
        <f>'1 Utsläpp'!S19/'7 Sysselsatta (kvartal)'!S19</f>
        <v>0.74907216494845352</v>
      </c>
      <c r="T19" s="222">
        <f>'1 Utsläpp'!T19/'7 Sysselsatta (kvartal)'!T19</f>
        <v>0.76764705882352935</v>
      </c>
      <c r="U19" s="222">
        <f>'1 Utsläpp'!U19/'7 Sysselsatta (kvartal)'!U19</f>
        <v>0.72505133470225869</v>
      </c>
      <c r="V19" s="222">
        <f>'1 Utsläpp'!V19/'7 Sysselsatta (kvartal)'!V19</f>
        <v>0.74189473684210527</v>
      </c>
      <c r="W19" s="222">
        <f>'1 Utsläpp'!W19/'7 Sysselsatta (kvartal)'!W19</f>
        <v>0.77128099173553721</v>
      </c>
      <c r="X19" s="222">
        <f>'1 Utsläpp'!X19/'7 Sysselsatta (kvartal)'!X19</f>
        <v>0.80520607375271147</v>
      </c>
      <c r="Y19" s="222">
        <f>'1 Utsläpp'!Y19/'7 Sysselsatta (kvartal)'!Y19</f>
        <v>0.80179372197309406</v>
      </c>
      <c r="Z19" s="222">
        <f>'1 Utsläpp'!Z19/'7 Sysselsatta (kvartal)'!Z19</f>
        <v>0.80791855203619911</v>
      </c>
      <c r="AA19" s="222">
        <f>'1 Utsläpp'!AA19/'7 Sysselsatta (kvartal)'!AA19</f>
        <v>0.78013100436681215</v>
      </c>
      <c r="AB19" s="222">
        <f>'1 Utsläpp'!AB19/'7 Sysselsatta (kvartal)'!AB19</f>
        <v>0.71995708154506433</v>
      </c>
      <c r="AC19" s="222">
        <f>'1 Utsläpp'!AC19/'7 Sysselsatta (kvartal)'!AC19</f>
        <v>0.72170022371364639</v>
      </c>
      <c r="AD19" s="222">
        <f>'1 Utsläpp'!AD19/'7 Sysselsatta (kvartal)'!AD19</f>
        <v>0.74027149321266961</v>
      </c>
      <c r="AE19" s="222">
        <f>'1 Utsläpp'!AE19/'7 Sysselsatta (kvartal)'!AE19</f>
        <v>0.76666666666666672</v>
      </c>
      <c r="AF19" s="222">
        <f>'1 Utsläpp'!AF19/'7 Sysselsatta (kvartal)'!AF19</f>
        <v>0.66754966887417222</v>
      </c>
      <c r="AG19" s="222">
        <f>'1 Utsläpp'!AG19/'7 Sysselsatta (kvartal)'!AG19</f>
        <v>0.70205011389521643</v>
      </c>
      <c r="AH19" s="222">
        <f>'1 Utsläpp'!AH19/'7 Sysselsatta (kvartal)'!AH19</f>
        <v>0.70440835266821344</v>
      </c>
      <c r="AI19" s="222">
        <f>'1 Utsläpp'!AI19/'7 Sysselsatta (kvartal)'!AI19</f>
        <v>0.71340909090909088</v>
      </c>
      <c r="AJ19" s="222">
        <f>'1 Utsläpp'!AJ19/'7 Sysselsatta (kvartal)'!AJ19</f>
        <v>0.69457547169811318</v>
      </c>
      <c r="AK19" s="222">
        <f>'1 Utsläpp'!AK19/'7 Sysselsatta (kvartal)'!AK19</f>
        <v>0.69041095890410964</v>
      </c>
      <c r="AL19" s="222">
        <f>'1 Utsläpp'!AL19/'7 Sysselsatta (kvartal)'!AL19</f>
        <v>0.70069124423963136</v>
      </c>
      <c r="AM19" s="222">
        <f>'1 Utsläpp'!AM19/'7 Sysselsatta (kvartal)'!AM19</f>
        <v>0.71977011494252874</v>
      </c>
      <c r="AN19" s="222">
        <f>'1 Utsläpp'!AN19/'7 Sysselsatta (kvartal)'!AN19</f>
        <v>0.65534883720930237</v>
      </c>
      <c r="AO19" s="222">
        <f>'1 Utsläpp'!AO19/'7 Sysselsatta (kvartal)'!AO19</f>
        <v>0.66261467889908254</v>
      </c>
      <c r="AP19" s="222">
        <f>'1 Utsläpp'!AP19/'7 Sysselsatta (kvartal)'!AP19</f>
        <v>0.67453703703703705</v>
      </c>
      <c r="AQ19" s="222">
        <f>'1 Utsläpp'!AQ19/'7 Sysselsatta (kvartal)'!AQ19</f>
        <v>0.69523809523809521</v>
      </c>
      <c r="AR19" s="222">
        <f>'1 Utsläpp'!AR19/'7 Sysselsatta (kvartal)'!AR19</f>
        <v>0.61662763466042148</v>
      </c>
      <c r="AS19" s="222">
        <f>'1 Utsläpp'!AS19/'7 Sysselsatta (kvartal)'!AS19</f>
        <v>0.61995464852607707</v>
      </c>
      <c r="AT19" s="222">
        <f>'1 Utsläpp'!AT19/'7 Sysselsatta (kvartal)'!AT19</f>
        <v>0.63432494279176199</v>
      </c>
      <c r="AU19" s="222">
        <f>'1 Utsläpp'!AU19/'7 Sysselsatta (kvartal)'!AU19</f>
        <v>0.65971563981042647</v>
      </c>
      <c r="AV19" s="222">
        <f>'1 Utsläpp'!AV19/'7 Sysselsatta (kvartal)'!AV19</f>
        <v>0.61371158392434999</v>
      </c>
      <c r="AW19" s="222">
        <f>'1 Utsläpp'!AW19/'7 Sysselsatta (kvartal)'!AW19</f>
        <v>0.64519906323185006</v>
      </c>
      <c r="AX19" s="222">
        <f>'1 Utsläpp'!AX19/'7 Sysselsatta (kvartal)'!AX19</f>
        <v>0.63931818181818179</v>
      </c>
      <c r="AY19" s="222">
        <f>'1 Utsläpp'!AY19/'7 Sysselsatta (kvartal)'!AY19</f>
        <v>0.64285714285714279</v>
      </c>
      <c r="AZ19" s="222">
        <f>'1 Utsläpp'!AZ19/'7 Sysselsatta (kvartal)'!AZ19</f>
        <v>0.62159624413145542</v>
      </c>
      <c r="BA19" s="222">
        <f>'1 Utsläpp'!BA19/'7 Sysselsatta (kvartal)'!BA19</f>
        <v>0.60399061032863843</v>
      </c>
      <c r="BB19" s="222">
        <f>'1 Utsläpp'!BB19/'7 Sysselsatta (kvartal)'!BB19</f>
        <v>0.63521126760563373</v>
      </c>
      <c r="BC19" s="222">
        <f>'1 Utsläpp'!BC19/'7 Sysselsatta (kvartal)'!BC19</f>
        <v>0.66800947867298577</v>
      </c>
      <c r="BD19" s="222">
        <f>'1 Utsläpp'!BD19/'7 Sysselsatta (kvartal)'!BD19</f>
        <v>0.64367541766109782</v>
      </c>
      <c r="BE19" s="222">
        <f>'1 Utsläpp'!BE19/'7 Sysselsatta (kvartal)'!BE19</f>
        <v>0.68145539906103292</v>
      </c>
      <c r="BF19" s="222">
        <f>'1 Utsläpp'!BF19/'7 Sysselsatta (kvartal)'!BF19</f>
        <v>0.68027842227378188</v>
      </c>
      <c r="BG19" s="222">
        <f>'1 Utsläpp'!BG19/'7 Sysselsatta (kvartal)'!BG19</f>
        <v>0.66255813953488374</v>
      </c>
      <c r="BH19" s="222">
        <f>'1 Utsläpp'!BH19/'7 Sysselsatta (kvartal)'!BH19</f>
        <v>0.59445727482678989</v>
      </c>
      <c r="BI19" s="222">
        <f>'1 Utsläpp'!BJ19/'7 Sysselsatta (kvartal)'!BJ19</f>
        <v>0.5856502242152466</v>
      </c>
      <c r="BJ19" s="222">
        <f>'1 Utsläpp'!BK19/'7 Sysselsatta (kvartal)'!BK19</f>
        <v>0.60909090909090913</v>
      </c>
      <c r="BK19" s="222">
        <f>'1 Utsläpp'!BL19/'7 Sysselsatta (kvartal)'!BL19</f>
        <v>0.61025056947608203</v>
      </c>
      <c r="BL19" s="222">
        <f>'1 Utsläpp'!BM19/'7 Sysselsatta (kvartal)'!BM19</f>
        <v>0.55633484162895919</v>
      </c>
      <c r="BM19" s="222">
        <f>'1 Utsläpp'!BN19/'7 Sysselsatta (kvartal)'!BN19</f>
        <v>0.57130044843049321</v>
      </c>
      <c r="BN19" s="222">
        <f>'1 Utsläpp'!BO19/'7 Sysselsatta (kvartal)'!BO19</f>
        <v>0.59136363636363631</v>
      </c>
      <c r="BO19" s="222">
        <f>'1 Utsläpp'!BP19/'7 Sysselsatta (kvartal)'!BP19</f>
        <v>0.72741935483870968</v>
      </c>
      <c r="BP19" s="222">
        <f>'1 Utsläpp'!BQ19/'7 Sysselsatta (kvartal)'!BQ19</f>
        <v>0.75446224256292904</v>
      </c>
      <c r="BQ19" s="222">
        <f>'1 Utsläpp'!BR19/'7 Sysselsatta (kvartal)'!BR19</f>
        <v>0.82040816326530608</v>
      </c>
      <c r="BR19" s="222">
        <f>'1 Utsläpp'!BS19/'7 Sysselsatta (kvartal)'!BS19</f>
        <v>0.72050691244239629</v>
      </c>
      <c r="BS19" s="222">
        <f>'1 Utsläpp'!BT19/'7 Sysselsatta (kvartal)'!BT19</f>
        <v>0.75863636363636366</v>
      </c>
      <c r="BT19" s="222">
        <f>'1 Utsläpp'!BU19/'7 Sysselsatta (kvartal)'!BU19</f>
        <v>0.67533632286995515</v>
      </c>
      <c r="BU19" s="222">
        <f>'1 Utsläpp'!BV19/'7 Sysselsatta (kvartal)'!BV19</f>
        <v>0.67960088691796006</v>
      </c>
      <c r="BV19" s="361"/>
    </row>
    <row r="20" spans="1:74" s="41" customFormat="1" ht="15.75" customHeight="1" x14ac:dyDescent="0.3">
      <c r="A20"/>
      <c r="B20" s="212" t="s">
        <v>117</v>
      </c>
      <c r="C20" s="192" t="s">
        <v>41</v>
      </c>
      <c r="D20" s="222">
        <f>'1 Utsläpp'!D20/'7 Sysselsatta (kvartal)'!D20</f>
        <v>66.636530612244897</v>
      </c>
      <c r="E20" s="222">
        <f>'1 Utsläpp'!E20/'7 Sysselsatta (kvartal)'!E20</f>
        <v>42.156164383561638</v>
      </c>
      <c r="F20" s="222">
        <f>'1 Utsläpp'!F20/'7 Sysselsatta (kvartal)'!F20</f>
        <v>37.511405295315683</v>
      </c>
      <c r="G20" s="222">
        <f>'1 Utsläpp'!G20/'7 Sysselsatta (kvartal)'!G20</f>
        <v>66.375423728813558</v>
      </c>
      <c r="H20" s="222">
        <f>'1 Utsläpp'!H20/'7 Sysselsatta (kvartal)'!H20</f>
        <v>71.134462151394416</v>
      </c>
      <c r="I20" s="222">
        <f>'1 Utsläpp'!I20/'7 Sysselsatta (kvartal)'!I20</f>
        <v>38.89102803738318</v>
      </c>
      <c r="J20" s="222">
        <f>'1 Utsläpp'!J20/'7 Sysselsatta (kvartal)'!J20</f>
        <v>30.940119760479039</v>
      </c>
      <c r="K20" s="222">
        <f>'1 Utsläpp'!K20/'7 Sysselsatta (kvartal)'!K20</f>
        <v>72.905520169851371</v>
      </c>
      <c r="L20" s="222">
        <f>'1 Utsläpp'!L20/'7 Sysselsatta (kvartal)'!L20</f>
        <v>97.305952380952391</v>
      </c>
      <c r="M20" s="222">
        <f>'1 Utsläpp'!M20/'7 Sysselsatta (kvartal)'!M20</f>
        <v>47.641793893129773</v>
      </c>
      <c r="N20" s="222">
        <f>'1 Utsläpp'!N20/'7 Sysselsatta (kvartal)'!N20</f>
        <v>32.339191919191919</v>
      </c>
      <c r="O20" s="222">
        <f>'1 Utsläpp'!O20/'7 Sysselsatta (kvartal)'!O20</f>
        <v>86.719532908704878</v>
      </c>
      <c r="P20" s="222">
        <f>'1 Utsläpp'!P20/'7 Sysselsatta (kvartal)'!P20</f>
        <v>82.988996138996143</v>
      </c>
      <c r="Q20" s="222">
        <f>'1 Utsläpp'!Q20/'7 Sysselsatta (kvartal)'!Q20</f>
        <v>41.589962121212118</v>
      </c>
      <c r="R20" s="222">
        <f>'1 Utsläpp'!R20/'7 Sysselsatta (kvartal)'!R20</f>
        <v>30.816865079365083</v>
      </c>
      <c r="S20" s="222">
        <f>'1 Utsläpp'!S20/'7 Sysselsatta (kvartal)'!S20</f>
        <v>58.382180293501044</v>
      </c>
      <c r="T20" s="222">
        <f>'1 Utsläpp'!T20/'7 Sysselsatta (kvartal)'!T20</f>
        <v>70.559541984732832</v>
      </c>
      <c r="U20" s="222">
        <f>'1 Utsläpp'!U20/'7 Sysselsatta (kvartal)'!U20</f>
        <v>38.091081593927896</v>
      </c>
      <c r="V20" s="222">
        <f>'1 Utsläpp'!V20/'7 Sysselsatta (kvartal)'!V20</f>
        <v>28.58491295938104</v>
      </c>
      <c r="W20" s="222">
        <f>'1 Utsläpp'!W20/'7 Sysselsatta (kvartal)'!W20</f>
        <v>60.147131147540982</v>
      </c>
      <c r="X20" s="222">
        <f>'1 Utsläpp'!X20/'7 Sysselsatta (kvartal)'!X20</f>
        <v>69.171455223880599</v>
      </c>
      <c r="Y20" s="222">
        <f>'1 Utsläpp'!Y20/'7 Sysselsatta (kvartal)'!Y20</f>
        <v>35.94963235294118</v>
      </c>
      <c r="Z20" s="222">
        <f>'1 Utsläpp'!Z20/'7 Sysselsatta (kvartal)'!Z20</f>
        <v>28.418079096045197</v>
      </c>
      <c r="AA20" s="222">
        <f>'1 Utsläpp'!AA20/'7 Sysselsatta (kvartal)'!AA20</f>
        <v>49.403420523138827</v>
      </c>
      <c r="AB20" s="222">
        <f>'1 Utsläpp'!AB20/'7 Sysselsatta (kvartal)'!AB20</f>
        <v>51.990590405904051</v>
      </c>
      <c r="AC20" s="222">
        <f>'1 Utsläpp'!AC20/'7 Sysselsatta (kvartal)'!AC20</f>
        <v>34.235412844036695</v>
      </c>
      <c r="AD20" s="222">
        <f>'1 Utsläpp'!AD20/'7 Sysselsatta (kvartal)'!AD20</f>
        <v>25.648884758364314</v>
      </c>
      <c r="AE20" s="222">
        <f>'1 Utsläpp'!AE20/'7 Sysselsatta (kvartal)'!AE20</f>
        <v>48.138551859099806</v>
      </c>
      <c r="AF20" s="222">
        <f>'1 Utsläpp'!AF20/'7 Sysselsatta (kvartal)'!AF20</f>
        <v>54.423475046210719</v>
      </c>
      <c r="AG20" s="222">
        <f>'1 Utsläpp'!AG20/'7 Sysselsatta (kvartal)'!AG20</f>
        <v>31.265735567970204</v>
      </c>
      <c r="AH20" s="222">
        <f>'1 Utsläpp'!AH20/'7 Sysselsatta (kvartal)'!AH20</f>
        <v>22.26983546617916</v>
      </c>
      <c r="AI20" s="222">
        <f>'1 Utsläpp'!AI20/'7 Sysselsatta (kvartal)'!AI20</f>
        <v>45.709160305343509</v>
      </c>
      <c r="AJ20" s="222">
        <f>'1 Utsläpp'!AJ20/'7 Sysselsatta (kvartal)'!AJ20</f>
        <v>58.621722846441948</v>
      </c>
      <c r="AK20" s="222">
        <f>'1 Utsläpp'!AK20/'7 Sysselsatta (kvartal)'!AK20</f>
        <v>32.97730627306273</v>
      </c>
      <c r="AL20" s="222">
        <f>'1 Utsläpp'!AL20/'7 Sysselsatta (kvartal)'!AL20</f>
        <v>25.196494464944649</v>
      </c>
      <c r="AM20" s="222">
        <f>'1 Utsläpp'!AM20/'7 Sysselsatta (kvartal)'!AM20</f>
        <v>45.58327137546469</v>
      </c>
      <c r="AN20" s="222">
        <f>'1 Utsläpp'!AN20/'7 Sysselsatta (kvartal)'!AN20</f>
        <v>47.651624548736464</v>
      </c>
      <c r="AO20" s="222">
        <f>'1 Utsläpp'!AO20/'7 Sysselsatta (kvartal)'!AO20</f>
        <v>32.620588235294115</v>
      </c>
      <c r="AP20" s="222">
        <f>'1 Utsläpp'!AP20/'7 Sysselsatta (kvartal)'!AP20</f>
        <v>27.594784172661871</v>
      </c>
      <c r="AQ20" s="222">
        <f>'1 Utsläpp'!AQ20/'7 Sysselsatta (kvartal)'!AQ20</f>
        <v>42.823034734917734</v>
      </c>
      <c r="AR20" s="222">
        <f>'1 Utsläpp'!AR20/'7 Sysselsatta (kvartal)'!AR20</f>
        <v>51.585435168738904</v>
      </c>
      <c r="AS20" s="222">
        <f>'1 Utsläpp'!AS20/'7 Sysselsatta (kvartal)'!AS20</f>
        <v>29.782405745062839</v>
      </c>
      <c r="AT20" s="222">
        <f>'1 Utsläpp'!AT20/'7 Sysselsatta (kvartal)'!AT20</f>
        <v>25.162123893805312</v>
      </c>
      <c r="AU20" s="222">
        <f>'1 Utsläpp'!AU20/'7 Sysselsatta (kvartal)'!AU20</f>
        <v>43.8989110707804</v>
      </c>
      <c r="AV20" s="222">
        <f>'1 Utsläpp'!AV20/'7 Sysselsatta (kvartal)'!AV20</f>
        <v>47.346808510638304</v>
      </c>
      <c r="AW20" s="222">
        <f>'1 Utsläpp'!AW20/'7 Sysselsatta (kvartal)'!AW20</f>
        <v>24.092882562277577</v>
      </c>
      <c r="AX20" s="222">
        <f>'1 Utsläpp'!AX20/'7 Sysselsatta (kvartal)'!AX20</f>
        <v>22.10899653979239</v>
      </c>
      <c r="AY20" s="222">
        <f>'1 Utsläpp'!AY20/'7 Sysselsatta (kvartal)'!AY20</f>
        <v>33.553765323992998</v>
      </c>
      <c r="AZ20" s="222">
        <f>'1 Utsläpp'!AZ20/'7 Sysselsatta (kvartal)'!AZ20</f>
        <v>34.29982668977469</v>
      </c>
      <c r="BA20" s="222">
        <f>'1 Utsläpp'!BA20/'7 Sysselsatta (kvartal)'!BA20</f>
        <v>26.493138936535164</v>
      </c>
      <c r="BB20" s="222">
        <f>'1 Utsläpp'!BB20/'7 Sysselsatta (kvartal)'!BB20</f>
        <v>22.759136212624583</v>
      </c>
      <c r="BC20" s="222">
        <f>'1 Utsläpp'!BC20/'7 Sysselsatta (kvartal)'!BC20</f>
        <v>32.177645051194538</v>
      </c>
      <c r="BD20" s="222">
        <f>'1 Utsläpp'!BD20/'7 Sysselsatta (kvartal)'!BD20</f>
        <v>37.62581196581197</v>
      </c>
      <c r="BE20" s="222">
        <f>'1 Utsläpp'!BE20/'7 Sysselsatta (kvartal)'!BE20</f>
        <v>28.064478114478113</v>
      </c>
      <c r="BF20" s="222">
        <f>'1 Utsläpp'!BF20/'7 Sysselsatta (kvartal)'!BF20</f>
        <v>22.546416938110749</v>
      </c>
      <c r="BG20" s="222">
        <f>'1 Utsläpp'!BG20/'7 Sysselsatta (kvartal)'!BG20</f>
        <v>36.360535117056862</v>
      </c>
      <c r="BH20" s="222">
        <f>'1 Utsläpp'!BH20/'7 Sysselsatta (kvartal)'!BH20</f>
        <v>33.955892255892259</v>
      </c>
      <c r="BI20" s="222">
        <f>'1 Utsläpp'!BJ20/'7 Sysselsatta (kvartal)'!BJ20</f>
        <v>21.557560975609757</v>
      </c>
      <c r="BJ20" s="222">
        <f>'1 Utsläpp'!BK20/'7 Sysselsatta (kvartal)'!BK20</f>
        <v>34.18225538971808</v>
      </c>
      <c r="BK20" s="222">
        <f>'1 Utsläpp'!BL20/'7 Sysselsatta (kvartal)'!BL20</f>
        <v>31.526809210526316</v>
      </c>
      <c r="BL20" s="222">
        <f>'1 Utsläpp'!BM20/'7 Sysselsatta (kvartal)'!BM20</f>
        <v>24.527096774193549</v>
      </c>
      <c r="BM20" s="222">
        <f>'1 Utsläpp'!BN20/'7 Sysselsatta (kvartal)'!BN20</f>
        <v>20.015038759689922</v>
      </c>
      <c r="BN20" s="222">
        <f>'1 Utsläpp'!BO20/'7 Sysselsatta (kvartal)'!BO20</f>
        <v>29.685849056603772</v>
      </c>
      <c r="BO20" s="222">
        <f>'1 Utsläpp'!BP20/'7 Sysselsatta (kvartal)'!BP20</f>
        <v>31.963579277864991</v>
      </c>
      <c r="BP20" s="222">
        <f>'1 Utsläpp'!BQ20/'7 Sysselsatta (kvartal)'!BQ20</f>
        <v>24.087675507020283</v>
      </c>
      <c r="BQ20" s="222">
        <f>'1 Utsläpp'!BR20/'7 Sysselsatta (kvartal)'!BR20</f>
        <v>16.939183055975796</v>
      </c>
      <c r="BR20" s="222">
        <f>'1 Utsläpp'!BS20/'7 Sysselsatta (kvartal)'!BS20</f>
        <v>24.909662576687115</v>
      </c>
      <c r="BS20" s="222">
        <f>'1 Utsläpp'!BT20/'7 Sysselsatta (kvartal)'!BT20</f>
        <v>28.419847328244273</v>
      </c>
      <c r="BT20" s="222">
        <f>'1 Utsläpp'!BU20/'7 Sysselsatta (kvartal)'!BU20</f>
        <v>22.461212121212121</v>
      </c>
      <c r="BU20" s="222">
        <f>'1 Utsläpp'!BV20/'7 Sysselsatta (kvartal)'!BV20</f>
        <v>16.891029411764706</v>
      </c>
      <c r="BV20" s="361"/>
    </row>
    <row r="21" spans="1:74" s="41" customFormat="1" ht="15.75" customHeight="1" x14ac:dyDescent="0.3">
      <c r="A21"/>
      <c r="B21" s="212" t="s">
        <v>118</v>
      </c>
      <c r="C21" s="192" t="s">
        <v>9</v>
      </c>
      <c r="D21" s="222">
        <f>'1 Utsläpp'!D21/'7 Sysselsatta (kvartal)'!D21</f>
        <v>1.4570195818121474</v>
      </c>
      <c r="E21" s="222">
        <f>'1 Utsläpp'!E21/'7 Sysselsatta (kvartal)'!E21</f>
        <v>1.5884498480243159</v>
      </c>
      <c r="F21" s="222">
        <f>'1 Utsläpp'!F21/'7 Sysselsatta (kvartal)'!F21</f>
        <v>1.5787087912087914</v>
      </c>
      <c r="G21" s="222">
        <f>'1 Utsläpp'!G21/'7 Sysselsatta (kvartal)'!G21</f>
        <v>1.6927208480565372</v>
      </c>
      <c r="H21" s="222">
        <f>'1 Utsläpp'!H21/'7 Sysselsatta (kvartal)'!H21</f>
        <v>1.4688157894736842</v>
      </c>
      <c r="I21" s="222">
        <f>'1 Utsläpp'!I21/'7 Sysselsatta (kvartal)'!I21</f>
        <v>1.5567921990585072</v>
      </c>
      <c r="J21" s="222">
        <f>'1 Utsläpp'!J21/'7 Sysselsatta (kvartal)'!J21</f>
        <v>1.5973665973665971</v>
      </c>
      <c r="K21" s="222">
        <f>'1 Utsläpp'!K21/'7 Sysselsatta (kvartal)'!K21</f>
        <v>1.6798866855524079</v>
      </c>
      <c r="L21" s="222">
        <f>'1 Utsläpp'!L21/'7 Sysselsatta (kvartal)'!L21</f>
        <v>1.5393389500972132</v>
      </c>
      <c r="M21" s="222">
        <f>'1 Utsläpp'!M21/'7 Sysselsatta (kvartal)'!M21</f>
        <v>1.5865886287625417</v>
      </c>
      <c r="N21" s="222">
        <f>'1 Utsläpp'!N21/'7 Sysselsatta (kvartal)'!N21</f>
        <v>1.6358330505598915</v>
      </c>
      <c r="O21" s="222">
        <f>'1 Utsläpp'!O21/'7 Sysselsatta (kvartal)'!O21</f>
        <v>1.8229094678645472</v>
      </c>
      <c r="P21" s="222">
        <f>'1 Utsläpp'!P21/'7 Sysselsatta (kvartal)'!P21</f>
        <v>1.4747480916030535</v>
      </c>
      <c r="Q21" s="222">
        <f>'1 Utsläpp'!Q21/'7 Sysselsatta (kvartal)'!Q21</f>
        <v>1.6304262935242433</v>
      </c>
      <c r="R21" s="222">
        <f>'1 Utsläpp'!R21/'7 Sysselsatta (kvartal)'!R21</f>
        <v>1.6222585924713584</v>
      </c>
      <c r="S21" s="222">
        <f>'1 Utsläpp'!S21/'7 Sysselsatta (kvartal)'!S21</f>
        <v>1.6298667533311668</v>
      </c>
      <c r="T21" s="222">
        <f>'1 Utsläpp'!T21/'7 Sysselsatta (kvartal)'!T21</f>
        <v>1.4684387412160098</v>
      </c>
      <c r="U21" s="222">
        <f>'1 Utsläpp'!U21/'7 Sysselsatta (kvartal)'!U21</f>
        <v>1.4590612371774947</v>
      </c>
      <c r="V21" s="222">
        <f>'1 Utsläpp'!V21/'7 Sysselsatta (kvartal)'!V21</f>
        <v>1.5122545915136161</v>
      </c>
      <c r="W21" s="222">
        <f>'1 Utsläpp'!W21/'7 Sysselsatta (kvartal)'!W21</f>
        <v>1.627910052910053</v>
      </c>
      <c r="X21" s="222">
        <f>'1 Utsläpp'!X21/'7 Sysselsatta (kvartal)'!X21</f>
        <v>1.4868404118404119</v>
      </c>
      <c r="Y21" s="222">
        <f>'1 Utsläpp'!Y21/'7 Sysselsatta (kvartal)'!Y21</f>
        <v>1.4653489808523781</v>
      </c>
      <c r="Z21" s="222">
        <f>'1 Utsläpp'!Z21/'7 Sysselsatta (kvartal)'!Z21</f>
        <v>1.4827800186161959</v>
      </c>
      <c r="AA21" s="222">
        <f>'1 Utsläpp'!AA21/'7 Sysselsatta (kvartal)'!AA21</f>
        <v>1.4990251572327045</v>
      </c>
      <c r="AB21" s="222">
        <f>'1 Utsläpp'!AB21/'7 Sysselsatta (kvartal)'!AB21</f>
        <v>1.392978589420655</v>
      </c>
      <c r="AC21" s="222">
        <f>'1 Utsläpp'!AC21/'7 Sysselsatta (kvartal)'!AC21</f>
        <v>1.3663730255164035</v>
      </c>
      <c r="AD21" s="222">
        <f>'1 Utsläpp'!AD21/'7 Sysselsatta (kvartal)'!AD21</f>
        <v>1.4093415007656966</v>
      </c>
      <c r="AE21" s="222">
        <f>'1 Utsläpp'!AE21/'7 Sysselsatta (kvartal)'!AE21</f>
        <v>1.4367271608735772</v>
      </c>
      <c r="AF21" s="222">
        <f>'1 Utsläpp'!AF21/'7 Sysselsatta (kvartal)'!AF21</f>
        <v>1.3747780838689929</v>
      </c>
      <c r="AG21" s="222">
        <f>'1 Utsläpp'!AG21/'7 Sysselsatta (kvartal)'!AG21</f>
        <v>1.4088948787061997</v>
      </c>
      <c r="AH21" s="222">
        <f>'1 Utsläpp'!AH21/'7 Sysselsatta (kvartal)'!AH21</f>
        <v>1.4011117788461538</v>
      </c>
      <c r="AI21" s="222">
        <f>'1 Utsläpp'!AI21/'7 Sysselsatta (kvartal)'!AI21</f>
        <v>1.4323268206039075</v>
      </c>
      <c r="AJ21" s="222">
        <f>'1 Utsläpp'!AJ21/'7 Sysselsatta (kvartal)'!AJ21</f>
        <v>1.3399816737935248</v>
      </c>
      <c r="AK21" s="222">
        <f>'1 Utsläpp'!AK21/'7 Sysselsatta (kvartal)'!AK21</f>
        <v>1.3667450058754407</v>
      </c>
      <c r="AL21" s="222">
        <f>'1 Utsläpp'!AL21/'7 Sysselsatta (kvartal)'!AL21</f>
        <v>1.3881440281030444</v>
      </c>
      <c r="AM21" s="222">
        <f>'1 Utsläpp'!AM21/'7 Sysselsatta (kvartal)'!AM21</f>
        <v>1.4380133993591611</v>
      </c>
      <c r="AN21" s="222">
        <f>'1 Utsläpp'!AN21/'7 Sysselsatta (kvartal)'!AN21</f>
        <v>1.1795589482612383</v>
      </c>
      <c r="AO21" s="222">
        <f>'1 Utsläpp'!AO21/'7 Sysselsatta (kvartal)'!AO21</f>
        <v>1.256973211819939</v>
      </c>
      <c r="AP21" s="222">
        <f>'1 Utsläpp'!AP21/'7 Sysselsatta (kvartal)'!AP21</f>
        <v>1.2302156334231806</v>
      </c>
      <c r="AQ21" s="222">
        <f>'1 Utsläpp'!AQ21/'7 Sysselsatta (kvartal)'!AQ21</f>
        <v>1.2240131578947369</v>
      </c>
      <c r="AR21" s="222">
        <f>'1 Utsläpp'!AR21/'7 Sysselsatta (kvartal)'!AR21</f>
        <v>1.1069031903190318</v>
      </c>
      <c r="AS21" s="222">
        <f>'1 Utsläpp'!AS21/'7 Sysselsatta (kvartal)'!AS21</f>
        <v>1.1976473698123182</v>
      </c>
      <c r="AT21" s="222">
        <f>'1 Utsläpp'!AT21/'7 Sysselsatta (kvartal)'!AT21</f>
        <v>1.2008409986859396</v>
      </c>
      <c r="AU21" s="222">
        <f>'1 Utsläpp'!AU21/'7 Sysselsatta (kvartal)'!AU21</f>
        <v>1.1547398996567204</v>
      </c>
      <c r="AV21" s="222">
        <f>'1 Utsläpp'!AV21/'7 Sysselsatta (kvartal)'!AV21</f>
        <v>1.1392750068138457</v>
      </c>
      <c r="AW21" s="222">
        <f>'1 Utsläpp'!AW21/'7 Sysselsatta (kvartal)'!AW21</f>
        <v>1.2447264076130056</v>
      </c>
      <c r="AX21" s="222">
        <f>'1 Utsläpp'!AX21/'7 Sysselsatta (kvartal)'!AX21</f>
        <v>1.2485533929510784</v>
      </c>
      <c r="AY21" s="222">
        <f>'1 Utsläpp'!AY21/'7 Sysselsatta (kvartal)'!AY21</f>
        <v>1.2009251916468411</v>
      </c>
      <c r="AZ21" s="222">
        <f>'1 Utsläpp'!AZ21/'7 Sysselsatta (kvartal)'!AZ21</f>
        <v>1.2031711317659923</v>
      </c>
      <c r="BA21" s="222">
        <f>'1 Utsläpp'!BA21/'7 Sysselsatta (kvartal)'!BA21</f>
        <v>1.1762784471218206</v>
      </c>
      <c r="BB21" s="222">
        <f>'1 Utsläpp'!BB21/'7 Sysselsatta (kvartal)'!BB21</f>
        <v>1.232532981530343</v>
      </c>
      <c r="BC21" s="222">
        <f>'1 Utsläpp'!BC21/'7 Sysselsatta (kvartal)'!BC21</f>
        <v>1.2529489904357067</v>
      </c>
      <c r="BD21" s="222">
        <f>'1 Utsläpp'!BD21/'7 Sysselsatta (kvartal)'!BD21</f>
        <v>1.1829573253601522</v>
      </c>
      <c r="BE21" s="222">
        <f>'1 Utsläpp'!BE21/'7 Sysselsatta (kvartal)'!BE21</f>
        <v>1.3217806041335454</v>
      </c>
      <c r="BF21" s="222">
        <f>'1 Utsläpp'!BF21/'7 Sysselsatta (kvartal)'!BF21</f>
        <v>1.2650989462863016</v>
      </c>
      <c r="BG21" s="222">
        <f>'1 Utsläpp'!BG21/'7 Sysselsatta (kvartal)'!BG21</f>
        <v>1.207155680943832</v>
      </c>
      <c r="BH21" s="222">
        <f>'1 Utsläpp'!BH21/'7 Sysselsatta (kvartal)'!BH21</f>
        <v>1.1033193936225822</v>
      </c>
      <c r="BI21" s="222">
        <f>'1 Utsläpp'!BJ21/'7 Sysselsatta (kvartal)'!BJ21</f>
        <v>1.0646268656716418</v>
      </c>
      <c r="BJ21" s="222">
        <f>'1 Utsläpp'!BK21/'7 Sysselsatta (kvartal)'!BK21</f>
        <v>1.0787562189054727</v>
      </c>
      <c r="BK21" s="222">
        <f>'1 Utsläpp'!BL21/'7 Sysselsatta (kvartal)'!BL21</f>
        <v>1.0008140422284406</v>
      </c>
      <c r="BL21" s="222">
        <f>'1 Utsläpp'!BM21/'7 Sysselsatta (kvartal)'!BM21</f>
        <v>1.0349113924050632</v>
      </c>
      <c r="BM21" s="222">
        <f>'1 Utsläpp'!BN21/'7 Sysselsatta (kvartal)'!BN21</f>
        <v>1.0144466700050077</v>
      </c>
      <c r="BN21" s="222">
        <f>'1 Utsläpp'!BO21/'7 Sysselsatta (kvartal)'!BO21</f>
        <v>1.0412694366556208</v>
      </c>
      <c r="BO21" s="222">
        <f>'1 Utsläpp'!BP21/'7 Sysselsatta (kvartal)'!BP21</f>
        <v>1.3739787798408489</v>
      </c>
      <c r="BP21" s="222">
        <f>'1 Utsläpp'!BQ21/'7 Sysselsatta (kvartal)'!BQ21</f>
        <v>1.441252986461375</v>
      </c>
      <c r="BQ21" s="222">
        <f>'1 Utsläpp'!BR21/'7 Sysselsatta (kvartal)'!BR21</f>
        <v>1.4378740157480316</v>
      </c>
      <c r="BR21" s="222">
        <f>'1 Utsläpp'!BS21/'7 Sysselsatta (kvartal)'!BS21</f>
        <v>1.3598406374501992</v>
      </c>
      <c r="BS21" s="222">
        <f>'1 Utsläpp'!BT21/'7 Sysselsatta (kvartal)'!BT21</f>
        <v>1.3156873462694727</v>
      </c>
      <c r="BT21" s="222">
        <f>'1 Utsläpp'!BU21/'7 Sysselsatta (kvartal)'!BU21</f>
        <v>1.3740460081190797</v>
      </c>
      <c r="BU21" s="222">
        <f>'1 Utsläpp'!BV21/'7 Sysselsatta (kvartal)'!BV21</f>
        <v>1.3624004248539565</v>
      </c>
      <c r="BV21" s="361"/>
    </row>
    <row r="22" spans="1:74" s="41" customFormat="1" ht="15.75" customHeight="1" x14ac:dyDescent="0.3">
      <c r="A22"/>
      <c r="B22" s="212" t="s">
        <v>119</v>
      </c>
      <c r="C22" s="192" t="s">
        <v>10</v>
      </c>
      <c r="D22" s="222">
        <f>'1 Utsläpp'!D22/'7 Sysselsatta (kvartal)'!D22</f>
        <v>0.91864618681907495</v>
      </c>
      <c r="E22" s="222">
        <f>'1 Utsläpp'!E22/'7 Sysselsatta (kvartal)'!E22</f>
        <v>0.97432956951305583</v>
      </c>
      <c r="F22" s="222">
        <f>'1 Utsläpp'!F22/'7 Sysselsatta (kvartal)'!F22</f>
        <v>0.95174603174603167</v>
      </c>
      <c r="G22" s="222">
        <f>'1 Utsläpp'!G22/'7 Sysselsatta (kvartal)'!G22</f>
        <v>0.97901143489487275</v>
      </c>
      <c r="H22" s="222">
        <f>'1 Utsläpp'!H22/'7 Sysselsatta (kvartal)'!H22</f>
        <v>0.79987781462733465</v>
      </c>
      <c r="I22" s="222">
        <f>'1 Utsläpp'!I22/'7 Sysselsatta (kvartal)'!I22</f>
        <v>0.8717080909571655</v>
      </c>
      <c r="J22" s="222">
        <f>'1 Utsläpp'!J22/'7 Sysselsatta (kvartal)'!J22</f>
        <v>0.87886078188572447</v>
      </c>
      <c r="K22" s="222">
        <f>'1 Utsläpp'!K22/'7 Sysselsatta (kvartal)'!K22</f>
        <v>0.89954371235626951</v>
      </c>
      <c r="L22" s="222">
        <f>'1 Utsläpp'!L22/'7 Sysselsatta (kvartal)'!L22</f>
        <v>0.8477260755048287</v>
      </c>
      <c r="M22" s="222">
        <f>'1 Utsläpp'!M22/'7 Sysselsatta (kvartal)'!M22</f>
        <v>0.88177382819306505</v>
      </c>
      <c r="N22" s="222">
        <f>'1 Utsläpp'!N22/'7 Sysselsatta (kvartal)'!N22</f>
        <v>0.88709565217391306</v>
      </c>
      <c r="O22" s="222">
        <f>'1 Utsläpp'!O22/'7 Sysselsatta (kvartal)'!O22</f>
        <v>0.93359024914859301</v>
      </c>
      <c r="P22" s="222">
        <f>'1 Utsläpp'!P22/'7 Sysselsatta (kvartal)'!P22</f>
        <v>0.87626445710340073</v>
      </c>
      <c r="Q22" s="222">
        <f>'1 Utsläpp'!Q22/'7 Sysselsatta (kvartal)'!Q22</f>
        <v>0.90774083546462059</v>
      </c>
      <c r="R22" s="222">
        <f>'1 Utsläpp'!R22/'7 Sysselsatta (kvartal)'!R22</f>
        <v>0.90315608919382495</v>
      </c>
      <c r="S22" s="222">
        <f>'1 Utsläpp'!S22/'7 Sysselsatta (kvartal)'!S22</f>
        <v>0.91579134137686291</v>
      </c>
      <c r="T22" s="222">
        <f>'1 Utsläpp'!T22/'7 Sysselsatta (kvartal)'!T22</f>
        <v>0.80447372984220555</v>
      </c>
      <c r="U22" s="222">
        <f>'1 Utsläpp'!U22/'7 Sysselsatta (kvartal)'!U22</f>
        <v>0.80858508277863117</v>
      </c>
      <c r="V22" s="222">
        <f>'1 Utsläpp'!V22/'7 Sysselsatta (kvartal)'!V22</f>
        <v>0.80870829769033359</v>
      </c>
      <c r="W22" s="222">
        <f>'1 Utsläpp'!W22/'7 Sysselsatta (kvartal)'!W22</f>
        <v>0.84775828460038993</v>
      </c>
      <c r="X22" s="222">
        <f>'1 Utsläpp'!X22/'7 Sysselsatta (kvartal)'!X22</f>
        <v>0.79657641921397382</v>
      </c>
      <c r="Y22" s="222">
        <f>'1 Utsläpp'!Y22/'7 Sysselsatta (kvartal)'!Y22</f>
        <v>0.81914565105506953</v>
      </c>
      <c r="Z22" s="222">
        <f>'1 Utsläpp'!Z22/'7 Sysselsatta (kvartal)'!Z22</f>
        <v>0.804394861392833</v>
      </c>
      <c r="AA22" s="222">
        <f>'1 Utsläpp'!AA22/'7 Sysselsatta (kvartal)'!AA22</f>
        <v>0.81228835747949035</v>
      </c>
      <c r="AB22" s="222">
        <f>'1 Utsläpp'!AB22/'7 Sysselsatta (kvartal)'!AB22</f>
        <v>0.73080676075971429</v>
      </c>
      <c r="AC22" s="222">
        <f>'1 Utsläpp'!AC22/'7 Sysselsatta (kvartal)'!AC22</f>
        <v>0.74205059473948742</v>
      </c>
      <c r="AD22" s="222">
        <f>'1 Utsläpp'!AD22/'7 Sysselsatta (kvartal)'!AD22</f>
        <v>0.73051324503311266</v>
      </c>
      <c r="AE22" s="222">
        <f>'1 Utsläpp'!AE22/'7 Sysselsatta (kvartal)'!AE22</f>
        <v>0.75351676698194325</v>
      </c>
      <c r="AF22" s="222">
        <f>'1 Utsläpp'!AF22/'7 Sysselsatta (kvartal)'!AF22</f>
        <v>0.69744165946413139</v>
      </c>
      <c r="AG22" s="222">
        <f>'1 Utsläpp'!AG22/'7 Sysselsatta (kvartal)'!AG22</f>
        <v>0.71491140086927452</v>
      </c>
      <c r="AH22" s="222">
        <f>'1 Utsläpp'!AH22/'7 Sysselsatta (kvartal)'!AH22</f>
        <v>0.70783600595139695</v>
      </c>
      <c r="AI22" s="222">
        <f>'1 Utsläpp'!AI22/'7 Sysselsatta (kvartal)'!AI22</f>
        <v>0.72912002755295324</v>
      </c>
      <c r="AJ22" s="222">
        <f>'1 Utsläpp'!AJ22/'7 Sysselsatta (kvartal)'!AJ22</f>
        <v>0.66333221250840624</v>
      </c>
      <c r="AK22" s="222">
        <f>'1 Utsläpp'!AK22/'7 Sysselsatta (kvartal)'!AK22</f>
        <v>0.70878163231104407</v>
      </c>
      <c r="AL22" s="222">
        <f>'1 Utsläpp'!AL22/'7 Sysselsatta (kvartal)'!AL22</f>
        <v>0.72036168787675814</v>
      </c>
      <c r="AM22" s="222">
        <f>'1 Utsläpp'!AM22/'7 Sysselsatta (kvartal)'!AM22</f>
        <v>0.73190648100395383</v>
      </c>
      <c r="AN22" s="222">
        <f>'1 Utsläpp'!AN22/'7 Sysselsatta (kvartal)'!AN22</f>
        <v>0.64772914946325344</v>
      </c>
      <c r="AO22" s="222">
        <f>'1 Utsläpp'!AO22/'7 Sysselsatta (kvartal)'!AO22</f>
        <v>0.69361666942285427</v>
      </c>
      <c r="AP22" s="222">
        <f>'1 Utsläpp'!AP22/'7 Sysselsatta (kvartal)'!AP22</f>
        <v>0.68459912180842408</v>
      </c>
      <c r="AQ22" s="222">
        <f>'1 Utsläpp'!AQ22/'7 Sysselsatta (kvartal)'!AQ22</f>
        <v>0.69421445537835091</v>
      </c>
      <c r="AR22" s="222">
        <f>'1 Utsläpp'!AR22/'7 Sysselsatta (kvartal)'!AR22</f>
        <v>0.62514379622021365</v>
      </c>
      <c r="AS22" s="222">
        <f>'1 Utsläpp'!AS22/'7 Sysselsatta (kvartal)'!AS22</f>
        <v>0.67392220421393845</v>
      </c>
      <c r="AT22" s="222">
        <f>'1 Utsläpp'!AT22/'7 Sysselsatta (kvartal)'!AT22</f>
        <v>0.67747226242161118</v>
      </c>
      <c r="AU22" s="222">
        <f>'1 Utsläpp'!AU22/'7 Sysselsatta (kvartal)'!AU22</f>
        <v>0.66643495531281027</v>
      </c>
      <c r="AV22" s="222">
        <f>'1 Utsläpp'!AV22/'7 Sysselsatta (kvartal)'!AV22</f>
        <v>0.62913640032284102</v>
      </c>
      <c r="AW22" s="222">
        <f>'1 Utsläpp'!AW22/'7 Sysselsatta (kvartal)'!AW22</f>
        <v>0.69361147327249029</v>
      </c>
      <c r="AX22" s="222">
        <f>'1 Utsläpp'!AX22/'7 Sysselsatta (kvartal)'!AX22</f>
        <v>0.69051048167706841</v>
      </c>
      <c r="AY22" s="222">
        <f>'1 Utsläpp'!AY22/'7 Sysselsatta (kvartal)'!AY22</f>
        <v>0.68903193445912059</v>
      </c>
      <c r="AZ22" s="222">
        <f>'1 Utsläpp'!AZ22/'7 Sysselsatta (kvartal)'!AZ22</f>
        <v>0.61023069207622871</v>
      </c>
      <c r="BA22" s="222">
        <f>'1 Utsläpp'!BA22/'7 Sysselsatta (kvartal)'!BA22</f>
        <v>0.61275809971462136</v>
      </c>
      <c r="BB22" s="222">
        <f>'1 Utsläpp'!BB22/'7 Sysselsatta (kvartal)'!BB22</f>
        <v>0.62831901442697358</v>
      </c>
      <c r="BC22" s="222">
        <f>'1 Utsläpp'!BC22/'7 Sysselsatta (kvartal)'!BC22</f>
        <v>0.63387693342299933</v>
      </c>
      <c r="BD22" s="222">
        <f>'1 Utsläpp'!BD22/'7 Sysselsatta (kvartal)'!BD22</f>
        <v>0.57936777702243369</v>
      </c>
      <c r="BE22" s="222">
        <f>'1 Utsläpp'!BE22/'7 Sysselsatta (kvartal)'!BE22</f>
        <v>0.63098404255319152</v>
      </c>
      <c r="BF22" s="222">
        <f>'1 Utsläpp'!BF22/'7 Sysselsatta (kvartal)'!BF22</f>
        <v>0.60333123821495915</v>
      </c>
      <c r="BG22" s="222">
        <f>'1 Utsläpp'!BG22/'7 Sysselsatta (kvartal)'!BG22</f>
        <v>0.59373462358536977</v>
      </c>
      <c r="BH22" s="222">
        <f>'1 Utsläpp'!BH22/'7 Sysselsatta (kvartal)'!BH22</f>
        <v>0.53152084363157026</v>
      </c>
      <c r="BI22" s="222">
        <f>'1 Utsläpp'!BJ22/'7 Sysselsatta (kvartal)'!BJ22</f>
        <v>0.51444767887237619</v>
      </c>
      <c r="BJ22" s="222">
        <f>'1 Utsläpp'!BK22/'7 Sysselsatta (kvartal)'!BK22</f>
        <v>0.53554012594865175</v>
      </c>
      <c r="BK22" s="222">
        <f>'1 Utsläpp'!BL22/'7 Sysselsatta (kvartal)'!BL22</f>
        <v>0.5330556916544178</v>
      </c>
      <c r="BL22" s="222">
        <f>'1 Utsläpp'!BM22/'7 Sysselsatta (kvartal)'!BM22</f>
        <v>0.549879168680522</v>
      </c>
      <c r="BM22" s="222">
        <f>'1 Utsläpp'!BN22/'7 Sysselsatta (kvartal)'!BN22</f>
        <v>0.52116061858827134</v>
      </c>
      <c r="BN22" s="222">
        <f>'1 Utsläpp'!BO22/'7 Sysselsatta (kvartal)'!BO22</f>
        <v>0.54094513675351996</v>
      </c>
      <c r="BO22" s="222">
        <f>'1 Utsläpp'!BP22/'7 Sysselsatta (kvartal)'!BP22</f>
        <v>0.62911413132470928</v>
      </c>
      <c r="BP22" s="222">
        <f>'1 Utsläpp'!BQ22/'7 Sysselsatta (kvartal)'!BQ22</f>
        <v>0.65126213592233018</v>
      </c>
      <c r="BQ22" s="222">
        <f>'1 Utsläpp'!BR22/'7 Sysselsatta (kvartal)'!BR22</f>
        <v>0.63175019275250577</v>
      </c>
      <c r="BR22" s="222">
        <f>'1 Utsläpp'!BS22/'7 Sysselsatta (kvartal)'!BS22</f>
        <v>0.61828552803129067</v>
      </c>
      <c r="BS22" s="222">
        <f>'1 Utsläpp'!BT22/'7 Sysselsatta (kvartal)'!BT22</f>
        <v>0.60480530240265118</v>
      </c>
      <c r="BT22" s="222">
        <f>'1 Utsläpp'!BU22/'7 Sysselsatta (kvartal)'!BU22</f>
        <v>0.62271544715447158</v>
      </c>
      <c r="BU22" s="222">
        <f>'1 Utsläpp'!BV22/'7 Sysselsatta (kvartal)'!BV22</f>
        <v>0.60394797956339985</v>
      </c>
      <c r="BV22" s="361"/>
    </row>
    <row r="23" spans="1:74" s="41" customFormat="1" ht="15.75" customHeight="1" x14ac:dyDescent="0.3">
      <c r="A23"/>
      <c r="B23" s="212" t="s">
        <v>120</v>
      </c>
      <c r="C23" s="192" t="s">
        <v>42</v>
      </c>
      <c r="D23" s="222">
        <f>'1 Utsläpp'!D23/'7 Sysselsatta (kvartal)'!D23</f>
        <v>11.732352941176469</v>
      </c>
      <c r="E23" s="222">
        <f>'1 Utsläpp'!E23/'7 Sysselsatta (kvartal)'!E23</f>
        <v>11.733291822332919</v>
      </c>
      <c r="F23" s="222">
        <f>'1 Utsläpp'!F23/'7 Sysselsatta (kvartal)'!F23</f>
        <v>10.762040656763094</v>
      </c>
      <c r="G23" s="222">
        <f>'1 Utsläpp'!G23/'7 Sysselsatta (kvartal)'!G23</f>
        <v>11.841726015919564</v>
      </c>
      <c r="H23" s="222">
        <f>'1 Utsläpp'!H23/'7 Sysselsatta (kvartal)'!H23</f>
        <v>10.76451465201465</v>
      </c>
      <c r="I23" s="222">
        <f>'1 Utsläpp'!I23/'7 Sysselsatta (kvartal)'!I23</f>
        <v>10.857985363753766</v>
      </c>
      <c r="J23" s="222">
        <f>'1 Utsläpp'!J23/'7 Sysselsatta (kvartal)'!J23</f>
        <v>10.112459150326798</v>
      </c>
      <c r="K23" s="222">
        <f>'1 Utsläpp'!K23/'7 Sysselsatta (kvartal)'!K23</f>
        <v>10.886858137510879</v>
      </c>
      <c r="L23" s="222">
        <f>'1 Utsläpp'!L23/'7 Sysselsatta (kvartal)'!L23</f>
        <v>11.309353507565339</v>
      </c>
      <c r="M23" s="222">
        <f>'1 Utsläpp'!M23/'7 Sysselsatta (kvartal)'!M23</f>
        <v>10.509087030716723</v>
      </c>
      <c r="N23" s="222">
        <f>'1 Utsläpp'!N23/'7 Sysselsatta (kvartal)'!N23</f>
        <v>10.2056827473426</v>
      </c>
      <c r="O23" s="222">
        <f>'1 Utsläpp'!O23/'7 Sysselsatta (kvartal)'!O23</f>
        <v>10.994196044711952</v>
      </c>
      <c r="P23" s="222">
        <f>'1 Utsläpp'!P23/'7 Sysselsatta (kvartal)'!P23</f>
        <v>9.7250000000000014</v>
      </c>
      <c r="Q23" s="222">
        <f>'1 Utsläpp'!Q23/'7 Sysselsatta (kvartal)'!Q23</f>
        <v>9.4760805707091897</v>
      </c>
      <c r="R23" s="222">
        <f>'1 Utsläpp'!R23/'7 Sysselsatta (kvartal)'!R23</f>
        <v>8.9364190012180256</v>
      </c>
      <c r="S23" s="222">
        <f>'1 Utsläpp'!S23/'7 Sysselsatta (kvartal)'!S23</f>
        <v>8.836498516320475</v>
      </c>
      <c r="T23" s="222">
        <f>'1 Utsläpp'!T23/'7 Sysselsatta (kvartal)'!T23</f>
        <v>8.0851485148514861</v>
      </c>
      <c r="U23" s="222">
        <f>'1 Utsläpp'!U23/'7 Sysselsatta (kvartal)'!U23</f>
        <v>8.0725875320239115</v>
      </c>
      <c r="V23" s="222">
        <f>'1 Utsläpp'!V23/'7 Sysselsatta (kvartal)'!V23</f>
        <v>7.9487520798668889</v>
      </c>
      <c r="W23" s="222">
        <f>'1 Utsläpp'!W23/'7 Sysselsatta (kvartal)'!W23</f>
        <v>8.503802938634399</v>
      </c>
      <c r="X23" s="222">
        <f>'1 Utsläpp'!X23/'7 Sysselsatta (kvartal)'!X23</f>
        <v>8.4582959641255613</v>
      </c>
      <c r="Y23" s="222">
        <f>'1 Utsläpp'!Y23/'7 Sysselsatta (kvartal)'!Y23</f>
        <v>8.8657871972318336</v>
      </c>
      <c r="Z23" s="222">
        <f>'1 Utsläpp'!Z23/'7 Sysselsatta (kvartal)'!Z23</f>
        <v>7.7959386655615415</v>
      </c>
      <c r="AA23" s="222">
        <f>'1 Utsläpp'!AA23/'7 Sysselsatta (kvartal)'!AA23</f>
        <v>8.0388336933045359</v>
      </c>
      <c r="AB23" s="222">
        <f>'1 Utsläpp'!AB23/'7 Sysselsatta (kvartal)'!AB23</f>
        <v>7.8564727108705457</v>
      </c>
      <c r="AC23" s="222">
        <f>'1 Utsläpp'!AC23/'7 Sysselsatta (kvartal)'!AC23</f>
        <v>8.5398327464788739</v>
      </c>
      <c r="AD23" s="222">
        <f>'1 Utsläpp'!AD23/'7 Sysselsatta (kvartal)'!AD23</f>
        <v>8.903073089700996</v>
      </c>
      <c r="AE23" s="222">
        <f>'1 Utsläpp'!AE23/'7 Sysselsatta (kvartal)'!AE23</f>
        <v>8.3888442659527005</v>
      </c>
      <c r="AF23" s="222">
        <f>'1 Utsläpp'!AF23/'7 Sysselsatta (kvartal)'!AF23</f>
        <v>9.6966287015945323</v>
      </c>
      <c r="AG23" s="222">
        <f>'1 Utsläpp'!AG23/'7 Sysselsatta (kvartal)'!AG23</f>
        <v>9.1127047366091194</v>
      </c>
      <c r="AH23" s="222">
        <f>'1 Utsläpp'!AH23/'7 Sysselsatta (kvartal)'!AH23</f>
        <v>9.2018002571795972</v>
      </c>
      <c r="AI23" s="222">
        <f>'1 Utsläpp'!AI23/'7 Sysselsatta (kvartal)'!AI23</f>
        <v>9.1988298829882993</v>
      </c>
      <c r="AJ23" s="222">
        <f>'1 Utsläpp'!AJ23/'7 Sysselsatta (kvartal)'!AJ23</f>
        <v>9.618242343541942</v>
      </c>
      <c r="AK23" s="222">
        <f>'1 Utsläpp'!AK23/'7 Sysselsatta (kvartal)'!AK23</f>
        <v>9.222074010327022</v>
      </c>
      <c r="AL23" s="222">
        <f>'1 Utsläpp'!AL23/'7 Sysselsatta (kvartal)'!AL23</f>
        <v>10.275402699172835</v>
      </c>
      <c r="AM23" s="222">
        <f>'1 Utsläpp'!AM23/'7 Sysselsatta (kvartal)'!AM23</f>
        <v>10.216608544027899</v>
      </c>
      <c r="AN23" s="222">
        <f>'1 Utsläpp'!AN23/'7 Sysselsatta (kvartal)'!AN23</f>
        <v>8.9652531371700555</v>
      </c>
      <c r="AO23" s="222">
        <f>'1 Utsläpp'!AO23/'7 Sysselsatta (kvartal)'!AO23</f>
        <v>8.9409129332206252</v>
      </c>
      <c r="AP23" s="222">
        <f>'1 Utsläpp'!AP23/'7 Sysselsatta (kvartal)'!AP23</f>
        <v>9.2190939881456409</v>
      </c>
      <c r="AQ23" s="222">
        <f>'1 Utsläpp'!AQ23/'7 Sysselsatta (kvartal)'!AQ23</f>
        <v>9.1916666666666664</v>
      </c>
      <c r="AR23" s="222">
        <f>'1 Utsläpp'!AR23/'7 Sysselsatta (kvartal)'!AR23</f>
        <v>8.3013242204186248</v>
      </c>
      <c r="AS23" s="222">
        <f>'1 Utsläpp'!AS23/'7 Sysselsatta (kvartal)'!AS23</f>
        <v>8.8158044806517317</v>
      </c>
      <c r="AT23" s="222">
        <f>'1 Utsläpp'!AT23/'7 Sysselsatta (kvartal)'!AT23</f>
        <v>9.1537227478403942</v>
      </c>
      <c r="AU23" s="222">
        <f>'1 Utsläpp'!AU23/'7 Sysselsatta (kvartal)'!AU23</f>
        <v>8.7784634760705309</v>
      </c>
      <c r="AV23" s="222">
        <f>'1 Utsläpp'!AV23/'7 Sysselsatta (kvartal)'!AV23</f>
        <v>8.0489718841796041</v>
      </c>
      <c r="AW23" s="222">
        <f>'1 Utsläpp'!AW23/'7 Sysselsatta (kvartal)'!AW23</f>
        <v>8.5929060862555424</v>
      </c>
      <c r="AX23" s="222">
        <f>'1 Utsläpp'!AX23/'7 Sysselsatta (kvartal)'!AX23</f>
        <v>8.9029102667744535</v>
      </c>
      <c r="AY23" s="222">
        <f>'1 Utsläpp'!AY23/'7 Sysselsatta (kvartal)'!AY23</f>
        <v>8.430514096185739</v>
      </c>
      <c r="AZ23" s="222">
        <f>'1 Utsläpp'!AZ23/'7 Sysselsatta (kvartal)'!AZ23</f>
        <v>7.597522049559009</v>
      </c>
      <c r="BA23" s="222">
        <f>'1 Utsläpp'!BA23/'7 Sysselsatta (kvartal)'!BA23</f>
        <v>5.6739373121511383</v>
      </c>
      <c r="BB23" s="222">
        <f>'1 Utsläpp'!BB23/'7 Sysselsatta (kvartal)'!BB23</f>
        <v>6.3341712824882839</v>
      </c>
      <c r="BC23" s="222">
        <f>'1 Utsläpp'!BC23/'7 Sysselsatta (kvartal)'!BC23</f>
        <v>6.2502390265102132</v>
      </c>
      <c r="BD23" s="222">
        <f>'1 Utsläpp'!BD23/'7 Sysselsatta (kvartal)'!BD23</f>
        <v>6.341477272727273</v>
      </c>
      <c r="BE23" s="222">
        <f>'1 Utsläpp'!BE23/'7 Sysselsatta (kvartal)'!BE23</f>
        <v>6.9007785467128029</v>
      </c>
      <c r="BF23" s="222">
        <f>'1 Utsläpp'!BF23/'7 Sysselsatta (kvartal)'!BF23</f>
        <v>6.7765566234851651</v>
      </c>
      <c r="BG23" s="222">
        <f>'1 Utsläpp'!BG23/'7 Sysselsatta (kvartal)'!BG23</f>
        <v>7.1333473861720069</v>
      </c>
      <c r="BH23" s="222">
        <f>'1 Utsläpp'!BH23/'7 Sysselsatta (kvartal)'!BH23</f>
        <v>7.0945945945945939</v>
      </c>
      <c r="BI23" s="222">
        <f>'1 Utsläpp'!BJ23/'7 Sysselsatta (kvartal)'!BJ23</f>
        <v>7.9877809562729869</v>
      </c>
      <c r="BJ23" s="222">
        <f>'1 Utsläpp'!BK23/'7 Sysselsatta (kvartal)'!BK23</f>
        <v>8.7809125156969454</v>
      </c>
      <c r="BK23" s="222">
        <f>'1 Utsläpp'!BL23/'7 Sysselsatta (kvartal)'!BL23</f>
        <v>7.2460370994940977</v>
      </c>
      <c r="BL23" s="222">
        <f>'1 Utsläpp'!BM23/'7 Sysselsatta (kvartal)'!BM23</f>
        <v>7.7141422594142259</v>
      </c>
      <c r="BM23" s="222">
        <f>'1 Utsläpp'!BN23/'7 Sysselsatta (kvartal)'!BN23</f>
        <v>8.393102040816327</v>
      </c>
      <c r="BN23" s="222">
        <f>'1 Utsläpp'!BO23/'7 Sysselsatta (kvartal)'!BO23</f>
        <v>9.248446683459278</v>
      </c>
      <c r="BO23" s="222">
        <f>'1 Utsläpp'!BP23/'7 Sysselsatta (kvartal)'!BP23</f>
        <v>8.0785378366823419</v>
      </c>
      <c r="BP23" s="222">
        <f>'1 Utsläpp'!BQ23/'7 Sysselsatta (kvartal)'!BQ23</f>
        <v>8.7437234944868525</v>
      </c>
      <c r="BQ23" s="222">
        <f>'1 Utsläpp'!BR23/'7 Sysselsatta (kvartal)'!BR23</f>
        <v>9.5426270136307316</v>
      </c>
      <c r="BR23" s="222">
        <f>'1 Utsläpp'!BS23/'7 Sysselsatta (kvartal)'!BS23</f>
        <v>10.309336713138995</v>
      </c>
      <c r="BS23" s="222">
        <f>'1 Utsläpp'!BT23/'7 Sysselsatta (kvartal)'!BT23</f>
        <v>7.6695375477301662</v>
      </c>
      <c r="BT23" s="222">
        <f>'1 Utsläpp'!BU23/'7 Sysselsatta (kvartal)'!BU23</f>
        <v>8.7500841042893178</v>
      </c>
      <c r="BU23" s="222">
        <f>'1 Utsläpp'!BV23/'7 Sysselsatta (kvartal)'!BV23</f>
        <v>9.074569319114028</v>
      </c>
      <c r="BV23" s="361"/>
    </row>
    <row r="24" spans="1:74" s="41" customFormat="1" ht="15.75" customHeight="1" x14ac:dyDescent="0.3">
      <c r="A24"/>
      <c r="B24" s="212" t="s">
        <v>121</v>
      </c>
      <c r="C24" s="192" t="s">
        <v>11</v>
      </c>
      <c r="D24" s="222">
        <f>'1 Utsläpp'!D24/'7 Sysselsatta (kvartal)'!D24</f>
        <v>0.18499156829679597</v>
      </c>
      <c r="E24" s="222">
        <f>'1 Utsläpp'!E24/'7 Sysselsatta (kvartal)'!E24</f>
        <v>0.16647272727272727</v>
      </c>
      <c r="F24" s="222">
        <f>'1 Utsläpp'!F24/'7 Sysselsatta (kvartal)'!F24</f>
        <v>0.15832742735648478</v>
      </c>
      <c r="G24" s="222">
        <f>'1 Utsläpp'!G24/'7 Sysselsatta (kvartal)'!G24</f>
        <v>0.16051470588235292</v>
      </c>
      <c r="H24" s="222">
        <f>'1 Utsläpp'!H24/'7 Sysselsatta (kvartal)'!H24</f>
        <v>0.17913486005089058</v>
      </c>
      <c r="I24" s="222">
        <f>'1 Utsläpp'!I24/'7 Sysselsatta (kvartal)'!I24</f>
        <v>0.16359680928208845</v>
      </c>
      <c r="J24" s="222">
        <f>'1 Utsläpp'!J24/'7 Sysselsatta (kvartal)'!J24</f>
        <v>0.15565455791638108</v>
      </c>
      <c r="K24" s="222">
        <f>'1 Utsläpp'!K24/'7 Sysselsatta (kvartal)'!K24</f>
        <v>0.15703500343170901</v>
      </c>
      <c r="L24" s="222">
        <f>'1 Utsläpp'!L24/'7 Sysselsatta (kvartal)'!L24</f>
        <v>0.19031198686371101</v>
      </c>
      <c r="M24" s="222">
        <f>'1 Utsläpp'!M24/'7 Sysselsatta (kvartal)'!M24</f>
        <v>0.16120027913468249</v>
      </c>
      <c r="N24" s="222">
        <f>'1 Utsläpp'!N24/'7 Sysselsatta (kvartal)'!N24</f>
        <v>0.1507472384665367</v>
      </c>
      <c r="O24" s="222">
        <f>'1 Utsläpp'!O24/'7 Sysselsatta (kvartal)'!O24</f>
        <v>0.16675786593707251</v>
      </c>
      <c r="P24" s="222">
        <f>'1 Utsläpp'!P24/'7 Sysselsatta (kvartal)'!P24</f>
        <v>0.1670204700530705</v>
      </c>
      <c r="Q24" s="222">
        <f>'1 Utsläpp'!Q24/'7 Sysselsatta (kvartal)'!Q24</f>
        <v>0.15139442231075698</v>
      </c>
      <c r="R24" s="222">
        <f>'1 Utsläpp'!R24/'7 Sysselsatta (kvartal)'!R24</f>
        <v>0.14312101910828023</v>
      </c>
      <c r="S24" s="222">
        <f>'1 Utsläpp'!S24/'7 Sysselsatta (kvartal)'!S24</f>
        <v>0.14571045576407507</v>
      </c>
      <c r="T24" s="222">
        <f>'1 Utsläpp'!T24/'7 Sysselsatta (kvartal)'!T24</f>
        <v>0.14336158192090395</v>
      </c>
      <c r="U24" s="222">
        <f>'1 Utsläpp'!U24/'7 Sysselsatta (kvartal)'!U24</f>
        <v>0.13231746031746031</v>
      </c>
      <c r="V24" s="222">
        <f>'1 Utsläpp'!V24/'7 Sysselsatta (kvartal)'!V24</f>
        <v>0.13047263681592039</v>
      </c>
      <c r="W24" s="222">
        <f>'1 Utsläpp'!W24/'7 Sysselsatta (kvartal)'!W24</f>
        <v>0.13333333333333336</v>
      </c>
      <c r="X24" s="222">
        <f>'1 Utsläpp'!X24/'7 Sysselsatta (kvartal)'!X24</f>
        <v>0.13172638436482084</v>
      </c>
      <c r="Y24" s="222">
        <f>'1 Utsläpp'!Y24/'7 Sysselsatta (kvartal)'!Y24</f>
        <v>0.12959121415497252</v>
      </c>
      <c r="Z24" s="222">
        <f>'1 Utsläpp'!Z24/'7 Sysselsatta (kvartal)'!Z24</f>
        <v>0.12402332361516034</v>
      </c>
      <c r="AA24" s="222">
        <f>'1 Utsläpp'!AA24/'7 Sysselsatta (kvartal)'!AA24</f>
        <v>0.12338368580060424</v>
      </c>
      <c r="AB24" s="222">
        <f>'1 Utsläpp'!AB24/'7 Sysselsatta (kvartal)'!AB24</f>
        <v>0.1194103194103194</v>
      </c>
      <c r="AC24" s="222">
        <f>'1 Utsläpp'!AC24/'7 Sysselsatta (kvartal)'!AC24</f>
        <v>0.12056074766355142</v>
      </c>
      <c r="AD24" s="222">
        <f>'1 Utsläpp'!AD24/'7 Sysselsatta (kvartal)'!AD24</f>
        <v>0.11641371557054525</v>
      </c>
      <c r="AE24" s="222">
        <f>'1 Utsläpp'!AE24/'7 Sysselsatta (kvartal)'!AE24</f>
        <v>0.12043010752688171</v>
      </c>
      <c r="AF24" s="222">
        <f>'1 Utsläpp'!AF24/'7 Sysselsatta (kvartal)'!AF24</f>
        <v>0.11399276236429431</v>
      </c>
      <c r="AG24" s="222">
        <f>'1 Utsläpp'!AG24/'7 Sysselsatta (kvartal)'!AG24</f>
        <v>0.11770472895040369</v>
      </c>
      <c r="AH24" s="222">
        <f>'1 Utsläpp'!AH24/'7 Sysselsatta (kvartal)'!AH24</f>
        <v>0.11047065044949762</v>
      </c>
      <c r="AI24" s="222">
        <f>'1 Utsläpp'!AI24/'7 Sysselsatta (kvartal)'!AI24</f>
        <v>0.11269487750556792</v>
      </c>
      <c r="AJ24" s="222">
        <f>'1 Utsläpp'!AJ24/'7 Sysselsatta (kvartal)'!AJ24</f>
        <v>0.10277777777777777</v>
      </c>
      <c r="AK24" s="222">
        <f>'1 Utsläpp'!AK24/'7 Sysselsatta (kvartal)'!AK24</f>
        <v>0.10246153846153847</v>
      </c>
      <c r="AL24" s="222">
        <f>'1 Utsläpp'!AL24/'7 Sysselsatta (kvartal)'!AL24</f>
        <v>0.10233250620347395</v>
      </c>
      <c r="AM24" s="222">
        <f>'1 Utsläpp'!AM24/'7 Sysselsatta (kvartal)'!AM24</f>
        <v>0.10948985189248492</v>
      </c>
      <c r="AN24" s="222">
        <f>'1 Utsläpp'!AN24/'7 Sysselsatta (kvartal)'!AN24</f>
        <v>0.1062785388127854</v>
      </c>
      <c r="AO24" s="222">
        <f>'1 Utsläpp'!AO24/'7 Sysselsatta (kvartal)'!AO24</f>
        <v>0.10085213032581454</v>
      </c>
      <c r="AP24" s="222">
        <f>'1 Utsläpp'!AP24/'7 Sysselsatta (kvartal)'!AP24</f>
        <v>9.8984526112185681E-2</v>
      </c>
      <c r="AQ24" s="222">
        <f>'1 Utsläpp'!AQ24/'7 Sysselsatta (kvartal)'!AQ24</f>
        <v>0.10288562434417628</v>
      </c>
      <c r="AR24" s="222">
        <f>'1 Utsläpp'!AR24/'7 Sysselsatta (kvartal)'!AR24</f>
        <v>9.3035619351408833E-2</v>
      </c>
      <c r="AS24" s="222">
        <f>'1 Utsläpp'!AS24/'7 Sysselsatta (kvartal)'!AS24</f>
        <v>0.10041666666666667</v>
      </c>
      <c r="AT24" s="222">
        <f>'1 Utsläpp'!AT24/'7 Sysselsatta (kvartal)'!AT24</f>
        <v>9.8171033119130002E-2</v>
      </c>
      <c r="AU24" s="222">
        <f>'1 Utsläpp'!AU24/'7 Sysselsatta (kvartal)'!AU24</f>
        <v>9.7051215726849466E-2</v>
      </c>
      <c r="AV24" s="222">
        <f>'1 Utsläpp'!AV24/'7 Sysselsatta (kvartal)'!AV24</f>
        <v>9.2256637168141586E-2</v>
      </c>
      <c r="AW24" s="222">
        <f>'1 Utsläpp'!AW24/'7 Sysselsatta (kvartal)'!AW24</f>
        <v>9.667186687467498E-2</v>
      </c>
      <c r="AX24" s="222">
        <f>'1 Utsläpp'!AX24/'7 Sysselsatta (kvartal)'!AX24</f>
        <v>9.3857493857493868E-2</v>
      </c>
      <c r="AY24" s="222">
        <f>'1 Utsläpp'!AY24/'7 Sysselsatta (kvartal)'!AY24</f>
        <v>9.3056994818652858E-2</v>
      </c>
      <c r="AZ24" s="222">
        <f>'1 Utsläpp'!AZ24/'7 Sysselsatta (kvartal)'!AZ24</f>
        <v>8.8650137741046825E-2</v>
      </c>
      <c r="BA24" s="222">
        <f>'1 Utsläpp'!BA24/'7 Sysselsatta (kvartal)'!BA24</f>
        <v>0.10221940393151555</v>
      </c>
      <c r="BB24" s="222">
        <f>'1 Utsläpp'!BB24/'7 Sysselsatta (kvartal)'!BB24</f>
        <v>0.10239067055393586</v>
      </c>
      <c r="BC24" s="222">
        <f>'1 Utsläpp'!BC24/'7 Sysselsatta (kvartal)'!BC24</f>
        <v>0.10654799745708837</v>
      </c>
      <c r="BD24" s="222">
        <f>'1 Utsläpp'!BD24/'7 Sysselsatta (kvartal)'!BD24</f>
        <v>0.1137037037037037</v>
      </c>
      <c r="BE24" s="222">
        <f>'1 Utsläpp'!BE24/'7 Sysselsatta (kvartal)'!BE24</f>
        <v>0.11910265125764787</v>
      </c>
      <c r="BF24" s="222">
        <f>'1 Utsläpp'!BF24/'7 Sysselsatta (kvartal)'!BF24</f>
        <v>9.6722192369693719E-2</v>
      </c>
      <c r="BG24" s="222">
        <f>'1 Utsläpp'!BG24/'7 Sysselsatta (kvartal)'!BG24</f>
        <v>9.3057110862262052E-2</v>
      </c>
      <c r="BH24" s="222">
        <f>'1 Utsläpp'!BH24/'7 Sysselsatta (kvartal)'!BH24</f>
        <v>8.523725834797892E-2</v>
      </c>
      <c r="BI24" s="222">
        <f>'1 Utsläpp'!BJ24/'7 Sysselsatta (kvartal)'!BJ24</f>
        <v>6.9999999999999993E-2</v>
      </c>
      <c r="BJ24" s="222">
        <f>'1 Utsläpp'!BK24/'7 Sysselsatta (kvartal)'!BK24</f>
        <v>7.7094972067039108E-2</v>
      </c>
      <c r="BK24" s="222">
        <f>'1 Utsläpp'!BL24/'7 Sysselsatta (kvartal)'!BL24</f>
        <v>7.714437932871604E-2</v>
      </c>
      <c r="BL24" s="222">
        <f>'1 Utsläpp'!BM24/'7 Sysselsatta (kvartal)'!BM24</f>
        <v>7.5903018307768438E-2</v>
      </c>
      <c r="BM24" s="222">
        <f>'1 Utsläpp'!BN24/'7 Sysselsatta (kvartal)'!BN24</f>
        <v>6.799116997792494E-2</v>
      </c>
      <c r="BN24" s="222">
        <f>'1 Utsläpp'!BO24/'7 Sysselsatta (kvartal)'!BO24</f>
        <v>7.5289380976346257E-2</v>
      </c>
      <c r="BO24" s="222">
        <f>'1 Utsläpp'!BP24/'7 Sysselsatta (kvartal)'!BP24</f>
        <v>9.116551357104842E-2</v>
      </c>
      <c r="BP24" s="222">
        <f>'1 Utsläpp'!BQ24/'7 Sysselsatta (kvartal)'!BQ24</f>
        <v>9.0551964196916968E-2</v>
      </c>
      <c r="BQ24" s="222">
        <f>'1 Utsläpp'!BR24/'7 Sysselsatta (kvartal)'!BR24</f>
        <v>8.3170080142475511E-2</v>
      </c>
      <c r="BR24" s="222">
        <f>'1 Utsläpp'!BS24/'7 Sysselsatta (kvartal)'!BS24</f>
        <v>8.5924050632911392E-2</v>
      </c>
      <c r="BS24" s="222">
        <f>'1 Utsläpp'!BT24/'7 Sysselsatta (kvartal)'!BT24</f>
        <v>8.56160761501851E-2</v>
      </c>
      <c r="BT24" s="222">
        <f>'1 Utsläpp'!BU24/'7 Sysselsatta (kvartal)'!BU24</f>
        <v>8.476658476658476E-2</v>
      </c>
      <c r="BU24" s="222">
        <f>'1 Utsläpp'!BV24/'7 Sysselsatta (kvartal)'!BV24</f>
        <v>7.7948943661971845E-2</v>
      </c>
      <c r="BV24" s="361"/>
    </row>
    <row r="25" spans="1:74" s="41" customFormat="1" ht="15.75" customHeight="1" x14ac:dyDescent="0.3">
      <c r="A25"/>
      <c r="B25" s="212" t="s">
        <v>122</v>
      </c>
      <c r="C25" s="192" t="s">
        <v>43</v>
      </c>
      <c r="D25" s="222">
        <f>'1 Utsläpp'!D25/'7 Sysselsatta (kvartal)'!D25</f>
        <v>0.19360902255639098</v>
      </c>
      <c r="E25" s="222">
        <f>'1 Utsläpp'!E25/'7 Sysselsatta (kvartal)'!E25</f>
        <v>0.25794392523364484</v>
      </c>
      <c r="F25" s="222">
        <f>'1 Utsläpp'!F25/'7 Sysselsatta (kvartal)'!F25</f>
        <v>0.24238410596026491</v>
      </c>
      <c r="G25" s="222">
        <f>'1 Utsläpp'!G25/'7 Sysselsatta (kvartal)'!G25</f>
        <v>0.22194092827004219</v>
      </c>
      <c r="H25" s="222">
        <f>'1 Utsläpp'!H25/'7 Sysselsatta (kvartal)'!H25</f>
        <v>0.18283018867924528</v>
      </c>
      <c r="I25" s="222">
        <f>'1 Utsläpp'!I25/'7 Sysselsatta (kvartal)'!I25</f>
        <v>0.24395348837209302</v>
      </c>
      <c r="J25" s="222">
        <f>'1 Utsläpp'!J25/'7 Sysselsatta (kvartal)'!J25</f>
        <v>0.23658536585365852</v>
      </c>
      <c r="K25" s="222">
        <f>'1 Utsläpp'!K25/'7 Sysselsatta (kvartal)'!K25</f>
        <v>0.22267818574514042</v>
      </c>
      <c r="L25" s="222">
        <f>'1 Utsläpp'!L25/'7 Sysselsatta (kvartal)'!L25</f>
        <v>0.19744597249508844</v>
      </c>
      <c r="M25" s="222">
        <f>'1 Utsläpp'!M25/'7 Sysselsatta (kvartal)'!M25</f>
        <v>0.25443349753694583</v>
      </c>
      <c r="N25" s="222">
        <f>'1 Utsläpp'!N25/'7 Sysselsatta (kvartal)'!N25</f>
        <v>0.23990929705215419</v>
      </c>
      <c r="O25" s="222">
        <f>'1 Utsläpp'!O25/'7 Sysselsatta (kvartal)'!O25</f>
        <v>0.23576158940397351</v>
      </c>
      <c r="P25" s="222">
        <f>'1 Utsläpp'!P25/'7 Sysselsatta (kvartal)'!P25</f>
        <v>0.18992094861660078</v>
      </c>
      <c r="Q25" s="222">
        <f>'1 Utsläpp'!Q25/'7 Sysselsatta (kvartal)'!Q25</f>
        <v>0.25259259259259259</v>
      </c>
      <c r="R25" s="222">
        <f>'1 Utsläpp'!R25/'7 Sysselsatta (kvartal)'!R25</f>
        <v>0.23409610983981693</v>
      </c>
      <c r="S25" s="222">
        <f>'1 Utsläpp'!S25/'7 Sysselsatta (kvartal)'!S25</f>
        <v>0.21995464852607707</v>
      </c>
      <c r="T25" s="222">
        <f>'1 Utsläpp'!T25/'7 Sysselsatta (kvartal)'!T25</f>
        <v>0.1744047619047619</v>
      </c>
      <c r="U25" s="222">
        <f>'1 Utsläpp'!U25/'7 Sysselsatta (kvartal)'!U25</f>
        <v>0.22457002457002456</v>
      </c>
      <c r="V25" s="222">
        <f>'1 Utsläpp'!V25/'7 Sysselsatta (kvartal)'!V25</f>
        <v>0.21113636363636362</v>
      </c>
      <c r="W25" s="222">
        <f>'1 Utsläpp'!W25/'7 Sysselsatta (kvartal)'!W25</f>
        <v>0.20589569160997731</v>
      </c>
      <c r="X25" s="222">
        <f>'1 Utsläpp'!X25/'7 Sysselsatta (kvartal)'!X25</f>
        <v>0.16411290322580646</v>
      </c>
      <c r="Y25" s="222">
        <f>'1 Utsläpp'!Y25/'7 Sysselsatta (kvartal)'!Y25</f>
        <v>0.20809523809523811</v>
      </c>
      <c r="Z25" s="222">
        <f>'1 Utsläpp'!Z25/'7 Sysselsatta (kvartal)'!Z25</f>
        <v>0.19450549450549451</v>
      </c>
      <c r="AA25" s="222">
        <f>'1 Utsläpp'!AA25/'7 Sysselsatta (kvartal)'!AA25</f>
        <v>0.18574610244988865</v>
      </c>
      <c r="AB25" s="222">
        <f>'1 Utsläpp'!AB25/'7 Sysselsatta (kvartal)'!AB25</f>
        <v>0.15746421267893662</v>
      </c>
      <c r="AC25" s="222">
        <f>'1 Utsläpp'!AC25/'7 Sysselsatta (kvartal)'!AC25</f>
        <v>0.19101382488479263</v>
      </c>
      <c r="AD25" s="222">
        <f>'1 Utsläpp'!AD25/'7 Sysselsatta (kvartal)'!AD25</f>
        <v>0.19004524886877827</v>
      </c>
      <c r="AE25" s="222">
        <f>'1 Utsläpp'!AE25/'7 Sysselsatta (kvartal)'!AE25</f>
        <v>0.17915742793791573</v>
      </c>
      <c r="AF25" s="222">
        <f>'1 Utsläpp'!AF25/'7 Sysselsatta (kvartal)'!AF25</f>
        <v>0.13023715415019763</v>
      </c>
      <c r="AG25" s="222">
        <f>'1 Utsläpp'!AG25/'7 Sysselsatta (kvartal)'!AG25</f>
        <v>0.16530612244897958</v>
      </c>
      <c r="AH25" s="222">
        <f>'1 Utsläpp'!AH25/'7 Sysselsatta (kvartal)'!AH25</f>
        <v>0.16343612334801763</v>
      </c>
      <c r="AI25" s="222">
        <f>'1 Utsläpp'!AI25/'7 Sysselsatta (kvartal)'!AI25</f>
        <v>0.15021276595744679</v>
      </c>
      <c r="AJ25" s="222">
        <f>'1 Utsläpp'!AJ25/'7 Sysselsatta (kvartal)'!AJ25</f>
        <v>0.12478813559322033</v>
      </c>
      <c r="AK25" s="222">
        <f>'1 Utsläpp'!AK25/'7 Sysselsatta (kvartal)'!AK25</f>
        <v>0.14646017699115044</v>
      </c>
      <c r="AL25" s="222">
        <f>'1 Utsläpp'!AL25/'7 Sysselsatta (kvartal)'!AL25</f>
        <v>0.15337837837837837</v>
      </c>
      <c r="AM25" s="222">
        <f>'1 Utsläpp'!AM25/'7 Sysselsatta (kvartal)'!AM25</f>
        <v>0.13725910064239827</v>
      </c>
      <c r="AN25" s="222">
        <f>'1 Utsläpp'!AN25/'7 Sysselsatta (kvartal)'!AN25</f>
        <v>0.1175365344467641</v>
      </c>
      <c r="AO25" s="222">
        <f>'1 Utsläpp'!AO25/'7 Sysselsatta (kvartal)'!AO25</f>
        <v>0.13568376068376067</v>
      </c>
      <c r="AP25" s="222">
        <f>'1 Utsläpp'!AP25/'7 Sysselsatta (kvartal)'!AP25</f>
        <v>0.13522012578616352</v>
      </c>
      <c r="AQ25" s="222">
        <f>'1 Utsläpp'!AQ25/'7 Sysselsatta (kvartal)'!AQ25</f>
        <v>0.12320328542094455</v>
      </c>
      <c r="AR25" s="222">
        <f>'1 Utsläpp'!AR25/'7 Sysselsatta (kvartal)'!AR25</f>
        <v>0.1125</v>
      </c>
      <c r="AS25" s="222">
        <f>'1 Utsläpp'!AS25/'7 Sysselsatta (kvartal)'!AS25</f>
        <v>0.13036876355748372</v>
      </c>
      <c r="AT25" s="222">
        <f>'1 Utsläpp'!AT25/'7 Sysselsatta (kvartal)'!AT25</f>
        <v>0.13219616204690832</v>
      </c>
      <c r="AU25" s="222">
        <f>'1 Utsläpp'!AU25/'7 Sysselsatta (kvartal)'!AU25</f>
        <v>0.11591836734693876</v>
      </c>
      <c r="AV25" s="222">
        <f>'1 Utsläpp'!AV25/'7 Sysselsatta (kvartal)'!AV25</f>
        <v>0.10464135021097047</v>
      </c>
      <c r="AW25" s="222">
        <f>'1 Utsläpp'!AW25/'7 Sysselsatta (kvartal)'!AW25</f>
        <v>0.11680327868852459</v>
      </c>
      <c r="AX25" s="222">
        <f>'1 Utsläpp'!AX25/'7 Sysselsatta (kvartal)'!AX25</f>
        <v>0.11871227364185111</v>
      </c>
      <c r="AY25" s="222">
        <f>'1 Utsläpp'!AY25/'7 Sysselsatta (kvartal)'!AY25</f>
        <v>0.10652173913043478</v>
      </c>
      <c r="AZ25" s="222">
        <f>'1 Utsläpp'!AZ25/'7 Sysselsatta (kvartal)'!AZ25</f>
        <v>9.9190283400809723E-2</v>
      </c>
      <c r="BA25" s="222">
        <f>'1 Utsläpp'!BA25/'7 Sysselsatta (kvartal)'!BA25</f>
        <v>0.10202429149797571</v>
      </c>
      <c r="BB25" s="222">
        <f>'1 Utsläpp'!BB25/'7 Sysselsatta (kvartal)'!BB25</f>
        <v>0.11346938775510203</v>
      </c>
      <c r="BC25" s="222">
        <f>'1 Utsläpp'!BC25/'7 Sysselsatta (kvartal)'!BC25</f>
        <v>0.10039525691699605</v>
      </c>
      <c r="BD25" s="222">
        <f>'1 Utsläpp'!BD25/'7 Sysselsatta (kvartal)'!BD25</f>
        <v>8.900000000000001E-2</v>
      </c>
      <c r="BE25" s="222">
        <f>'1 Utsläpp'!BE25/'7 Sysselsatta (kvartal)'!BE25</f>
        <v>0.10253411306042885</v>
      </c>
      <c r="BF25" s="222">
        <f>'1 Utsläpp'!BF25/'7 Sysselsatta (kvartal)'!BF25</f>
        <v>0.10456273764258554</v>
      </c>
      <c r="BG25" s="222">
        <f>'1 Utsläpp'!BG25/'7 Sysselsatta (kvartal)'!BG25</f>
        <v>9.0892193308550182E-2</v>
      </c>
      <c r="BH25" s="222">
        <f>'1 Utsläpp'!BH25/'7 Sysselsatta (kvartal)'!BH25</f>
        <v>7.977315689981096E-2</v>
      </c>
      <c r="BI25" s="222">
        <f>'1 Utsläpp'!BJ25/'7 Sysselsatta (kvartal)'!BJ25</f>
        <v>8.6025408348457358E-2</v>
      </c>
      <c r="BJ25" s="222">
        <f>'1 Utsläpp'!BK25/'7 Sysselsatta (kvartal)'!BK25</f>
        <v>8.0143112701252239E-2</v>
      </c>
      <c r="BK25" s="222">
        <f>'1 Utsläpp'!BL25/'7 Sysselsatta (kvartal)'!BL25</f>
        <v>8.1588447653429597E-2</v>
      </c>
      <c r="BL25" s="222">
        <f>'1 Utsläpp'!BM25/'7 Sysselsatta (kvartal)'!BM25</f>
        <v>8.8014311270125226E-2</v>
      </c>
      <c r="BM25" s="222">
        <f>'1 Utsläpp'!BN25/'7 Sysselsatta (kvartal)'!BN25</f>
        <v>8.8078291814946613E-2</v>
      </c>
      <c r="BN25" s="222">
        <f>'1 Utsläpp'!BO25/'7 Sysselsatta (kvartal)'!BO25</f>
        <v>8.3750000000000005E-2</v>
      </c>
      <c r="BO25" s="222">
        <f>'1 Utsläpp'!BP25/'7 Sysselsatta (kvartal)'!BP25</f>
        <v>0.1005607476635514</v>
      </c>
      <c r="BP25" s="222">
        <f>'1 Utsläpp'!BQ25/'7 Sysselsatta (kvartal)'!BQ25</f>
        <v>0.10723562152133581</v>
      </c>
      <c r="BQ25" s="222">
        <f>'1 Utsläpp'!BR25/'7 Sysselsatta (kvartal)'!BR25</f>
        <v>0.11098696461824953</v>
      </c>
      <c r="BR25" s="222">
        <f>'1 Utsläpp'!BS25/'7 Sysselsatta (kvartal)'!BS25</f>
        <v>9.9441340782122897E-2</v>
      </c>
      <c r="BS25" s="222">
        <f>'1 Utsläpp'!BT25/'7 Sysselsatta (kvartal)'!BT25</f>
        <v>9.6052631578947376E-2</v>
      </c>
      <c r="BT25" s="222">
        <f>'1 Utsläpp'!BU25/'7 Sysselsatta (kvartal)'!BU25</f>
        <v>0.10242085661080073</v>
      </c>
      <c r="BU25" s="222">
        <f>'1 Utsläpp'!BV25/'7 Sysselsatta (kvartal)'!BV25</f>
        <v>0.10518518518518517</v>
      </c>
      <c r="BV25" s="361"/>
    </row>
    <row r="26" spans="1:74" s="41" customFormat="1" ht="15.75" customHeight="1" x14ac:dyDescent="0.3">
      <c r="A26"/>
      <c r="B26" s="212" t="s">
        <v>123</v>
      </c>
      <c r="C26" s="192" t="s">
        <v>12</v>
      </c>
      <c r="D26" s="222">
        <f>'1 Utsläpp'!D26/'7 Sysselsatta (kvartal)'!D26</f>
        <v>0.47229437229437227</v>
      </c>
      <c r="E26" s="222">
        <f>'1 Utsläpp'!E26/'7 Sysselsatta (kvartal)'!E26</f>
        <v>0.37824561403508772</v>
      </c>
      <c r="F26" s="222">
        <f>'1 Utsläpp'!F26/'7 Sysselsatta (kvartal)'!F26</f>
        <v>0.36849816849816852</v>
      </c>
      <c r="G26" s="222">
        <f>'1 Utsläpp'!G26/'7 Sysselsatta (kvartal)'!G26</f>
        <v>0.42016460905349795</v>
      </c>
      <c r="H26" s="222">
        <f>'1 Utsläpp'!H26/'7 Sysselsatta (kvartal)'!H26</f>
        <v>0.35574468085106381</v>
      </c>
      <c r="I26" s="222">
        <f>'1 Utsläpp'!I26/'7 Sysselsatta (kvartal)'!I26</f>
        <v>0.30602836879432627</v>
      </c>
      <c r="J26" s="222">
        <f>'1 Utsläpp'!J26/'7 Sysselsatta (kvartal)'!J26</f>
        <v>0.31647940074906367</v>
      </c>
      <c r="K26" s="222">
        <f>'1 Utsläpp'!K26/'7 Sysselsatta (kvartal)'!K26</f>
        <v>0.39915611814345997</v>
      </c>
      <c r="L26" s="222">
        <f>'1 Utsläpp'!L26/'7 Sysselsatta (kvartal)'!L26</f>
        <v>0.41520737327188939</v>
      </c>
      <c r="M26" s="222">
        <f>'1 Utsläpp'!M26/'7 Sysselsatta (kvartal)'!M26</f>
        <v>0.31641221374045797</v>
      </c>
      <c r="N26" s="222">
        <f>'1 Utsläpp'!N26/'7 Sysselsatta (kvartal)'!N26</f>
        <v>0.32458333333333333</v>
      </c>
      <c r="O26" s="222">
        <f>'1 Utsläpp'!O26/'7 Sysselsatta (kvartal)'!O26</f>
        <v>0.41764705882352943</v>
      </c>
      <c r="P26" s="222">
        <f>'1 Utsläpp'!P26/'7 Sysselsatta (kvartal)'!P26</f>
        <v>0.46862745098039221</v>
      </c>
      <c r="Q26" s="222">
        <f>'1 Utsläpp'!Q26/'7 Sysselsatta (kvartal)'!Q26</f>
        <v>0.35614754098360657</v>
      </c>
      <c r="R26" s="222">
        <f>'1 Utsläpp'!R26/'7 Sysselsatta (kvartal)'!R26</f>
        <v>0.34672489082969438</v>
      </c>
      <c r="S26" s="222">
        <f>'1 Utsläpp'!S26/'7 Sysselsatta (kvartal)'!S26</f>
        <v>0.40821256038647341</v>
      </c>
      <c r="T26" s="222">
        <f>'1 Utsläpp'!T26/'7 Sysselsatta (kvartal)'!T26</f>
        <v>0.33395348837209299</v>
      </c>
      <c r="U26" s="222">
        <f>'1 Utsläpp'!U26/'7 Sysselsatta (kvartal)'!U26</f>
        <v>0.28197424892703865</v>
      </c>
      <c r="V26" s="222">
        <f>'1 Utsläpp'!V26/'7 Sysselsatta (kvartal)'!V26</f>
        <v>0.26581196581196581</v>
      </c>
      <c r="W26" s="222">
        <f>'1 Utsläpp'!W26/'7 Sysselsatta (kvartal)'!W26</f>
        <v>0.34788732394366195</v>
      </c>
      <c r="X26" s="222">
        <f>'1 Utsläpp'!X26/'7 Sysselsatta (kvartal)'!X26</f>
        <v>0.32694063926940642</v>
      </c>
      <c r="Y26" s="222">
        <f>'1 Utsläpp'!Y26/'7 Sysselsatta (kvartal)'!Y26</f>
        <v>0.2788793103448276</v>
      </c>
      <c r="Z26" s="222">
        <f>'1 Utsläpp'!Z26/'7 Sysselsatta (kvartal)'!Z26</f>
        <v>0.25420168067226889</v>
      </c>
      <c r="AA26" s="222">
        <f>'1 Utsläpp'!AA26/'7 Sysselsatta (kvartal)'!AA26</f>
        <v>0.30651162790697672</v>
      </c>
      <c r="AB26" s="222">
        <f>'1 Utsläpp'!AB26/'7 Sysselsatta (kvartal)'!AB26</f>
        <v>0.30776255707762562</v>
      </c>
      <c r="AC26" s="222">
        <f>'1 Utsläpp'!AC26/'7 Sysselsatta (kvartal)'!AC26</f>
        <v>0.26124999999999998</v>
      </c>
      <c r="AD26" s="222">
        <f>'1 Utsläpp'!AD26/'7 Sysselsatta (kvartal)'!AD26</f>
        <v>0.2489539748953975</v>
      </c>
      <c r="AE26" s="222">
        <f>'1 Utsläpp'!AE26/'7 Sysselsatta (kvartal)'!AE26</f>
        <v>0.29311926605504585</v>
      </c>
      <c r="AF26" s="222">
        <f>'1 Utsläpp'!AF26/'7 Sysselsatta (kvartal)'!AF26</f>
        <v>0.15966386554621848</v>
      </c>
      <c r="AG26" s="222">
        <f>'1 Utsläpp'!AG26/'7 Sysselsatta (kvartal)'!AG26</f>
        <v>0.16120000000000001</v>
      </c>
      <c r="AH26" s="222">
        <f>'1 Utsläpp'!AH26/'7 Sysselsatta (kvartal)'!AH26</f>
        <v>0.16487603305785126</v>
      </c>
      <c r="AI26" s="222">
        <f>'1 Utsläpp'!AI26/'7 Sysselsatta (kvartal)'!AI26</f>
        <v>0.17445887445887445</v>
      </c>
      <c r="AJ26" s="222">
        <f>'1 Utsläpp'!AJ26/'7 Sysselsatta (kvartal)'!AJ26</f>
        <v>0.14641350210970466</v>
      </c>
      <c r="AK26" s="222">
        <f>'1 Utsläpp'!AK26/'7 Sysselsatta (kvartal)'!AK26</f>
        <v>0.15614754098360656</v>
      </c>
      <c r="AL26" s="222">
        <f>'1 Utsläpp'!AL26/'7 Sysselsatta (kvartal)'!AL26</f>
        <v>0.1598360655737705</v>
      </c>
      <c r="AM26" s="222">
        <f>'1 Utsläpp'!AM26/'7 Sysselsatta (kvartal)'!AM26</f>
        <v>0.17136563876651983</v>
      </c>
      <c r="AN26" s="222">
        <f>'1 Utsläpp'!AN26/'7 Sysselsatta (kvartal)'!AN26</f>
        <v>0.13505976095617531</v>
      </c>
      <c r="AO26" s="222">
        <f>'1 Utsläpp'!AO26/'7 Sysselsatta (kvartal)'!AO26</f>
        <v>0.15289256198347109</v>
      </c>
      <c r="AP26" s="222">
        <f>'1 Utsläpp'!AP26/'7 Sysselsatta (kvartal)'!AP26</f>
        <v>0.15352697095435686</v>
      </c>
      <c r="AQ26" s="222">
        <f>'1 Utsläpp'!AQ26/'7 Sysselsatta (kvartal)'!AQ26</f>
        <v>0.17156398104265402</v>
      </c>
      <c r="AR26" s="222">
        <f>'1 Utsläpp'!AR26/'7 Sysselsatta (kvartal)'!AR26</f>
        <v>0.13744680851063829</v>
      </c>
      <c r="AS26" s="222">
        <f>'1 Utsläpp'!AS26/'7 Sysselsatta (kvartal)'!AS26</f>
        <v>0.15020576131687241</v>
      </c>
      <c r="AT26" s="222">
        <f>'1 Utsläpp'!AT26/'7 Sysselsatta (kvartal)'!AT26</f>
        <v>0.15683760683760684</v>
      </c>
      <c r="AU26" s="222">
        <f>'1 Utsläpp'!AU26/'7 Sysselsatta (kvartal)'!AU26</f>
        <v>0.16175115207373272</v>
      </c>
      <c r="AV26" s="222">
        <f>'1 Utsläpp'!AV26/'7 Sysselsatta (kvartal)'!AV26</f>
        <v>0.13173913043478261</v>
      </c>
      <c r="AW26" s="222">
        <f>'1 Utsläpp'!AW26/'7 Sysselsatta (kvartal)'!AW26</f>
        <v>0.14978165938864629</v>
      </c>
      <c r="AX26" s="222">
        <f>'1 Utsläpp'!AX26/'7 Sysselsatta (kvartal)'!AX26</f>
        <v>0.15198237885462557</v>
      </c>
      <c r="AY26" s="222">
        <f>'1 Utsläpp'!AY26/'7 Sysselsatta (kvartal)'!AY26</f>
        <v>0.15970873786407766</v>
      </c>
      <c r="AZ26" s="222">
        <f>'1 Utsläpp'!AZ26/'7 Sysselsatta (kvartal)'!AZ26</f>
        <v>0.14099099099099099</v>
      </c>
      <c r="BA26" s="222">
        <f>'1 Utsläpp'!BA26/'7 Sysselsatta (kvartal)'!BA26</f>
        <v>0.1425339366515837</v>
      </c>
      <c r="BB26" s="222">
        <f>'1 Utsläpp'!BB26/'7 Sysselsatta (kvartal)'!BB26</f>
        <v>0.1531818181818182</v>
      </c>
      <c r="BC26" s="222">
        <f>'1 Utsläpp'!BC26/'7 Sysselsatta (kvartal)'!BC26</f>
        <v>0.15299539170506912</v>
      </c>
      <c r="BD26" s="222">
        <f>'1 Utsläpp'!BD26/'7 Sysselsatta (kvartal)'!BD26</f>
        <v>0.14814814814814814</v>
      </c>
      <c r="BE26" s="222">
        <f>'1 Utsläpp'!BE26/'7 Sysselsatta (kvartal)'!BE26</f>
        <v>0.16744186046511628</v>
      </c>
      <c r="BF26" s="222">
        <f>'1 Utsläpp'!BF26/'7 Sysselsatta (kvartal)'!BF26</f>
        <v>0.1675925925925926</v>
      </c>
      <c r="BG26" s="222">
        <f>'1 Utsläpp'!BG26/'7 Sysselsatta (kvartal)'!BG26</f>
        <v>0.16103286384976526</v>
      </c>
      <c r="BH26" s="222">
        <f>'1 Utsläpp'!BH26/'7 Sysselsatta (kvartal)'!BH26</f>
        <v>0.14028436018957344</v>
      </c>
      <c r="BI26" s="222">
        <f>'1 Utsläpp'!BJ26/'7 Sysselsatta (kvartal)'!BJ26</f>
        <v>0.14319248826291078</v>
      </c>
      <c r="BJ26" s="222">
        <f>'1 Utsläpp'!BK26/'7 Sysselsatta (kvartal)'!BK26</f>
        <v>0.14386792452830188</v>
      </c>
      <c r="BK26" s="222">
        <f>'1 Utsläpp'!BL26/'7 Sysselsatta (kvartal)'!BL26</f>
        <v>0.12112676056338029</v>
      </c>
      <c r="BL26" s="222">
        <f>'1 Utsläpp'!BM26/'7 Sysselsatta (kvartal)'!BM26</f>
        <v>0.1236111111111111</v>
      </c>
      <c r="BM26" s="222">
        <f>'1 Utsläpp'!BN26/'7 Sysselsatta (kvartal)'!BN26</f>
        <v>0.1236111111111111</v>
      </c>
      <c r="BN26" s="222">
        <f>'1 Utsläpp'!BO26/'7 Sysselsatta (kvartal)'!BO26</f>
        <v>0.12372093023255815</v>
      </c>
      <c r="BO26" s="222">
        <f>'1 Utsläpp'!BP26/'7 Sysselsatta (kvartal)'!BP26</f>
        <v>0.14716981132075474</v>
      </c>
      <c r="BP26" s="222">
        <f>'1 Utsläpp'!BQ26/'7 Sysselsatta (kvartal)'!BQ26</f>
        <v>0.15471698113207547</v>
      </c>
      <c r="BQ26" s="222">
        <f>'1 Utsläpp'!BR26/'7 Sysselsatta (kvartal)'!BR26</f>
        <v>0.15680751173708918</v>
      </c>
      <c r="BR26" s="222">
        <f>'1 Utsläpp'!BS26/'7 Sysselsatta (kvartal)'!BS26</f>
        <v>0.14392523364485982</v>
      </c>
      <c r="BS26" s="222">
        <f>'1 Utsläpp'!BT26/'7 Sysselsatta (kvartal)'!BT26</f>
        <v>0.13820754716981135</v>
      </c>
      <c r="BT26" s="222">
        <f>'1 Utsläpp'!BU26/'7 Sysselsatta (kvartal)'!BU26</f>
        <v>0.14714285714285713</v>
      </c>
      <c r="BU26" s="222">
        <f>'1 Utsläpp'!BV26/'7 Sysselsatta (kvartal)'!BV26</f>
        <v>0.15217391304347827</v>
      </c>
      <c r="BV26" s="361"/>
    </row>
    <row r="27" spans="1:74" s="41" customFormat="1" ht="15.75" customHeight="1" x14ac:dyDescent="0.3">
      <c r="A27"/>
      <c r="B27" s="212" t="s">
        <v>124</v>
      </c>
      <c r="C27" s="192" t="s">
        <v>13</v>
      </c>
      <c r="D27" s="222">
        <f>'1 Utsläpp'!D27/'7 Sysselsatta (kvartal)'!D27</f>
        <v>0.19326837909654559</v>
      </c>
      <c r="E27" s="222">
        <f>'1 Utsläpp'!E27/'7 Sysselsatta (kvartal)'!E27</f>
        <v>0.20788804071246819</v>
      </c>
      <c r="F27" s="222">
        <f>'1 Utsläpp'!F27/'7 Sysselsatta (kvartal)'!F27</f>
        <v>0.20846023688663282</v>
      </c>
      <c r="G27" s="222">
        <f>'1 Utsläpp'!G27/'7 Sysselsatta (kvartal)'!G27</f>
        <v>0.21600753295668551</v>
      </c>
      <c r="H27" s="222">
        <f>'1 Utsläpp'!H27/'7 Sysselsatta (kvartal)'!H27</f>
        <v>0.19594959495949596</v>
      </c>
      <c r="I27" s="222">
        <f>'1 Utsläpp'!I27/'7 Sysselsatta (kvartal)'!I27</f>
        <v>0.21367965367965366</v>
      </c>
      <c r="J27" s="222">
        <f>'1 Utsläpp'!J27/'7 Sysselsatta (kvartal)'!J27</f>
        <v>0.2255813953488372</v>
      </c>
      <c r="K27" s="222">
        <f>'1 Utsläpp'!K27/'7 Sysselsatta (kvartal)'!K27</f>
        <v>0.23129999999999998</v>
      </c>
      <c r="L27" s="222">
        <f>'1 Utsläpp'!L27/'7 Sysselsatta (kvartal)'!L27</f>
        <v>0.17972602739726026</v>
      </c>
      <c r="M27" s="222">
        <f>'1 Utsläpp'!M27/'7 Sysselsatta (kvartal)'!M27</f>
        <v>0.19232804232804232</v>
      </c>
      <c r="N27" s="222">
        <f>'1 Utsläpp'!N27/'7 Sysselsatta (kvartal)'!N27</f>
        <v>0.1993816254416961</v>
      </c>
      <c r="O27" s="222">
        <f>'1 Utsläpp'!O27/'7 Sysselsatta (kvartal)'!O27</f>
        <v>0.20869990224828935</v>
      </c>
      <c r="P27" s="222">
        <f>'1 Utsläpp'!P27/'7 Sysselsatta (kvartal)'!P27</f>
        <v>0.18971377459749553</v>
      </c>
      <c r="Q27" s="222">
        <f>'1 Utsläpp'!Q27/'7 Sysselsatta (kvartal)'!Q27</f>
        <v>0.20653879686137752</v>
      </c>
      <c r="R27" s="222">
        <f>'1 Utsläpp'!R27/'7 Sysselsatta (kvartal)'!R27</f>
        <v>0.20092436974789915</v>
      </c>
      <c r="S27" s="222">
        <f>'1 Utsläpp'!S27/'7 Sysselsatta (kvartal)'!S27</f>
        <v>0.20594795539033459</v>
      </c>
      <c r="T27" s="222">
        <f>'1 Utsläpp'!T27/'7 Sysselsatta (kvartal)'!T27</f>
        <v>0.16912521440823328</v>
      </c>
      <c r="U27" s="222">
        <f>'1 Utsläpp'!U27/'7 Sysselsatta (kvartal)'!U27</f>
        <v>0.17708508845829823</v>
      </c>
      <c r="V27" s="222">
        <f>'1 Utsläpp'!V27/'7 Sysselsatta (kvartal)'!V27</f>
        <v>0.17599009900990098</v>
      </c>
      <c r="W27" s="222">
        <f>'1 Utsläpp'!W27/'7 Sysselsatta (kvartal)'!W27</f>
        <v>0.18506375227686703</v>
      </c>
      <c r="X27" s="222">
        <f>'1 Utsläpp'!X27/'7 Sysselsatta (kvartal)'!X27</f>
        <v>0.15796610169491526</v>
      </c>
      <c r="Y27" s="222">
        <f>'1 Utsläpp'!Y27/'7 Sysselsatta (kvartal)'!Y27</f>
        <v>0.16887796887796888</v>
      </c>
      <c r="Z27" s="222">
        <f>'1 Utsläpp'!Z27/'7 Sysselsatta (kvartal)'!Z27</f>
        <v>0.17991416309012875</v>
      </c>
      <c r="AA27" s="222">
        <f>'1 Utsläpp'!AA27/'7 Sysselsatta (kvartal)'!AA27</f>
        <v>0.17585585585585586</v>
      </c>
      <c r="AB27" s="222">
        <f>'1 Utsläpp'!AB27/'7 Sysselsatta (kvartal)'!AB27</f>
        <v>0.14611486486486486</v>
      </c>
      <c r="AC27" s="222">
        <f>'1 Utsläpp'!AC27/'7 Sysselsatta (kvartal)'!AC27</f>
        <v>0.15435651478816947</v>
      </c>
      <c r="AD27" s="222">
        <f>'1 Utsläpp'!AD27/'7 Sysselsatta (kvartal)'!AD27</f>
        <v>0.1558659217877095</v>
      </c>
      <c r="AE27" s="222">
        <f>'1 Utsläpp'!AE27/'7 Sysselsatta (kvartal)'!AE27</f>
        <v>0.16498673740053052</v>
      </c>
      <c r="AF27" s="222">
        <f>'1 Utsläpp'!AF27/'7 Sysselsatta (kvartal)'!AF27</f>
        <v>0.13739903069466883</v>
      </c>
      <c r="AG27" s="222">
        <f>'1 Utsläpp'!AG27/'7 Sysselsatta (kvartal)'!AG27</f>
        <v>0.14453911696359412</v>
      </c>
      <c r="AH27" s="222">
        <f>'1 Utsläpp'!AH27/'7 Sysselsatta (kvartal)'!AH27</f>
        <v>0.14940711462450593</v>
      </c>
      <c r="AI27" s="222">
        <f>'1 Utsläpp'!AI27/'7 Sysselsatta (kvartal)'!AI27</f>
        <v>0.15196324143692566</v>
      </c>
      <c r="AJ27" s="222">
        <f>'1 Utsläpp'!AJ27/'7 Sysselsatta (kvartal)'!AJ27</f>
        <v>0.12533864541832671</v>
      </c>
      <c r="AK27" s="222">
        <f>'1 Utsläpp'!AK27/'7 Sysselsatta (kvartal)'!AK27</f>
        <v>0.13619489559164732</v>
      </c>
      <c r="AL27" s="222">
        <f>'1 Utsläpp'!AL27/'7 Sysselsatta (kvartal)'!AL27</f>
        <v>0.14207221350078494</v>
      </c>
      <c r="AM27" s="222">
        <f>'1 Utsläpp'!AM27/'7 Sysselsatta (kvartal)'!AM27</f>
        <v>0.14891961970613657</v>
      </c>
      <c r="AN27" s="222">
        <f>'1 Utsläpp'!AN27/'7 Sysselsatta (kvartal)'!AN27</f>
        <v>0.12164468580294802</v>
      </c>
      <c r="AO27" s="222">
        <f>'1 Utsläpp'!AO27/'7 Sysselsatta (kvartal)'!AO27</f>
        <v>0.13203300825206302</v>
      </c>
      <c r="AP27" s="222">
        <f>'1 Utsläpp'!AP27/'7 Sysselsatta (kvartal)'!AP27</f>
        <v>0.13310911808669654</v>
      </c>
      <c r="AQ27" s="222">
        <f>'1 Utsläpp'!AQ27/'7 Sysselsatta (kvartal)'!AQ27</f>
        <v>0.13039750584567419</v>
      </c>
      <c r="AR27" s="222">
        <f>'1 Utsläpp'!AR27/'7 Sysselsatta (kvartal)'!AR27</f>
        <v>0.10789855072463768</v>
      </c>
      <c r="AS27" s="222">
        <f>'1 Utsläpp'!AS27/'7 Sysselsatta (kvartal)'!AS27</f>
        <v>0.11977559607293127</v>
      </c>
      <c r="AT27" s="222">
        <f>'1 Utsläpp'!AT27/'7 Sysselsatta (kvartal)'!AT27</f>
        <v>0.12957227138643068</v>
      </c>
      <c r="AU27" s="222">
        <f>'1 Utsläpp'!AU27/'7 Sysselsatta (kvartal)'!AU27</f>
        <v>0.12100149476831092</v>
      </c>
      <c r="AV27" s="222">
        <f>'1 Utsläpp'!AV27/'7 Sysselsatta (kvartal)'!AV27</f>
        <v>9.9364855328158086E-2</v>
      </c>
      <c r="AW27" s="222">
        <f>'1 Utsläpp'!AW27/'7 Sysselsatta (kvartal)'!AW27</f>
        <v>0.11306778476589797</v>
      </c>
      <c r="AX27" s="222">
        <f>'1 Utsläpp'!AX27/'7 Sysselsatta (kvartal)'!AX27</f>
        <v>0.11797593772116065</v>
      </c>
      <c r="AY27" s="222">
        <f>'1 Utsläpp'!AY27/'7 Sysselsatta (kvartal)'!AY27</f>
        <v>0.10500685871056241</v>
      </c>
      <c r="AZ27" s="222">
        <f>'1 Utsläpp'!AZ27/'7 Sysselsatta (kvartal)'!AZ27</f>
        <v>8.9951823812801091E-2</v>
      </c>
      <c r="BA27" s="222">
        <f>'1 Utsläpp'!BA27/'7 Sysselsatta (kvartal)'!BA27</f>
        <v>9.1734972677595616E-2</v>
      </c>
      <c r="BB27" s="222">
        <f>'1 Utsläpp'!BB27/'7 Sysselsatta (kvartal)'!BB27</f>
        <v>0.10136986301369863</v>
      </c>
      <c r="BC27" s="222">
        <f>'1 Utsläpp'!BC27/'7 Sysselsatta (kvartal)'!BC27</f>
        <v>9.2813141683778244E-2</v>
      </c>
      <c r="BD27" s="222">
        <f>'1 Utsläpp'!BD27/'7 Sysselsatta (kvartal)'!BD27</f>
        <v>7.6390773405698775E-2</v>
      </c>
      <c r="BE27" s="222">
        <f>'1 Utsläpp'!BE27/'7 Sysselsatta (kvartal)'!BE27</f>
        <v>8.7691284098469713E-2</v>
      </c>
      <c r="BF27" s="222">
        <f>'1 Utsläpp'!BF27/'7 Sysselsatta (kvartal)'!BF27</f>
        <v>9.0208877284595312E-2</v>
      </c>
      <c r="BG27" s="222">
        <f>'1 Utsläpp'!BG27/'7 Sysselsatta (kvartal)'!BG27</f>
        <v>7.9153303399615141E-2</v>
      </c>
      <c r="BH27" s="222">
        <f>'1 Utsläpp'!BH27/'7 Sysselsatta (kvartal)'!BH27</f>
        <v>6.2153652392947095E-2</v>
      </c>
      <c r="BI27" s="222">
        <f>'1 Utsläpp'!BJ27/'7 Sysselsatta (kvartal)'!BJ27</f>
        <v>6.6666666666666666E-2</v>
      </c>
      <c r="BJ27" s="222">
        <f>'1 Utsläpp'!BK27/'7 Sysselsatta (kvartal)'!BK27</f>
        <v>6.2128418549346018E-2</v>
      </c>
      <c r="BK27" s="222">
        <f>'1 Utsläpp'!BL27/'7 Sysselsatta (kvartal)'!BL27</f>
        <v>5.3278204370939157E-2</v>
      </c>
      <c r="BL27" s="222">
        <f>'1 Utsläpp'!BM27/'7 Sysselsatta (kvartal)'!BM27</f>
        <v>5.7620164126611959E-2</v>
      </c>
      <c r="BM27" s="222">
        <f>'1 Utsläpp'!BN27/'7 Sysselsatta (kvartal)'!BN27</f>
        <v>5.7833430401863721E-2</v>
      </c>
      <c r="BN27" s="222">
        <f>'1 Utsläpp'!BO27/'7 Sysselsatta (kvartal)'!BO27</f>
        <v>5.4524226503210739E-2</v>
      </c>
      <c r="BO27" s="222">
        <f>'1 Utsläpp'!BP27/'7 Sysselsatta (kvartal)'!BP27</f>
        <v>6.0792430514488467E-2</v>
      </c>
      <c r="BP27" s="222">
        <f>'1 Utsläpp'!BQ27/'7 Sysselsatta (kvartal)'!BQ27</f>
        <v>6.5875370919881299E-2</v>
      </c>
      <c r="BQ27" s="222">
        <f>'1 Utsläpp'!BR27/'7 Sysselsatta (kvartal)'!BR27</f>
        <v>6.8286899822169539E-2</v>
      </c>
      <c r="BR27" s="222">
        <f>'1 Utsläpp'!BS27/'7 Sysselsatta (kvartal)'!BS27</f>
        <v>6.0905840286054828E-2</v>
      </c>
      <c r="BS27" s="222">
        <f>'1 Utsläpp'!BT27/'7 Sysselsatta (kvartal)'!BT27</f>
        <v>5.8536585365853662E-2</v>
      </c>
      <c r="BT27" s="222">
        <f>'1 Utsläpp'!BU27/'7 Sysselsatta (kvartal)'!BU27</f>
        <v>6.3343283582089543E-2</v>
      </c>
      <c r="BU27" s="222">
        <f>'1 Utsläpp'!BV27/'7 Sysselsatta (kvartal)'!BV27</f>
        <v>6.5652951699463336E-2</v>
      </c>
      <c r="BV27" s="361"/>
    </row>
    <row r="28" spans="1:74" s="41" customFormat="1" ht="15.75" customHeight="1" x14ac:dyDescent="0.3">
      <c r="A28"/>
      <c r="B28" s="212" t="s">
        <v>125</v>
      </c>
      <c r="C28" s="192" t="s">
        <v>44</v>
      </c>
      <c r="D28" s="222">
        <f>'1 Utsläpp'!D28/'7 Sysselsatta (kvartal)'!D28</f>
        <v>0.20209713024282561</v>
      </c>
      <c r="E28" s="222">
        <f>'1 Utsläpp'!E28/'7 Sysselsatta (kvartal)'!E28</f>
        <v>0.21922246220302377</v>
      </c>
      <c r="F28" s="222">
        <f>'1 Utsläpp'!F28/'7 Sysselsatta (kvartal)'!F28</f>
        <v>0.23150057273768615</v>
      </c>
      <c r="G28" s="222">
        <f>'1 Utsläpp'!G28/'7 Sysselsatta (kvartal)'!G28</f>
        <v>0.22011363636363637</v>
      </c>
      <c r="H28" s="222">
        <f>'1 Utsläpp'!H28/'7 Sysselsatta (kvartal)'!H28</f>
        <v>0.21006711409395973</v>
      </c>
      <c r="I28" s="222">
        <f>'1 Utsläpp'!I28/'7 Sysselsatta (kvartal)'!I28</f>
        <v>0.23633257403189067</v>
      </c>
      <c r="J28" s="222">
        <f>'1 Utsläpp'!J28/'7 Sysselsatta (kvartal)'!J28</f>
        <v>0.24870283018867925</v>
      </c>
      <c r="K28" s="222">
        <f>'1 Utsläpp'!K28/'7 Sysselsatta (kvartal)'!K28</f>
        <v>0.22795454545454544</v>
      </c>
      <c r="L28" s="222">
        <f>'1 Utsläpp'!L28/'7 Sysselsatta (kvartal)'!L28</f>
        <v>0.25555555555555554</v>
      </c>
      <c r="M28" s="222">
        <f>'1 Utsläpp'!M28/'7 Sysselsatta (kvartal)'!M28</f>
        <v>0.26517857142857149</v>
      </c>
      <c r="N28" s="222">
        <f>'1 Utsläpp'!N28/'7 Sysselsatta (kvartal)'!N28</f>
        <v>0.28518086347724619</v>
      </c>
      <c r="O28" s="222">
        <f>'1 Utsläpp'!O28/'7 Sysselsatta (kvartal)'!O28</f>
        <v>0.27577142857142856</v>
      </c>
      <c r="P28" s="222">
        <f>'1 Utsläpp'!P28/'7 Sysselsatta (kvartal)'!P28</f>
        <v>0.22519596864501679</v>
      </c>
      <c r="Q28" s="222">
        <f>'1 Utsläpp'!Q28/'7 Sysselsatta (kvartal)'!Q28</f>
        <v>0.24123484013230428</v>
      </c>
      <c r="R28" s="222">
        <f>'1 Utsläpp'!R28/'7 Sysselsatta (kvartal)'!R28</f>
        <v>0.25039817974971557</v>
      </c>
      <c r="S28" s="222">
        <f>'1 Utsläpp'!S28/'7 Sysselsatta (kvartal)'!S28</f>
        <v>0.24104903078677309</v>
      </c>
      <c r="T28" s="222">
        <f>'1 Utsläpp'!T28/'7 Sysselsatta (kvartal)'!T28</f>
        <v>0.25570934256055367</v>
      </c>
      <c r="U28" s="222">
        <f>'1 Utsläpp'!U28/'7 Sysselsatta (kvartal)'!U28</f>
        <v>0.2485991379310345</v>
      </c>
      <c r="V28" s="222">
        <f>'1 Utsläpp'!V28/'7 Sysselsatta (kvartal)'!V28</f>
        <v>0.26002239641657332</v>
      </c>
      <c r="W28" s="222">
        <f>'1 Utsläpp'!W28/'7 Sysselsatta (kvartal)'!W28</f>
        <v>0.25680803571428573</v>
      </c>
      <c r="X28" s="222">
        <f>'1 Utsläpp'!X28/'7 Sysselsatta (kvartal)'!X28</f>
        <v>0.23817142857142856</v>
      </c>
      <c r="Y28" s="222">
        <f>'1 Utsläpp'!Y28/'7 Sysselsatta (kvartal)'!Y28</f>
        <v>0.24406047516198706</v>
      </c>
      <c r="Z28" s="222">
        <f>'1 Utsläpp'!Z28/'7 Sysselsatta (kvartal)'!Z28</f>
        <v>0.25390625</v>
      </c>
      <c r="AA28" s="222">
        <f>'1 Utsläpp'!AA28/'7 Sysselsatta (kvartal)'!AA28</f>
        <v>0.24767836919592301</v>
      </c>
      <c r="AB28" s="222">
        <f>'1 Utsläpp'!AB28/'7 Sysselsatta (kvartal)'!AB28</f>
        <v>0.2234498308906426</v>
      </c>
      <c r="AC28" s="222">
        <f>'1 Utsläpp'!AC28/'7 Sysselsatta (kvartal)'!AC28</f>
        <v>0.23684210526315791</v>
      </c>
      <c r="AD28" s="222">
        <f>'1 Utsläpp'!AD28/'7 Sysselsatta (kvartal)'!AD28</f>
        <v>0.24164810690423164</v>
      </c>
      <c r="AE28" s="222">
        <f>'1 Utsläpp'!AE28/'7 Sysselsatta (kvartal)'!AE28</f>
        <v>0.24069506726457396</v>
      </c>
      <c r="AF28" s="222">
        <f>'1 Utsläpp'!AF28/'7 Sysselsatta (kvartal)'!AF28</f>
        <v>0.23507972665148066</v>
      </c>
      <c r="AG28" s="222">
        <f>'1 Utsläpp'!AG28/'7 Sysselsatta (kvartal)'!AG28</f>
        <v>0.24567627494456762</v>
      </c>
      <c r="AH28" s="222">
        <f>'1 Utsläpp'!AH28/'7 Sysselsatta (kvartal)'!AH28</f>
        <v>0.24876126126126127</v>
      </c>
      <c r="AI28" s="222">
        <f>'1 Utsläpp'!AI28/'7 Sysselsatta (kvartal)'!AI28</f>
        <v>0.24892412231030578</v>
      </c>
      <c r="AJ28" s="222">
        <f>'1 Utsläpp'!AJ28/'7 Sysselsatta (kvartal)'!AJ28</f>
        <v>0.22950058072009294</v>
      </c>
      <c r="AK28" s="222">
        <f>'1 Utsläpp'!AK28/'7 Sysselsatta (kvartal)'!AK28</f>
        <v>0.24656144306651634</v>
      </c>
      <c r="AL28" s="222">
        <f>'1 Utsläpp'!AL28/'7 Sysselsatta (kvartal)'!AL28</f>
        <v>0.25753739930955116</v>
      </c>
      <c r="AM28" s="222">
        <f>'1 Utsläpp'!AM28/'7 Sysselsatta (kvartal)'!AM28</f>
        <v>0.25293440736478712</v>
      </c>
      <c r="AN28" s="222">
        <f>'1 Utsläpp'!AN28/'7 Sysselsatta (kvartal)'!AN28</f>
        <v>0.24603550295857987</v>
      </c>
      <c r="AO28" s="222">
        <f>'1 Utsläpp'!AO28/'7 Sysselsatta (kvartal)'!AO28</f>
        <v>0.26509216589861756</v>
      </c>
      <c r="AP28" s="222">
        <f>'1 Utsläpp'!AP28/'7 Sysselsatta (kvartal)'!AP28</f>
        <v>0.27072599531615926</v>
      </c>
      <c r="AQ28" s="222">
        <f>'1 Utsläpp'!AQ28/'7 Sysselsatta (kvartal)'!AQ28</f>
        <v>0.26105882352941179</v>
      </c>
      <c r="AR28" s="222">
        <f>'1 Utsläpp'!AR28/'7 Sysselsatta (kvartal)'!AR28</f>
        <v>0.2179814385150812</v>
      </c>
      <c r="AS28" s="222">
        <f>'1 Utsläpp'!AS28/'7 Sysselsatta (kvartal)'!AS28</f>
        <v>0.24267877412031783</v>
      </c>
      <c r="AT28" s="222">
        <f>'1 Utsläpp'!AT28/'7 Sysselsatta (kvartal)'!AT28</f>
        <v>0.24794520547945206</v>
      </c>
      <c r="AU28" s="222">
        <f>'1 Utsläpp'!AU28/'7 Sysselsatta (kvartal)'!AU28</f>
        <v>0.23677494199535962</v>
      </c>
      <c r="AV28" s="222">
        <f>'1 Utsläpp'!AV28/'7 Sysselsatta (kvartal)'!AV28</f>
        <v>0.20885357548240635</v>
      </c>
      <c r="AW28" s="222">
        <f>'1 Utsläpp'!AW28/'7 Sysselsatta (kvartal)'!AW28</f>
        <v>0.22964989059080959</v>
      </c>
      <c r="AX28" s="222">
        <f>'1 Utsläpp'!AX28/'7 Sysselsatta (kvartal)'!AX28</f>
        <v>0.22744680851063828</v>
      </c>
      <c r="AY28" s="222">
        <f>'1 Utsläpp'!AY28/'7 Sysselsatta (kvartal)'!AY28</f>
        <v>0.21715526601520088</v>
      </c>
      <c r="AZ28" s="222">
        <f>'1 Utsläpp'!AZ28/'7 Sysselsatta (kvartal)'!AZ28</f>
        <v>0.18819301848049277</v>
      </c>
      <c r="BA28" s="222">
        <f>'1 Utsläpp'!BA28/'7 Sysselsatta (kvartal)'!BA28</f>
        <v>0.18984771573604059</v>
      </c>
      <c r="BB28" s="222">
        <f>'1 Utsläpp'!BB28/'7 Sysselsatta (kvartal)'!BB28</f>
        <v>0.20575176589303734</v>
      </c>
      <c r="BC28" s="222">
        <f>'1 Utsläpp'!BC28/'7 Sysselsatta (kvartal)'!BC28</f>
        <v>0.19442190669371198</v>
      </c>
      <c r="BD28" s="222">
        <f>'1 Utsläpp'!BD28/'7 Sysselsatta (kvartal)'!BD28</f>
        <v>0.22954773869346734</v>
      </c>
      <c r="BE28" s="222">
        <f>'1 Utsläpp'!BE28/'7 Sysselsatta (kvartal)'!BE28</f>
        <v>0.2651231527093596</v>
      </c>
      <c r="BF28" s="222">
        <f>'1 Utsläpp'!BF28/'7 Sysselsatta (kvartal)'!BF28</f>
        <v>0.27183235867446398</v>
      </c>
      <c r="BG28" s="222">
        <f>'1 Utsläpp'!BG28/'7 Sysselsatta (kvartal)'!BG28</f>
        <v>0.24520547945205479</v>
      </c>
      <c r="BH28" s="222">
        <f>'1 Utsläpp'!BH28/'7 Sysselsatta (kvartal)'!BH28</f>
        <v>0.21914893617021275</v>
      </c>
      <c r="BI28" s="222">
        <f>'1 Utsläpp'!BJ28/'7 Sysselsatta (kvartal)'!BJ28</f>
        <v>0.23739456419868787</v>
      </c>
      <c r="BJ28" s="222">
        <f>'1 Utsläpp'!BK28/'7 Sysselsatta (kvartal)'!BK28</f>
        <v>0.22598870056497175</v>
      </c>
      <c r="BK28" s="222">
        <f>'1 Utsläpp'!BL28/'7 Sysselsatta (kvartal)'!BL28</f>
        <v>0.20149114631873255</v>
      </c>
      <c r="BL28" s="222">
        <f>'1 Utsläpp'!BM28/'7 Sysselsatta (kvartal)'!BM28</f>
        <v>0.21911357340720222</v>
      </c>
      <c r="BM28" s="222">
        <f>'1 Utsläpp'!BN28/'7 Sysselsatta (kvartal)'!BN28</f>
        <v>0.21844748858447491</v>
      </c>
      <c r="BN28" s="222">
        <f>'1 Utsläpp'!BO28/'7 Sysselsatta (kvartal)'!BO28</f>
        <v>0.20531135531135533</v>
      </c>
      <c r="BO28" s="222">
        <f>'1 Utsläpp'!BP28/'7 Sysselsatta (kvartal)'!BP28</f>
        <v>0.22815622161671209</v>
      </c>
      <c r="BP28" s="222">
        <f>'1 Utsläpp'!BQ28/'7 Sysselsatta (kvartal)'!BQ28</f>
        <v>0.24393530997304583</v>
      </c>
      <c r="BQ28" s="222">
        <f>'1 Utsläpp'!BR28/'7 Sysselsatta (kvartal)'!BR28</f>
        <v>0.25057880676758681</v>
      </c>
      <c r="BR28" s="222">
        <f>'1 Utsläpp'!BS28/'7 Sysselsatta (kvartal)'!BS28</f>
        <v>0.22374551971326165</v>
      </c>
      <c r="BS28" s="222">
        <f>'1 Utsläpp'!BT28/'7 Sysselsatta (kvartal)'!BT28</f>
        <v>0.21456657730116174</v>
      </c>
      <c r="BT28" s="222">
        <f>'1 Utsläpp'!BU28/'7 Sysselsatta (kvartal)'!BU28</f>
        <v>0.22999112688553683</v>
      </c>
      <c r="BU28" s="222">
        <f>'1 Utsläpp'!BV28/'7 Sysselsatta (kvartal)'!BV28</f>
        <v>0.23745583038869256</v>
      </c>
      <c r="BV28" s="361"/>
    </row>
    <row r="29" spans="1:74" s="41" customFormat="1" ht="15.75" customHeight="1" x14ac:dyDescent="0.3">
      <c r="A29"/>
      <c r="B29" s="212" t="s">
        <v>126</v>
      </c>
      <c r="C29" s="192" t="s">
        <v>14</v>
      </c>
      <c r="D29" s="222">
        <f>'1 Utsläpp'!D29/'7 Sysselsatta (kvartal)'!D29</f>
        <v>1.3152428810720267</v>
      </c>
      <c r="E29" s="222">
        <f>'1 Utsläpp'!E29/'7 Sysselsatta (kvartal)'!E29</f>
        <v>0.91289910600255442</v>
      </c>
      <c r="F29" s="222">
        <f>'1 Utsläpp'!F29/'7 Sysselsatta (kvartal)'!F29</f>
        <v>0.90389261744966443</v>
      </c>
      <c r="G29" s="222">
        <f>'1 Utsläpp'!G29/'7 Sysselsatta (kvartal)'!G29</f>
        <v>1.1412772585669781</v>
      </c>
      <c r="H29" s="222">
        <f>'1 Utsläpp'!H29/'7 Sysselsatta (kvartal)'!H29</f>
        <v>1.1981996726677577</v>
      </c>
      <c r="I29" s="222">
        <f>'1 Utsläpp'!I29/'7 Sysselsatta (kvartal)'!I29</f>
        <v>0.83639896373056988</v>
      </c>
      <c r="J29" s="222">
        <f>'1 Utsläpp'!J29/'7 Sysselsatta (kvartal)'!J29</f>
        <v>0.85619946091644206</v>
      </c>
      <c r="K29" s="222">
        <f>'1 Utsläpp'!K29/'7 Sysselsatta (kvartal)'!K29</f>
        <v>1.1875375375375377</v>
      </c>
      <c r="L29" s="222">
        <f>'1 Utsläpp'!L29/'7 Sysselsatta (kvartal)'!L29</f>
        <v>1.4785016286644952</v>
      </c>
      <c r="M29" s="222">
        <f>'1 Utsläpp'!M29/'7 Sysselsatta (kvartal)'!M29</f>
        <v>0.95306666666666673</v>
      </c>
      <c r="N29" s="222">
        <f>'1 Utsläpp'!N29/'7 Sysselsatta (kvartal)'!N29</f>
        <v>0.9475274725274726</v>
      </c>
      <c r="O29" s="222">
        <f>'1 Utsläpp'!O29/'7 Sysselsatta (kvartal)'!O29</f>
        <v>1.367168674698795</v>
      </c>
      <c r="P29" s="222">
        <f>'1 Utsläpp'!P29/'7 Sysselsatta (kvartal)'!P29</f>
        <v>1.162037037037037</v>
      </c>
      <c r="Q29" s="222">
        <f>'1 Utsläpp'!Q29/'7 Sysselsatta (kvartal)'!Q29</f>
        <v>0.84167741935483875</v>
      </c>
      <c r="R29" s="222">
        <f>'1 Utsläpp'!R29/'7 Sysselsatta (kvartal)'!R29</f>
        <v>0.8337381916329285</v>
      </c>
      <c r="S29" s="222">
        <f>'1 Utsläpp'!S29/'7 Sysselsatta (kvartal)'!S29</f>
        <v>0.94289772727272714</v>
      </c>
      <c r="T29" s="222">
        <f>'1 Utsläpp'!T29/'7 Sysselsatta (kvartal)'!T29</f>
        <v>0.97730829420970278</v>
      </c>
      <c r="U29" s="222">
        <f>'1 Utsläpp'!U29/'7 Sysselsatta (kvartal)'!U29</f>
        <v>0.72905759162303663</v>
      </c>
      <c r="V29" s="222">
        <f>'1 Utsläpp'!V29/'7 Sysselsatta (kvartal)'!V29</f>
        <v>0.72809587217043947</v>
      </c>
      <c r="W29" s="222">
        <f>'1 Utsläpp'!W29/'7 Sysselsatta (kvartal)'!W29</f>
        <v>0.90712290502793302</v>
      </c>
      <c r="X29" s="222">
        <f>'1 Utsläpp'!X29/'7 Sysselsatta (kvartal)'!X29</f>
        <v>0.8726735598227473</v>
      </c>
      <c r="Y29" s="222">
        <f>'1 Utsläpp'!Y29/'7 Sysselsatta (kvartal)'!Y29</f>
        <v>0.66692307692307695</v>
      </c>
      <c r="Z29" s="222">
        <f>'1 Utsläpp'!Z29/'7 Sysselsatta (kvartal)'!Z29</f>
        <v>0.6193992490613266</v>
      </c>
      <c r="AA29" s="222">
        <f>'1 Utsläpp'!AA29/'7 Sysselsatta (kvartal)'!AA29</f>
        <v>0.75056022408963585</v>
      </c>
      <c r="AB29" s="222">
        <f>'1 Utsläpp'!AB29/'7 Sysselsatta (kvartal)'!AB29</f>
        <v>0.88183139534883725</v>
      </c>
      <c r="AC29" s="222">
        <f>'1 Utsläpp'!AC29/'7 Sysselsatta (kvartal)'!AC29</f>
        <v>0.67868852459016393</v>
      </c>
      <c r="AD29" s="222">
        <f>'1 Utsläpp'!AD29/'7 Sysselsatta (kvartal)'!AD29</f>
        <v>0.65353159851301112</v>
      </c>
      <c r="AE29" s="222">
        <f>'1 Utsläpp'!AE29/'7 Sysselsatta (kvartal)'!AE29</f>
        <v>0.72985658409387211</v>
      </c>
      <c r="AF29" s="222">
        <f>'1 Utsläpp'!AF29/'7 Sysselsatta (kvartal)'!AF29</f>
        <v>0.61495063469675593</v>
      </c>
      <c r="AG29" s="222">
        <f>'1 Utsläpp'!AG29/'7 Sysselsatta (kvartal)'!AG29</f>
        <v>0.54699999999999993</v>
      </c>
      <c r="AH29" s="222">
        <f>'1 Utsläpp'!AH29/'7 Sysselsatta (kvartal)'!AH29</f>
        <v>0.54956521739130437</v>
      </c>
      <c r="AI29" s="222">
        <f>'1 Utsläpp'!AI29/'7 Sysselsatta (kvartal)'!AI29</f>
        <v>0.56322981366459635</v>
      </c>
      <c r="AJ29" s="222">
        <f>'1 Utsläpp'!AJ29/'7 Sysselsatta (kvartal)'!AJ29</f>
        <v>0.61499330655957152</v>
      </c>
      <c r="AK29" s="222">
        <f>'1 Utsläpp'!AK29/'7 Sysselsatta (kvartal)'!AK29</f>
        <v>0.52260355029585792</v>
      </c>
      <c r="AL29" s="222">
        <f>'1 Utsläpp'!AL29/'7 Sysselsatta (kvartal)'!AL29</f>
        <v>0.55765877957658783</v>
      </c>
      <c r="AM29" s="222">
        <f>'1 Utsläpp'!AM29/'7 Sysselsatta (kvartal)'!AM29</f>
        <v>0.6029813664596273</v>
      </c>
      <c r="AN29" s="222">
        <f>'1 Utsläpp'!AN29/'7 Sysselsatta (kvartal)'!AN29</f>
        <v>0.52205323193916342</v>
      </c>
      <c r="AO29" s="222">
        <f>'1 Utsläpp'!AO29/'7 Sysselsatta (kvartal)'!AO29</f>
        <v>0.4746234067207416</v>
      </c>
      <c r="AP29" s="222">
        <f>'1 Utsläpp'!AP29/'7 Sysselsatta (kvartal)'!AP29</f>
        <v>0.47995365005793744</v>
      </c>
      <c r="AQ29" s="222">
        <f>'1 Utsläpp'!AQ29/'7 Sysselsatta (kvartal)'!AQ29</f>
        <v>0.46882681564245809</v>
      </c>
      <c r="AR29" s="222">
        <f>'1 Utsläpp'!AR29/'7 Sysselsatta (kvartal)'!AR29</f>
        <v>0.48557457212713939</v>
      </c>
      <c r="AS29" s="222">
        <f>'1 Utsläpp'!AS29/'7 Sysselsatta (kvartal)'!AS29</f>
        <v>0.47036599763872494</v>
      </c>
      <c r="AT29" s="222">
        <f>'1 Utsläpp'!AT29/'7 Sysselsatta (kvartal)'!AT29</f>
        <v>0.458173618940248</v>
      </c>
      <c r="AU29" s="222">
        <f>'1 Utsläpp'!AU29/'7 Sysselsatta (kvartal)'!AU29</f>
        <v>0.45894263217097858</v>
      </c>
      <c r="AV29" s="222">
        <f>'1 Utsläpp'!AV29/'7 Sysselsatta (kvartal)'!AV29</f>
        <v>0.46389578163771716</v>
      </c>
      <c r="AW29" s="222">
        <f>'1 Utsläpp'!AW29/'7 Sysselsatta (kvartal)'!AW29</f>
        <v>0.4471131639722864</v>
      </c>
      <c r="AX29" s="222">
        <f>'1 Utsläpp'!AX29/'7 Sysselsatta (kvartal)'!AX29</f>
        <v>0.43333333333333329</v>
      </c>
      <c r="AY29" s="222">
        <f>'1 Utsläpp'!AY29/'7 Sysselsatta (kvartal)'!AY29</f>
        <v>0.43359375000000006</v>
      </c>
      <c r="AZ29" s="222">
        <f>'1 Utsläpp'!AZ29/'7 Sysselsatta (kvartal)'!AZ29</f>
        <v>0.56307506053268763</v>
      </c>
      <c r="BA29" s="222">
        <f>'1 Utsläpp'!BA29/'7 Sysselsatta (kvartal)'!BA29</f>
        <v>0.4597269624573378</v>
      </c>
      <c r="BB29" s="222">
        <f>'1 Utsläpp'!BB29/'7 Sysselsatta (kvartal)'!BB29</f>
        <v>0.46707182320441992</v>
      </c>
      <c r="BC29" s="222">
        <f>'1 Utsläpp'!BC29/'7 Sysselsatta (kvartal)'!BC29</f>
        <v>0.50211817168338901</v>
      </c>
      <c r="BD29" s="222">
        <f>'1 Utsläpp'!BD29/'7 Sysselsatta (kvartal)'!BD29</f>
        <v>0.51340579710144929</v>
      </c>
      <c r="BE29" s="222">
        <f>'1 Utsläpp'!BE29/'7 Sysselsatta (kvartal)'!BE29</f>
        <v>0.46362612612612614</v>
      </c>
      <c r="BF29" s="222">
        <f>'1 Utsläpp'!BF29/'7 Sysselsatta (kvartal)'!BF29</f>
        <v>0.45192519251925189</v>
      </c>
      <c r="BG29" s="222">
        <f>'1 Utsläpp'!BG29/'7 Sysselsatta (kvartal)'!BG29</f>
        <v>0.46788888888888891</v>
      </c>
      <c r="BH29" s="222">
        <f>'1 Utsläpp'!BH29/'7 Sysselsatta (kvartal)'!BH29</f>
        <v>0.46796690307328614</v>
      </c>
      <c r="BI29" s="222">
        <f>'1 Utsläpp'!BJ29/'7 Sysselsatta (kvartal)'!BJ29</f>
        <v>0.38073993471164308</v>
      </c>
      <c r="BJ29" s="222">
        <f>'1 Utsläpp'!BK29/'7 Sysselsatta (kvartal)'!BK29</f>
        <v>0.41563876651982384</v>
      </c>
      <c r="BK29" s="222">
        <f>'1 Utsläpp'!BL29/'7 Sysselsatta (kvartal)'!BL29</f>
        <v>0.46042654028436014</v>
      </c>
      <c r="BL29" s="222">
        <f>'1 Utsläpp'!BM29/'7 Sysselsatta (kvartal)'!BM29</f>
        <v>0.39222222222222219</v>
      </c>
      <c r="BM29" s="222">
        <f>'1 Utsläpp'!BN29/'7 Sysselsatta (kvartal)'!BN29</f>
        <v>0.38059536934950389</v>
      </c>
      <c r="BN29" s="222">
        <f>'1 Utsläpp'!BO29/'7 Sysselsatta (kvartal)'!BO29</f>
        <v>0.41111111111111109</v>
      </c>
      <c r="BO29" s="222">
        <f>'1 Utsläpp'!BP29/'7 Sysselsatta (kvartal)'!BP29</f>
        <v>0.49488095238095237</v>
      </c>
      <c r="BP29" s="222">
        <f>'1 Utsläpp'!BQ29/'7 Sysselsatta (kvartal)'!BQ29</f>
        <v>0.43809523809523815</v>
      </c>
      <c r="BQ29" s="222">
        <f>'1 Utsläpp'!BR29/'7 Sysselsatta (kvartal)'!BR29</f>
        <v>0.43730684326710817</v>
      </c>
      <c r="BR29" s="222">
        <f>'1 Utsläpp'!BS29/'7 Sysselsatta (kvartal)'!BS29</f>
        <v>0.43548387096774188</v>
      </c>
      <c r="BS29" s="222">
        <f>'1 Utsläpp'!BT29/'7 Sysselsatta (kvartal)'!BT29</f>
        <v>0.47532934131736526</v>
      </c>
      <c r="BT29" s="222">
        <f>'1 Utsläpp'!BU29/'7 Sysselsatta (kvartal)'!BU29</f>
        <v>0.41624309392265196</v>
      </c>
      <c r="BU29" s="222">
        <f>'1 Utsläpp'!BV29/'7 Sysselsatta (kvartal)'!BV29</f>
        <v>0.41794019933554821</v>
      </c>
      <c r="BV29" s="361"/>
    </row>
    <row r="30" spans="1:74" s="41" customFormat="1" ht="15.75" customHeight="1" x14ac:dyDescent="0.3">
      <c r="A30"/>
      <c r="B30" s="212" t="s">
        <v>127</v>
      </c>
      <c r="C30" s="192" t="s">
        <v>45</v>
      </c>
      <c r="D30" s="222">
        <f>'1 Utsläpp'!D30/'7 Sysselsatta (kvartal)'!D30</f>
        <v>0.64170940170940172</v>
      </c>
      <c r="E30" s="222">
        <f>'1 Utsläpp'!E30/'7 Sysselsatta (kvartal)'!E30</f>
        <v>0.66344378055404674</v>
      </c>
      <c r="F30" s="222">
        <f>'1 Utsläpp'!F30/'7 Sysselsatta (kvartal)'!F30</f>
        <v>0.65661202185792344</v>
      </c>
      <c r="G30" s="222">
        <f>'1 Utsläpp'!G30/'7 Sysselsatta (kvartal)'!G30</f>
        <v>0.60828059071729956</v>
      </c>
      <c r="H30" s="222">
        <f>'1 Utsläpp'!H30/'7 Sysselsatta (kvartal)'!H30</f>
        <v>0.57454844006568151</v>
      </c>
      <c r="I30" s="222">
        <f>'1 Utsläpp'!I30/'7 Sysselsatta (kvartal)'!I30</f>
        <v>0.63130103429504636</v>
      </c>
      <c r="J30" s="222">
        <f>'1 Utsläpp'!J30/'7 Sysselsatta (kvartal)'!J30</f>
        <v>0.64472527472527474</v>
      </c>
      <c r="K30" s="222">
        <f>'1 Utsläpp'!K30/'7 Sysselsatta (kvartal)'!K30</f>
        <v>0.60010598834128248</v>
      </c>
      <c r="L30" s="222">
        <f>'1 Utsläpp'!L30/'7 Sysselsatta (kvartal)'!L30</f>
        <v>0.57423747276688464</v>
      </c>
      <c r="M30" s="222">
        <f>'1 Utsläpp'!M30/'7 Sysselsatta (kvartal)'!M30</f>
        <v>0.59614354579539375</v>
      </c>
      <c r="N30" s="222">
        <f>'1 Utsläpp'!N30/'7 Sysselsatta (kvartal)'!N30</f>
        <v>0.59305628616517625</v>
      </c>
      <c r="O30" s="222">
        <f>'1 Utsläpp'!O30/'7 Sysselsatta (kvartal)'!O30</f>
        <v>0.58152898922524376</v>
      </c>
      <c r="P30" s="222">
        <f>'1 Utsläpp'!P30/'7 Sysselsatta (kvartal)'!P30</f>
        <v>0.57281348788198094</v>
      </c>
      <c r="Q30" s="222">
        <f>'1 Utsläpp'!Q30/'7 Sysselsatta (kvartal)'!Q30</f>
        <v>0.59185033316248081</v>
      </c>
      <c r="R30" s="222">
        <f>'1 Utsläpp'!R30/'7 Sysselsatta (kvartal)'!R30</f>
        <v>0.57755308392315463</v>
      </c>
      <c r="S30" s="222">
        <f>'1 Utsläpp'!S30/'7 Sysselsatta (kvartal)'!S30</f>
        <v>0.5384427032321254</v>
      </c>
      <c r="T30" s="222">
        <f>'1 Utsläpp'!T30/'7 Sysselsatta (kvartal)'!T30</f>
        <v>0.50455455455455456</v>
      </c>
      <c r="U30" s="222">
        <f>'1 Utsläpp'!U30/'7 Sysselsatta (kvartal)'!U30</f>
        <v>0.51899302093718847</v>
      </c>
      <c r="V30" s="222">
        <f>'1 Utsläpp'!V30/'7 Sysselsatta (kvartal)'!V30</f>
        <v>0.50067210753720592</v>
      </c>
      <c r="W30" s="222">
        <f>'1 Utsläpp'!W30/'7 Sysselsatta (kvartal)'!W30</f>
        <v>0.4888732394366197</v>
      </c>
      <c r="X30" s="222">
        <f>'1 Utsläpp'!X30/'7 Sysselsatta (kvartal)'!X30</f>
        <v>0.47130476649013003</v>
      </c>
      <c r="Y30" s="222">
        <f>'1 Utsläpp'!Y30/'7 Sysselsatta (kvartal)'!Y30</f>
        <v>0.49875239923224568</v>
      </c>
      <c r="Z30" s="222">
        <f>'1 Utsläpp'!Z30/'7 Sysselsatta (kvartal)'!Z30</f>
        <v>0.50275628626692448</v>
      </c>
      <c r="AA30" s="222">
        <f>'1 Utsläpp'!AA30/'7 Sysselsatta (kvartal)'!AA30</f>
        <v>0.46669771774569169</v>
      </c>
      <c r="AB30" s="222">
        <f>'1 Utsläpp'!AB30/'7 Sysselsatta (kvartal)'!AB30</f>
        <v>0.44214015151515151</v>
      </c>
      <c r="AC30" s="222">
        <f>'1 Utsläpp'!AC30/'7 Sysselsatta (kvartal)'!AC30</f>
        <v>0.47803716055264411</v>
      </c>
      <c r="AD30" s="222">
        <f>'1 Utsläpp'!AD30/'7 Sysselsatta (kvartal)'!AD30</f>
        <v>0.47238454288407161</v>
      </c>
      <c r="AE30" s="222">
        <f>'1 Utsläpp'!AE30/'7 Sysselsatta (kvartal)'!AE30</f>
        <v>0.44245960502692994</v>
      </c>
      <c r="AF30" s="222">
        <f>'1 Utsläpp'!AF30/'7 Sysselsatta (kvartal)'!AF30</f>
        <v>0.40163018164881231</v>
      </c>
      <c r="AG30" s="222">
        <f>'1 Utsläpp'!AG30/'7 Sysselsatta (kvartal)'!AG30</f>
        <v>0.44380635975320365</v>
      </c>
      <c r="AH30" s="222">
        <f>'1 Utsläpp'!AH30/'7 Sysselsatta (kvartal)'!AH30</f>
        <v>0.43210671573137072</v>
      </c>
      <c r="AI30" s="222">
        <f>'1 Utsläpp'!AI30/'7 Sysselsatta (kvartal)'!AI30</f>
        <v>0.39574193548387099</v>
      </c>
      <c r="AJ30" s="222">
        <f>'1 Utsläpp'!AJ30/'7 Sysselsatta (kvartal)'!AJ30</f>
        <v>0.36791044776119403</v>
      </c>
      <c r="AK30" s="222">
        <f>'1 Utsläpp'!AK30/'7 Sysselsatta (kvartal)'!AK30</f>
        <v>0.38311518324607335</v>
      </c>
      <c r="AL30" s="222">
        <f>'1 Utsläpp'!AL30/'7 Sysselsatta (kvartal)'!AL30</f>
        <v>0.40801993656547353</v>
      </c>
      <c r="AM30" s="222">
        <f>'1 Utsläpp'!AM30/'7 Sysselsatta (kvartal)'!AM30</f>
        <v>0.38328935795954261</v>
      </c>
      <c r="AN30" s="222">
        <f>'1 Utsläpp'!AN30/'7 Sysselsatta (kvartal)'!AN30</f>
        <v>0.33371745625266752</v>
      </c>
      <c r="AO30" s="222">
        <f>'1 Utsläpp'!AO30/'7 Sysselsatta (kvartal)'!AO30</f>
        <v>0.35599672533769955</v>
      </c>
      <c r="AP30" s="222">
        <f>'1 Utsläpp'!AP30/'7 Sysselsatta (kvartal)'!AP30</f>
        <v>0.36584551148225469</v>
      </c>
      <c r="AQ30" s="222">
        <f>'1 Utsläpp'!AQ30/'7 Sysselsatta (kvartal)'!AQ30</f>
        <v>0.34031797798613944</v>
      </c>
      <c r="AR30" s="222">
        <f>'1 Utsläpp'!AR30/'7 Sysselsatta (kvartal)'!AR30</f>
        <v>0.30308896210873149</v>
      </c>
      <c r="AS30" s="222">
        <f>'1 Utsläpp'!AS30/'7 Sysselsatta (kvartal)'!AS30</f>
        <v>0.32979976442873971</v>
      </c>
      <c r="AT30" s="222">
        <f>'1 Utsläpp'!AT30/'7 Sysselsatta (kvartal)'!AT30</f>
        <v>0.34421686746987951</v>
      </c>
      <c r="AU30" s="222">
        <f>'1 Utsläpp'!AU30/'7 Sysselsatta (kvartal)'!AU30</f>
        <v>0.32164119066773933</v>
      </c>
      <c r="AV30" s="222">
        <f>'1 Utsläpp'!AV30/'7 Sysselsatta (kvartal)'!AV30</f>
        <v>0.292862807295797</v>
      </c>
      <c r="AW30" s="222">
        <f>'1 Utsläpp'!AW30/'7 Sysselsatta (kvartal)'!AW30</f>
        <v>0.32374376678174149</v>
      </c>
      <c r="AX30" s="222">
        <f>'1 Utsläpp'!AX30/'7 Sysselsatta (kvartal)'!AX30</f>
        <v>0.33466614906832293</v>
      </c>
      <c r="AY30" s="222">
        <f>'1 Utsläpp'!AY30/'7 Sysselsatta (kvartal)'!AY30</f>
        <v>0.3132266874756145</v>
      </c>
      <c r="AZ30" s="222">
        <f>'1 Utsläpp'!AZ30/'7 Sysselsatta (kvartal)'!AZ30</f>
        <v>0.27877138413685848</v>
      </c>
      <c r="BA30" s="222">
        <f>'1 Utsläpp'!BA30/'7 Sysselsatta (kvartal)'!BA30</f>
        <v>0.28081507112648979</v>
      </c>
      <c r="BB30" s="222">
        <f>'1 Utsläpp'!BB30/'7 Sysselsatta (kvartal)'!BB30</f>
        <v>0.31007025761124124</v>
      </c>
      <c r="BC30" s="222">
        <f>'1 Utsläpp'!BC30/'7 Sysselsatta (kvartal)'!BC30</f>
        <v>0.29309941520467842</v>
      </c>
      <c r="BD30" s="222">
        <f>'1 Utsläpp'!BD30/'7 Sysselsatta (kvartal)'!BD30</f>
        <v>0.22006306661411115</v>
      </c>
      <c r="BE30" s="222">
        <f>'1 Utsläpp'!BE30/'7 Sysselsatta (kvartal)'!BE30</f>
        <v>0.25410346168805908</v>
      </c>
      <c r="BF30" s="222">
        <f>'1 Utsläpp'!BF30/'7 Sysselsatta (kvartal)'!BF30</f>
        <v>0.25797157126392622</v>
      </c>
      <c r="BG30" s="222">
        <f>'1 Utsläpp'!BG30/'7 Sysselsatta (kvartal)'!BG30</f>
        <v>0.2308623298033283</v>
      </c>
      <c r="BH30" s="222">
        <f>'1 Utsläpp'!BH30/'7 Sysselsatta (kvartal)'!BH30</f>
        <v>0.19490181268882173</v>
      </c>
      <c r="BI30" s="222">
        <f>'1 Utsläpp'!BJ30/'7 Sysselsatta (kvartal)'!BJ30</f>
        <v>0.20589311859443632</v>
      </c>
      <c r="BJ30" s="222">
        <f>'1 Utsläpp'!BK30/'7 Sysselsatta (kvartal)'!BK30</f>
        <v>0.19510615329255129</v>
      </c>
      <c r="BK30" s="222">
        <f>'1 Utsläpp'!BL30/'7 Sysselsatta (kvartal)'!BL30</f>
        <v>0.17961622013034034</v>
      </c>
      <c r="BL30" s="222">
        <f>'1 Utsläpp'!BM30/'7 Sysselsatta (kvartal)'!BM30</f>
        <v>0.19235188509874326</v>
      </c>
      <c r="BM30" s="222">
        <f>'1 Utsläpp'!BN30/'7 Sysselsatta (kvartal)'!BN30</f>
        <v>0.19172315376382448</v>
      </c>
      <c r="BN30" s="222">
        <f>'1 Utsläpp'!BO30/'7 Sysselsatta (kvartal)'!BO30</f>
        <v>0.18193069306930693</v>
      </c>
      <c r="BO30" s="222">
        <f>'1 Utsläpp'!BP30/'7 Sysselsatta (kvartal)'!BP30</f>
        <v>0.21085956844711709</v>
      </c>
      <c r="BP30" s="222">
        <f>'1 Utsläpp'!BQ30/'7 Sysselsatta (kvartal)'!BQ30</f>
        <v>0.22475352112676056</v>
      </c>
      <c r="BQ30" s="222">
        <f>'1 Utsläpp'!BR30/'7 Sysselsatta (kvartal)'!BR30</f>
        <v>0.23037219101123593</v>
      </c>
      <c r="BR30" s="222">
        <f>'1 Utsläpp'!BS30/'7 Sysselsatta (kvartal)'!BS30</f>
        <v>0.20667365478686234</v>
      </c>
      <c r="BS30" s="222">
        <f>'1 Utsläpp'!BT30/'7 Sysselsatta (kvartal)'!BT30</f>
        <v>0.19758656873032532</v>
      </c>
      <c r="BT30" s="222">
        <f>'1 Utsläpp'!BU30/'7 Sysselsatta (kvartal)'!BU30</f>
        <v>0.21152637093957388</v>
      </c>
      <c r="BU30" s="222">
        <f>'1 Utsläpp'!BV30/'7 Sysselsatta (kvartal)'!BV30</f>
        <v>0.21376115305422103</v>
      </c>
      <c r="BV30" s="361"/>
    </row>
    <row r="31" spans="1:74" s="41" customFormat="1" ht="15.75" customHeight="1" x14ac:dyDescent="0.3">
      <c r="A31"/>
      <c r="B31" s="212" t="s">
        <v>127</v>
      </c>
      <c r="C31" s="192" t="s">
        <v>15</v>
      </c>
      <c r="D31" s="222">
        <f>'1 Utsläpp'!D31/'7 Sysselsatta (kvartal)'!D31</f>
        <v>0.3377567140600316</v>
      </c>
      <c r="E31" s="222">
        <f>'1 Utsläpp'!E31/'7 Sysselsatta (kvartal)'!E31</f>
        <v>0.35535714285714282</v>
      </c>
      <c r="F31" s="222">
        <f>'1 Utsläpp'!F31/'7 Sysselsatta (kvartal)'!F31</f>
        <v>0.36144578313253006</v>
      </c>
      <c r="G31" s="222">
        <f>'1 Utsläpp'!G31/'7 Sysselsatta (kvartal)'!G31</f>
        <v>0.34744976816074186</v>
      </c>
      <c r="H31" s="222">
        <f>'1 Utsläpp'!H31/'7 Sysselsatta (kvartal)'!H31</f>
        <v>0.34197730956239869</v>
      </c>
      <c r="I31" s="222">
        <f>'1 Utsläpp'!I31/'7 Sysselsatta (kvartal)'!I31</f>
        <v>0.36806201550387596</v>
      </c>
      <c r="J31" s="222">
        <f>'1 Utsläpp'!J31/'7 Sysselsatta (kvartal)'!J31</f>
        <v>0.37744945567651633</v>
      </c>
      <c r="K31" s="222">
        <f>'1 Utsläpp'!K31/'7 Sysselsatta (kvartal)'!K31</f>
        <v>0.36612111292962357</v>
      </c>
      <c r="L31" s="222">
        <f>'1 Utsläpp'!L31/'7 Sysselsatta (kvartal)'!L31</f>
        <v>0.32515923566878985</v>
      </c>
      <c r="M31" s="222">
        <f>'1 Utsläpp'!M31/'7 Sysselsatta (kvartal)'!M31</f>
        <v>0.34033485540334851</v>
      </c>
      <c r="N31" s="222">
        <f>'1 Utsläpp'!N31/'7 Sysselsatta (kvartal)'!N31</f>
        <v>0.35374045801526721</v>
      </c>
      <c r="O31" s="222">
        <f>'1 Utsläpp'!O31/'7 Sysselsatta (kvartal)'!O31</f>
        <v>0.35311999999999999</v>
      </c>
      <c r="P31" s="222">
        <f>'1 Utsläpp'!P31/'7 Sysselsatta (kvartal)'!P31</f>
        <v>0.32881889763779526</v>
      </c>
      <c r="Q31" s="222">
        <f>'1 Utsläpp'!Q31/'7 Sysselsatta (kvartal)'!Q31</f>
        <v>0.36489028213166147</v>
      </c>
      <c r="R31" s="222">
        <f>'1 Utsläpp'!R31/'7 Sysselsatta (kvartal)'!R31</f>
        <v>0.37113564668769716</v>
      </c>
      <c r="S31" s="222">
        <f>'1 Utsläpp'!S31/'7 Sysselsatta (kvartal)'!S31</f>
        <v>0.35917355371900828</v>
      </c>
      <c r="T31" s="222">
        <f>'1 Utsläpp'!T31/'7 Sysselsatta (kvartal)'!T31</f>
        <v>0.30716510903426786</v>
      </c>
      <c r="U31" s="222">
        <f>'1 Utsläpp'!U31/'7 Sysselsatta (kvartal)'!U31</f>
        <v>0.3403225806451613</v>
      </c>
      <c r="V31" s="222">
        <f>'1 Utsläpp'!V31/'7 Sysselsatta (kvartal)'!V31</f>
        <v>0.32889908256880734</v>
      </c>
      <c r="W31" s="222">
        <f>'1 Utsläpp'!W31/'7 Sysselsatta (kvartal)'!W31</f>
        <v>0.33169934640522875</v>
      </c>
      <c r="X31" s="222">
        <f>'1 Utsläpp'!X31/'7 Sysselsatta (kvartal)'!X31</f>
        <v>0.28575851393188856</v>
      </c>
      <c r="Y31" s="222">
        <f>'1 Utsläpp'!Y31/'7 Sysselsatta (kvartal)'!Y31</f>
        <v>0.31912908242612753</v>
      </c>
      <c r="Z31" s="222">
        <f>'1 Utsläpp'!Z31/'7 Sysselsatta (kvartal)'!Z31</f>
        <v>0.33429027113237642</v>
      </c>
      <c r="AA31" s="222">
        <f>'1 Utsläpp'!AA31/'7 Sysselsatta (kvartal)'!AA31</f>
        <v>0.30603174603174604</v>
      </c>
      <c r="AB31" s="222">
        <f>'1 Utsläpp'!AB31/'7 Sysselsatta (kvartal)'!AB31</f>
        <v>0.27765624999999999</v>
      </c>
      <c r="AC31" s="222">
        <f>'1 Utsläpp'!AC31/'7 Sysselsatta (kvartal)'!AC31</f>
        <v>0.30661538461538462</v>
      </c>
      <c r="AD31" s="222">
        <f>'1 Utsläpp'!AD31/'7 Sysselsatta (kvartal)'!AD31</f>
        <v>0.31169230769230771</v>
      </c>
      <c r="AE31" s="222">
        <f>'1 Utsläpp'!AE31/'7 Sysselsatta (kvartal)'!AE31</f>
        <v>0.30463258785942493</v>
      </c>
      <c r="AF31" s="222">
        <f>'1 Utsläpp'!AF31/'7 Sysselsatta (kvartal)'!AF31</f>
        <v>0.2772370486656201</v>
      </c>
      <c r="AG31" s="222">
        <f>'1 Utsläpp'!AG31/'7 Sysselsatta (kvartal)'!AG31</f>
        <v>0.30722135007849294</v>
      </c>
      <c r="AH31" s="222">
        <f>'1 Utsläpp'!AH31/'7 Sysselsatta (kvartal)'!AH31</f>
        <v>0.29880239520958085</v>
      </c>
      <c r="AI31" s="222">
        <f>'1 Utsläpp'!AI31/'7 Sysselsatta (kvartal)'!AI31</f>
        <v>0.28797564687975646</v>
      </c>
      <c r="AJ31" s="222">
        <f>'1 Utsläpp'!AJ31/'7 Sysselsatta (kvartal)'!AJ31</f>
        <v>0.25930599369085178</v>
      </c>
      <c r="AK31" s="222">
        <f>'1 Utsläpp'!AK31/'7 Sysselsatta (kvartal)'!AK31</f>
        <v>0.28890624999999998</v>
      </c>
      <c r="AL31" s="222">
        <f>'1 Utsläpp'!AL31/'7 Sysselsatta (kvartal)'!AL31</f>
        <v>0.28530734632683658</v>
      </c>
      <c r="AM31" s="222">
        <f>'1 Utsläpp'!AM31/'7 Sysselsatta (kvartal)'!AM31</f>
        <v>0.27523076923076922</v>
      </c>
      <c r="AN31" s="222">
        <f>'1 Utsläpp'!AN31/'7 Sysselsatta (kvartal)'!AN31</f>
        <v>0.24223227752639517</v>
      </c>
      <c r="AO31" s="222">
        <f>'1 Utsläpp'!AO31/'7 Sysselsatta (kvartal)'!AO31</f>
        <v>0.26804733727810653</v>
      </c>
      <c r="AP31" s="222">
        <f>'1 Utsläpp'!AP31/'7 Sysselsatta (kvartal)'!AP31</f>
        <v>0.28205521472392636</v>
      </c>
      <c r="AQ31" s="222">
        <f>'1 Utsläpp'!AQ31/'7 Sysselsatta (kvartal)'!AQ31</f>
        <v>0.26232771822358347</v>
      </c>
      <c r="AR31" s="222">
        <f>'1 Utsläpp'!AR31/'7 Sysselsatta (kvartal)'!AR31</f>
        <v>0.2335375191424196</v>
      </c>
      <c r="AS31" s="222">
        <f>'1 Utsläpp'!AS31/'7 Sysselsatta (kvartal)'!AS31</f>
        <v>0.25750000000000001</v>
      </c>
      <c r="AT31" s="222">
        <f>'1 Utsläpp'!AT31/'7 Sysselsatta (kvartal)'!AT31</f>
        <v>0.27473363774733639</v>
      </c>
      <c r="AU31" s="222">
        <f>'1 Utsläpp'!AU31/'7 Sysselsatta (kvartal)'!AU31</f>
        <v>0.23890489913544663</v>
      </c>
      <c r="AV31" s="222">
        <f>'1 Utsläpp'!AV31/'7 Sysselsatta (kvartal)'!AV31</f>
        <v>0.22248875562218889</v>
      </c>
      <c r="AW31" s="222">
        <f>'1 Utsläpp'!AW31/'7 Sysselsatta (kvartal)'!AW31</f>
        <v>0.2589665653495441</v>
      </c>
      <c r="AX31" s="222">
        <f>'1 Utsläpp'!AX31/'7 Sysselsatta (kvartal)'!AX31</f>
        <v>0.26248131539611358</v>
      </c>
      <c r="AY31" s="222">
        <f>'1 Utsläpp'!AY31/'7 Sysselsatta (kvartal)'!AY31</f>
        <v>0.23967310549777118</v>
      </c>
      <c r="AZ31" s="222">
        <f>'1 Utsläpp'!AZ31/'7 Sysselsatta (kvartal)'!AZ31</f>
        <v>0.2212962962962963</v>
      </c>
      <c r="BA31" s="222">
        <f>'1 Utsläpp'!BA31/'7 Sysselsatta (kvartal)'!BA31</f>
        <v>0.22530674846625764</v>
      </c>
      <c r="BB31" s="222">
        <f>'1 Utsläpp'!BB31/'7 Sysselsatta (kvartal)'!BB31</f>
        <v>0.25171874999999999</v>
      </c>
      <c r="BC31" s="222">
        <f>'1 Utsläpp'!BC31/'7 Sysselsatta (kvartal)'!BC31</f>
        <v>0.22989214175654851</v>
      </c>
      <c r="BD31" s="222">
        <f>'1 Utsläpp'!BD31/'7 Sysselsatta (kvartal)'!BD31</f>
        <v>0.20363349131121644</v>
      </c>
      <c r="BE31" s="222">
        <f>'1 Utsläpp'!BE31/'7 Sysselsatta (kvartal)'!BE31</f>
        <v>0.23353846153846153</v>
      </c>
      <c r="BF31" s="222">
        <f>'1 Utsläpp'!BF31/'7 Sysselsatta (kvartal)'!BF31</f>
        <v>0.24058192955589588</v>
      </c>
      <c r="BG31" s="222">
        <f>'1 Utsläpp'!BG31/'7 Sysselsatta (kvartal)'!BG31</f>
        <v>0.21263157894736842</v>
      </c>
      <c r="BH31" s="222">
        <f>'1 Utsläpp'!BH31/'7 Sysselsatta (kvartal)'!BH31</f>
        <v>0.1804878048780488</v>
      </c>
      <c r="BI31" s="222">
        <f>'1 Utsläpp'!BJ31/'7 Sysselsatta (kvartal)'!BJ31</f>
        <v>0.19065693430656935</v>
      </c>
      <c r="BJ31" s="222">
        <f>'1 Utsläpp'!BK31/'7 Sysselsatta (kvartal)'!BK31</f>
        <v>0.17945402298850577</v>
      </c>
      <c r="BK31" s="222">
        <f>'1 Utsläpp'!BL31/'7 Sysselsatta (kvartal)'!BL31</f>
        <v>0.16676514032496306</v>
      </c>
      <c r="BL31" s="222">
        <f>'1 Utsläpp'!BM31/'7 Sysselsatta (kvartal)'!BM31</f>
        <v>0.17793904208998546</v>
      </c>
      <c r="BM31" s="222">
        <f>'1 Utsläpp'!BN31/'7 Sysselsatta (kvartal)'!BN31</f>
        <v>0.18076358296622616</v>
      </c>
      <c r="BN31" s="222">
        <f>'1 Utsläpp'!BO31/'7 Sysselsatta (kvartal)'!BO31</f>
        <v>0.17170087976539589</v>
      </c>
      <c r="BO31" s="222">
        <f>'1 Utsläpp'!BP31/'7 Sysselsatta (kvartal)'!BP31</f>
        <v>0.20316265060240962</v>
      </c>
      <c r="BP31" s="222">
        <f>'1 Utsläpp'!BQ31/'7 Sysselsatta (kvartal)'!BQ31</f>
        <v>0.21579731743666172</v>
      </c>
      <c r="BQ31" s="222">
        <f>'1 Utsläpp'!BR31/'7 Sysselsatta (kvartal)'!BR31</f>
        <v>0.2248868778280543</v>
      </c>
      <c r="BR31" s="222">
        <f>'1 Utsläpp'!BS31/'7 Sysselsatta (kvartal)'!BS31</f>
        <v>0.19955290611028317</v>
      </c>
      <c r="BS31" s="222">
        <f>'1 Utsläpp'!BT31/'7 Sysselsatta (kvartal)'!BT31</f>
        <v>0.19829721362229105</v>
      </c>
      <c r="BT31" s="222">
        <f>'1 Utsläpp'!BU31/'7 Sysselsatta (kvartal)'!BU31</f>
        <v>0.20911854103343466</v>
      </c>
      <c r="BU31" s="222">
        <f>'1 Utsläpp'!BV31/'7 Sysselsatta (kvartal)'!BV31</f>
        <v>0.21715160796324656</v>
      </c>
      <c r="BV31" s="361"/>
    </row>
    <row r="32" spans="1:74" s="41" customFormat="1" ht="15.75" customHeight="1" x14ac:dyDescent="0.3">
      <c r="A32"/>
      <c r="B32" s="212" t="s">
        <v>128</v>
      </c>
      <c r="C32" s="192" t="s">
        <v>46</v>
      </c>
      <c r="D32" s="222">
        <f>'1 Utsläpp'!D32/'7 Sysselsatta (kvartal)'!D32</f>
        <v>0.52429490351311225</v>
      </c>
      <c r="E32" s="222">
        <f>'1 Utsläpp'!E32/'7 Sysselsatta (kvartal)'!E32</f>
        <v>0.54085872576177285</v>
      </c>
      <c r="F32" s="222">
        <f>'1 Utsläpp'!F32/'7 Sysselsatta (kvartal)'!F32</f>
        <v>0.52225249772933702</v>
      </c>
      <c r="G32" s="222">
        <f>'1 Utsläpp'!G32/'7 Sysselsatta (kvartal)'!G32</f>
        <v>0.53537803138373752</v>
      </c>
      <c r="H32" s="222">
        <f>'1 Utsläpp'!H32/'7 Sysselsatta (kvartal)'!H32</f>
        <v>0.57794899043570669</v>
      </c>
      <c r="I32" s="222">
        <f>'1 Utsläpp'!I32/'7 Sysselsatta (kvartal)'!I32</f>
        <v>0.57850919651500488</v>
      </c>
      <c r="J32" s="222">
        <f>'1 Utsläpp'!J32/'7 Sysselsatta (kvartal)'!J32</f>
        <v>0.56668233082706765</v>
      </c>
      <c r="K32" s="222">
        <f>'1 Utsläpp'!K32/'7 Sysselsatta (kvartal)'!K32</f>
        <v>0.60401028277634961</v>
      </c>
      <c r="L32" s="222">
        <f>'1 Utsläpp'!L32/'7 Sysselsatta (kvartal)'!L32</f>
        <v>0.64857756307031666</v>
      </c>
      <c r="M32" s="222">
        <f>'1 Utsläpp'!M32/'7 Sysselsatta (kvartal)'!M32</f>
        <v>0.61179511278195486</v>
      </c>
      <c r="N32" s="222">
        <f>'1 Utsläpp'!N32/'7 Sysselsatta (kvartal)'!N32</f>
        <v>0.5750650477016479</v>
      </c>
      <c r="O32" s="222">
        <f>'1 Utsläpp'!O32/'7 Sysselsatta (kvartal)'!O32</f>
        <v>0.61350732600732605</v>
      </c>
      <c r="P32" s="222">
        <f>'1 Utsläpp'!P32/'7 Sysselsatta (kvartal)'!P32</f>
        <v>0.62</v>
      </c>
      <c r="Q32" s="222">
        <f>'1 Utsläpp'!Q32/'7 Sysselsatta (kvartal)'!Q32</f>
        <v>0.59354838709677415</v>
      </c>
      <c r="R32" s="222">
        <f>'1 Utsläpp'!R32/'7 Sysselsatta (kvartal)'!R32</f>
        <v>0.55985430999595309</v>
      </c>
      <c r="S32" s="222">
        <f>'1 Utsläpp'!S32/'7 Sysselsatta (kvartal)'!S32</f>
        <v>0.57767282095319872</v>
      </c>
      <c r="T32" s="222">
        <f>'1 Utsläpp'!T32/'7 Sysselsatta (kvartal)'!T32</f>
        <v>0.56856879889553613</v>
      </c>
      <c r="U32" s="222">
        <f>'1 Utsläpp'!U32/'7 Sysselsatta (kvartal)'!U32</f>
        <v>0.54271229404309262</v>
      </c>
      <c r="V32" s="222">
        <f>'1 Utsläpp'!V32/'7 Sysselsatta (kvartal)'!V32</f>
        <v>0.5156462585034014</v>
      </c>
      <c r="W32" s="222">
        <f>'1 Utsläpp'!W32/'7 Sysselsatta (kvartal)'!W32</f>
        <v>0.54686834256497652</v>
      </c>
      <c r="X32" s="222">
        <f>'1 Utsläpp'!X32/'7 Sysselsatta (kvartal)'!X32</f>
        <v>0.58305467690917301</v>
      </c>
      <c r="Y32" s="222">
        <f>'1 Utsläpp'!Y32/'7 Sysselsatta (kvartal)'!Y32</f>
        <v>0.58650461022632017</v>
      </c>
      <c r="Z32" s="222">
        <f>'1 Utsläpp'!Z32/'7 Sysselsatta (kvartal)'!Z32</f>
        <v>0.5525363743609909</v>
      </c>
      <c r="AA32" s="222">
        <f>'1 Utsläpp'!AA32/'7 Sysselsatta (kvartal)'!AA32</f>
        <v>0.57309966216216213</v>
      </c>
      <c r="AB32" s="222">
        <f>'1 Utsläpp'!AB32/'7 Sysselsatta (kvartal)'!AB32</f>
        <v>0.49667994687915007</v>
      </c>
      <c r="AC32" s="222">
        <f>'1 Utsläpp'!AC32/'7 Sysselsatta (kvartal)'!AC32</f>
        <v>0.50618046971569841</v>
      </c>
      <c r="AD32" s="222">
        <f>'1 Utsläpp'!AD32/'7 Sysselsatta (kvartal)'!AD32</f>
        <v>0.47674148606811151</v>
      </c>
      <c r="AE32" s="222">
        <f>'1 Utsläpp'!AE32/'7 Sysselsatta (kvartal)'!AE32</f>
        <v>0.49914004914004917</v>
      </c>
      <c r="AF32" s="222">
        <f>'1 Utsläpp'!AF32/'7 Sysselsatta (kvartal)'!AF32</f>
        <v>0.48821070234113717</v>
      </c>
      <c r="AG32" s="222">
        <f>'1 Utsläpp'!AG32/'7 Sysselsatta (kvartal)'!AG32</f>
        <v>0.49572615749901067</v>
      </c>
      <c r="AH32" s="222">
        <f>'1 Utsläpp'!AH32/'7 Sysselsatta (kvartal)'!AH32</f>
        <v>0.45750915750915755</v>
      </c>
      <c r="AI32" s="222">
        <f>'1 Utsläpp'!AI32/'7 Sysselsatta (kvartal)'!AI32</f>
        <v>0.4865753424657534</v>
      </c>
      <c r="AJ32" s="222">
        <f>'1 Utsläpp'!AJ32/'7 Sysselsatta (kvartal)'!AJ32</f>
        <v>0.43562401263823064</v>
      </c>
      <c r="AK32" s="222">
        <f>'1 Utsläpp'!AK32/'7 Sysselsatta (kvartal)'!AK32</f>
        <v>0.47122969837587003</v>
      </c>
      <c r="AL32" s="222">
        <f>'1 Utsläpp'!AL32/'7 Sysselsatta (kvartal)'!AL32</f>
        <v>0.44283682900817628</v>
      </c>
      <c r="AM32" s="222">
        <f>'1 Utsläpp'!AM32/'7 Sysselsatta (kvartal)'!AM32</f>
        <v>0.43974865350089765</v>
      </c>
      <c r="AN32" s="222">
        <f>'1 Utsläpp'!AN32/'7 Sysselsatta (kvartal)'!AN32</f>
        <v>0.42220948012232412</v>
      </c>
      <c r="AO32" s="222">
        <f>'1 Utsläpp'!AO32/'7 Sysselsatta (kvartal)'!AO32</f>
        <v>0.44753495217071376</v>
      </c>
      <c r="AP32" s="222">
        <f>'1 Utsläpp'!AP32/'7 Sysselsatta (kvartal)'!AP32</f>
        <v>0.41983471074380169</v>
      </c>
      <c r="AQ32" s="222">
        <f>'1 Utsläpp'!AQ32/'7 Sysselsatta (kvartal)'!AQ32</f>
        <v>0.41570218772053641</v>
      </c>
      <c r="AR32" s="222">
        <f>'1 Utsläpp'!AR32/'7 Sysselsatta (kvartal)'!AR32</f>
        <v>0.40918819188191879</v>
      </c>
      <c r="AS32" s="222">
        <f>'1 Utsläpp'!AS32/'7 Sysselsatta (kvartal)'!AS32</f>
        <v>0.44706927175843691</v>
      </c>
      <c r="AT32" s="222">
        <f>'1 Utsläpp'!AT32/'7 Sysselsatta (kvartal)'!AT32</f>
        <v>0.42550918196994991</v>
      </c>
      <c r="AU32" s="222">
        <f>'1 Utsläpp'!AU32/'7 Sysselsatta (kvartal)'!AU32</f>
        <v>0.42139355742296913</v>
      </c>
      <c r="AV32" s="222">
        <f>'1 Utsläpp'!AV32/'7 Sysselsatta (kvartal)'!AV32</f>
        <v>0.41359188111634654</v>
      </c>
      <c r="AW32" s="222">
        <f>'1 Utsläpp'!AW32/'7 Sysselsatta (kvartal)'!AW32</f>
        <v>0.45135888501742155</v>
      </c>
      <c r="AX32" s="222">
        <f>'1 Utsläpp'!AX32/'7 Sysselsatta (kvartal)'!AX32</f>
        <v>0.44534962661235566</v>
      </c>
      <c r="AY32" s="222">
        <f>'1 Utsläpp'!AY32/'7 Sysselsatta (kvartal)'!AY32</f>
        <v>0.43138279345175889</v>
      </c>
      <c r="AZ32" s="222">
        <f>'1 Utsläpp'!AZ32/'7 Sysselsatta (kvartal)'!AZ32</f>
        <v>0.41741531664212073</v>
      </c>
      <c r="BA32" s="222">
        <f>'1 Utsläpp'!BA32/'7 Sysselsatta (kvartal)'!BA32</f>
        <v>0.42756817332835262</v>
      </c>
      <c r="BB32" s="222">
        <f>'1 Utsläpp'!BB32/'7 Sysselsatta (kvartal)'!BB32</f>
        <v>0.45767511177347248</v>
      </c>
      <c r="BC32" s="222">
        <f>'1 Utsläpp'!BC32/'7 Sysselsatta (kvartal)'!BC32</f>
        <v>0.45097744360902253</v>
      </c>
      <c r="BD32" s="222">
        <f>'1 Utsläpp'!BD32/'7 Sysselsatta (kvartal)'!BD32</f>
        <v>0.41760886172650874</v>
      </c>
      <c r="BE32" s="222">
        <f>'1 Utsläpp'!BE32/'7 Sysselsatta (kvartal)'!BE32</f>
        <v>0.46522377109317675</v>
      </c>
      <c r="BF32" s="222">
        <f>'1 Utsläpp'!BF32/'7 Sysselsatta (kvartal)'!BF32</f>
        <v>0.44272349272349265</v>
      </c>
      <c r="BG32" s="222">
        <f>'1 Utsläpp'!BG32/'7 Sysselsatta (kvartal)'!BG32</f>
        <v>0.41232211037834082</v>
      </c>
      <c r="BH32" s="222">
        <f>'1 Utsläpp'!BH32/'7 Sysselsatta (kvartal)'!BH32</f>
        <v>0.37543675751222921</v>
      </c>
      <c r="BI32" s="222">
        <f>'1 Utsläpp'!BJ32/'7 Sysselsatta (kvartal)'!BJ32</f>
        <v>0.36359846055163564</v>
      </c>
      <c r="BJ32" s="222">
        <f>'1 Utsläpp'!BK32/'7 Sysselsatta (kvartal)'!BK32</f>
        <v>0.36395310973624223</v>
      </c>
      <c r="BK32" s="222">
        <f>'1 Utsläpp'!BL32/'7 Sysselsatta (kvartal)'!BL32</f>
        <v>0.35475387727579227</v>
      </c>
      <c r="BL32" s="222">
        <f>'1 Utsläpp'!BM32/'7 Sysselsatta (kvartal)'!BM32</f>
        <v>0.37107794361525703</v>
      </c>
      <c r="BM32" s="222">
        <f>'1 Utsläpp'!BN32/'7 Sysselsatta (kvartal)'!BN32</f>
        <v>0.3574543122795768</v>
      </c>
      <c r="BN32" s="222">
        <f>'1 Utsläpp'!BO32/'7 Sysselsatta (kvartal)'!BO32</f>
        <v>0.36128391793514231</v>
      </c>
      <c r="BO32" s="222">
        <f>'1 Utsläpp'!BP32/'7 Sysselsatta (kvartal)'!BP32</f>
        <v>0.45221421215242014</v>
      </c>
      <c r="BP32" s="222">
        <f>'1 Utsläpp'!BQ32/'7 Sysselsatta (kvartal)'!BQ32</f>
        <v>0.47592781750085122</v>
      </c>
      <c r="BQ32" s="222">
        <f>'1 Utsläpp'!BR32/'7 Sysselsatta (kvartal)'!BR32</f>
        <v>0.47226277372262776</v>
      </c>
      <c r="BR32" s="222">
        <f>'1 Utsläpp'!BS32/'7 Sysselsatta (kvartal)'!BS32</f>
        <v>0.44996549344375431</v>
      </c>
      <c r="BS32" s="222">
        <f>'1 Utsläpp'!BT32/'7 Sysselsatta (kvartal)'!BT32</f>
        <v>0.43909801136363635</v>
      </c>
      <c r="BT32" s="222">
        <f>'1 Utsläpp'!BU32/'7 Sysselsatta (kvartal)'!BU32</f>
        <v>0.45722222222222225</v>
      </c>
      <c r="BU32" s="222">
        <f>'1 Utsläpp'!BV32/'7 Sysselsatta (kvartal)'!BV32</f>
        <v>0.44899665551839463</v>
      </c>
      <c r="BV32" s="361"/>
    </row>
    <row r="33" spans="1:74" s="41" customFormat="1" ht="15.75" customHeight="1" x14ac:dyDescent="0.3">
      <c r="A33"/>
      <c r="B33" s="212" t="s">
        <v>129</v>
      </c>
      <c r="C33" s="192" t="s">
        <v>16</v>
      </c>
      <c r="D33" s="222">
        <f>'1 Utsläpp'!D33/'7 Sysselsatta (kvartal)'!D33</f>
        <v>0.3131147540983607</v>
      </c>
      <c r="E33" s="222">
        <f>'1 Utsläpp'!E33/'7 Sysselsatta (kvartal)'!E33</f>
        <v>0.33752276867030967</v>
      </c>
      <c r="F33" s="222">
        <f>'1 Utsläpp'!F33/'7 Sysselsatta (kvartal)'!F33</f>
        <v>0.3148275862068966</v>
      </c>
      <c r="G33" s="222">
        <f>'1 Utsläpp'!G33/'7 Sysselsatta (kvartal)'!G33</f>
        <v>0.29235880398671099</v>
      </c>
      <c r="H33" s="222">
        <f>'1 Utsläpp'!H33/'7 Sysselsatta (kvartal)'!H33</f>
        <v>0.29044368600682591</v>
      </c>
      <c r="I33" s="222">
        <f>'1 Utsläpp'!I33/'7 Sysselsatta (kvartal)'!I33</f>
        <v>0.31273031825795644</v>
      </c>
      <c r="J33" s="222">
        <f>'1 Utsläpp'!J33/'7 Sysselsatta (kvartal)'!J33</f>
        <v>0.30015873015873018</v>
      </c>
      <c r="K33" s="222">
        <f>'1 Utsläpp'!K33/'7 Sysselsatta (kvartal)'!K33</f>
        <v>0.27670196671709529</v>
      </c>
      <c r="L33" s="222">
        <f>'1 Utsläpp'!L33/'7 Sysselsatta (kvartal)'!L33</f>
        <v>0.29121951219512193</v>
      </c>
      <c r="M33" s="222">
        <f>'1 Utsläpp'!M33/'7 Sysselsatta (kvartal)'!M33</f>
        <v>0.30389610389610389</v>
      </c>
      <c r="N33" s="222">
        <f>'1 Utsläpp'!N33/'7 Sysselsatta (kvartal)'!N33</f>
        <v>0.29024390243902443</v>
      </c>
      <c r="O33" s="222">
        <f>'1 Utsläpp'!O33/'7 Sysselsatta (kvartal)'!O33</f>
        <v>0.27492836676217769</v>
      </c>
      <c r="P33" s="222">
        <f>'1 Utsläpp'!P33/'7 Sysselsatta (kvartal)'!P33</f>
        <v>0.26092814371257483</v>
      </c>
      <c r="Q33" s="222">
        <f>'1 Utsläpp'!Q33/'7 Sysselsatta (kvartal)'!Q33</f>
        <v>0.27074927953890487</v>
      </c>
      <c r="R33" s="222">
        <f>'1 Utsläpp'!R33/'7 Sysselsatta (kvartal)'!R33</f>
        <v>0.25889655172413795</v>
      </c>
      <c r="S33" s="222">
        <f>'1 Utsläpp'!S33/'7 Sysselsatta (kvartal)'!S33</f>
        <v>0.24510344827586206</v>
      </c>
      <c r="T33" s="222">
        <f>'1 Utsläpp'!T33/'7 Sysselsatta (kvartal)'!T33</f>
        <v>0.24048991354466859</v>
      </c>
      <c r="U33" s="222">
        <f>'1 Utsläpp'!U33/'7 Sysselsatta (kvartal)'!U33</f>
        <v>0.23739837398373984</v>
      </c>
      <c r="V33" s="222">
        <f>'1 Utsläpp'!V33/'7 Sysselsatta (kvartal)'!V33</f>
        <v>0.23545816733067731</v>
      </c>
      <c r="W33" s="222">
        <f>'1 Utsläpp'!W33/'7 Sysselsatta (kvartal)'!W33</f>
        <v>0.21964285714285711</v>
      </c>
      <c r="X33" s="222">
        <f>'1 Utsläpp'!X33/'7 Sysselsatta (kvartal)'!X33</f>
        <v>0.22909090909090907</v>
      </c>
      <c r="Y33" s="222">
        <f>'1 Utsläpp'!Y33/'7 Sysselsatta (kvartal)'!Y33</f>
        <v>0.23733333333333334</v>
      </c>
      <c r="Z33" s="222">
        <f>'1 Utsläpp'!Z33/'7 Sysselsatta (kvartal)'!Z33</f>
        <v>0.23298835705045282</v>
      </c>
      <c r="AA33" s="222">
        <f>'1 Utsläpp'!AA33/'7 Sysselsatta (kvartal)'!AA33</f>
        <v>0.21486658195679795</v>
      </c>
      <c r="AB33" s="222">
        <f>'1 Utsläpp'!AB33/'7 Sysselsatta (kvartal)'!AB33</f>
        <v>0.22172701949860724</v>
      </c>
      <c r="AC33" s="222">
        <f>'1 Utsläpp'!AC33/'7 Sysselsatta (kvartal)'!AC33</f>
        <v>0.2273794002607562</v>
      </c>
      <c r="AD33" s="222">
        <f>'1 Utsläpp'!AD33/'7 Sysselsatta (kvartal)'!AD33</f>
        <v>0.21972534332084898</v>
      </c>
      <c r="AE33" s="222">
        <f>'1 Utsläpp'!AE33/'7 Sysselsatta (kvartal)'!AE33</f>
        <v>0.20240096038415367</v>
      </c>
      <c r="AF33" s="222">
        <f>'1 Utsläpp'!AF33/'7 Sysselsatta (kvartal)'!AF33</f>
        <v>0.19629156010230178</v>
      </c>
      <c r="AG33" s="222">
        <f>'1 Utsläpp'!AG33/'7 Sysselsatta (kvartal)'!AG33</f>
        <v>0.20786240786240787</v>
      </c>
      <c r="AH33" s="222">
        <f>'1 Utsläpp'!AH33/'7 Sysselsatta (kvartal)'!AH33</f>
        <v>0.21301115241635687</v>
      </c>
      <c r="AI33" s="222">
        <f>'1 Utsläpp'!AI33/'7 Sysselsatta (kvartal)'!AI33</f>
        <v>0.19700239808153475</v>
      </c>
      <c r="AJ33" s="222">
        <f>'1 Utsläpp'!AJ33/'7 Sysselsatta (kvartal)'!AJ33</f>
        <v>0.16666666666666666</v>
      </c>
      <c r="AK33" s="222">
        <f>'1 Utsläpp'!AK33/'7 Sysselsatta (kvartal)'!AK33</f>
        <v>0.18175598631698972</v>
      </c>
      <c r="AL33" s="222">
        <f>'1 Utsläpp'!AL33/'7 Sysselsatta (kvartal)'!AL33</f>
        <v>0.18283166109253063</v>
      </c>
      <c r="AM33" s="222">
        <f>'1 Utsläpp'!AM33/'7 Sysselsatta (kvartal)'!AM33</f>
        <v>0.16673842841765338</v>
      </c>
      <c r="AN33" s="222">
        <f>'1 Utsläpp'!AN33/'7 Sysselsatta (kvartal)'!AN33</f>
        <v>0.16436107854630716</v>
      </c>
      <c r="AO33" s="222">
        <f>'1 Utsläpp'!AO33/'7 Sysselsatta (kvartal)'!AO33</f>
        <v>0.17943181818181816</v>
      </c>
      <c r="AP33" s="222">
        <f>'1 Utsläpp'!AP33/'7 Sysselsatta (kvartal)'!AP33</f>
        <v>0.18142695356738392</v>
      </c>
      <c r="AQ33" s="222">
        <f>'1 Utsläpp'!AQ33/'7 Sysselsatta (kvartal)'!AQ33</f>
        <v>0.16392543859649122</v>
      </c>
      <c r="AR33" s="222">
        <f>'1 Utsläpp'!AR33/'7 Sysselsatta (kvartal)'!AR33</f>
        <v>0.15304740406320544</v>
      </c>
      <c r="AS33" s="222">
        <f>'1 Utsläpp'!AS33/'7 Sysselsatta (kvartal)'!AS33</f>
        <v>0.1718543046357616</v>
      </c>
      <c r="AT33" s="222">
        <f>'1 Utsläpp'!AT33/'7 Sysselsatta (kvartal)'!AT33</f>
        <v>0.17704194260485651</v>
      </c>
      <c r="AU33" s="222">
        <f>'1 Utsläpp'!AU33/'7 Sysselsatta (kvartal)'!AU33</f>
        <v>0.16280353200883002</v>
      </c>
      <c r="AV33" s="222">
        <f>'1 Utsläpp'!AV33/'7 Sysselsatta (kvartal)'!AV33</f>
        <v>0.15246636771300448</v>
      </c>
      <c r="AW33" s="222">
        <f>'1 Utsläpp'!AW33/'7 Sysselsatta (kvartal)'!AW33</f>
        <v>0.17183718371837181</v>
      </c>
      <c r="AX33" s="222">
        <f>'1 Utsläpp'!AX33/'7 Sysselsatta (kvartal)'!AX33</f>
        <v>0.18029115341545354</v>
      </c>
      <c r="AY33" s="222">
        <f>'1 Utsläpp'!AY33/'7 Sysselsatta (kvartal)'!AY33</f>
        <v>0.1619934282584885</v>
      </c>
      <c r="AZ33" s="222">
        <f>'1 Utsläpp'!AZ33/'7 Sysselsatta (kvartal)'!AZ33</f>
        <v>0.14365591397849461</v>
      </c>
      <c r="BA33" s="222">
        <f>'1 Utsläpp'!BA33/'7 Sysselsatta (kvartal)'!BA33</f>
        <v>0.14794816414686826</v>
      </c>
      <c r="BB33" s="222">
        <f>'1 Utsläpp'!BB33/'7 Sysselsatta (kvartal)'!BB33</f>
        <v>0.16722222222222222</v>
      </c>
      <c r="BC33" s="222">
        <f>'1 Utsläpp'!BC33/'7 Sysselsatta (kvartal)'!BC33</f>
        <v>0.14595162986330182</v>
      </c>
      <c r="BD33" s="222">
        <f>'1 Utsläpp'!BD33/'7 Sysselsatta (kvartal)'!BD33</f>
        <v>0.13118393234672304</v>
      </c>
      <c r="BE33" s="222">
        <f>'1 Utsläpp'!BE33/'7 Sysselsatta (kvartal)'!BE33</f>
        <v>0.14969135802469136</v>
      </c>
      <c r="BF33" s="222">
        <f>'1 Utsläpp'!BF33/'7 Sysselsatta (kvartal)'!BF33</f>
        <v>0.16057385759829967</v>
      </c>
      <c r="BG33" s="222">
        <f>'1 Utsläpp'!BG33/'7 Sysselsatta (kvartal)'!BG33</f>
        <v>0.13863404689092762</v>
      </c>
      <c r="BH33" s="222">
        <f>'1 Utsläpp'!BH33/'7 Sysselsatta (kvartal)'!BH33</f>
        <v>0.1198161389172625</v>
      </c>
      <c r="BI33" s="222">
        <f>'1 Utsläpp'!BJ33/'7 Sysselsatta (kvartal)'!BJ33</f>
        <v>0.13574423480083855</v>
      </c>
      <c r="BJ33" s="222">
        <f>'1 Utsläpp'!BK33/'7 Sysselsatta (kvartal)'!BK33</f>
        <v>0.12429718875502009</v>
      </c>
      <c r="BK33" s="222">
        <f>'1 Utsläpp'!BL33/'7 Sysselsatta (kvartal)'!BL33</f>
        <v>0.11461693548387096</v>
      </c>
      <c r="BL33" s="222">
        <f>'1 Utsläpp'!BM33/'7 Sysselsatta (kvartal)'!BM33</f>
        <v>0.12266401590457257</v>
      </c>
      <c r="BM33" s="222">
        <f>'1 Utsläpp'!BN33/'7 Sysselsatta (kvartal)'!BN33</f>
        <v>0.129002079002079</v>
      </c>
      <c r="BN33" s="222">
        <f>'1 Utsläpp'!BO33/'7 Sysselsatta (kvartal)'!BO33</f>
        <v>0.11815446339017051</v>
      </c>
      <c r="BO33" s="222">
        <f>'1 Utsläpp'!BP33/'7 Sysselsatta (kvartal)'!BP33</f>
        <v>0.13559150657229524</v>
      </c>
      <c r="BP33" s="222">
        <f>'1 Utsläpp'!BQ33/'7 Sysselsatta (kvartal)'!BQ33</f>
        <v>0.14385614385614387</v>
      </c>
      <c r="BQ33" s="222">
        <f>'1 Utsläpp'!BR33/'7 Sysselsatta (kvartal)'!BR33</f>
        <v>0.15560209424083768</v>
      </c>
      <c r="BR33" s="222">
        <f>'1 Utsläpp'!BS33/'7 Sysselsatta (kvartal)'!BS33</f>
        <v>0.13471659919028342</v>
      </c>
      <c r="BS33" s="222">
        <f>'1 Utsläpp'!BT33/'7 Sysselsatta (kvartal)'!BT33</f>
        <v>0.13020408163265307</v>
      </c>
      <c r="BT33" s="222">
        <f>'1 Utsläpp'!BU33/'7 Sysselsatta (kvartal)'!BU33</f>
        <v>0.13852376137512637</v>
      </c>
      <c r="BU33" s="222">
        <f>'1 Utsläpp'!BV33/'7 Sysselsatta (kvartal)'!BV33</f>
        <v>0.14978813559322032</v>
      </c>
      <c r="BV33" s="361"/>
    </row>
    <row r="34" spans="1:74" s="41" customFormat="1" ht="15.75" customHeight="1" x14ac:dyDescent="0.3">
      <c r="A34"/>
      <c r="B34" s="213" t="s">
        <v>130</v>
      </c>
      <c r="C34" s="192" t="s">
        <v>17</v>
      </c>
      <c r="D34" s="222">
        <f>'1 Utsläpp'!D34/'7 Sysselsatta (kvartal)'!D34</f>
        <v>0.632120253164557</v>
      </c>
      <c r="E34" s="222">
        <f>'1 Utsläpp'!E34/'7 Sysselsatta (kvartal)'!E34</f>
        <v>0.71460481099656359</v>
      </c>
      <c r="F34" s="222">
        <f>'1 Utsläpp'!F34/'7 Sysselsatta (kvartal)'!F34</f>
        <v>0.69072847682119209</v>
      </c>
      <c r="G34" s="222">
        <f>'1 Utsläpp'!G34/'7 Sysselsatta (kvartal)'!G34</f>
        <v>0.6928449744463373</v>
      </c>
      <c r="H34" s="222">
        <f>'1 Utsläpp'!H34/'7 Sysselsatta (kvartal)'!H34</f>
        <v>0.58881789137380192</v>
      </c>
      <c r="I34" s="222">
        <f>'1 Utsläpp'!I34/'7 Sysselsatta (kvartal)'!I34</f>
        <v>0.65595238095238095</v>
      </c>
      <c r="J34" s="222">
        <f>'1 Utsläpp'!J34/'7 Sysselsatta (kvartal)'!J34</f>
        <v>0.63924466338259445</v>
      </c>
      <c r="K34" s="222">
        <f>'1 Utsläpp'!K34/'7 Sysselsatta (kvartal)'!K34</f>
        <v>0.62214876033057853</v>
      </c>
      <c r="L34" s="222">
        <f>'1 Utsläpp'!L34/'7 Sysselsatta (kvartal)'!L34</f>
        <v>0.58945022288261517</v>
      </c>
      <c r="M34" s="222">
        <f>'1 Utsläpp'!M34/'7 Sysselsatta (kvartal)'!M34</f>
        <v>0.6747524752475248</v>
      </c>
      <c r="N34" s="222">
        <f>'1 Utsläpp'!N34/'7 Sysselsatta (kvartal)'!N34</f>
        <v>0.6548183254344393</v>
      </c>
      <c r="O34" s="222">
        <f>'1 Utsläpp'!O34/'7 Sysselsatta (kvartal)'!O34</f>
        <v>0.65103999999999995</v>
      </c>
      <c r="P34" s="222">
        <f>'1 Utsläpp'!P34/'7 Sysselsatta (kvartal)'!P34</f>
        <v>0.48403954802259891</v>
      </c>
      <c r="Q34" s="222">
        <f>'1 Utsläpp'!Q34/'7 Sysselsatta (kvartal)'!Q34</f>
        <v>0.55809968847352021</v>
      </c>
      <c r="R34" s="222">
        <f>'1 Utsläpp'!R34/'7 Sysselsatta (kvartal)'!R34</f>
        <v>0.54575757575757577</v>
      </c>
      <c r="S34" s="222">
        <f>'1 Utsläpp'!S34/'7 Sysselsatta (kvartal)'!S34</f>
        <v>0.53984496124031012</v>
      </c>
      <c r="T34" s="222">
        <f>'1 Utsläpp'!T34/'7 Sysselsatta (kvartal)'!T34</f>
        <v>0.55155482815057288</v>
      </c>
      <c r="U34" s="222">
        <f>'1 Utsläpp'!U34/'7 Sysselsatta (kvartal)'!U34</f>
        <v>0.61580817051509773</v>
      </c>
      <c r="V34" s="222">
        <f>'1 Utsläpp'!V34/'7 Sysselsatta (kvartal)'!V34</f>
        <v>0.60817391304347823</v>
      </c>
      <c r="W34" s="222">
        <f>'1 Utsläpp'!W34/'7 Sysselsatta (kvartal)'!W34</f>
        <v>0.59269565217391307</v>
      </c>
      <c r="X34" s="222">
        <f>'1 Utsläpp'!X34/'7 Sysselsatta (kvartal)'!X34</f>
        <v>0.47359098228663443</v>
      </c>
      <c r="Y34" s="222">
        <f>'1 Utsläpp'!Y34/'7 Sysselsatta (kvartal)'!Y34</f>
        <v>0.51761744966442957</v>
      </c>
      <c r="Z34" s="222">
        <f>'1 Utsläpp'!Z34/'7 Sysselsatta (kvartal)'!Z34</f>
        <v>0.53100511073253831</v>
      </c>
      <c r="AA34" s="222">
        <f>'1 Utsläpp'!AA34/'7 Sysselsatta (kvartal)'!AA34</f>
        <v>0.51689655172413795</v>
      </c>
      <c r="AB34" s="222">
        <f>'1 Utsläpp'!AB34/'7 Sysselsatta (kvartal)'!AB34</f>
        <v>0.44620991253644315</v>
      </c>
      <c r="AC34" s="222">
        <f>'1 Utsläpp'!AC34/'7 Sysselsatta (kvartal)'!AC34</f>
        <v>0.52349102773246337</v>
      </c>
      <c r="AD34" s="222">
        <f>'1 Utsläpp'!AD34/'7 Sysselsatta (kvartal)'!AD34</f>
        <v>0.51399046104928459</v>
      </c>
      <c r="AE34" s="222">
        <f>'1 Utsläpp'!AE34/'7 Sysselsatta (kvartal)'!AE34</f>
        <v>0.51120129870129871</v>
      </c>
      <c r="AF34" s="222">
        <f>'1 Utsläpp'!AF34/'7 Sysselsatta (kvartal)'!AF34</f>
        <v>0.45497076023391808</v>
      </c>
      <c r="AG34" s="222">
        <f>'1 Utsläpp'!AG34/'7 Sysselsatta (kvartal)'!AG34</f>
        <v>0.50688575899843502</v>
      </c>
      <c r="AH34" s="222">
        <f>'1 Utsläpp'!AH34/'7 Sysselsatta (kvartal)'!AH34</f>
        <v>0.49127819548872181</v>
      </c>
      <c r="AI34" s="222">
        <f>'1 Utsläpp'!AI34/'7 Sysselsatta (kvartal)'!AI34</f>
        <v>0.50956937799043056</v>
      </c>
      <c r="AJ34" s="222">
        <f>'1 Utsläpp'!AJ34/'7 Sysselsatta (kvartal)'!AJ34</f>
        <v>0.40951683748169837</v>
      </c>
      <c r="AK34" s="222">
        <f>'1 Utsläpp'!AK34/'7 Sysselsatta (kvartal)'!AK34</f>
        <v>0.44017991004497747</v>
      </c>
      <c r="AL34" s="222">
        <f>'1 Utsläpp'!AL34/'7 Sysselsatta (kvartal)'!AL34</f>
        <v>0.43834808259587021</v>
      </c>
      <c r="AM34" s="222">
        <f>'1 Utsläpp'!AM34/'7 Sysselsatta (kvartal)'!AM34</f>
        <v>0.45471698113207548</v>
      </c>
      <c r="AN34" s="222">
        <f>'1 Utsläpp'!AN34/'7 Sysselsatta (kvartal)'!AN34</f>
        <v>0.53649635036496346</v>
      </c>
      <c r="AO34" s="222">
        <f>'1 Utsläpp'!AO34/'7 Sysselsatta (kvartal)'!AO34</f>
        <v>0.54514285714285704</v>
      </c>
      <c r="AP34" s="222">
        <f>'1 Utsläpp'!AP34/'7 Sysselsatta (kvartal)'!AP34</f>
        <v>0.54800000000000004</v>
      </c>
      <c r="AQ34" s="222">
        <f>'1 Utsläpp'!AQ34/'7 Sysselsatta (kvartal)'!AQ34</f>
        <v>0.56843702579666155</v>
      </c>
      <c r="AR34" s="222">
        <f>'1 Utsläpp'!AR34/'7 Sysselsatta (kvartal)'!AR34</f>
        <v>0.40189959294436906</v>
      </c>
      <c r="AS34" s="222">
        <f>'1 Utsläpp'!AS34/'7 Sysselsatta (kvartal)'!AS34</f>
        <v>0.41771812080536913</v>
      </c>
      <c r="AT34" s="222">
        <f>'1 Utsläpp'!AT34/'7 Sysselsatta (kvartal)'!AT34</f>
        <v>0.4383866481223922</v>
      </c>
      <c r="AU34" s="222">
        <f>'1 Utsläpp'!AU34/'7 Sysselsatta (kvartal)'!AU34</f>
        <v>0.45372023809523804</v>
      </c>
      <c r="AV34" s="222">
        <f>'1 Utsläpp'!AV34/'7 Sysselsatta (kvartal)'!AV34</f>
        <v>0.38895027624309392</v>
      </c>
      <c r="AW34" s="222">
        <f>'1 Utsläpp'!AW34/'7 Sysselsatta (kvartal)'!AW34</f>
        <v>0.39892183288409705</v>
      </c>
      <c r="AX34" s="222">
        <f>'1 Utsläpp'!AX34/'7 Sysselsatta (kvartal)'!AX34</f>
        <v>0.40527027027027024</v>
      </c>
      <c r="AY34" s="222">
        <f>'1 Utsläpp'!AY34/'7 Sysselsatta (kvartal)'!AY34</f>
        <v>0.40041436464088392</v>
      </c>
      <c r="AZ34" s="222">
        <f>'1 Utsläpp'!AZ34/'7 Sysselsatta (kvartal)'!AZ34</f>
        <v>0.3628342245989305</v>
      </c>
      <c r="BA34" s="222">
        <f>'1 Utsläpp'!BA34/'7 Sysselsatta (kvartal)'!BA34</f>
        <v>0.36756032171581776</v>
      </c>
      <c r="BB34" s="222">
        <f>'1 Utsläpp'!BB34/'7 Sysselsatta (kvartal)'!BB34</f>
        <v>0.37779255319148936</v>
      </c>
      <c r="BC34" s="222">
        <f>'1 Utsläpp'!BC34/'7 Sysselsatta (kvartal)'!BC34</f>
        <v>0.36036745406824144</v>
      </c>
      <c r="BD34" s="222">
        <f>'1 Utsläpp'!BD34/'7 Sysselsatta (kvartal)'!BD34</f>
        <v>0.33098958333333339</v>
      </c>
      <c r="BE34" s="222">
        <f>'1 Utsläpp'!BE34/'7 Sysselsatta (kvartal)'!BE34</f>
        <v>0.34007585335018964</v>
      </c>
      <c r="BF34" s="222">
        <f>'1 Utsläpp'!BF34/'7 Sysselsatta (kvartal)'!BF34</f>
        <v>0.3347613219094247</v>
      </c>
      <c r="BG34" s="222">
        <f>'1 Utsläpp'!BG34/'7 Sysselsatta (kvartal)'!BG34</f>
        <v>0.32315270935960588</v>
      </c>
      <c r="BH34" s="222">
        <f>'1 Utsläpp'!BH34/'7 Sysselsatta (kvartal)'!BH34</f>
        <v>0.2914425427872861</v>
      </c>
      <c r="BI34" s="222">
        <f>'1 Utsläpp'!BJ34/'7 Sysselsatta (kvartal)'!BJ34</f>
        <v>0.30133982947624849</v>
      </c>
      <c r="BJ34" s="222">
        <f>'1 Utsläpp'!BK34/'7 Sysselsatta (kvartal)'!BK34</f>
        <v>0.29501822600243016</v>
      </c>
      <c r="BK34" s="222">
        <f>'1 Utsläpp'!BL34/'7 Sysselsatta (kvartal)'!BL34</f>
        <v>0.27703523693803161</v>
      </c>
      <c r="BL34" s="222">
        <f>'1 Utsläpp'!BM34/'7 Sysselsatta (kvartal)'!BM34</f>
        <v>0.28197115384615384</v>
      </c>
      <c r="BM34" s="222">
        <f>'1 Utsläpp'!BN34/'7 Sysselsatta (kvartal)'!BN34</f>
        <v>0.28033373063170436</v>
      </c>
      <c r="BN34" s="222">
        <f>'1 Utsläpp'!BO34/'7 Sysselsatta (kvartal)'!BO34</f>
        <v>0.2748510131108462</v>
      </c>
      <c r="BO34" s="222">
        <f>'1 Utsläpp'!BP34/'7 Sysselsatta (kvartal)'!BP34</f>
        <v>0.28637992831541215</v>
      </c>
      <c r="BP34" s="222">
        <f>'1 Utsläpp'!BQ34/'7 Sysselsatta (kvartal)'!BQ34</f>
        <v>0.29321428571428571</v>
      </c>
      <c r="BQ34" s="222">
        <f>'1 Utsläpp'!BR34/'7 Sysselsatta (kvartal)'!BR34</f>
        <v>0.2959667852906287</v>
      </c>
      <c r="BR34" s="222">
        <f>'1 Utsläpp'!BS34/'7 Sysselsatta (kvartal)'!BS34</f>
        <v>0.28476190476190477</v>
      </c>
      <c r="BS34" s="222">
        <f>'1 Utsläpp'!BT34/'7 Sysselsatta (kvartal)'!BT34</f>
        <v>0.2838748495788207</v>
      </c>
      <c r="BT34" s="222">
        <f>'1 Utsläpp'!BU34/'7 Sysselsatta (kvartal)'!BU34</f>
        <v>0.2913357400722022</v>
      </c>
      <c r="BU34" s="222">
        <f>'1 Utsläpp'!BV34/'7 Sysselsatta (kvartal)'!BV34</f>
        <v>0.29471153846153847</v>
      </c>
      <c r="BV34" s="361"/>
    </row>
    <row r="35" spans="1:74" s="41" customFormat="1" ht="15.75" customHeight="1" x14ac:dyDescent="0.3">
      <c r="A35"/>
      <c r="B35" s="212" t="s">
        <v>131</v>
      </c>
      <c r="C35" s="192" t="s">
        <v>18</v>
      </c>
      <c r="D35" s="222">
        <f>'1 Utsläpp'!D35/'7 Sysselsatta (kvartal)'!D35</f>
        <v>8.9856957087126127E-2</v>
      </c>
      <c r="E35" s="222">
        <f>'1 Utsläpp'!E35/'7 Sysselsatta (kvartal)'!E35</f>
        <v>9.1839220462850188E-2</v>
      </c>
      <c r="F35" s="222">
        <f>'1 Utsläpp'!F35/'7 Sysselsatta (kvartal)'!F35</f>
        <v>8.3816964285714293E-2</v>
      </c>
      <c r="G35" s="222">
        <f>'1 Utsläpp'!G35/'7 Sysselsatta (kvartal)'!G35</f>
        <v>8.2452193475815519E-2</v>
      </c>
      <c r="H35" s="222">
        <f>'1 Utsläpp'!H35/'7 Sysselsatta (kvartal)'!H35</f>
        <v>8.6407766990291263E-2</v>
      </c>
      <c r="I35" s="222">
        <f>'1 Utsläpp'!I35/'7 Sysselsatta (kvartal)'!I35</f>
        <v>8.7927107061503418E-2</v>
      </c>
      <c r="J35" s="222">
        <f>'1 Utsläpp'!J35/'7 Sysselsatta (kvartal)'!J35</f>
        <v>8.1770833333333334E-2</v>
      </c>
      <c r="K35" s="222">
        <f>'1 Utsläpp'!K35/'7 Sysselsatta (kvartal)'!K35</f>
        <v>7.9162303664921468E-2</v>
      </c>
      <c r="L35" s="222">
        <f>'1 Utsläpp'!L35/'7 Sysselsatta (kvartal)'!L35</f>
        <v>8.7144482366325368E-2</v>
      </c>
      <c r="M35" s="222">
        <f>'1 Utsläpp'!M35/'7 Sysselsatta (kvartal)'!M35</f>
        <v>8.5454545454545464E-2</v>
      </c>
      <c r="N35" s="222">
        <f>'1 Utsläpp'!N35/'7 Sysselsatta (kvartal)'!N35</f>
        <v>8.105986261040235E-2</v>
      </c>
      <c r="O35" s="222">
        <f>'1 Utsläpp'!O35/'7 Sysselsatta (kvartal)'!O35</f>
        <v>8.1550539744847897E-2</v>
      </c>
      <c r="P35" s="222">
        <f>'1 Utsläpp'!P35/'7 Sysselsatta (kvartal)'!P35</f>
        <v>8.3472803347280342E-2</v>
      </c>
      <c r="Q35" s="222">
        <f>'1 Utsläpp'!Q35/'7 Sysselsatta (kvartal)'!Q35</f>
        <v>8.3221476510067116E-2</v>
      </c>
      <c r="R35" s="222">
        <f>'1 Utsläpp'!R35/'7 Sysselsatta (kvartal)'!R35</f>
        <v>7.7152899824253066E-2</v>
      </c>
      <c r="S35" s="222">
        <f>'1 Utsläpp'!S35/'7 Sysselsatta (kvartal)'!S35</f>
        <v>7.3866666666666678E-2</v>
      </c>
      <c r="T35" s="222">
        <f>'1 Utsläpp'!T35/'7 Sysselsatta (kvartal)'!T35</f>
        <v>7.7490039840637445E-2</v>
      </c>
      <c r="U35" s="222">
        <f>'1 Utsläpp'!U35/'7 Sysselsatta (kvartal)'!U35</f>
        <v>7.550644567219153E-2</v>
      </c>
      <c r="V35" s="222">
        <f>'1 Utsläpp'!V35/'7 Sysselsatta (kvartal)'!V35</f>
        <v>7.3421052631578942E-2</v>
      </c>
      <c r="W35" s="222">
        <f>'1 Utsläpp'!W35/'7 Sysselsatta (kvartal)'!W35</f>
        <v>6.9662921348314616E-2</v>
      </c>
      <c r="X35" s="222">
        <f>'1 Utsläpp'!X35/'7 Sysselsatta (kvartal)'!X35</f>
        <v>7.153488372093024E-2</v>
      </c>
      <c r="Y35" s="222">
        <f>'1 Utsläpp'!Y35/'7 Sysselsatta (kvartal)'!Y35</f>
        <v>7.3478260869565215E-2</v>
      </c>
      <c r="Z35" s="222">
        <f>'1 Utsläpp'!Z35/'7 Sysselsatta (kvartal)'!Z35</f>
        <v>7.1098265895953749E-2</v>
      </c>
      <c r="AA35" s="222">
        <f>'1 Utsläpp'!AA35/'7 Sysselsatta (kvartal)'!AA35</f>
        <v>6.4086193136472458E-2</v>
      </c>
      <c r="AB35" s="222">
        <f>'1 Utsläpp'!AB35/'7 Sysselsatta (kvartal)'!AB35</f>
        <v>6.5654813529921946E-2</v>
      </c>
      <c r="AC35" s="222">
        <f>'1 Utsläpp'!AC35/'7 Sysselsatta (kvartal)'!AC35</f>
        <v>6.7692307692307691E-2</v>
      </c>
      <c r="AD35" s="222">
        <f>'1 Utsläpp'!AD35/'7 Sysselsatta (kvartal)'!AD35</f>
        <v>6.5061162079510695E-2</v>
      </c>
      <c r="AE35" s="222">
        <f>'1 Utsläpp'!AE35/'7 Sysselsatta (kvartal)'!AE35</f>
        <v>6.0118606375092656E-2</v>
      </c>
      <c r="AF35" s="222">
        <f>'1 Utsläpp'!AF35/'7 Sysselsatta (kvartal)'!AF35</f>
        <v>6.3716814159292035E-2</v>
      </c>
      <c r="AG35" s="222">
        <f>'1 Utsläpp'!AG35/'7 Sysselsatta (kvartal)'!AG35</f>
        <v>6.7993754879000792E-2</v>
      </c>
      <c r="AH35" s="222">
        <f>'1 Utsläpp'!AH35/'7 Sysselsatta (kvartal)'!AH35</f>
        <v>6.3304721030042907E-2</v>
      </c>
      <c r="AI35" s="222">
        <f>'1 Utsläpp'!AI35/'7 Sysselsatta (kvartal)'!AI35</f>
        <v>6.1717612809315869E-2</v>
      </c>
      <c r="AJ35" s="222">
        <f>'1 Utsläpp'!AJ35/'7 Sysselsatta (kvartal)'!AJ35</f>
        <v>5.4551676933607116E-2</v>
      </c>
      <c r="AK35" s="222">
        <f>'1 Utsläpp'!AK35/'7 Sysselsatta (kvartal)'!AK35</f>
        <v>6.2710674157303373E-2</v>
      </c>
      <c r="AL35" s="222">
        <f>'1 Utsläpp'!AL35/'7 Sysselsatta (kvartal)'!AL35</f>
        <v>5.7231920199501241E-2</v>
      </c>
      <c r="AM35" s="222">
        <f>'1 Utsläpp'!AM35/'7 Sysselsatta (kvartal)'!AM35</f>
        <v>5.7359735973597357E-2</v>
      </c>
      <c r="AN35" s="222">
        <f>'1 Utsläpp'!AN35/'7 Sysselsatta (kvartal)'!AN35</f>
        <v>5.3473684210526319E-2</v>
      </c>
      <c r="AO35" s="222">
        <f>'1 Utsläpp'!AO35/'7 Sysselsatta (kvartal)'!AO35</f>
        <v>6.4167916041979009E-2</v>
      </c>
      <c r="AP35" s="222">
        <f>'1 Utsläpp'!AP35/'7 Sysselsatta (kvartal)'!AP35</f>
        <v>5.8767772511848344E-2</v>
      </c>
      <c r="AQ35" s="222">
        <f>'1 Utsläpp'!AQ35/'7 Sysselsatta (kvartal)'!AQ35</f>
        <v>5.8071428571428579E-2</v>
      </c>
      <c r="AR35" s="222">
        <f>'1 Utsläpp'!AR35/'7 Sysselsatta (kvartal)'!AR35</f>
        <v>4.978962131837307E-2</v>
      </c>
      <c r="AS35" s="222">
        <f>'1 Utsläpp'!AS35/'7 Sysselsatta (kvartal)'!AS35</f>
        <v>6.1019490254872563E-2</v>
      </c>
      <c r="AT35" s="222">
        <f>'1 Utsläpp'!AT35/'7 Sysselsatta (kvartal)'!AT35</f>
        <v>5.7397260273972607E-2</v>
      </c>
      <c r="AU35" s="222">
        <f>'1 Utsläpp'!AU35/'7 Sysselsatta (kvartal)'!AU35</f>
        <v>5.8013544018058687E-2</v>
      </c>
      <c r="AV35" s="222">
        <f>'1 Utsläpp'!AV35/'7 Sysselsatta (kvartal)'!AV35</f>
        <v>5.0690184049079753E-2</v>
      </c>
      <c r="AW35" s="222">
        <f>'1 Utsläpp'!AW35/'7 Sysselsatta (kvartal)'!AW35</f>
        <v>5.9158222915042864E-2</v>
      </c>
      <c r="AX35" s="222">
        <f>'1 Utsläpp'!AX35/'7 Sysselsatta (kvartal)'!AX35</f>
        <v>5.678027556200145E-2</v>
      </c>
      <c r="AY35" s="222">
        <f>'1 Utsläpp'!AY35/'7 Sysselsatta (kvartal)'!AY35</f>
        <v>5.5564142194744974E-2</v>
      </c>
      <c r="AZ35" s="222">
        <f>'1 Utsläpp'!AZ35/'7 Sysselsatta (kvartal)'!AZ35</f>
        <v>4.980901451489686E-2</v>
      </c>
      <c r="BA35" s="222">
        <f>'1 Utsläpp'!BA35/'7 Sysselsatta (kvartal)'!BA35</f>
        <v>5.0415094339622636E-2</v>
      </c>
      <c r="BB35" s="222">
        <f>'1 Utsläpp'!BB35/'7 Sysselsatta (kvartal)'!BB35</f>
        <v>5.4283604135893643E-2</v>
      </c>
      <c r="BC35" s="222">
        <f>'1 Utsläpp'!BC35/'7 Sysselsatta (kvartal)'!BC35</f>
        <v>5.1758409785932713E-2</v>
      </c>
      <c r="BD35" s="222">
        <f>'1 Utsläpp'!BD35/'7 Sysselsatta (kvartal)'!BD35</f>
        <v>4.6379044684129421E-2</v>
      </c>
      <c r="BE35" s="222">
        <f>'1 Utsläpp'!BE35/'7 Sysselsatta (kvartal)'!BE35</f>
        <v>5.3641881638846735E-2</v>
      </c>
      <c r="BF35" s="222">
        <f>'1 Utsläpp'!BF35/'7 Sysselsatta (kvartal)'!BF35</f>
        <v>5.4071900220102713E-2</v>
      </c>
      <c r="BG35" s="222">
        <f>'1 Utsläpp'!BG35/'7 Sysselsatta (kvartal)'!BG35</f>
        <v>5.0227963525835868E-2</v>
      </c>
      <c r="BH35" s="222">
        <f>'1 Utsläpp'!BH35/'7 Sysselsatta (kvartal)'!BH35</f>
        <v>4.2966360856269113E-2</v>
      </c>
      <c r="BI35" s="222">
        <f>'1 Utsläpp'!BJ35/'7 Sysselsatta (kvartal)'!BJ35</f>
        <v>4.6159527326440172E-2</v>
      </c>
      <c r="BJ35" s="222">
        <f>'1 Utsläpp'!BK35/'7 Sysselsatta (kvartal)'!BK35</f>
        <v>4.5136778115501527E-2</v>
      </c>
      <c r="BK35" s="222">
        <f>'1 Utsläpp'!BL35/'7 Sysselsatta (kvartal)'!BL35</f>
        <v>4.3284727551803522E-2</v>
      </c>
      <c r="BL35" s="222">
        <f>'1 Utsläpp'!BM35/'7 Sysselsatta (kvartal)'!BM35</f>
        <v>4.6697038724373585E-2</v>
      </c>
      <c r="BM35" s="222">
        <f>'1 Utsläpp'!BN35/'7 Sysselsatta (kvartal)'!BN35</f>
        <v>4.5750184774575015E-2</v>
      </c>
      <c r="BN35" s="222">
        <f>'1 Utsläpp'!BO35/'7 Sysselsatta (kvartal)'!BO35</f>
        <v>4.4275966641394993E-2</v>
      </c>
      <c r="BO35" s="222">
        <f>'1 Utsläpp'!BP35/'7 Sysselsatta (kvartal)'!BP35</f>
        <v>5.0344299923488912E-2</v>
      </c>
      <c r="BP35" s="222">
        <f>'1 Utsläpp'!BQ35/'7 Sysselsatta (kvartal)'!BQ35</f>
        <v>5.3469079939668179E-2</v>
      </c>
      <c r="BQ35" s="222">
        <f>'1 Utsläpp'!BR35/'7 Sysselsatta (kvartal)'!BR35</f>
        <v>5.3660322108345537E-2</v>
      </c>
      <c r="BR35" s="222">
        <f>'1 Utsläpp'!BS35/'7 Sysselsatta (kvartal)'!BS35</f>
        <v>4.9395770392749241E-2</v>
      </c>
      <c r="BS35" s="222">
        <f>'1 Utsläpp'!BT35/'7 Sysselsatta (kvartal)'!BT35</f>
        <v>4.7503782148260218E-2</v>
      </c>
      <c r="BT35" s="222">
        <f>'1 Utsläpp'!BU35/'7 Sysselsatta (kvartal)'!BU35</f>
        <v>5.0523168908819124E-2</v>
      </c>
      <c r="BU35" s="222">
        <f>'1 Utsläpp'!BV35/'7 Sysselsatta (kvartal)'!BV35</f>
        <v>5.0947521865889217E-2</v>
      </c>
      <c r="BV35" s="361"/>
    </row>
    <row r="36" spans="1:74" s="41" customFormat="1" ht="15.75" customHeight="1" x14ac:dyDescent="0.3">
      <c r="A36"/>
      <c r="B36" s="212" t="s">
        <v>132</v>
      </c>
      <c r="C36" s="192" t="s">
        <v>19</v>
      </c>
      <c r="D36" s="222">
        <f>'1 Utsläpp'!D36/'7 Sysselsatta (kvartal)'!D36</f>
        <v>0.82027972027972029</v>
      </c>
      <c r="E36" s="222">
        <f>'1 Utsläpp'!E36/'7 Sysselsatta (kvartal)'!E36</f>
        <v>0.85805739514348789</v>
      </c>
      <c r="F36" s="222">
        <f>'1 Utsläpp'!F36/'7 Sysselsatta (kvartal)'!F36</f>
        <v>0.74319066147859925</v>
      </c>
      <c r="G36" s="222">
        <f>'1 Utsläpp'!G36/'7 Sysselsatta (kvartal)'!G36</f>
        <v>0.79999999999999993</v>
      </c>
      <c r="H36" s="222">
        <f>'1 Utsläpp'!H36/'7 Sysselsatta (kvartal)'!H36</f>
        <v>0.82180094786729851</v>
      </c>
      <c r="I36" s="222">
        <f>'1 Utsläpp'!I36/'7 Sysselsatta (kvartal)'!I36</f>
        <v>0.84078947368421053</v>
      </c>
      <c r="J36" s="222">
        <f>'1 Utsläpp'!J36/'7 Sysselsatta (kvartal)'!J36</f>
        <v>0.76</v>
      </c>
      <c r="K36" s="222">
        <f>'1 Utsläpp'!K36/'7 Sysselsatta (kvartal)'!K36</f>
        <v>0.81659388646288211</v>
      </c>
      <c r="L36" s="222">
        <f>'1 Utsläpp'!L36/'7 Sysselsatta (kvartal)'!L36</f>
        <v>0.81255707762557094</v>
      </c>
      <c r="M36" s="222">
        <f>'1 Utsläpp'!M36/'7 Sysselsatta (kvartal)'!M36</f>
        <v>0.8077894736842105</v>
      </c>
      <c r="N36" s="222">
        <f>'1 Utsläpp'!N36/'7 Sysselsatta (kvartal)'!N36</f>
        <v>0.73339587242026272</v>
      </c>
      <c r="O36" s="222">
        <f>'1 Utsläpp'!O36/'7 Sysselsatta (kvartal)'!O36</f>
        <v>0.82426160337552745</v>
      </c>
      <c r="P36" s="222">
        <f>'1 Utsläpp'!P36/'7 Sysselsatta (kvartal)'!P36</f>
        <v>0.86344827586206907</v>
      </c>
      <c r="Q36" s="222">
        <f>'1 Utsläpp'!Q36/'7 Sysselsatta (kvartal)'!Q36</f>
        <v>0.86386554621848732</v>
      </c>
      <c r="R36" s="222">
        <f>'1 Utsläpp'!R36/'7 Sysselsatta (kvartal)'!R36</f>
        <v>0.76493506493506491</v>
      </c>
      <c r="S36" s="222">
        <f>'1 Utsläpp'!S36/'7 Sysselsatta (kvartal)'!S36</f>
        <v>0.83816631130063979</v>
      </c>
      <c r="T36" s="222">
        <f>'1 Utsläpp'!T36/'7 Sysselsatta (kvartal)'!T36</f>
        <v>0.81059602649006623</v>
      </c>
      <c r="U36" s="222">
        <f>'1 Utsläpp'!U36/'7 Sysselsatta (kvartal)'!U36</f>
        <v>0.78556910569105687</v>
      </c>
      <c r="V36" s="222">
        <f>'1 Utsläpp'!V36/'7 Sysselsatta (kvartal)'!V36</f>
        <v>0.70252252252252256</v>
      </c>
      <c r="W36" s="222">
        <f>'1 Utsläpp'!W36/'7 Sysselsatta (kvartal)'!W36</f>
        <v>0.77154471544715442</v>
      </c>
      <c r="X36" s="222">
        <f>'1 Utsläpp'!X36/'7 Sysselsatta (kvartal)'!X36</f>
        <v>0.77180616740088104</v>
      </c>
      <c r="Y36" s="222">
        <f>'1 Utsläpp'!Y36/'7 Sysselsatta (kvartal)'!Y36</f>
        <v>0.74554263565891465</v>
      </c>
      <c r="Z36" s="222">
        <f>'1 Utsläpp'!Z36/'7 Sysselsatta (kvartal)'!Z36</f>
        <v>0.68178633975481606</v>
      </c>
      <c r="AA36" s="222">
        <f>'1 Utsläpp'!AA36/'7 Sysselsatta (kvartal)'!AA36</f>
        <v>0.72347140039447733</v>
      </c>
      <c r="AB36" s="222">
        <f>'1 Utsläpp'!AB36/'7 Sysselsatta (kvartal)'!AB36</f>
        <v>0.71355932203389827</v>
      </c>
      <c r="AC36" s="222">
        <f>'1 Utsläpp'!AC36/'7 Sysselsatta (kvartal)'!AC36</f>
        <v>0.67653429602888082</v>
      </c>
      <c r="AD36" s="222">
        <f>'1 Utsläpp'!AD36/'7 Sysselsatta (kvartal)'!AD36</f>
        <v>0.64412265758091991</v>
      </c>
      <c r="AE36" s="222">
        <f>'1 Utsläpp'!AE36/'7 Sysselsatta (kvartal)'!AE36</f>
        <v>0.70425531914893602</v>
      </c>
      <c r="AF36" s="222">
        <f>'1 Utsläpp'!AF36/'7 Sysselsatta (kvartal)'!AF36</f>
        <v>0.66515748031496069</v>
      </c>
      <c r="AG36" s="222">
        <f>'1 Utsläpp'!AG36/'7 Sysselsatta (kvartal)'!AG36</f>
        <v>0.65676156583629886</v>
      </c>
      <c r="AH36" s="222">
        <f>'1 Utsläpp'!AH36/'7 Sysselsatta (kvartal)'!AH36</f>
        <v>0.63062605752961087</v>
      </c>
      <c r="AI36" s="222">
        <f>'1 Utsläpp'!AI36/'7 Sysselsatta (kvartal)'!AI36</f>
        <v>0.68409090909090908</v>
      </c>
      <c r="AJ36" s="222">
        <f>'1 Utsläpp'!AJ36/'7 Sysselsatta (kvartal)'!AJ36</f>
        <v>0.63030303030303025</v>
      </c>
      <c r="AK36" s="222">
        <f>'1 Utsläpp'!AK36/'7 Sysselsatta (kvartal)'!AK36</f>
        <v>0.59403747870528101</v>
      </c>
      <c r="AL36" s="222">
        <f>'1 Utsläpp'!AL36/'7 Sysselsatta (kvartal)'!AL36</f>
        <v>0.59190082644628106</v>
      </c>
      <c r="AM36" s="222">
        <f>'1 Utsläpp'!AM36/'7 Sysselsatta (kvartal)'!AM36</f>
        <v>0.6204339963833635</v>
      </c>
      <c r="AN36" s="222">
        <f>'1 Utsläpp'!AN36/'7 Sysselsatta (kvartal)'!AN36</f>
        <v>0.57679558011049725</v>
      </c>
      <c r="AO36" s="222">
        <f>'1 Utsläpp'!AO36/'7 Sysselsatta (kvartal)'!AO36</f>
        <v>0.57173202614379082</v>
      </c>
      <c r="AP36" s="222">
        <f>'1 Utsläpp'!AP36/'7 Sysselsatta (kvartal)'!AP36</f>
        <v>0.55741324921135649</v>
      </c>
      <c r="AQ36" s="222">
        <f>'1 Utsläpp'!AQ36/'7 Sysselsatta (kvartal)'!AQ36</f>
        <v>0.57260273972602738</v>
      </c>
      <c r="AR36" s="222">
        <f>'1 Utsläpp'!AR36/'7 Sysselsatta (kvartal)'!AR36</f>
        <v>0.52032374100719425</v>
      </c>
      <c r="AS36" s="222">
        <f>'1 Utsläpp'!AS36/'7 Sysselsatta (kvartal)'!AS36</f>
        <v>0.53565640194489461</v>
      </c>
      <c r="AT36" s="222">
        <f>'1 Utsläpp'!AT36/'7 Sysselsatta (kvartal)'!AT36</f>
        <v>0.52698907956318264</v>
      </c>
      <c r="AU36" s="222">
        <f>'1 Utsläpp'!AU36/'7 Sysselsatta (kvartal)'!AU36</f>
        <v>0.51456628477905075</v>
      </c>
      <c r="AV36" s="222">
        <f>'1 Utsläpp'!AV36/'7 Sysselsatta (kvartal)'!AV36</f>
        <v>0.4951013513513513</v>
      </c>
      <c r="AW36" s="222">
        <f>'1 Utsläpp'!AW36/'7 Sysselsatta (kvartal)'!AW36</f>
        <v>0.52574568288854007</v>
      </c>
      <c r="AX36" s="222">
        <f>'1 Utsläpp'!AX36/'7 Sysselsatta (kvartal)'!AX36</f>
        <v>0.53038759689922477</v>
      </c>
      <c r="AY36" s="222">
        <f>'1 Utsläpp'!AY36/'7 Sysselsatta (kvartal)'!AY36</f>
        <v>0.53546218487394959</v>
      </c>
      <c r="AZ36" s="222">
        <f>'1 Utsläpp'!AZ36/'7 Sysselsatta (kvartal)'!AZ36</f>
        <v>0.47235772357723577</v>
      </c>
      <c r="BA36" s="222">
        <f>'1 Utsläpp'!BA36/'7 Sysselsatta (kvartal)'!BA36</f>
        <v>0.51483420593368245</v>
      </c>
      <c r="BB36" s="222">
        <f>'1 Utsläpp'!BB36/'7 Sysselsatta (kvartal)'!BB36</f>
        <v>0.55696864111498257</v>
      </c>
      <c r="BC36" s="222">
        <f>'1 Utsläpp'!BC36/'7 Sysselsatta (kvartal)'!BC36</f>
        <v>0.5428063943161634</v>
      </c>
      <c r="BD36" s="222">
        <f>'1 Utsläpp'!BD36/'7 Sysselsatta (kvartal)'!BD36</f>
        <v>0.49764918625678123</v>
      </c>
      <c r="BE36" s="222">
        <f>'1 Utsläpp'!BE36/'7 Sysselsatta (kvartal)'!BE36</f>
        <v>0.56133567662565909</v>
      </c>
      <c r="BF36" s="222">
        <f>'1 Utsläpp'!BF36/'7 Sysselsatta (kvartal)'!BF36</f>
        <v>0.51738437001594895</v>
      </c>
      <c r="BG36" s="222">
        <f>'1 Utsläpp'!BG36/'7 Sysselsatta (kvartal)'!BG36</f>
        <v>0.48228663446054748</v>
      </c>
      <c r="BH36" s="222">
        <f>'1 Utsläpp'!BH36/'7 Sysselsatta (kvartal)'!BH36</f>
        <v>0.44491114701130857</v>
      </c>
      <c r="BI36" s="222">
        <f>'1 Utsläpp'!BJ36/'7 Sysselsatta (kvartal)'!BJ36</f>
        <v>0.41317280453257799</v>
      </c>
      <c r="BJ36" s="222">
        <f>'1 Utsläpp'!BK36/'7 Sysselsatta (kvartal)'!BK36</f>
        <v>0.42742175856929959</v>
      </c>
      <c r="BK36" s="222">
        <f>'1 Utsläpp'!BL36/'7 Sysselsatta (kvartal)'!BL36</f>
        <v>0.4477996965098634</v>
      </c>
      <c r="BL36" s="222">
        <f>'1 Utsläpp'!BM36/'7 Sysselsatta (kvartal)'!BM36</f>
        <v>0.453410740203193</v>
      </c>
      <c r="BM36" s="222">
        <f>'1 Utsläpp'!BN36/'7 Sysselsatta (kvartal)'!BN36</f>
        <v>0.42411444141689369</v>
      </c>
      <c r="BN36" s="222">
        <f>'1 Utsläpp'!BO36/'7 Sysselsatta (kvartal)'!BO36</f>
        <v>0.44491279069767442</v>
      </c>
      <c r="BO36" s="222">
        <f>'1 Utsläpp'!BP36/'7 Sysselsatta (kvartal)'!BP36</f>
        <v>0.55358208955223887</v>
      </c>
      <c r="BP36" s="222">
        <f>'1 Utsläpp'!BQ36/'7 Sysselsatta (kvartal)'!BQ36</f>
        <v>0.56436781609195408</v>
      </c>
      <c r="BQ36" s="222">
        <f>'1 Utsläpp'!BR36/'7 Sysselsatta (kvartal)'!BR36</f>
        <v>0.54917582417582411</v>
      </c>
      <c r="BR36" s="222">
        <f>'1 Utsläpp'!BS36/'7 Sysselsatta (kvartal)'!BS36</f>
        <v>0.53435225618631732</v>
      </c>
      <c r="BS36" s="222">
        <f>'1 Utsläpp'!BT36/'7 Sysselsatta (kvartal)'!BT36</f>
        <v>0.52300751879699248</v>
      </c>
      <c r="BT36" s="222">
        <f>'1 Utsläpp'!BU36/'7 Sysselsatta (kvartal)'!BU36</f>
        <v>0.53671988388969516</v>
      </c>
      <c r="BU36" s="222">
        <f>'1 Utsläpp'!BV36/'7 Sysselsatta (kvartal)'!BV36</f>
        <v>0.52102351313969575</v>
      </c>
      <c r="BV36" s="361"/>
    </row>
    <row r="37" spans="1:74" s="41" customFormat="1" ht="15.75" customHeight="1" x14ac:dyDescent="0.3">
      <c r="A37"/>
      <c r="B37" s="212" t="s">
        <v>133</v>
      </c>
      <c r="C37" s="192" t="s">
        <v>20</v>
      </c>
      <c r="D37" s="222">
        <f>'1 Utsläpp'!D37/'7 Sysselsatta (kvartal)'!D37</f>
        <v>0.52255520504731867</v>
      </c>
      <c r="E37" s="222">
        <f>'1 Utsläpp'!E37/'7 Sysselsatta (kvartal)'!E37</f>
        <v>0.56546052631578958</v>
      </c>
      <c r="F37" s="222">
        <f>'1 Utsläpp'!F37/'7 Sysselsatta (kvartal)'!F37</f>
        <v>0.53854838709677422</v>
      </c>
      <c r="G37" s="222">
        <f>'1 Utsläpp'!G37/'7 Sysselsatta (kvartal)'!G37</f>
        <v>0.49295558958652375</v>
      </c>
      <c r="H37" s="222">
        <f>'1 Utsläpp'!H37/'7 Sysselsatta (kvartal)'!H37</f>
        <v>0.4669254658385093</v>
      </c>
      <c r="I37" s="222">
        <f>'1 Utsläpp'!I37/'7 Sysselsatta (kvartal)'!I37</f>
        <v>0.54459234608985019</v>
      </c>
      <c r="J37" s="222">
        <f>'1 Utsläpp'!J37/'7 Sysselsatta (kvartal)'!J37</f>
        <v>0.49519519519519517</v>
      </c>
      <c r="K37" s="222">
        <f>'1 Utsläpp'!K37/'7 Sysselsatta (kvartal)'!K37</f>
        <v>0.47391304347826091</v>
      </c>
      <c r="L37" s="222">
        <f>'1 Utsläpp'!L37/'7 Sysselsatta (kvartal)'!L37</f>
        <v>0.51116138763197594</v>
      </c>
      <c r="M37" s="222">
        <f>'1 Utsläpp'!M37/'7 Sysselsatta (kvartal)'!M37</f>
        <v>0.55161290322580647</v>
      </c>
      <c r="N37" s="222">
        <f>'1 Utsläpp'!N37/'7 Sysselsatta (kvartal)'!N37</f>
        <v>0.48839541547277943</v>
      </c>
      <c r="O37" s="222">
        <f>'1 Utsläpp'!O37/'7 Sysselsatta (kvartal)'!O37</f>
        <v>0.50271041369472191</v>
      </c>
      <c r="P37" s="222">
        <f>'1 Utsläpp'!P37/'7 Sysselsatta (kvartal)'!P37</f>
        <v>0.55981452859350844</v>
      </c>
      <c r="Q37" s="222">
        <f>'1 Utsläpp'!Q37/'7 Sysselsatta (kvartal)'!Q37</f>
        <v>0.60916666666666663</v>
      </c>
      <c r="R37" s="222">
        <f>'1 Utsläpp'!R37/'7 Sysselsatta (kvartal)'!R37</f>
        <v>0.52174556213017764</v>
      </c>
      <c r="S37" s="222">
        <f>'1 Utsläpp'!S37/'7 Sysselsatta (kvartal)'!S37</f>
        <v>0.50830860534124622</v>
      </c>
      <c r="T37" s="222">
        <f>'1 Utsläpp'!T37/'7 Sysselsatta (kvartal)'!T37</f>
        <v>0.46106983655274891</v>
      </c>
      <c r="U37" s="222">
        <f>'1 Utsläpp'!U37/'7 Sysselsatta (kvartal)'!U37</f>
        <v>0.51045751633986924</v>
      </c>
      <c r="V37" s="222">
        <f>'1 Utsläpp'!V37/'7 Sysselsatta (kvartal)'!V37</f>
        <v>0.46651651651651654</v>
      </c>
      <c r="W37" s="222">
        <f>'1 Utsläpp'!W37/'7 Sysselsatta (kvartal)'!W37</f>
        <v>0.43405994550408716</v>
      </c>
      <c r="X37" s="222">
        <f>'1 Utsläpp'!X37/'7 Sysselsatta (kvartal)'!X37</f>
        <v>0.42964539007092195</v>
      </c>
      <c r="Y37" s="222">
        <f>'1 Utsläpp'!Y37/'7 Sysselsatta (kvartal)'!Y37</f>
        <v>0.48021978021978018</v>
      </c>
      <c r="Z37" s="222">
        <f>'1 Utsläpp'!Z37/'7 Sysselsatta (kvartal)'!Z37</f>
        <v>0.43081312410841655</v>
      </c>
      <c r="AA37" s="222">
        <f>'1 Utsläpp'!AA37/'7 Sysselsatta (kvartal)'!AA37</f>
        <v>0.39306666666666668</v>
      </c>
      <c r="AB37" s="222">
        <f>'1 Utsläpp'!AB37/'7 Sysselsatta (kvartal)'!AB37</f>
        <v>0.39389110225763613</v>
      </c>
      <c r="AC37" s="222">
        <f>'1 Utsläpp'!AC37/'7 Sysselsatta (kvartal)'!AC37</f>
        <v>0.45029325513196478</v>
      </c>
      <c r="AD37" s="222">
        <f>'1 Utsläpp'!AD37/'7 Sysselsatta (kvartal)'!AD37</f>
        <v>0.41428571428571426</v>
      </c>
      <c r="AE37" s="222">
        <f>'1 Utsläpp'!AE37/'7 Sysselsatta (kvartal)'!AE37</f>
        <v>0.41291666666666665</v>
      </c>
      <c r="AF37" s="222">
        <f>'1 Utsläpp'!AF37/'7 Sysselsatta (kvartal)'!AF37</f>
        <v>0.32222222222222219</v>
      </c>
      <c r="AG37" s="222">
        <f>'1 Utsläpp'!AG37/'7 Sysselsatta (kvartal)'!AG37</f>
        <v>0.38908819133034378</v>
      </c>
      <c r="AH37" s="222">
        <f>'1 Utsläpp'!AH37/'7 Sysselsatta (kvartal)'!AH37</f>
        <v>0.37829787234042556</v>
      </c>
      <c r="AI37" s="222">
        <f>'1 Utsläpp'!AI37/'7 Sysselsatta (kvartal)'!AI37</f>
        <v>0.34717241379310348</v>
      </c>
      <c r="AJ37" s="222">
        <f>'1 Utsläpp'!AJ37/'7 Sysselsatta (kvartal)'!AJ37</f>
        <v>0.32304409672830731</v>
      </c>
      <c r="AK37" s="222">
        <f>'1 Utsläpp'!AK37/'7 Sysselsatta (kvartal)'!AK37</f>
        <v>0.36594516594516596</v>
      </c>
      <c r="AL37" s="222">
        <f>'1 Utsläpp'!AL37/'7 Sysselsatta (kvartal)'!AL37</f>
        <v>0.36596638655462183</v>
      </c>
      <c r="AM37" s="222">
        <f>'1 Utsläpp'!AM37/'7 Sysselsatta (kvartal)'!AM37</f>
        <v>0.32930107526881719</v>
      </c>
      <c r="AN37" s="222">
        <f>'1 Utsläpp'!AN37/'7 Sysselsatta (kvartal)'!AN37</f>
        <v>0.32089985486211897</v>
      </c>
      <c r="AO37" s="222">
        <f>'1 Utsläpp'!AO37/'7 Sysselsatta (kvartal)'!AO37</f>
        <v>0.37014925373134328</v>
      </c>
      <c r="AP37" s="222">
        <f>'1 Utsläpp'!AP37/'7 Sysselsatta (kvartal)'!AP37</f>
        <v>0.35167130919220058</v>
      </c>
      <c r="AQ37" s="222">
        <f>'1 Utsläpp'!AQ37/'7 Sysselsatta (kvartal)'!AQ37</f>
        <v>0.30773263433813897</v>
      </c>
      <c r="AR37" s="222">
        <f>'1 Utsläpp'!AR37/'7 Sysselsatta (kvartal)'!AR37</f>
        <v>0.31142857142857144</v>
      </c>
      <c r="AS37" s="222">
        <f>'1 Utsläpp'!AS37/'7 Sysselsatta (kvartal)'!AS37</f>
        <v>0.34933333333333333</v>
      </c>
      <c r="AT37" s="222">
        <f>'1 Utsläpp'!AT37/'7 Sysselsatta (kvartal)'!AT37</f>
        <v>0.3297699594046008</v>
      </c>
      <c r="AU37" s="222">
        <f>'1 Utsläpp'!AU37/'7 Sysselsatta (kvartal)'!AU37</f>
        <v>0.2915474642392718</v>
      </c>
      <c r="AV37" s="222">
        <f>'1 Utsläpp'!AV37/'7 Sysselsatta (kvartal)'!AV37</f>
        <v>0.28464788732394369</v>
      </c>
      <c r="AW37" s="222">
        <f>'1 Utsläpp'!AW37/'7 Sysselsatta (kvartal)'!AW37</f>
        <v>0.32387640449438199</v>
      </c>
      <c r="AX37" s="222">
        <f>'1 Utsläpp'!AX37/'7 Sysselsatta (kvartal)'!AX37</f>
        <v>0.33333333333333331</v>
      </c>
      <c r="AY37" s="222">
        <f>'1 Utsläpp'!AY37/'7 Sysselsatta (kvartal)'!AY37</f>
        <v>0.31241084165477889</v>
      </c>
      <c r="AZ37" s="222">
        <f>'1 Utsläpp'!AZ37/'7 Sysselsatta (kvartal)'!AZ37</f>
        <v>0.2853314527503526</v>
      </c>
      <c r="BA37" s="222">
        <f>'1 Utsläpp'!BA37/'7 Sysselsatta (kvartal)'!BA37</f>
        <v>0.29528571428571432</v>
      </c>
      <c r="BB37" s="222">
        <f>'1 Utsläpp'!BB37/'7 Sysselsatta (kvartal)'!BB37</f>
        <v>0.32279202279202279</v>
      </c>
      <c r="BC37" s="222">
        <f>'1 Utsläpp'!BC37/'7 Sysselsatta (kvartal)'!BC37</f>
        <v>0.29274755927475588</v>
      </c>
      <c r="BD37" s="222">
        <f>'1 Utsläpp'!BD37/'7 Sysselsatta (kvartal)'!BD37</f>
        <v>0.26889534883720934</v>
      </c>
      <c r="BE37" s="222">
        <f>'1 Utsläpp'!BE37/'7 Sysselsatta (kvartal)'!BE37</f>
        <v>0.30480225988700566</v>
      </c>
      <c r="BF37" s="222">
        <f>'1 Utsläpp'!BF37/'7 Sysselsatta (kvartal)'!BF37</f>
        <v>0.31362359550561791</v>
      </c>
      <c r="BG37" s="222">
        <f>'1 Utsläpp'!BG37/'7 Sysselsatta (kvartal)'!BG37</f>
        <v>0.27647058823529413</v>
      </c>
      <c r="BH37" s="222">
        <f>'1 Utsläpp'!BH37/'7 Sysselsatta (kvartal)'!BH37</f>
        <v>0.23665283540802212</v>
      </c>
      <c r="BI37" s="222">
        <f>'1 Utsläpp'!BJ37/'7 Sysselsatta (kvartal)'!BJ37</f>
        <v>0.25771349862258958</v>
      </c>
      <c r="BJ37" s="222">
        <f>'1 Utsläpp'!BK37/'7 Sysselsatta (kvartal)'!BK37</f>
        <v>0.24476190476190474</v>
      </c>
      <c r="BK37" s="222">
        <f>'1 Utsläpp'!BL37/'7 Sysselsatta (kvartal)'!BL37</f>
        <v>0.22699724517906339</v>
      </c>
      <c r="BL37" s="222">
        <f>'1 Utsläpp'!BM37/'7 Sysselsatta (kvartal)'!BM37</f>
        <v>0.23967611336032393</v>
      </c>
      <c r="BM37" s="222">
        <f>'1 Utsläpp'!BN37/'7 Sysselsatta (kvartal)'!BN37</f>
        <v>0.24363885088919288</v>
      </c>
      <c r="BN37" s="222">
        <f>'1 Utsläpp'!BO37/'7 Sysselsatta (kvartal)'!BO37</f>
        <v>0.2291275167785235</v>
      </c>
      <c r="BO37" s="222">
        <f>'1 Utsläpp'!BP37/'7 Sysselsatta (kvartal)'!BP37</f>
        <v>0.27002724795640326</v>
      </c>
      <c r="BP37" s="222">
        <f>'1 Utsläpp'!BQ37/'7 Sysselsatta (kvartal)'!BQ37</f>
        <v>0.28416107382550337</v>
      </c>
      <c r="BQ37" s="222">
        <f>'1 Utsläpp'!BR37/'7 Sysselsatta (kvartal)'!BR37</f>
        <v>0.29740437158469946</v>
      </c>
      <c r="BR37" s="222">
        <f>'1 Utsläpp'!BS37/'7 Sysselsatta (kvartal)'!BS37</f>
        <v>0.26397849462365591</v>
      </c>
      <c r="BS37" s="222">
        <f>'1 Utsläpp'!BT37/'7 Sysselsatta (kvartal)'!BT37</f>
        <v>0.26511299435028252</v>
      </c>
      <c r="BT37" s="222">
        <f>'1 Utsläpp'!BU37/'7 Sysselsatta (kvartal)'!BU37</f>
        <v>0.277731673582296</v>
      </c>
      <c r="BU37" s="222">
        <f>'1 Utsläpp'!BV37/'7 Sysselsatta (kvartal)'!BV37</f>
        <v>0.28976157082748949</v>
      </c>
      <c r="BV37" s="361"/>
    </row>
    <row r="38" spans="1:74" s="41" customFormat="1" ht="15.75" customHeight="1" x14ac:dyDescent="0.3">
      <c r="A38"/>
      <c r="B38" s="212" t="s">
        <v>134</v>
      </c>
      <c r="C38" s="192" t="s">
        <v>50</v>
      </c>
      <c r="D38" s="222">
        <f>'1 Utsläpp'!D38/'7 Sysselsatta (kvartal)'!D38</f>
        <v>5.2870090634441091E-2</v>
      </c>
      <c r="E38" s="222">
        <f>'1 Utsläpp'!E38/'7 Sysselsatta (kvartal)'!E38</f>
        <v>5.8524426719840483E-2</v>
      </c>
      <c r="F38" s="222">
        <f>'1 Utsläpp'!F38/'7 Sysselsatta (kvartal)'!F38</f>
        <v>5.7581764122893946E-2</v>
      </c>
      <c r="G38" s="222">
        <f>'1 Utsläpp'!G38/'7 Sysselsatta (kvartal)'!G38</f>
        <v>5.7911065149948288E-2</v>
      </c>
      <c r="H38" s="222">
        <f>'1 Utsläpp'!H38/'7 Sysselsatta (kvartal)'!H38</f>
        <v>5.0950950950950945E-2</v>
      </c>
      <c r="I38" s="222">
        <f>'1 Utsläpp'!I38/'7 Sysselsatta (kvartal)'!I38</f>
        <v>5.5111976630963976E-2</v>
      </c>
      <c r="J38" s="222">
        <f>'1 Utsläpp'!J38/'7 Sysselsatta (kvartal)'!J38</f>
        <v>5.6000000000000001E-2</v>
      </c>
      <c r="K38" s="222">
        <f>'1 Utsläpp'!K38/'7 Sysselsatta (kvartal)'!K38</f>
        <v>5.7098121085594991E-2</v>
      </c>
      <c r="L38" s="222">
        <f>'1 Utsläpp'!L38/'7 Sysselsatta (kvartal)'!L38</f>
        <v>5.2917903066271019E-2</v>
      </c>
      <c r="M38" s="222">
        <f>'1 Utsläpp'!M38/'7 Sysselsatta (kvartal)'!M38</f>
        <v>5.7536945812807883E-2</v>
      </c>
      <c r="N38" s="222">
        <f>'1 Utsläpp'!N38/'7 Sysselsatta (kvartal)'!N38</f>
        <v>5.7833655705996134E-2</v>
      </c>
      <c r="O38" s="222">
        <f>'1 Utsläpp'!O38/'7 Sysselsatta (kvartal)'!O38</f>
        <v>6.3461538461538472E-2</v>
      </c>
      <c r="P38" s="222">
        <f>'1 Utsläpp'!P38/'7 Sysselsatta (kvartal)'!P38</f>
        <v>5.1782178217821787E-2</v>
      </c>
      <c r="Q38" s="222">
        <f>'1 Utsläpp'!Q38/'7 Sysselsatta (kvartal)'!Q38</f>
        <v>5.7847082494969816E-2</v>
      </c>
      <c r="R38" s="222">
        <f>'1 Utsläpp'!R38/'7 Sysselsatta (kvartal)'!R38</f>
        <v>5.6833824975417897E-2</v>
      </c>
      <c r="S38" s="222">
        <f>'1 Utsläpp'!S38/'7 Sysselsatta (kvartal)'!S38</f>
        <v>6.0021668472372697E-2</v>
      </c>
      <c r="T38" s="222">
        <f>'1 Utsläpp'!T38/'7 Sysselsatta (kvartal)'!T38</f>
        <v>4.7941445562671547E-2</v>
      </c>
      <c r="U38" s="222">
        <f>'1 Utsläpp'!U38/'7 Sysselsatta (kvartal)'!U38</f>
        <v>5.4027504911591355E-2</v>
      </c>
      <c r="V38" s="222">
        <f>'1 Utsläpp'!V38/'7 Sysselsatta (kvartal)'!V38</f>
        <v>5.2711703139866797E-2</v>
      </c>
      <c r="W38" s="222">
        <f>'1 Utsläpp'!W38/'7 Sysselsatta (kvartal)'!W38</f>
        <v>5.8957654723127036E-2</v>
      </c>
      <c r="X38" s="222">
        <f>'1 Utsläpp'!X38/'7 Sysselsatta (kvartal)'!X38</f>
        <v>4.2893617021276594E-2</v>
      </c>
      <c r="Y38" s="222">
        <f>'1 Utsläpp'!Y38/'7 Sysselsatta (kvartal)'!Y38</f>
        <v>5.3644314868804659E-2</v>
      </c>
      <c r="Z38" s="222">
        <f>'1 Utsläpp'!Z38/'7 Sysselsatta (kvartal)'!Z38</f>
        <v>4.9732142857142857E-2</v>
      </c>
      <c r="AA38" s="222">
        <f>'1 Utsläpp'!AA38/'7 Sysselsatta (kvartal)'!AA38</f>
        <v>5.6382978723404253E-2</v>
      </c>
      <c r="AB38" s="222">
        <f>'1 Utsläpp'!AB38/'7 Sysselsatta (kvartal)'!AB38</f>
        <v>4.1019214703425233E-2</v>
      </c>
      <c r="AC38" s="222">
        <f>'1 Utsläpp'!AC38/'7 Sysselsatta (kvartal)'!AC38</f>
        <v>5.1127819548872182E-2</v>
      </c>
      <c r="AD38" s="222">
        <f>'1 Utsläpp'!AD38/'7 Sysselsatta (kvartal)'!AD38</f>
        <v>4.6832191780821916E-2</v>
      </c>
      <c r="AE38" s="222">
        <f>'1 Utsläpp'!AE38/'7 Sysselsatta (kvartal)'!AE38</f>
        <v>5.5336787564766836E-2</v>
      </c>
      <c r="AF38" s="222">
        <f>'1 Utsläpp'!AF38/'7 Sysselsatta (kvartal)'!AF38</f>
        <v>4.2048293089092421E-2</v>
      </c>
      <c r="AG38" s="222">
        <f>'1 Utsläpp'!AG38/'7 Sysselsatta (kvartal)'!AG38</f>
        <v>5.0887021475256776E-2</v>
      </c>
      <c r="AH38" s="222">
        <f>'1 Utsläpp'!AH38/'7 Sysselsatta (kvartal)'!AH38</f>
        <v>4.5236122618061307E-2</v>
      </c>
      <c r="AI38" s="222">
        <f>'1 Utsläpp'!AI38/'7 Sysselsatta (kvartal)'!AI38</f>
        <v>5.2385589094449854E-2</v>
      </c>
      <c r="AJ38" s="222">
        <f>'1 Utsläpp'!AJ38/'7 Sysselsatta (kvartal)'!AJ38</f>
        <v>3.7740585774058574E-2</v>
      </c>
      <c r="AK38" s="222">
        <f>'1 Utsläpp'!AK38/'7 Sysselsatta (kvartal)'!AK38</f>
        <v>4.5537340619307837E-2</v>
      </c>
      <c r="AL38" s="222">
        <f>'1 Utsläpp'!AL38/'7 Sysselsatta (kvartal)'!AL38</f>
        <v>4.195402298850575E-2</v>
      </c>
      <c r="AM38" s="222">
        <f>'1 Utsläpp'!AM38/'7 Sysselsatta (kvartal)'!AM38</f>
        <v>4.7659980897803246E-2</v>
      </c>
      <c r="AN38" s="222">
        <f>'1 Utsläpp'!AN38/'7 Sysselsatta (kvartal)'!AN38</f>
        <v>3.9011473962930275E-2</v>
      </c>
      <c r="AO38" s="222">
        <f>'1 Utsläpp'!AO38/'7 Sysselsatta (kvartal)'!AO38</f>
        <v>4.053156146179402E-2</v>
      </c>
      <c r="AP38" s="222">
        <f>'1 Utsläpp'!AP38/'7 Sysselsatta (kvartal)'!AP38</f>
        <v>4.0196882690730108E-2</v>
      </c>
      <c r="AQ38" s="222">
        <f>'1 Utsläpp'!AQ38/'7 Sysselsatta (kvartal)'!AQ38</f>
        <v>4.0325342465753422E-2</v>
      </c>
      <c r="AR38" s="222">
        <f>'1 Utsläpp'!AR38/'7 Sysselsatta (kvartal)'!AR38</f>
        <v>3.5603448275862065E-2</v>
      </c>
      <c r="AS38" s="222">
        <f>'1 Utsläpp'!AS38/'7 Sysselsatta (kvartal)'!AS38</f>
        <v>3.9745762711864412E-2</v>
      </c>
      <c r="AT38" s="222">
        <f>'1 Utsläpp'!AT38/'7 Sysselsatta (kvartal)'!AT38</f>
        <v>3.9633638634471273E-2</v>
      </c>
      <c r="AU38" s="222">
        <f>'1 Utsläpp'!AU38/'7 Sysselsatta (kvartal)'!AU38</f>
        <v>3.6511817440912801E-2</v>
      </c>
      <c r="AV38" s="222">
        <f>'1 Utsläpp'!AV38/'7 Sysselsatta (kvartal)'!AV38</f>
        <v>3.5092127303182584E-2</v>
      </c>
      <c r="AW38" s="222">
        <f>'1 Utsläpp'!AW38/'7 Sysselsatta (kvartal)'!AW38</f>
        <v>0.04</v>
      </c>
      <c r="AX38" s="222">
        <f>'1 Utsläpp'!AX38/'7 Sysselsatta (kvartal)'!AX38</f>
        <v>4.0216486261448796E-2</v>
      </c>
      <c r="AY38" s="222">
        <f>'1 Utsläpp'!AY38/'7 Sysselsatta (kvartal)'!AY38</f>
        <v>3.7264537264537267E-2</v>
      </c>
      <c r="AZ38" s="222">
        <f>'1 Utsläpp'!AZ38/'7 Sysselsatta (kvartal)'!AZ38</f>
        <v>3.4695652173913044E-2</v>
      </c>
      <c r="BA38" s="222">
        <f>'1 Utsläpp'!BA38/'7 Sysselsatta (kvartal)'!BA38</f>
        <v>3.4562607204116642E-2</v>
      </c>
      <c r="BB38" s="222">
        <f>'1 Utsläpp'!BB38/'7 Sysselsatta (kvartal)'!BB38</f>
        <v>3.654822335025381E-2</v>
      </c>
      <c r="BC38" s="222">
        <f>'1 Utsläpp'!BC38/'7 Sysselsatta (kvartal)'!BC38</f>
        <v>3.4505314799672934E-2</v>
      </c>
      <c r="BD38" s="222">
        <f>'1 Utsläpp'!BD38/'7 Sysselsatta (kvartal)'!BD38</f>
        <v>3.3302325581395349E-2</v>
      </c>
      <c r="BE38" s="222">
        <f>'1 Utsläpp'!BE38/'7 Sysselsatta (kvartal)'!BE38</f>
        <v>3.6324041811846688E-2</v>
      </c>
      <c r="BF38" s="222">
        <f>'1 Utsläpp'!BF38/'7 Sysselsatta (kvartal)'!BF38</f>
        <v>3.5029190992493742E-2</v>
      </c>
      <c r="BG38" s="222">
        <f>'1 Utsläpp'!BG38/'7 Sysselsatta (kvartal)'!BG38</f>
        <v>3.0757097791798107E-2</v>
      </c>
      <c r="BH38" s="222">
        <f>'1 Utsläpp'!BH38/'7 Sysselsatta (kvartal)'!BH38</f>
        <v>3.0865298840321142E-2</v>
      </c>
      <c r="BI38" s="222">
        <f>'1 Utsläpp'!BJ38/'7 Sysselsatta (kvartal)'!BJ38</f>
        <v>2.9411764705882353E-2</v>
      </c>
      <c r="BJ38" s="222">
        <f>'1 Utsläpp'!BK38/'7 Sysselsatta (kvartal)'!BK38</f>
        <v>2.823529411764706E-2</v>
      </c>
      <c r="BK38" s="222">
        <f>'1 Utsläpp'!BL38/'7 Sysselsatta (kvartal)'!BL38</f>
        <v>2.9807692307692306E-2</v>
      </c>
      <c r="BL38" s="222">
        <f>'1 Utsläpp'!BM38/'7 Sysselsatta (kvartal)'!BM38</f>
        <v>2.9512195121951218E-2</v>
      </c>
      <c r="BM38" s="222">
        <f>'1 Utsläpp'!BN38/'7 Sysselsatta (kvartal)'!BN38</f>
        <v>2.9112903225806449E-2</v>
      </c>
      <c r="BN38" s="222">
        <f>'1 Utsläpp'!BO38/'7 Sysselsatta (kvartal)'!BO38</f>
        <v>2.7874015748031496E-2</v>
      </c>
      <c r="BO38" s="222">
        <f>'1 Utsläpp'!BP38/'7 Sysselsatta (kvartal)'!BP38</f>
        <v>3.7014667817083693E-2</v>
      </c>
      <c r="BP38" s="222">
        <f>'1 Utsläpp'!BQ38/'7 Sysselsatta (kvartal)'!BQ38</f>
        <v>3.7021969080553295E-2</v>
      </c>
      <c r="BQ38" s="222">
        <f>'1 Utsläpp'!BR38/'7 Sysselsatta (kvartal)'!BR38</f>
        <v>3.7550689375506895E-2</v>
      </c>
      <c r="BR38" s="222">
        <f>'1 Utsläpp'!BS38/'7 Sysselsatta (kvartal)'!BS38</f>
        <v>3.2894736842105268E-2</v>
      </c>
      <c r="BS38" s="222">
        <f>'1 Utsläpp'!BT38/'7 Sysselsatta (kvartal)'!BT38</f>
        <v>3.4956521739130428E-2</v>
      </c>
      <c r="BT38" s="222">
        <f>'1 Utsläpp'!BU38/'7 Sysselsatta (kvartal)'!BU38</f>
        <v>3.4740259740259745E-2</v>
      </c>
      <c r="BU38" s="222">
        <f>'1 Utsläpp'!BV38/'7 Sysselsatta (kvartal)'!BV38</f>
        <v>3.529886914378029E-2</v>
      </c>
      <c r="BV38" s="361"/>
    </row>
    <row r="39" spans="1:74" s="41" customFormat="1" ht="15.75" customHeight="1" x14ac:dyDescent="0.3">
      <c r="A39"/>
      <c r="B39" s="212" t="s">
        <v>135</v>
      </c>
      <c r="C39" s="192" t="s">
        <v>47</v>
      </c>
      <c r="D39" s="222">
        <f>'1 Utsläpp'!D39/'7 Sysselsatta (kvartal)'!D39</f>
        <v>0.14026473099914605</v>
      </c>
      <c r="E39" s="222">
        <f>'1 Utsläpp'!E39/'7 Sysselsatta (kvartal)'!E39</f>
        <v>0.13725409836065575</v>
      </c>
      <c r="F39" s="222">
        <f>'1 Utsläpp'!F39/'7 Sysselsatta (kvartal)'!F39</f>
        <v>0.1397403685092127</v>
      </c>
      <c r="G39" s="222">
        <f>'1 Utsläpp'!G39/'7 Sysselsatta (kvartal)'!G39</f>
        <v>0.14379469920067312</v>
      </c>
      <c r="H39" s="222">
        <f>'1 Utsläpp'!H39/'7 Sysselsatta (kvartal)'!H39</f>
        <v>0.12008658008658007</v>
      </c>
      <c r="I39" s="222">
        <f>'1 Utsläpp'!I39/'7 Sysselsatta (kvartal)'!I39</f>
        <v>0.11247383842611972</v>
      </c>
      <c r="J39" s="222">
        <f>'1 Utsläpp'!J39/'7 Sysselsatta (kvartal)'!J39</f>
        <v>0.11542664985287936</v>
      </c>
      <c r="K39" s="222">
        <f>'1 Utsläpp'!K39/'7 Sysselsatta (kvartal)'!K39</f>
        <v>0.1167771333885667</v>
      </c>
      <c r="L39" s="222">
        <f>'1 Utsläpp'!L39/'7 Sysselsatta (kvartal)'!L39</f>
        <v>0.12072912250953793</v>
      </c>
      <c r="M39" s="222">
        <f>'1 Utsläpp'!M39/'7 Sysselsatta (kvartal)'!M39</f>
        <v>0.1004510045100451</v>
      </c>
      <c r="N39" s="222">
        <f>'1 Utsläpp'!N39/'7 Sysselsatta (kvartal)'!N39</f>
        <v>0.10325236722931247</v>
      </c>
      <c r="O39" s="222">
        <f>'1 Utsläpp'!O39/'7 Sysselsatta (kvartal)'!O39</f>
        <v>0.11780933062880324</v>
      </c>
      <c r="P39" s="222">
        <f>'1 Utsläpp'!P39/'7 Sysselsatta (kvartal)'!P39</f>
        <v>0.10992013451029843</v>
      </c>
      <c r="Q39" s="222">
        <f>'1 Utsläpp'!Q39/'7 Sysselsatta (kvartal)'!Q39</f>
        <v>9.738241308793455E-2</v>
      </c>
      <c r="R39" s="222">
        <f>'1 Utsläpp'!R39/'7 Sysselsatta (kvartal)'!R39</f>
        <v>0.10057589469354175</v>
      </c>
      <c r="S39" s="222">
        <f>'1 Utsläpp'!S39/'7 Sysselsatta (kvartal)'!S39</f>
        <v>0.10048661800486619</v>
      </c>
      <c r="T39" s="222">
        <f>'1 Utsläpp'!T39/'7 Sysselsatta (kvartal)'!T39</f>
        <v>9.3951946975973491E-2</v>
      </c>
      <c r="U39" s="222">
        <f>'1 Utsläpp'!U39/'7 Sysselsatta (kvartal)'!U39</f>
        <v>8.9883580891208348E-2</v>
      </c>
      <c r="V39" s="222">
        <f>'1 Utsläpp'!V39/'7 Sysselsatta (kvartal)'!V39</f>
        <v>9.4079742247281509E-2</v>
      </c>
      <c r="W39" s="222">
        <f>'1 Utsläpp'!W39/'7 Sysselsatta (kvartal)'!W39</f>
        <v>9.386942675159235E-2</v>
      </c>
      <c r="X39" s="222">
        <f>'1 Utsläpp'!X39/'7 Sysselsatta (kvartal)'!X39</f>
        <v>8.2605177993527512E-2</v>
      </c>
      <c r="Y39" s="222">
        <f>'1 Utsläpp'!Y39/'7 Sysselsatta (kvartal)'!Y39</f>
        <v>8.2387475538160476E-2</v>
      </c>
      <c r="Z39" s="222">
        <f>'1 Utsläpp'!Z39/'7 Sysselsatta (kvartal)'!Z39</f>
        <v>8.4785179345683886E-2</v>
      </c>
      <c r="AA39" s="222">
        <f>'1 Utsläpp'!AA39/'7 Sysselsatta (kvartal)'!AA39</f>
        <v>7.9134165366614662E-2</v>
      </c>
      <c r="AB39" s="222">
        <f>'1 Utsläpp'!AB39/'7 Sysselsatta (kvartal)'!AB39</f>
        <v>7.5298804780876485E-2</v>
      </c>
      <c r="AC39" s="222">
        <f>'1 Utsläpp'!AC39/'7 Sysselsatta (kvartal)'!AC39</f>
        <v>7.6509287925696598E-2</v>
      </c>
      <c r="AD39" s="222">
        <f>'1 Utsläpp'!AD39/'7 Sysselsatta (kvartal)'!AD39</f>
        <v>7.9781420765027325E-2</v>
      </c>
      <c r="AE39" s="222">
        <f>'1 Utsläpp'!AE39/'7 Sysselsatta (kvartal)'!AE39</f>
        <v>7.4537750385208018E-2</v>
      </c>
      <c r="AF39" s="222">
        <f>'1 Utsläpp'!AF39/'7 Sysselsatta (kvartal)'!AF39</f>
        <v>9.7838050314465408E-2</v>
      </c>
      <c r="AG39" s="222">
        <f>'1 Utsläpp'!AG39/'7 Sysselsatta (kvartal)'!AG39</f>
        <v>9.4832240647898178E-2</v>
      </c>
      <c r="AH39" s="222">
        <f>'1 Utsläpp'!AH39/'7 Sysselsatta (kvartal)'!AH39</f>
        <v>9.9843932891143183E-2</v>
      </c>
      <c r="AI39" s="222">
        <f>'1 Utsläpp'!AI39/'7 Sysselsatta (kvartal)'!AI39</f>
        <v>9.8999999999999991E-2</v>
      </c>
      <c r="AJ39" s="222">
        <f>'1 Utsläpp'!AJ39/'7 Sysselsatta (kvartal)'!AJ39</f>
        <v>9.6007751937984498E-2</v>
      </c>
      <c r="AK39" s="222">
        <f>'1 Utsläpp'!AK39/'7 Sysselsatta (kvartal)'!AK39</f>
        <v>8.8500948766603416E-2</v>
      </c>
      <c r="AL39" s="222">
        <f>'1 Utsläpp'!AL39/'7 Sysselsatta (kvartal)'!AL39</f>
        <v>9.2141756548536208E-2</v>
      </c>
      <c r="AM39" s="222">
        <f>'1 Utsläpp'!AM39/'7 Sysselsatta (kvartal)'!AM39</f>
        <v>9.6528042731781755E-2</v>
      </c>
      <c r="AN39" s="222">
        <f>'1 Utsläpp'!AN39/'7 Sysselsatta (kvartal)'!AN39</f>
        <v>9.6460176991150448E-2</v>
      </c>
      <c r="AO39" s="222">
        <f>'1 Utsläpp'!AO39/'7 Sysselsatta (kvartal)'!AO39</f>
        <v>8.8571428571428565E-2</v>
      </c>
      <c r="AP39" s="222">
        <f>'1 Utsläpp'!AP39/'7 Sysselsatta (kvartal)'!AP39</f>
        <v>9.1622441243366187E-2</v>
      </c>
      <c r="AQ39" s="222">
        <f>'1 Utsläpp'!AQ39/'7 Sysselsatta (kvartal)'!AQ39</f>
        <v>9.2865189635749149E-2</v>
      </c>
      <c r="AR39" s="222">
        <f>'1 Utsläpp'!AR39/'7 Sysselsatta (kvartal)'!AR39</f>
        <v>9.0151515151515149E-2</v>
      </c>
      <c r="AS39" s="222">
        <f>'1 Utsläpp'!AS39/'7 Sysselsatta (kvartal)'!AS39</f>
        <v>8.3222468588322232E-2</v>
      </c>
      <c r="AT39" s="222">
        <f>'1 Utsläpp'!AT39/'7 Sysselsatta (kvartal)'!AT39</f>
        <v>8.8025525525525533E-2</v>
      </c>
      <c r="AU39" s="222">
        <f>'1 Utsläpp'!AU39/'7 Sysselsatta (kvartal)'!AU39</f>
        <v>8.788326560768378E-2</v>
      </c>
      <c r="AV39" s="222">
        <f>'1 Utsläpp'!AV39/'7 Sysselsatta (kvartal)'!AV39</f>
        <v>0.10242085661080075</v>
      </c>
      <c r="AW39" s="222">
        <f>'1 Utsläpp'!AW39/'7 Sysselsatta (kvartal)'!AW39</f>
        <v>8.9027066569129482E-2</v>
      </c>
      <c r="AX39" s="222">
        <f>'1 Utsläpp'!AX39/'7 Sysselsatta (kvartal)'!AX39</f>
        <v>9.0440904038532804E-2</v>
      </c>
      <c r="AY39" s="222">
        <f>'1 Utsläpp'!AY39/'7 Sysselsatta (kvartal)'!AY39</f>
        <v>9.6115793330890445E-2</v>
      </c>
      <c r="AZ39" s="222">
        <f>'1 Utsläpp'!AZ39/'7 Sysselsatta (kvartal)'!AZ39</f>
        <v>0.10220588235294117</v>
      </c>
      <c r="BA39" s="222">
        <f>'1 Utsläpp'!BA39/'7 Sysselsatta (kvartal)'!BA39</f>
        <v>8.3612527312454471E-2</v>
      </c>
      <c r="BB39" s="222">
        <f>'1 Utsläpp'!BB39/'7 Sysselsatta (kvartal)'!BB39</f>
        <v>8.7082728592162553E-2</v>
      </c>
      <c r="BC39" s="222">
        <f>'1 Utsläpp'!BC39/'7 Sysselsatta (kvartal)'!BC39</f>
        <v>9.175588865096361E-2</v>
      </c>
      <c r="BD39" s="222">
        <f>'1 Utsläpp'!BD39/'7 Sysselsatta (kvartal)'!BD39</f>
        <v>8.4631956912028725E-2</v>
      </c>
      <c r="BE39" s="222">
        <f>'1 Utsläpp'!BE39/'7 Sysselsatta (kvartal)'!BE39</f>
        <v>7.808750882145378E-2</v>
      </c>
      <c r="BF39" s="222">
        <f>'1 Utsläpp'!BF39/'7 Sysselsatta (kvartal)'!BF39</f>
        <v>7.9654442877291953E-2</v>
      </c>
      <c r="BG39" s="222">
        <f>'1 Utsläpp'!BG39/'7 Sysselsatta (kvartal)'!BG39</f>
        <v>8.0950716532680878E-2</v>
      </c>
      <c r="BH39" s="222">
        <f>'1 Utsläpp'!BH39/'7 Sysselsatta (kvartal)'!BH39</f>
        <v>7.7533960292580986E-2</v>
      </c>
      <c r="BI39" s="222">
        <f>'1 Utsläpp'!BJ39/'7 Sysselsatta (kvartal)'!BJ39</f>
        <v>6.9128205128205125E-2</v>
      </c>
      <c r="BJ39" s="222">
        <f>'1 Utsläpp'!BK39/'7 Sysselsatta (kvartal)'!BK39</f>
        <v>7.258934592043155E-2</v>
      </c>
      <c r="BK39" s="222">
        <f>'1 Utsläpp'!BL39/'7 Sysselsatta (kvartal)'!BL39</f>
        <v>7.7027027027027031E-2</v>
      </c>
      <c r="BL39" s="222">
        <f>'1 Utsläpp'!BM39/'7 Sysselsatta (kvartal)'!BM39</f>
        <v>6.8677494199535963E-2</v>
      </c>
      <c r="BM39" s="222">
        <f>'1 Utsläpp'!BN39/'7 Sysselsatta (kvartal)'!BN39</f>
        <v>6.8014584023864774E-2</v>
      </c>
      <c r="BN39" s="222">
        <f>'1 Utsläpp'!BO39/'7 Sysselsatta (kvartal)'!BO39</f>
        <v>7.1480144404332133E-2</v>
      </c>
      <c r="BO39" s="222">
        <f>'1 Utsläpp'!BP39/'7 Sysselsatta (kvartal)'!BP39</f>
        <v>8.0835543766578241E-2</v>
      </c>
      <c r="BP39" s="222">
        <f>'1 Utsläpp'!BQ39/'7 Sysselsatta (kvartal)'!BQ39</f>
        <v>7.2989623865110251E-2</v>
      </c>
      <c r="BQ39" s="222">
        <f>'1 Utsläpp'!BR39/'7 Sysselsatta (kvartal)'!BR39</f>
        <v>7.3922902494331075E-2</v>
      </c>
      <c r="BR39" s="222">
        <f>'1 Utsläpp'!BS39/'7 Sysselsatta (kvartal)'!BS39</f>
        <v>7.3657124477323893E-2</v>
      </c>
      <c r="BS39" s="222">
        <f>'1 Utsläpp'!BT39/'7 Sysselsatta (kvartal)'!BT39</f>
        <v>7.6940565118544996E-2</v>
      </c>
      <c r="BT39" s="222">
        <f>'1 Utsläpp'!BU39/'7 Sysselsatta (kvartal)'!BU39</f>
        <v>6.8904369854338191E-2</v>
      </c>
      <c r="BU39" s="222">
        <f>'1 Utsläpp'!BV39/'7 Sysselsatta (kvartal)'!BV39</f>
        <v>6.9592674455320497E-2</v>
      </c>
      <c r="BV39" s="361"/>
    </row>
    <row r="40" spans="1:74" s="41" customFormat="1" ht="15.75" customHeight="1" x14ac:dyDescent="0.3">
      <c r="A40"/>
      <c r="B40" s="212" t="s">
        <v>136</v>
      </c>
      <c r="C40" s="192" t="s">
        <v>48</v>
      </c>
      <c r="D40" s="222">
        <f>'1 Utsläpp'!D40/'7 Sysselsatta (kvartal)'!D40</f>
        <v>0.11222577967508598</v>
      </c>
      <c r="E40" s="222">
        <f>'1 Utsläpp'!E40/'7 Sysselsatta (kvartal)'!E40</f>
        <v>0.1005024524464649</v>
      </c>
      <c r="F40" s="222">
        <f>'1 Utsläpp'!F40/'7 Sysselsatta (kvartal)'!F40</f>
        <v>9.5387623648493222E-2</v>
      </c>
      <c r="G40" s="222">
        <f>'1 Utsläpp'!G40/'7 Sysselsatta (kvartal)'!G40</f>
        <v>0.11623236911307673</v>
      </c>
      <c r="H40" s="222">
        <f>'1 Utsläpp'!H40/'7 Sysselsatta (kvartal)'!H40</f>
        <v>0.11582577132486389</v>
      </c>
      <c r="I40" s="222">
        <f>'1 Utsläpp'!I40/'7 Sysselsatta (kvartal)'!I40</f>
        <v>9.6496120271580998E-2</v>
      </c>
      <c r="J40" s="222">
        <f>'1 Utsläpp'!J40/'7 Sysselsatta (kvartal)'!J40</f>
        <v>9.5514636449480633E-2</v>
      </c>
      <c r="K40" s="222">
        <f>'1 Utsläpp'!K40/'7 Sysselsatta (kvartal)'!K40</f>
        <v>0.117859349894945</v>
      </c>
      <c r="L40" s="222">
        <f>'1 Utsläpp'!L40/'7 Sysselsatta (kvartal)'!L40</f>
        <v>0.13124845182065892</v>
      </c>
      <c r="M40" s="222">
        <f>'1 Utsläpp'!M40/'7 Sysselsatta (kvartal)'!M40</f>
        <v>9.6284943599803829E-2</v>
      </c>
      <c r="N40" s="222">
        <f>'1 Utsläpp'!N40/'7 Sysselsatta (kvartal)'!N40</f>
        <v>9.3223746452223269E-2</v>
      </c>
      <c r="O40" s="222">
        <f>'1 Utsläpp'!O40/'7 Sysselsatta (kvartal)'!O40</f>
        <v>0.13156732891832229</v>
      </c>
      <c r="P40" s="222">
        <f>'1 Utsläpp'!P40/'7 Sysselsatta (kvartal)'!P40</f>
        <v>0.11151709665473399</v>
      </c>
      <c r="Q40" s="222">
        <f>'1 Utsläpp'!Q40/'7 Sysselsatta (kvartal)'!Q40</f>
        <v>8.8951151175539034E-2</v>
      </c>
      <c r="R40" s="222">
        <f>'1 Utsläpp'!R40/'7 Sysselsatta (kvartal)'!R40</f>
        <v>8.8962264150943396E-2</v>
      </c>
      <c r="S40" s="222">
        <f>'1 Utsläpp'!S40/'7 Sysselsatta (kvartal)'!S40</f>
        <v>0.10214093467090775</v>
      </c>
      <c r="T40" s="222">
        <f>'1 Utsläpp'!T40/'7 Sysselsatta (kvartal)'!T40</f>
        <v>0.10699583435432491</v>
      </c>
      <c r="U40" s="222">
        <f>'1 Utsläpp'!U40/'7 Sysselsatta (kvartal)'!U40</f>
        <v>9.1878479786976511E-2</v>
      </c>
      <c r="V40" s="222">
        <f>'1 Utsläpp'!V40/'7 Sysselsatta (kvartal)'!V40</f>
        <v>9.4597445212703621E-2</v>
      </c>
      <c r="W40" s="222">
        <f>'1 Utsläpp'!W40/'7 Sysselsatta (kvartal)'!W40</f>
        <v>0.11312811777588515</v>
      </c>
      <c r="X40" s="222">
        <f>'1 Utsläpp'!X40/'7 Sysselsatta (kvartal)'!X40</f>
        <v>9.4705380017079413E-2</v>
      </c>
      <c r="Y40" s="222">
        <f>'1 Utsläpp'!Y40/'7 Sysselsatta (kvartal)'!Y40</f>
        <v>8.2517398608111345E-2</v>
      </c>
      <c r="Z40" s="222">
        <f>'1 Utsläpp'!Z40/'7 Sysselsatta (kvartal)'!Z40</f>
        <v>8.0139697322467993E-2</v>
      </c>
      <c r="AA40" s="222">
        <f>'1 Utsläpp'!AA40/'7 Sysselsatta (kvartal)'!AA40</f>
        <v>8.6780846701242309E-2</v>
      </c>
      <c r="AB40" s="222">
        <f>'1 Utsläpp'!AB40/'7 Sysselsatta (kvartal)'!AB40</f>
        <v>8.6543823493756819E-2</v>
      </c>
      <c r="AC40" s="222">
        <f>'1 Utsläpp'!AC40/'7 Sysselsatta (kvartal)'!AC40</f>
        <v>7.4853521463589631E-2</v>
      </c>
      <c r="AD40" s="222">
        <f>'1 Utsläpp'!AD40/'7 Sysselsatta (kvartal)'!AD40</f>
        <v>7.5938037865748723E-2</v>
      </c>
      <c r="AE40" s="222">
        <f>'1 Utsläpp'!AE40/'7 Sysselsatta (kvartal)'!AE40</f>
        <v>8.0557853681597916E-2</v>
      </c>
      <c r="AF40" s="222">
        <f>'1 Utsläpp'!AF40/'7 Sysselsatta (kvartal)'!AF40</f>
        <v>7.0018863475595369E-2</v>
      </c>
      <c r="AG40" s="222">
        <f>'1 Utsläpp'!AG40/'7 Sysselsatta (kvartal)'!AG40</f>
        <v>6.8886043533930852E-2</v>
      </c>
      <c r="AH40" s="222">
        <f>'1 Utsläpp'!AH40/'7 Sysselsatta (kvartal)'!AH40</f>
        <v>6.767405417506156E-2</v>
      </c>
      <c r="AI40" s="222">
        <f>'1 Utsläpp'!AI40/'7 Sysselsatta (kvartal)'!AI40</f>
        <v>7.0777510592007334E-2</v>
      </c>
      <c r="AJ40" s="222">
        <f>'1 Utsläpp'!AJ40/'7 Sysselsatta (kvartal)'!AJ40</f>
        <v>6.7936145952109464E-2</v>
      </c>
      <c r="AK40" s="222">
        <f>'1 Utsläpp'!AK40/'7 Sysselsatta (kvartal)'!AK40</f>
        <v>6.3885150291610585E-2</v>
      </c>
      <c r="AL40" s="222">
        <f>'1 Utsläpp'!AL40/'7 Sysselsatta (kvartal)'!AL40</f>
        <v>6.2210741577871057E-2</v>
      </c>
      <c r="AM40" s="222">
        <f>'1 Utsläpp'!AM40/'7 Sysselsatta (kvartal)'!AM40</f>
        <v>6.7625344352617078E-2</v>
      </c>
      <c r="AN40" s="222">
        <f>'1 Utsläpp'!AN40/'7 Sysselsatta (kvartal)'!AN40</f>
        <v>6.2106900766751863E-2</v>
      </c>
      <c r="AO40" s="222">
        <f>'1 Utsläpp'!AO40/'7 Sysselsatta (kvartal)'!AO40</f>
        <v>5.9512302284710016E-2</v>
      </c>
      <c r="AP40" s="222">
        <f>'1 Utsläpp'!AP40/'7 Sysselsatta (kvartal)'!AP40</f>
        <v>5.835194045720362E-2</v>
      </c>
      <c r="AQ40" s="222">
        <f>'1 Utsläpp'!AQ40/'7 Sysselsatta (kvartal)'!AQ40</f>
        <v>6.09969392216878E-2</v>
      </c>
      <c r="AR40" s="222">
        <f>'1 Utsläpp'!AR40/'7 Sysselsatta (kvartal)'!AR40</f>
        <v>5.7834380857867462E-2</v>
      </c>
      <c r="AS40" s="222">
        <f>'1 Utsläpp'!AS40/'7 Sysselsatta (kvartal)'!AS40</f>
        <v>5.6312274170590169E-2</v>
      </c>
      <c r="AT40" s="222">
        <f>'1 Utsläpp'!AT40/'7 Sysselsatta (kvartal)'!AT40</f>
        <v>5.6288506479711072E-2</v>
      </c>
      <c r="AU40" s="222">
        <f>'1 Utsläpp'!AU40/'7 Sysselsatta (kvartal)'!AU40</f>
        <v>5.8114441416893731E-2</v>
      </c>
      <c r="AV40" s="222">
        <f>'1 Utsläpp'!AV40/'7 Sysselsatta (kvartal)'!AV40</f>
        <v>6.4615721480183935E-2</v>
      </c>
      <c r="AW40" s="222">
        <f>'1 Utsläpp'!AW40/'7 Sysselsatta (kvartal)'!AW40</f>
        <v>5.9309668989547037E-2</v>
      </c>
      <c r="AX40" s="222">
        <f>'1 Utsläpp'!AX40/'7 Sysselsatta (kvartal)'!AX40</f>
        <v>5.787464206172447E-2</v>
      </c>
      <c r="AY40" s="222">
        <f>'1 Utsläpp'!AY40/'7 Sysselsatta (kvartal)'!AY40</f>
        <v>6.3023001095290257E-2</v>
      </c>
      <c r="AZ40" s="222">
        <f>'1 Utsläpp'!AZ40/'7 Sysselsatta (kvartal)'!AZ40</f>
        <v>6.429834254143646E-2</v>
      </c>
      <c r="BA40" s="222">
        <f>'1 Utsläpp'!BA40/'7 Sysselsatta (kvartal)'!BA40</f>
        <v>5.4260485651214121E-2</v>
      </c>
      <c r="BB40" s="222">
        <f>'1 Utsläpp'!BB40/'7 Sysselsatta (kvartal)'!BB40</f>
        <v>5.496518478843064E-2</v>
      </c>
      <c r="BC40" s="222">
        <f>'1 Utsläpp'!BC40/'7 Sysselsatta (kvartal)'!BC40</f>
        <v>6.0514405563527988E-2</v>
      </c>
      <c r="BD40" s="222">
        <f>'1 Utsläpp'!BD40/'7 Sysselsatta (kvartal)'!BD40</f>
        <v>6.226457149225454E-2</v>
      </c>
      <c r="BE40" s="222">
        <f>'1 Utsläpp'!BE40/'7 Sysselsatta (kvartal)'!BE40</f>
        <v>5.5983750548967946E-2</v>
      </c>
      <c r="BF40" s="222">
        <f>'1 Utsläpp'!BF40/'7 Sysselsatta (kvartal)'!BF40</f>
        <v>5.3948761380478508E-2</v>
      </c>
      <c r="BG40" s="222">
        <f>'1 Utsläpp'!BG40/'7 Sysselsatta (kvartal)'!BG40</f>
        <v>5.9572357544362395E-2</v>
      </c>
      <c r="BH40" s="222">
        <f>'1 Utsläpp'!BH40/'7 Sysselsatta (kvartal)'!BH40</f>
        <v>5.5530997900320477E-2</v>
      </c>
      <c r="BI40" s="222">
        <f>'1 Utsläpp'!BJ40/'7 Sysselsatta (kvartal)'!BJ40</f>
        <v>4.5391487125591171E-2</v>
      </c>
      <c r="BJ40" s="222">
        <f>'1 Utsläpp'!BK40/'7 Sysselsatta (kvartal)'!BK40</f>
        <v>5.184299228009133E-2</v>
      </c>
      <c r="BK40" s="222">
        <f>'1 Utsläpp'!BL40/'7 Sysselsatta (kvartal)'!BL40</f>
        <v>5.5522747156605427E-2</v>
      </c>
      <c r="BL40" s="222">
        <f>'1 Utsläpp'!BM40/'7 Sysselsatta (kvartal)'!BM40</f>
        <v>4.764054606041062E-2</v>
      </c>
      <c r="BM40" s="222">
        <f>'1 Utsläpp'!BN40/'7 Sysselsatta (kvartal)'!BN40</f>
        <v>4.5377447387708096E-2</v>
      </c>
      <c r="BN40" s="222">
        <f>'1 Utsläpp'!BO40/'7 Sysselsatta (kvartal)'!BO40</f>
        <v>5.187276082944306E-2</v>
      </c>
      <c r="BO40" s="222">
        <f>'1 Utsläpp'!BP40/'7 Sysselsatta (kvartal)'!BP40</f>
        <v>6.0089441535776618E-2</v>
      </c>
      <c r="BP40" s="222">
        <f>'1 Utsläpp'!BQ40/'7 Sysselsatta (kvartal)'!BQ40</f>
        <v>5.2935504606813795E-2</v>
      </c>
      <c r="BQ40" s="222">
        <f>'1 Utsläpp'!BR40/'7 Sysselsatta (kvartal)'!BR40</f>
        <v>5.1462475278442797E-2</v>
      </c>
      <c r="BR40" s="222">
        <f>'1 Utsläpp'!BS40/'7 Sysselsatta (kvartal)'!BS40</f>
        <v>5.5551919720767888E-2</v>
      </c>
      <c r="BS40" s="222">
        <f>'1 Utsläpp'!BT40/'7 Sysselsatta (kvartal)'!BT40</f>
        <v>5.8375467135634206E-2</v>
      </c>
      <c r="BT40" s="222">
        <f>'1 Utsläpp'!BU40/'7 Sysselsatta (kvartal)'!BU40</f>
        <v>5.1079680414597282E-2</v>
      </c>
      <c r="BU40" s="222">
        <f>'1 Utsläpp'!BV40/'7 Sysselsatta (kvartal)'!BV40</f>
        <v>4.972729179777638E-2</v>
      </c>
      <c r="BV40" s="361"/>
    </row>
    <row r="41" spans="1:74" s="41" customFormat="1" ht="15.75" customHeight="1" x14ac:dyDescent="0.3">
      <c r="A41"/>
      <c r="B41" s="212" t="s">
        <v>137</v>
      </c>
      <c r="C41" s="192" t="s">
        <v>220</v>
      </c>
      <c r="D41" s="222">
        <f>'1 Utsläpp'!D41/'7 Sysselsatta (kvartal)'!D41</f>
        <v>7.7765237020316028E-2</v>
      </c>
      <c r="E41" s="222">
        <f>'1 Utsläpp'!E41/'7 Sysselsatta (kvartal)'!E41</f>
        <v>8.014318010550113E-2</v>
      </c>
      <c r="F41" s="222">
        <f>'1 Utsläpp'!F41/'7 Sysselsatta (kvartal)'!F41</f>
        <v>7.8768890527091781E-2</v>
      </c>
      <c r="G41" s="222">
        <f>'1 Utsläpp'!G41/'7 Sysselsatta (kvartal)'!G41</f>
        <v>8.2088989441930618E-2</v>
      </c>
      <c r="H41" s="222">
        <f>'1 Utsläpp'!H41/'7 Sysselsatta (kvartal)'!H41</f>
        <v>7.7688480673555299E-2</v>
      </c>
      <c r="I41" s="222">
        <f>'1 Utsläpp'!I41/'7 Sysselsatta (kvartal)'!I41</f>
        <v>7.9576107899807319E-2</v>
      </c>
      <c r="J41" s="222">
        <f>'1 Utsläpp'!J41/'7 Sysselsatta (kvartal)'!J41</f>
        <v>7.9531722054380652E-2</v>
      </c>
      <c r="K41" s="222">
        <f>'1 Utsläpp'!K41/'7 Sysselsatta (kvartal)'!K41</f>
        <v>8.1531881804043541E-2</v>
      </c>
      <c r="L41" s="222">
        <f>'1 Utsläpp'!L41/'7 Sysselsatta (kvartal)'!L41</f>
        <v>8.1217872676947411E-2</v>
      </c>
      <c r="M41" s="222">
        <f>'1 Utsläpp'!M41/'7 Sysselsatta (kvartal)'!M41</f>
        <v>7.7839116719242901E-2</v>
      </c>
      <c r="N41" s="222">
        <f>'1 Utsläpp'!N41/'7 Sysselsatta (kvartal)'!N41</f>
        <v>7.802535535920091E-2</v>
      </c>
      <c r="O41" s="222">
        <f>'1 Utsläpp'!O41/'7 Sysselsatta (kvartal)'!O41</f>
        <v>8.4703106567046785E-2</v>
      </c>
      <c r="P41" s="222">
        <f>'1 Utsläpp'!P41/'7 Sysselsatta (kvartal)'!P41</f>
        <v>7.4596297755021662E-2</v>
      </c>
      <c r="Q41" s="222">
        <f>'1 Utsläpp'!Q41/'7 Sysselsatta (kvartal)'!Q41</f>
        <v>7.3877391643889109E-2</v>
      </c>
      <c r="R41" s="222">
        <f>'1 Utsläpp'!R41/'7 Sysselsatta (kvartal)'!R41</f>
        <v>7.3361280487804881E-2</v>
      </c>
      <c r="S41" s="222">
        <f>'1 Utsläpp'!S41/'7 Sysselsatta (kvartal)'!S41</f>
        <v>7.3174541194845746E-2</v>
      </c>
      <c r="T41" s="222">
        <f>'1 Utsläpp'!T41/'7 Sysselsatta (kvartal)'!T41</f>
        <v>7.61305544632324E-2</v>
      </c>
      <c r="U41" s="222">
        <f>'1 Utsläpp'!U41/'7 Sysselsatta (kvartal)'!U41</f>
        <v>7.5351562499999997E-2</v>
      </c>
      <c r="V41" s="222">
        <f>'1 Utsläpp'!V41/'7 Sysselsatta (kvartal)'!V41</f>
        <v>7.5923809523809518E-2</v>
      </c>
      <c r="W41" s="222">
        <f>'1 Utsläpp'!W41/'7 Sysselsatta (kvartal)'!W41</f>
        <v>7.8574226400313349E-2</v>
      </c>
      <c r="X41" s="222">
        <f>'1 Utsläpp'!X41/'7 Sysselsatta (kvartal)'!X41</f>
        <v>6.9890795631825292E-2</v>
      </c>
      <c r="Y41" s="222">
        <f>'1 Utsläpp'!Y41/'7 Sysselsatta (kvartal)'!Y41</f>
        <v>7.1522411128284391E-2</v>
      </c>
      <c r="Z41" s="222">
        <f>'1 Utsläpp'!Z41/'7 Sysselsatta (kvartal)'!Z41</f>
        <v>7.085843373493976E-2</v>
      </c>
      <c r="AA41" s="222">
        <f>'1 Utsläpp'!AA41/'7 Sysselsatta (kvartal)'!AA41</f>
        <v>6.8969509841759938E-2</v>
      </c>
      <c r="AB41" s="222">
        <f>'1 Utsläpp'!AB41/'7 Sysselsatta (kvartal)'!AB41</f>
        <v>6.3406214039125441E-2</v>
      </c>
      <c r="AC41" s="222">
        <f>'1 Utsläpp'!AC41/'7 Sysselsatta (kvartal)'!AC41</f>
        <v>6.5804488398630664E-2</v>
      </c>
      <c r="AD41" s="222">
        <f>'1 Utsläpp'!AD41/'7 Sysselsatta (kvartal)'!AD41</f>
        <v>6.5903213889915033E-2</v>
      </c>
      <c r="AE41" s="222">
        <f>'1 Utsläpp'!AE41/'7 Sysselsatta (kvartal)'!AE41</f>
        <v>6.4161631419939566E-2</v>
      </c>
      <c r="AF41" s="222">
        <f>'1 Utsläpp'!AF41/'7 Sysselsatta (kvartal)'!AF41</f>
        <v>5.7845345345345349E-2</v>
      </c>
      <c r="AG41" s="222">
        <f>'1 Utsläpp'!AG41/'7 Sysselsatta (kvartal)'!AG41</f>
        <v>6.2171174509077443E-2</v>
      </c>
      <c r="AH41" s="222">
        <f>'1 Utsläpp'!AH41/'7 Sysselsatta (kvartal)'!AH41</f>
        <v>6.2563359884141939E-2</v>
      </c>
      <c r="AI41" s="222">
        <f>'1 Utsläpp'!AI41/'7 Sysselsatta (kvartal)'!AI41</f>
        <v>6.0785767234988873E-2</v>
      </c>
      <c r="AJ41" s="222">
        <f>'1 Utsläpp'!AJ41/'7 Sysselsatta (kvartal)'!AJ41</f>
        <v>5.5760709010339728E-2</v>
      </c>
      <c r="AK41" s="222">
        <f>'1 Utsläpp'!AK41/'7 Sysselsatta (kvartal)'!AK41</f>
        <v>5.9451553930530171E-2</v>
      </c>
      <c r="AL41" s="222">
        <f>'1 Utsläpp'!AL41/'7 Sysselsatta (kvartal)'!AL41</f>
        <v>5.9506790564689056E-2</v>
      </c>
      <c r="AM41" s="222">
        <f>'1 Utsläpp'!AM41/'7 Sysselsatta (kvartal)'!AM41</f>
        <v>5.7721796276013149E-2</v>
      </c>
      <c r="AN41" s="222">
        <f>'1 Utsläpp'!AN41/'7 Sysselsatta (kvartal)'!AN41</f>
        <v>5.171047893410155E-2</v>
      </c>
      <c r="AO41" s="222">
        <f>'1 Utsläpp'!AO41/'7 Sysselsatta (kvartal)'!AO41</f>
        <v>5.5947293447293447E-2</v>
      </c>
      <c r="AP41" s="222">
        <f>'1 Utsläpp'!AP41/'7 Sysselsatta (kvartal)'!AP41</f>
        <v>5.581476323119778E-2</v>
      </c>
      <c r="AQ41" s="222">
        <f>'1 Utsläpp'!AQ41/'7 Sysselsatta (kvartal)'!AQ41</f>
        <v>5.3165007112375533E-2</v>
      </c>
      <c r="AR41" s="222">
        <f>'1 Utsläpp'!AR41/'7 Sysselsatta (kvartal)'!AR41</f>
        <v>4.8735066760365417E-2</v>
      </c>
      <c r="AS41" s="222">
        <f>'1 Utsläpp'!AS41/'7 Sysselsatta (kvartal)'!AS41</f>
        <v>5.3365887687478207E-2</v>
      </c>
      <c r="AT41" s="222">
        <f>'1 Utsläpp'!AT41/'7 Sysselsatta (kvartal)'!AT41</f>
        <v>5.423037716615698E-2</v>
      </c>
      <c r="AU41" s="222">
        <f>'1 Utsläpp'!AU41/'7 Sysselsatta (kvartal)'!AU41</f>
        <v>5.1373913043478256E-2</v>
      </c>
      <c r="AV41" s="222">
        <f>'1 Utsläpp'!AV41/'7 Sysselsatta (kvartal)'!AV41</f>
        <v>4.9705984088550668E-2</v>
      </c>
      <c r="AW41" s="222">
        <f>'1 Utsläpp'!AW41/'7 Sysselsatta (kvartal)'!AW41</f>
        <v>5.3568977350720665E-2</v>
      </c>
      <c r="AX41" s="222">
        <f>'1 Utsläpp'!AX41/'7 Sysselsatta (kvartal)'!AX41</f>
        <v>5.4074816299265208E-2</v>
      </c>
      <c r="AY41" s="222">
        <f>'1 Utsläpp'!AY41/'7 Sysselsatta (kvartal)'!AY41</f>
        <v>5.1744186046511632E-2</v>
      </c>
      <c r="AZ41" s="222">
        <f>'1 Utsläpp'!AZ41/'7 Sysselsatta (kvartal)'!AZ41</f>
        <v>4.8918640576725021E-2</v>
      </c>
      <c r="BA41" s="222">
        <f>'1 Utsläpp'!BA41/'7 Sysselsatta (kvartal)'!BA41</f>
        <v>4.7695459201092527E-2</v>
      </c>
      <c r="BB41" s="222">
        <f>'1 Utsläpp'!BB41/'7 Sysselsatta (kvartal)'!BB41</f>
        <v>5.1216261246251241E-2</v>
      </c>
      <c r="BC41" s="222">
        <f>'1 Utsläpp'!BC41/'7 Sysselsatta (kvartal)'!BC41</f>
        <v>4.7997284453496263E-2</v>
      </c>
      <c r="BD41" s="222">
        <f>'1 Utsläpp'!BD41/'7 Sysselsatta (kvartal)'!BD41</f>
        <v>4.4496802423426456E-2</v>
      </c>
      <c r="BE41" s="222">
        <f>'1 Utsläpp'!BE41/'7 Sysselsatta (kvartal)'!BE41</f>
        <v>4.8151815181518148E-2</v>
      </c>
      <c r="BF41" s="222">
        <f>'1 Utsläpp'!BF41/'7 Sysselsatta (kvartal)'!BF41</f>
        <v>4.9435665914221216E-2</v>
      </c>
      <c r="BG41" s="222">
        <f>'1 Utsläpp'!BG41/'7 Sysselsatta (kvartal)'!BG41</f>
        <v>4.6927187708750838E-2</v>
      </c>
      <c r="BH41" s="222">
        <f>'1 Utsläpp'!BH41/'7 Sysselsatta (kvartal)'!BH41</f>
        <v>4.1553719008264461E-2</v>
      </c>
      <c r="BI41" s="222">
        <f>'1 Utsläpp'!BJ41/'7 Sysselsatta (kvartal)'!BJ41</f>
        <v>4.3231017770597742E-2</v>
      </c>
      <c r="BJ41" s="222">
        <f>'1 Utsläpp'!BK41/'7 Sysselsatta (kvartal)'!BK41</f>
        <v>4.3098871930988721E-2</v>
      </c>
      <c r="BK41" s="222">
        <f>'1 Utsläpp'!BL41/'7 Sysselsatta (kvartal)'!BL41</f>
        <v>4.2195767195767196E-2</v>
      </c>
      <c r="BL41" s="222">
        <f>'1 Utsläpp'!BM41/'7 Sysselsatta (kvartal)'!BM41</f>
        <v>4.3150684931506846E-2</v>
      </c>
      <c r="BM41" s="222">
        <f>'1 Utsläpp'!BN41/'7 Sysselsatta (kvartal)'!BN41</f>
        <v>4.2264752791068581E-2</v>
      </c>
      <c r="BN41" s="222">
        <f>'1 Utsläpp'!BO41/'7 Sysselsatta (kvartal)'!BO41</f>
        <v>4.2012414243711202E-2</v>
      </c>
      <c r="BO41" s="222">
        <f>'1 Utsläpp'!BP41/'7 Sysselsatta (kvartal)'!BP41</f>
        <v>4.6420398823144818E-2</v>
      </c>
      <c r="BP41" s="222">
        <f>'1 Utsläpp'!BQ41/'7 Sysselsatta (kvartal)'!BQ41</f>
        <v>4.7361605697636783E-2</v>
      </c>
      <c r="BQ41" s="222">
        <f>'1 Utsläpp'!BR41/'7 Sysselsatta (kvartal)'!BR41</f>
        <v>4.7886876390212905E-2</v>
      </c>
      <c r="BR41" s="222">
        <f>'1 Utsläpp'!BS41/'7 Sysselsatta (kvartal)'!BS41</f>
        <v>4.498697916666667E-2</v>
      </c>
      <c r="BS41" s="222">
        <f>'1 Utsläpp'!BT41/'7 Sysselsatta (kvartal)'!BT41</f>
        <v>4.4448062520351675E-2</v>
      </c>
      <c r="BT41" s="222">
        <f>'1 Utsläpp'!BU41/'7 Sysselsatta (kvartal)'!BU41</f>
        <v>4.4990366088631988E-2</v>
      </c>
      <c r="BU41" s="222">
        <f>'1 Utsläpp'!BV41/'7 Sysselsatta (kvartal)'!BV41</f>
        <v>4.5454545454545456E-2</v>
      </c>
      <c r="BV41" s="361"/>
    </row>
    <row r="42" spans="1:74" s="41" customFormat="1" ht="15.75" customHeight="1" x14ac:dyDescent="0.3">
      <c r="A42"/>
      <c r="B42" s="212" t="s">
        <v>138</v>
      </c>
      <c r="C42" s="192" t="s">
        <v>49</v>
      </c>
      <c r="D42" s="222" t="s">
        <v>340</v>
      </c>
      <c r="E42" s="222" t="s">
        <v>340</v>
      </c>
      <c r="F42" s="222" t="s">
        <v>340</v>
      </c>
      <c r="G42" s="222" t="s">
        <v>340</v>
      </c>
      <c r="H42" s="222" t="s">
        <v>340</v>
      </c>
      <c r="I42" s="222" t="s">
        <v>340</v>
      </c>
      <c r="J42" s="222" t="s">
        <v>340</v>
      </c>
      <c r="K42" s="222" t="s">
        <v>340</v>
      </c>
      <c r="L42" s="222" t="s">
        <v>340</v>
      </c>
      <c r="M42" s="222" t="s">
        <v>340</v>
      </c>
      <c r="N42" s="222" t="s">
        <v>340</v>
      </c>
      <c r="O42" s="222" t="s">
        <v>340</v>
      </c>
      <c r="P42" s="222" t="s">
        <v>340</v>
      </c>
      <c r="Q42" s="222" t="s">
        <v>340</v>
      </c>
      <c r="R42" s="222" t="s">
        <v>340</v>
      </c>
      <c r="S42" s="222" t="s">
        <v>340</v>
      </c>
      <c r="T42" s="222" t="s">
        <v>340</v>
      </c>
      <c r="U42" s="222" t="s">
        <v>340</v>
      </c>
      <c r="V42" s="222" t="s">
        <v>340</v>
      </c>
      <c r="W42" s="222" t="s">
        <v>340</v>
      </c>
      <c r="X42" s="222" t="s">
        <v>340</v>
      </c>
      <c r="Y42" s="222" t="s">
        <v>340</v>
      </c>
      <c r="Z42" s="222" t="s">
        <v>340</v>
      </c>
      <c r="AA42" s="222" t="s">
        <v>340</v>
      </c>
      <c r="AB42" s="222" t="s">
        <v>340</v>
      </c>
      <c r="AC42" s="222" t="s">
        <v>340</v>
      </c>
      <c r="AD42" s="222" t="s">
        <v>340</v>
      </c>
      <c r="AE42" s="222" t="s">
        <v>340</v>
      </c>
      <c r="AF42" s="222" t="s">
        <v>340</v>
      </c>
      <c r="AG42" s="222" t="s">
        <v>340</v>
      </c>
      <c r="AH42" s="222" t="s">
        <v>340</v>
      </c>
      <c r="AI42" s="222" t="s">
        <v>340</v>
      </c>
      <c r="AJ42" s="222" t="s">
        <v>340</v>
      </c>
      <c r="AK42" s="222" t="s">
        <v>340</v>
      </c>
      <c r="AL42" s="222" t="s">
        <v>340</v>
      </c>
      <c r="AM42" s="222" t="s">
        <v>340</v>
      </c>
      <c r="AN42" s="222" t="s">
        <v>340</v>
      </c>
      <c r="AO42" s="222" t="s">
        <v>340</v>
      </c>
      <c r="AP42" s="222" t="s">
        <v>340</v>
      </c>
      <c r="AQ42" s="222" t="s">
        <v>340</v>
      </c>
      <c r="AR42" s="222" t="s">
        <v>340</v>
      </c>
      <c r="AS42" s="222" t="s">
        <v>340</v>
      </c>
      <c r="AT42" s="222" t="s">
        <v>340</v>
      </c>
      <c r="AU42" s="222" t="s">
        <v>340</v>
      </c>
      <c r="AV42" s="222" t="s">
        <v>340</v>
      </c>
      <c r="AW42" s="222" t="s">
        <v>340</v>
      </c>
      <c r="AX42" s="222" t="s">
        <v>340</v>
      </c>
      <c r="AY42" s="222" t="s">
        <v>340</v>
      </c>
      <c r="AZ42" s="222" t="s">
        <v>340</v>
      </c>
      <c r="BA42" s="222" t="s">
        <v>340</v>
      </c>
      <c r="BB42" s="222" t="s">
        <v>340</v>
      </c>
      <c r="BC42" s="222" t="s">
        <v>340</v>
      </c>
      <c r="BD42" s="222" t="s">
        <v>340</v>
      </c>
      <c r="BE42" s="222" t="s">
        <v>340</v>
      </c>
      <c r="BF42" s="222" t="s">
        <v>340</v>
      </c>
      <c r="BG42" s="222" t="s">
        <v>340</v>
      </c>
      <c r="BH42" s="222" t="s">
        <v>340</v>
      </c>
      <c r="BI42" s="222" t="s">
        <v>340</v>
      </c>
      <c r="BJ42" s="222" t="s">
        <v>340</v>
      </c>
      <c r="BK42" s="222" t="s">
        <v>340</v>
      </c>
      <c r="BL42" s="222" t="s">
        <v>340</v>
      </c>
      <c r="BM42" s="222" t="s">
        <v>340</v>
      </c>
      <c r="BN42" s="222" t="s">
        <v>340</v>
      </c>
      <c r="BO42" s="222" t="s">
        <v>340</v>
      </c>
      <c r="BP42" s="222" t="s">
        <v>340</v>
      </c>
      <c r="BQ42" s="222" t="s">
        <v>340</v>
      </c>
      <c r="BR42" s="222" t="s">
        <v>340</v>
      </c>
      <c r="BS42" s="222" t="s">
        <v>340</v>
      </c>
      <c r="BT42" s="222" t="s">
        <v>340</v>
      </c>
      <c r="BU42" s="222" t="s">
        <v>340</v>
      </c>
      <c r="BV42" s="361"/>
    </row>
    <row r="43" spans="1:74" s="43" customFormat="1" ht="15.75" customHeight="1" x14ac:dyDescent="0.3">
      <c r="A43"/>
      <c r="B43" s="203" t="s">
        <v>99</v>
      </c>
      <c r="C43" s="214" t="s">
        <v>175</v>
      </c>
      <c r="D43" s="402">
        <f>'1 Utsläpp'!D43/'7 Sysselsatta (kvartal)'!D43</f>
        <v>3.7976350158842211</v>
      </c>
      <c r="E43" s="402">
        <f>'1 Utsläpp'!E43/'7 Sysselsatta (kvartal)'!E43</f>
        <v>3.5571006236378149</v>
      </c>
      <c r="F43" s="402">
        <f>'1 Utsläpp'!F43/'7 Sysselsatta (kvartal)'!F43</f>
        <v>3.3898927147824613</v>
      </c>
      <c r="G43" s="402">
        <f>'1 Utsläpp'!G43/'7 Sysselsatta (kvartal)'!G43</f>
        <v>3.9054632349717195</v>
      </c>
      <c r="H43" s="402">
        <f>'1 Utsläpp'!H43/'7 Sysselsatta (kvartal)'!H43</f>
        <v>3.6483509853867813</v>
      </c>
      <c r="I43" s="402">
        <f>'1 Utsläpp'!I43/'7 Sysselsatta (kvartal)'!I43</f>
        <v>3.3027038948436331</v>
      </c>
      <c r="J43" s="402">
        <f>'1 Utsläpp'!J43/'7 Sysselsatta (kvartal)'!J43</f>
        <v>3.066649256817044</v>
      </c>
      <c r="K43" s="402">
        <f>'1 Utsläpp'!K43/'7 Sysselsatta (kvartal)'!K43</f>
        <v>3.7309597384567157</v>
      </c>
      <c r="L43" s="402">
        <f>'1 Utsläpp'!L43/'7 Sysselsatta (kvartal)'!L43</f>
        <v>4.2279163187470372</v>
      </c>
      <c r="M43" s="402">
        <f>'1 Utsläpp'!M43/'7 Sysselsatta (kvartal)'!M43</f>
        <v>3.557093478930915</v>
      </c>
      <c r="N43" s="402">
        <f>'1 Utsläpp'!N43/'7 Sysselsatta (kvartal)'!N43</f>
        <v>3.2349128143609955</v>
      </c>
      <c r="O43" s="402">
        <f>'1 Utsläpp'!O43/'7 Sysselsatta (kvartal)'!O43</f>
        <v>4.0019494933954602</v>
      </c>
      <c r="P43" s="402">
        <f>'1 Utsläpp'!P43/'7 Sysselsatta (kvartal)'!P43</f>
        <v>3.8301154318820223</v>
      </c>
      <c r="Q43" s="402">
        <f>'1 Utsläpp'!Q43/'7 Sysselsatta (kvartal)'!Q43</f>
        <v>3.3095403854831433</v>
      </c>
      <c r="R43" s="402">
        <f>'1 Utsläpp'!R43/'7 Sysselsatta (kvartal)'!R43</f>
        <v>3.0327613693572748</v>
      </c>
      <c r="S43" s="402">
        <f>'1 Utsläpp'!S43/'7 Sysselsatta (kvartal)'!S43</f>
        <v>3.3668603018982011</v>
      </c>
      <c r="T43" s="402">
        <f>'1 Utsläpp'!T43/'7 Sysselsatta (kvartal)'!T43</f>
        <v>3.4809368829872644</v>
      </c>
      <c r="U43" s="402">
        <f>'1 Utsläpp'!U43/'7 Sysselsatta (kvartal)'!U43</f>
        <v>3.0508999402883226</v>
      </c>
      <c r="V43" s="402">
        <f>'1 Utsläpp'!V43/'7 Sysselsatta (kvartal)'!V43</f>
        <v>2.8251751167444961</v>
      </c>
      <c r="W43" s="402">
        <f>'1 Utsläpp'!W43/'7 Sysselsatta (kvartal)'!W43</f>
        <v>3.3175090175197521</v>
      </c>
      <c r="X43" s="402">
        <f>'1 Utsläpp'!X43/'7 Sysselsatta (kvartal)'!X43</f>
        <v>3.3589294173377549</v>
      </c>
      <c r="Y43" s="402">
        <f>'1 Utsläpp'!Y43/'7 Sysselsatta (kvartal)'!Y43</f>
        <v>3.0059582646897307</v>
      </c>
      <c r="Z43" s="402">
        <f>'1 Utsläpp'!Z43/'7 Sysselsatta (kvartal)'!Z43</f>
        <v>2.7948491477155475</v>
      </c>
      <c r="AA43" s="402">
        <f>'1 Utsläpp'!AA43/'7 Sysselsatta (kvartal)'!AA43</f>
        <v>3.0522787465304999</v>
      </c>
      <c r="AB43" s="402">
        <f>'1 Utsläpp'!AB43/'7 Sysselsatta (kvartal)'!AB43</f>
        <v>3.0621499509824814</v>
      </c>
      <c r="AC43" s="402">
        <f>'1 Utsläpp'!AC43/'7 Sysselsatta (kvartal)'!AC43</f>
        <v>2.8876985616010007</v>
      </c>
      <c r="AD43" s="402">
        <f>'1 Utsläpp'!AD43/'7 Sysselsatta (kvartal)'!AD43</f>
        <v>2.735662397053765</v>
      </c>
      <c r="AE43" s="402">
        <f>'1 Utsläpp'!AE43/'7 Sysselsatta (kvartal)'!AE43</f>
        <v>3.0226197682914102</v>
      </c>
      <c r="AF43" s="402">
        <f>'1 Utsläpp'!AF43/'7 Sysselsatta (kvartal)'!AF43</f>
        <v>3.1106434092333402</v>
      </c>
      <c r="AG43" s="402">
        <f>'1 Utsläpp'!AG43/'7 Sysselsatta (kvartal)'!AG43</f>
        <v>2.9133027145034398</v>
      </c>
      <c r="AH43" s="402">
        <f>'1 Utsläpp'!AH43/'7 Sysselsatta (kvartal)'!AH43</f>
        <v>2.6874819827033956</v>
      </c>
      <c r="AI43" s="402">
        <f>'1 Utsläpp'!AI43/'7 Sysselsatta (kvartal)'!AI43</f>
        <v>2.9572759547702603</v>
      </c>
      <c r="AJ43" s="402">
        <f>'1 Utsläpp'!AJ43/'7 Sysselsatta (kvartal)'!AJ43</f>
        <v>3.0846631678215588</v>
      </c>
      <c r="AK43" s="402">
        <f>'1 Utsläpp'!AK43/'7 Sysselsatta (kvartal)'!AK43</f>
        <v>2.8007046353361571</v>
      </c>
      <c r="AL43" s="402">
        <f>'1 Utsläpp'!AL43/'7 Sysselsatta (kvartal)'!AL43</f>
        <v>2.7238548752834468</v>
      </c>
      <c r="AM43" s="402">
        <f>'1 Utsläpp'!AM43/'7 Sysselsatta (kvartal)'!AM43</f>
        <v>3.0201123052771401</v>
      </c>
      <c r="AN43" s="402">
        <f>'1 Utsläpp'!AN43/'7 Sysselsatta (kvartal)'!AN43</f>
        <v>2.8825469619898265</v>
      </c>
      <c r="AO43" s="402">
        <f>'1 Utsläpp'!AO43/'7 Sysselsatta (kvartal)'!AO43</f>
        <v>2.7230592801693723</v>
      </c>
      <c r="AP43" s="402">
        <f>'1 Utsläpp'!AP43/'7 Sysselsatta (kvartal)'!AP43</f>
        <v>2.6238261470001532</v>
      </c>
      <c r="AQ43" s="402">
        <f>'1 Utsläpp'!AQ43/'7 Sysselsatta (kvartal)'!AQ43</f>
        <v>2.8483408600039271</v>
      </c>
      <c r="AR43" s="402">
        <f>'1 Utsläpp'!AR43/'7 Sysselsatta (kvartal)'!AR43</f>
        <v>2.8028017029959389</v>
      </c>
      <c r="AS43" s="402">
        <f>'1 Utsläpp'!AS43/'7 Sysselsatta (kvartal)'!AS43</f>
        <v>2.6230875895539638</v>
      </c>
      <c r="AT43" s="402">
        <f>'1 Utsläpp'!AT43/'7 Sysselsatta (kvartal)'!AT43</f>
        <v>2.5259751320047692</v>
      </c>
      <c r="AU43" s="402">
        <f>'1 Utsläpp'!AU43/'7 Sysselsatta (kvartal)'!AU43</f>
        <v>2.7477067945396185</v>
      </c>
      <c r="AV43" s="402">
        <f>'1 Utsläpp'!AV43/'7 Sysselsatta (kvartal)'!AV43</f>
        <v>2.7238030388513841</v>
      </c>
      <c r="AW43" s="402">
        <f>'1 Utsläpp'!AW43/'7 Sysselsatta (kvartal)'!AW43</f>
        <v>2.5498573370866127</v>
      </c>
      <c r="AX43" s="402">
        <f>'1 Utsläpp'!AX43/'7 Sysselsatta (kvartal)'!AX43</f>
        <v>2.5115198706012904</v>
      </c>
      <c r="AY43" s="402">
        <f>'1 Utsläpp'!AY43/'7 Sysselsatta (kvartal)'!AY43</f>
        <v>2.6002904237108844</v>
      </c>
      <c r="AZ43" s="402">
        <f>'1 Utsläpp'!AZ43/'7 Sysselsatta (kvartal)'!AZ43</f>
        <v>2.5819851077930687</v>
      </c>
      <c r="BA43" s="402">
        <f>'1 Utsläpp'!BA43/'7 Sysselsatta (kvartal)'!BA43</f>
        <v>2.2634845380938446</v>
      </c>
      <c r="BB43" s="402">
        <f>'1 Utsläpp'!BB43/'7 Sysselsatta (kvartal)'!BB43</f>
        <v>2.2225437067958564</v>
      </c>
      <c r="BC43" s="402">
        <f>'1 Utsläpp'!BC43/'7 Sysselsatta (kvartal)'!BC43</f>
        <v>2.3776550568801618</v>
      </c>
      <c r="BD43" s="402">
        <f>'1 Utsläpp'!BD43/'7 Sysselsatta (kvartal)'!BD43</f>
        <v>2.4639483021785238</v>
      </c>
      <c r="BE43" s="402">
        <f>'1 Utsläpp'!BE43/'7 Sysselsatta (kvartal)'!BE43</f>
        <v>2.4689445680564961</v>
      </c>
      <c r="BF43" s="402">
        <f>'1 Utsläpp'!BF43/'7 Sysselsatta (kvartal)'!BF43</f>
        <v>2.2881764049125417</v>
      </c>
      <c r="BG43" s="402">
        <f>'1 Utsläpp'!BG43/'7 Sysselsatta (kvartal)'!BG43</f>
        <v>2.4968644147979941</v>
      </c>
      <c r="BH43" s="402">
        <f>'1 Utsläpp'!BH43/'7 Sysselsatta (kvartal)'!BH43</f>
        <v>2.408091868073174</v>
      </c>
      <c r="BI43" s="402">
        <f>'1 Utsläpp'!BJ43/'7 Sysselsatta (kvartal)'!BJ43</f>
        <v>2.1768978562421184</v>
      </c>
      <c r="BJ43" s="402">
        <f>'1 Utsläpp'!BK43/'7 Sysselsatta (kvartal)'!BK43</f>
        <v>2.4109255303476727</v>
      </c>
      <c r="BK43" s="402">
        <f>'1 Utsläpp'!BL43/'7 Sysselsatta (kvartal)'!BL43</f>
        <v>2.2859399507058029</v>
      </c>
      <c r="BL43" s="402">
        <f>'1 Utsläpp'!BM43/'7 Sysselsatta (kvartal)'!BM43</f>
        <v>2.2283912597155009</v>
      </c>
      <c r="BM43" s="402">
        <f>'1 Utsläpp'!BN43/'7 Sysselsatta (kvartal)'!BN43</f>
        <v>2.111494293929598</v>
      </c>
      <c r="BN43" s="402">
        <f>'1 Utsläpp'!BO43/'7 Sysselsatta (kvartal)'!BO43</f>
        <v>2.2999963294670382</v>
      </c>
      <c r="BO43" s="402">
        <f>'1 Utsläpp'!BP43/'7 Sysselsatta (kvartal)'!BP43</f>
        <v>2.4405284287181401</v>
      </c>
      <c r="BP43" s="402">
        <f>'1 Utsläpp'!BQ43/'7 Sysselsatta (kvartal)'!BQ43</f>
        <v>2.3626961667095445</v>
      </c>
      <c r="BQ43" s="402">
        <f>'1 Utsläpp'!BR43/'7 Sysselsatta (kvartal)'!BR43</f>
        <v>2.2762092652043688</v>
      </c>
      <c r="BR43" s="402">
        <f>'1 Utsläpp'!BS43/'7 Sysselsatta (kvartal)'!BS43</f>
        <v>2.4156737902779315</v>
      </c>
      <c r="BS43" s="402">
        <f>'1 Utsläpp'!BT43/'7 Sysselsatta (kvartal)'!BT43</f>
        <v>2.3460434219661854</v>
      </c>
      <c r="BT43" s="402">
        <f>'1 Utsläpp'!BU43/'7 Sysselsatta (kvartal)'!BU43</f>
        <v>2.31922984887809</v>
      </c>
      <c r="BU43" s="402">
        <f>'1 Utsläpp'!BV43/'7 Sysselsatta (kvartal)'!BV43</f>
        <v>2.2309644305660243</v>
      </c>
      <c r="BV43" s="404"/>
    </row>
    <row r="44" spans="1:74" s="41" customFormat="1" ht="15.75" customHeight="1" x14ac:dyDescent="0.3">
      <c r="A44"/>
      <c r="B44" s="290"/>
      <c r="C44" s="290"/>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44"/>
    </row>
    <row r="45" spans="1:74" s="41" customFormat="1" ht="15.75" customHeight="1" x14ac:dyDescent="0.3">
      <c r="A45"/>
      <c r="B45" s="290"/>
      <c r="C45" s="290"/>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44"/>
    </row>
    <row r="46" spans="1:74" ht="15.75" customHeight="1" x14ac:dyDescent="0.25">
      <c r="B46" s="351" t="str">
        <f>B3</f>
        <v>Intensities: Greenhouse gas emissions by employees</v>
      </c>
      <c r="C46" s="351" t="str">
        <f>C3</f>
        <v>Intensiteter: Utsläpp av växthusgaser 
per sysselsatta</v>
      </c>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c r="BV46" s="277"/>
    </row>
    <row r="47" spans="1:74" ht="15.75" customHeight="1" x14ac:dyDescent="0.25">
      <c r="B47" s="351" t="str">
        <f>B4</f>
        <v>Tonnes carbon dioxide equivalents by number of employees</v>
      </c>
      <c r="C47" s="351" t="str">
        <f>C4</f>
        <v>Ton koldioxidekvivalenter per sysselsatt</v>
      </c>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277"/>
    </row>
    <row r="48" spans="1:74" ht="15.75" customHeight="1" x14ac:dyDescent="0.25">
      <c r="B48" s="368" t="s">
        <v>100</v>
      </c>
      <c r="C48" s="216" t="s">
        <v>173</v>
      </c>
      <c r="D48" s="247" t="str">
        <f>D5</f>
        <v>2008K1</v>
      </c>
      <c r="E48" s="247" t="str">
        <f t="shared" ref="E48:BP48" si="0">E5</f>
        <v>2008K2</v>
      </c>
      <c r="F48" s="247" t="str">
        <f t="shared" si="0"/>
        <v>2008K3</v>
      </c>
      <c r="G48" s="247" t="str">
        <f t="shared" si="0"/>
        <v>2008K4</v>
      </c>
      <c r="H48" s="247" t="str">
        <f t="shared" si="0"/>
        <v>2009K1</v>
      </c>
      <c r="I48" s="247" t="str">
        <f t="shared" si="0"/>
        <v>2009K2</v>
      </c>
      <c r="J48" s="247" t="str">
        <f t="shared" si="0"/>
        <v>2009K3</v>
      </c>
      <c r="K48" s="247" t="str">
        <f t="shared" si="0"/>
        <v>2009K4</v>
      </c>
      <c r="L48" s="247" t="str">
        <f t="shared" si="0"/>
        <v>2010K1</v>
      </c>
      <c r="M48" s="247" t="str">
        <f t="shared" si="0"/>
        <v>2010K2</v>
      </c>
      <c r="N48" s="247" t="str">
        <f t="shared" si="0"/>
        <v>2010K3</v>
      </c>
      <c r="O48" s="247" t="str">
        <f t="shared" si="0"/>
        <v>2010K4</v>
      </c>
      <c r="P48" s="247" t="str">
        <f t="shared" si="0"/>
        <v>2011K1</v>
      </c>
      <c r="Q48" s="247" t="str">
        <f t="shared" si="0"/>
        <v>2011K2</v>
      </c>
      <c r="R48" s="247" t="str">
        <f t="shared" si="0"/>
        <v>2011K3</v>
      </c>
      <c r="S48" s="247" t="str">
        <f t="shared" si="0"/>
        <v>2011K4</v>
      </c>
      <c r="T48" s="247" t="str">
        <f t="shared" si="0"/>
        <v>2012K1</v>
      </c>
      <c r="U48" s="247" t="str">
        <f t="shared" si="0"/>
        <v>2012K2</v>
      </c>
      <c r="V48" s="247" t="str">
        <f t="shared" si="0"/>
        <v>2012K3</v>
      </c>
      <c r="W48" s="247" t="str">
        <f t="shared" si="0"/>
        <v>2012K4</v>
      </c>
      <c r="X48" s="247" t="str">
        <f t="shared" si="0"/>
        <v>2013K1</v>
      </c>
      <c r="Y48" s="247" t="str">
        <f t="shared" si="0"/>
        <v>2013K2</v>
      </c>
      <c r="Z48" s="247" t="str">
        <f t="shared" si="0"/>
        <v>2013K3</v>
      </c>
      <c r="AA48" s="247" t="str">
        <f t="shared" si="0"/>
        <v>2013K4</v>
      </c>
      <c r="AB48" s="247" t="str">
        <f t="shared" si="0"/>
        <v>2014K1</v>
      </c>
      <c r="AC48" s="247" t="str">
        <f t="shared" si="0"/>
        <v>2014K2</v>
      </c>
      <c r="AD48" s="247" t="str">
        <f t="shared" si="0"/>
        <v>2014K3</v>
      </c>
      <c r="AE48" s="247" t="str">
        <f t="shared" si="0"/>
        <v>2014K4</v>
      </c>
      <c r="AF48" s="247" t="str">
        <f t="shared" si="0"/>
        <v>2015K1</v>
      </c>
      <c r="AG48" s="247" t="str">
        <f t="shared" si="0"/>
        <v>2015K2</v>
      </c>
      <c r="AH48" s="247" t="str">
        <f t="shared" si="0"/>
        <v>2015K3</v>
      </c>
      <c r="AI48" s="247" t="str">
        <f t="shared" si="0"/>
        <v>2015K4</v>
      </c>
      <c r="AJ48" s="247" t="str">
        <f t="shared" si="0"/>
        <v>2016K1</v>
      </c>
      <c r="AK48" s="247" t="str">
        <f t="shared" si="0"/>
        <v>2016K2</v>
      </c>
      <c r="AL48" s="247" t="str">
        <f t="shared" si="0"/>
        <v>2016K3</v>
      </c>
      <c r="AM48" s="247" t="str">
        <f t="shared" si="0"/>
        <v>2016K4</v>
      </c>
      <c r="AN48" s="247" t="str">
        <f t="shared" si="0"/>
        <v>2017K1</v>
      </c>
      <c r="AO48" s="247" t="str">
        <f t="shared" si="0"/>
        <v>2017K2</v>
      </c>
      <c r="AP48" s="247" t="str">
        <f t="shared" si="0"/>
        <v>2017K3</v>
      </c>
      <c r="AQ48" s="247" t="str">
        <f t="shared" si="0"/>
        <v>2017K4</v>
      </c>
      <c r="AR48" s="247" t="str">
        <f t="shared" si="0"/>
        <v>2018K1</v>
      </c>
      <c r="AS48" s="247" t="str">
        <f t="shared" si="0"/>
        <v>2018K2</v>
      </c>
      <c r="AT48" s="247" t="str">
        <f t="shared" si="0"/>
        <v>2018K3</v>
      </c>
      <c r="AU48" s="247" t="str">
        <f t="shared" si="0"/>
        <v>2018K4</v>
      </c>
      <c r="AV48" s="247" t="str">
        <f t="shared" si="0"/>
        <v>2019K1</v>
      </c>
      <c r="AW48" s="247" t="str">
        <f t="shared" si="0"/>
        <v>2019K2</v>
      </c>
      <c r="AX48" s="247" t="str">
        <f t="shared" si="0"/>
        <v>2019K3</v>
      </c>
      <c r="AY48" s="247" t="str">
        <f t="shared" si="0"/>
        <v>2019K4</v>
      </c>
      <c r="AZ48" s="247" t="str">
        <f t="shared" si="0"/>
        <v>2020K1</v>
      </c>
      <c r="BA48" s="247" t="str">
        <f t="shared" si="0"/>
        <v>2020K2</v>
      </c>
      <c r="BB48" s="247" t="str">
        <f t="shared" si="0"/>
        <v>2020K3</v>
      </c>
      <c r="BC48" s="247" t="str">
        <f t="shared" si="0"/>
        <v>2020K4</v>
      </c>
      <c r="BD48" s="247" t="str">
        <f t="shared" si="0"/>
        <v>2021K1</v>
      </c>
      <c r="BE48" s="247" t="str">
        <f t="shared" si="0"/>
        <v>2021K2</v>
      </c>
      <c r="BF48" s="247" t="str">
        <f t="shared" si="0"/>
        <v>2021K3</v>
      </c>
      <c r="BG48" s="247" t="str">
        <f t="shared" si="0"/>
        <v>2021K4</v>
      </c>
      <c r="BH48" s="247" t="str">
        <f t="shared" si="0"/>
        <v>2022K1</v>
      </c>
      <c r="BI48" s="247" t="str">
        <f t="shared" si="0"/>
        <v>2022K3</v>
      </c>
      <c r="BJ48" s="247" t="str">
        <f t="shared" si="0"/>
        <v>2022K4</v>
      </c>
      <c r="BK48" s="247" t="str">
        <f t="shared" si="0"/>
        <v>2023K1</v>
      </c>
      <c r="BL48" s="247" t="str">
        <f t="shared" si="0"/>
        <v>2023K2</v>
      </c>
      <c r="BM48" s="247" t="str">
        <f t="shared" si="0"/>
        <v>2023K3</v>
      </c>
      <c r="BN48" s="247" t="str">
        <f t="shared" si="0"/>
        <v>2023K4</v>
      </c>
      <c r="BO48" s="247" t="str">
        <f t="shared" si="0"/>
        <v>2024K1</v>
      </c>
      <c r="BP48" s="247" t="str">
        <f t="shared" si="0"/>
        <v>2024K2</v>
      </c>
      <c r="BQ48" s="247" t="str">
        <f t="shared" ref="BQ48:BU48" si="1">BQ5</f>
        <v>2024K3</v>
      </c>
      <c r="BR48" s="247" t="str">
        <f t="shared" si="1"/>
        <v>2024K4</v>
      </c>
      <c r="BS48" s="247" t="str">
        <f t="shared" si="1"/>
        <v>2025K1</v>
      </c>
      <c r="BT48" s="247" t="str">
        <f t="shared" si="1"/>
        <v>2025K2</v>
      </c>
      <c r="BU48" s="247" t="str">
        <f t="shared" si="1"/>
        <v>2025K3</v>
      </c>
      <c r="BV48" s="405"/>
    </row>
    <row r="49" spans="1:74" ht="15.75" customHeight="1" x14ac:dyDescent="0.25">
      <c r="B49" s="400" t="s">
        <v>91</v>
      </c>
      <c r="C49" s="205" t="s">
        <v>22</v>
      </c>
      <c r="D49" s="347">
        <f>'1 Utsläpp'!D49/'7 Sysselsatta (kvartal)'!D49</f>
        <v>21.219749518304432</v>
      </c>
      <c r="E49" s="347">
        <f>'1 Utsläpp'!E49/'7 Sysselsatta (kvartal)'!E49</f>
        <v>20.327214611872144</v>
      </c>
      <c r="F49" s="347">
        <f>'1 Utsläpp'!F49/'7 Sysselsatta (kvartal)'!F49</f>
        <v>19.865350089766604</v>
      </c>
      <c r="G49" s="347">
        <f>'1 Utsläpp'!G49/'7 Sysselsatta (kvartal)'!G49</f>
        <v>18.029959839357431</v>
      </c>
      <c r="H49" s="347">
        <f>'1 Utsläpp'!H49/'7 Sysselsatta (kvartal)'!H49</f>
        <v>20.632201745877786</v>
      </c>
      <c r="I49" s="347">
        <f>'1 Utsläpp'!I49/'7 Sysselsatta (kvartal)'!I49</f>
        <v>19.146779964221825</v>
      </c>
      <c r="J49" s="347">
        <f>'1 Utsläpp'!J49/'7 Sysselsatta (kvartal)'!J49</f>
        <v>18.824978012313107</v>
      </c>
      <c r="K49" s="347">
        <f>'1 Utsläpp'!K49/'7 Sysselsatta (kvartal)'!K49</f>
        <v>17.729925803792248</v>
      </c>
      <c r="L49" s="347">
        <f>'1 Utsläpp'!L49/'7 Sysselsatta (kvartal)'!L49</f>
        <v>20.507988721804512</v>
      </c>
      <c r="M49" s="347">
        <f>'1 Utsläpp'!M49/'7 Sysselsatta (kvartal)'!M49</f>
        <v>18.592116538131961</v>
      </c>
      <c r="N49" s="347">
        <f>'1 Utsläpp'!N49/'7 Sysselsatta (kvartal)'!N49</f>
        <v>18.425991561181434</v>
      </c>
      <c r="O49" s="347">
        <f>'1 Utsläpp'!O49/'7 Sysselsatta (kvartal)'!O49</f>
        <v>17.878611332801277</v>
      </c>
      <c r="P49" s="347">
        <f>'1 Utsläpp'!P49/'7 Sysselsatta (kvartal)'!P49</f>
        <v>18.350379746835443</v>
      </c>
      <c r="Q49" s="347">
        <f>'1 Utsläpp'!Q49/'7 Sysselsatta (kvartal)'!Q49</f>
        <v>17.497138314785374</v>
      </c>
      <c r="R49" s="347">
        <f>'1 Utsläpp'!R49/'7 Sysselsatta (kvartal)'!R49</f>
        <v>16.884645061728396</v>
      </c>
      <c r="S49" s="347">
        <f>'1 Utsläpp'!S49/'7 Sysselsatta (kvartal)'!S49</f>
        <v>15.962317784256562</v>
      </c>
      <c r="T49" s="347">
        <f>'1 Utsläpp'!T49/'7 Sysselsatta (kvartal)'!T49</f>
        <v>17.09025356576862</v>
      </c>
      <c r="U49" s="347">
        <f>'1 Utsläpp'!U49/'7 Sysselsatta (kvartal)'!U49</f>
        <v>16.655815768930523</v>
      </c>
      <c r="V49" s="347">
        <f>'1 Utsläpp'!V49/'7 Sysselsatta (kvartal)'!V49</f>
        <v>16.455657492354739</v>
      </c>
      <c r="W49" s="347">
        <f>'1 Utsläpp'!W49/'7 Sysselsatta (kvartal)'!W49</f>
        <v>15.267748764996472</v>
      </c>
      <c r="X49" s="347">
        <f>'1 Utsläpp'!X49/'7 Sysselsatta (kvartal)'!X49</f>
        <v>17.001429706115964</v>
      </c>
      <c r="Y49" s="347">
        <f>'1 Utsläpp'!Y49/'7 Sysselsatta (kvartal)'!Y49</f>
        <v>15.98286140089419</v>
      </c>
      <c r="Z49" s="347">
        <f>'1 Utsläpp'!Z49/'7 Sysselsatta (kvartal)'!Z49</f>
        <v>16.586969930609097</v>
      </c>
      <c r="AA49" s="347">
        <f>'1 Utsläpp'!AA49/'7 Sysselsatta (kvartal)'!AA49</f>
        <v>15.244815340909089</v>
      </c>
      <c r="AB49" s="347">
        <f>'1 Utsläpp'!AB49/'7 Sysselsatta (kvartal)'!AB49</f>
        <v>17.261889250814335</v>
      </c>
      <c r="AC49" s="347">
        <f>'1 Utsläpp'!AC49/'7 Sysselsatta (kvartal)'!AC49</f>
        <v>15.997001499250374</v>
      </c>
      <c r="AD49" s="347">
        <f>'1 Utsläpp'!AD49/'7 Sysselsatta (kvartal)'!AD49</f>
        <v>15.358029978586723</v>
      </c>
      <c r="AE49" s="347">
        <f>'1 Utsläpp'!AE49/'7 Sysselsatta (kvartal)'!AE49</f>
        <v>15.71900946831755</v>
      </c>
      <c r="AF49" s="347">
        <f>'1 Utsläpp'!AF49/'7 Sysselsatta (kvartal)'!AF49</f>
        <v>15.971009036144576</v>
      </c>
      <c r="AG49" s="347">
        <f>'1 Utsläpp'!AG49/'7 Sysselsatta (kvartal)'!AG49</f>
        <v>15.79719970523213</v>
      </c>
      <c r="AH49" s="347">
        <f>'1 Utsläpp'!AH49/'7 Sysselsatta (kvartal)'!AH49</f>
        <v>15.736430678466078</v>
      </c>
      <c r="AI49" s="347">
        <f>'1 Utsläpp'!AI49/'7 Sysselsatta (kvartal)'!AI49</f>
        <v>17.156459330143541</v>
      </c>
      <c r="AJ49" s="347">
        <f>'1 Utsläpp'!AJ49/'7 Sysselsatta (kvartal)'!AJ49</f>
        <v>16.635668276972623</v>
      </c>
      <c r="AK49" s="347">
        <f>'1 Utsläpp'!AK49/'7 Sysselsatta (kvartal)'!AK49</f>
        <v>15.757938299473288</v>
      </c>
      <c r="AL49" s="347">
        <f>'1 Utsläpp'!AL49/'7 Sysselsatta (kvartal)'!AL49</f>
        <v>16.372443403590946</v>
      </c>
      <c r="AM49" s="347">
        <f>'1 Utsläpp'!AM49/'7 Sysselsatta (kvartal)'!AM49</f>
        <v>16.403703703703705</v>
      </c>
      <c r="AN49" s="347">
        <f>'1 Utsläpp'!AN49/'7 Sysselsatta (kvartal)'!AN49</f>
        <v>16.571019108280257</v>
      </c>
      <c r="AO49" s="347">
        <f>'1 Utsläpp'!AO49/'7 Sysselsatta (kvartal)'!AO49</f>
        <v>15.768787425149702</v>
      </c>
      <c r="AP49" s="347">
        <f>'1 Utsläpp'!AP49/'7 Sysselsatta (kvartal)'!AP49</f>
        <v>15.746962962962964</v>
      </c>
      <c r="AQ49" s="347">
        <f>'1 Utsläpp'!AQ49/'7 Sysselsatta (kvartal)'!AQ49</f>
        <v>16.140076045627378</v>
      </c>
      <c r="AR49" s="347">
        <f>'1 Utsläpp'!AR49/'7 Sysselsatta (kvartal)'!AR49</f>
        <v>15.388121118012421</v>
      </c>
      <c r="AS49" s="347">
        <f>'1 Utsläpp'!AS49/'7 Sysselsatta (kvartal)'!AS49</f>
        <v>16.060762509928512</v>
      </c>
      <c r="AT49" s="347">
        <f>'1 Utsläpp'!AT49/'7 Sysselsatta (kvartal)'!AT49</f>
        <v>15.183979135618481</v>
      </c>
      <c r="AU49" s="347">
        <f>'1 Utsläpp'!AU49/'7 Sysselsatta (kvartal)'!AU49</f>
        <v>15.054694485842028</v>
      </c>
      <c r="AV49" s="347">
        <f>'1 Utsläpp'!AV49/'7 Sysselsatta (kvartal)'!AV49</f>
        <v>15.47300232738557</v>
      </c>
      <c r="AW49" s="347">
        <f>'1 Utsläpp'!AW49/'7 Sysselsatta (kvartal)'!AW49</f>
        <v>15.38267776096823</v>
      </c>
      <c r="AX49" s="347">
        <f>'1 Utsläpp'!AX49/'7 Sysselsatta (kvartal)'!AX49</f>
        <v>15.251301115241636</v>
      </c>
      <c r="AY49" s="347">
        <f>'1 Utsläpp'!AY49/'7 Sysselsatta (kvartal)'!AY49</f>
        <v>14.36316160903317</v>
      </c>
      <c r="AZ49" s="347">
        <f>'1 Utsläpp'!AZ49/'7 Sysselsatta (kvartal)'!AZ49</f>
        <v>15.685736434108527</v>
      </c>
      <c r="BA49" s="347">
        <f>'1 Utsläpp'!BA49/'7 Sysselsatta (kvartal)'!BA49</f>
        <v>14.696423357664234</v>
      </c>
      <c r="BB49" s="347">
        <f>'1 Utsläpp'!BB49/'7 Sysselsatta (kvartal)'!BB49</f>
        <v>14.216897506925207</v>
      </c>
      <c r="BC49" s="347">
        <f>'1 Utsläpp'!BC49/'7 Sysselsatta (kvartal)'!BC49</f>
        <v>14.70186113099499</v>
      </c>
      <c r="BD49" s="347">
        <f>'1 Utsläpp'!BD49/'7 Sysselsatta (kvartal)'!BD49</f>
        <v>15.002659574468085</v>
      </c>
      <c r="BE49" s="347">
        <f>'1 Utsläpp'!BE49/'7 Sysselsatta (kvartal)'!BE49</f>
        <v>14.700436999271666</v>
      </c>
      <c r="BF49" s="347">
        <f>'1 Utsläpp'!BF49/'7 Sysselsatta (kvartal)'!BF49</f>
        <v>14.005467128027682</v>
      </c>
      <c r="BG49" s="347">
        <f>'1 Utsläpp'!BG49/'7 Sysselsatta (kvartal)'!BG49</f>
        <v>14.440791366906474</v>
      </c>
      <c r="BH49" s="347">
        <f>'1 Utsläpp'!BH49/'7 Sysselsatta (kvartal)'!BH49</f>
        <v>14.970219198790625</v>
      </c>
      <c r="BI49" s="347">
        <f>'1 Utsläpp'!BJ49/'7 Sysselsatta (kvartal)'!BJ49</f>
        <v>13.776437976437975</v>
      </c>
      <c r="BJ49" s="347">
        <f>'1 Utsläpp'!BK49/'7 Sysselsatta (kvartal)'!BK49</f>
        <v>14.340961262553803</v>
      </c>
      <c r="BK49" s="347">
        <f>'1 Utsläpp'!BL49/'7 Sysselsatta (kvartal)'!BL49</f>
        <v>14.734161023325809</v>
      </c>
      <c r="BL49" s="347">
        <f>'1 Utsläpp'!BM49/'7 Sysselsatta (kvartal)'!BM49</f>
        <v>14.225181422351232</v>
      </c>
      <c r="BM49" s="347">
        <f>'1 Utsläpp'!BN49/'7 Sysselsatta (kvartal)'!BN49</f>
        <v>13.63194733194733</v>
      </c>
      <c r="BN49" s="347">
        <f>'1 Utsläpp'!BO49/'7 Sysselsatta (kvartal)'!BO49</f>
        <v>14.204022988505749</v>
      </c>
      <c r="BO49" s="347">
        <f>'1 Utsläpp'!BP49/'7 Sysselsatta (kvartal)'!BP49</f>
        <v>15.439444027047331</v>
      </c>
      <c r="BP49" s="347">
        <f>'1 Utsläpp'!BQ49/'7 Sysselsatta (kvartal)'!BQ49</f>
        <v>14.941956521739129</v>
      </c>
      <c r="BQ49" s="347">
        <f>'1 Utsläpp'!BR49/'7 Sysselsatta (kvartal)'!BR49</f>
        <v>14.285498281786941</v>
      </c>
      <c r="BR49" s="347">
        <f>'1 Utsläpp'!BS49/'7 Sysselsatta (kvartal)'!BS49</f>
        <v>14.651068376068377</v>
      </c>
      <c r="BS49" s="347">
        <f>'1 Utsläpp'!BT49/'7 Sysselsatta (kvartal)'!BT49</f>
        <v>14.971692535107168</v>
      </c>
      <c r="BT49" s="347">
        <f>'1 Utsläpp'!BU49/'7 Sysselsatta (kvartal)'!BU49</f>
        <v>14.420141843971631</v>
      </c>
      <c r="BU49" s="347">
        <f>'1 Utsläpp'!BV49/'7 Sysselsatta (kvartal)'!BV49</f>
        <v>13.841728561782579</v>
      </c>
      <c r="BV49" s="405"/>
    </row>
    <row r="50" spans="1:74" ht="15.75" customHeight="1" x14ac:dyDescent="0.25">
      <c r="B50" s="400" t="s">
        <v>92</v>
      </c>
      <c r="C50" s="206" t="s">
        <v>23</v>
      </c>
      <c r="D50" s="347">
        <f>'1 Utsläpp'!D50/'7 Sysselsatta (kvartal)'!D50</f>
        <v>20.462637362637363</v>
      </c>
      <c r="E50" s="347">
        <f>'1 Utsläpp'!E50/'7 Sysselsatta (kvartal)'!E50</f>
        <v>24.448780487804878</v>
      </c>
      <c r="F50" s="347">
        <f>'1 Utsläpp'!F50/'7 Sysselsatta (kvartal)'!F50</f>
        <v>19.982653061224489</v>
      </c>
      <c r="G50" s="347">
        <f>'1 Utsläpp'!G50/'7 Sysselsatta (kvartal)'!G50</f>
        <v>20.10721649484536</v>
      </c>
      <c r="H50" s="347">
        <f>'1 Utsläpp'!H50/'7 Sysselsatta (kvartal)'!H50</f>
        <v>16.014285714285712</v>
      </c>
      <c r="I50" s="347">
        <f>'1 Utsläpp'!I50/'7 Sysselsatta (kvartal)'!I50</f>
        <v>19.808450704225351</v>
      </c>
      <c r="J50" s="347">
        <f>'1 Utsläpp'!J50/'7 Sysselsatta (kvartal)'!J50</f>
        <v>16.934117647058823</v>
      </c>
      <c r="K50" s="347">
        <f>'1 Utsläpp'!K50/'7 Sysselsatta (kvartal)'!K50</f>
        <v>23.958426966292134</v>
      </c>
      <c r="L50" s="347">
        <f>'1 Utsläpp'!L50/'7 Sysselsatta (kvartal)'!L50</f>
        <v>25.110989010989012</v>
      </c>
      <c r="M50" s="347">
        <f>'1 Utsläpp'!M50/'7 Sysselsatta (kvartal)'!M50</f>
        <v>26.412500000000001</v>
      </c>
      <c r="N50" s="347">
        <f>'1 Utsläpp'!N50/'7 Sysselsatta (kvartal)'!N50</f>
        <v>22.851111111111109</v>
      </c>
      <c r="O50" s="347">
        <f>'1 Utsläpp'!O50/'7 Sysselsatta (kvartal)'!O50</f>
        <v>25.81978021978022</v>
      </c>
      <c r="P50" s="347">
        <f>'1 Utsläpp'!P50/'7 Sysselsatta (kvartal)'!P50</f>
        <v>25.737894736842104</v>
      </c>
      <c r="Q50" s="347">
        <f>'1 Utsläpp'!Q50/'7 Sysselsatta (kvartal)'!Q50</f>
        <v>22.812222222222221</v>
      </c>
      <c r="R50" s="347">
        <f>'1 Utsläpp'!R50/'7 Sysselsatta (kvartal)'!R50</f>
        <v>22.13917525773196</v>
      </c>
      <c r="S50" s="347">
        <f>'1 Utsläpp'!S50/'7 Sysselsatta (kvartal)'!S50</f>
        <v>24.46813186813187</v>
      </c>
      <c r="T50" s="347">
        <f>'1 Utsläpp'!T50/'7 Sysselsatta (kvartal)'!T50</f>
        <v>27.445652173913047</v>
      </c>
      <c r="U50" s="347">
        <f>'1 Utsläpp'!U50/'7 Sysselsatta (kvartal)'!U50</f>
        <v>21.459375000000001</v>
      </c>
      <c r="V50" s="347">
        <f>'1 Utsläpp'!V50/'7 Sysselsatta (kvartal)'!V50</f>
        <v>20.677669902912619</v>
      </c>
      <c r="W50" s="347">
        <f>'1 Utsläpp'!W50/'7 Sysselsatta (kvartal)'!W50</f>
        <v>25.311702127659576</v>
      </c>
      <c r="X50" s="347">
        <f>'1 Utsläpp'!X50/'7 Sysselsatta (kvartal)'!X50</f>
        <v>22.735353535353536</v>
      </c>
      <c r="Y50" s="347">
        <f>'1 Utsläpp'!Y50/'7 Sysselsatta (kvartal)'!Y50</f>
        <v>22.612765957446808</v>
      </c>
      <c r="Z50" s="347">
        <f>'1 Utsläpp'!Z50/'7 Sysselsatta (kvartal)'!Z50</f>
        <v>21.351886792452831</v>
      </c>
      <c r="AA50" s="347">
        <f>'1 Utsläpp'!AA50/'7 Sysselsatta (kvartal)'!AA50</f>
        <v>22.638541666666669</v>
      </c>
      <c r="AB50" s="347">
        <f>'1 Utsläpp'!AB50/'7 Sysselsatta (kvartal)'!AB50</f>
        <v>23.719417475728154</v>
      </c>
      <c r="AC50" s="347">
        <f>'1 Utsläpp'!AC50/'7 Sysselsatta (kvartal)'!AC50</f>
        <v>22.541237113402065</v>
      </c>
      <c r="AD50" s="347">
        <f>'1 Utsläpp'!AD50/'7 Sysselsatta (kvartal)'!AD50</f>
        <v>21.019626168224299</v>
      </c>
      <c r="AE50" s="347">
        <f>'1 Utsläpp'!AE50/'7 Sysselsatta (kvartal)'!AE50</f>
        <v>26.47127659574468</v>
      </c>
      <c r="AF50" s="347">
        <f>'1 Utsläpp'!AF50/'7 Sysselsatta (kvartal)'!AF50</f>
        <v>24.207142857142856</v>
      </c>
      <c r="AG50" s="347">
        <f>'1 Utsläpp'!AG50/'7 Sysselsatta (kvartal)'!AG50</f>
        <v>25.553409090909089</v>
      </c>
      <c r="AH50" s="347">
        <f>'1 Utsläpp'!AH50/'7 Sysselsatta (kvartal)'!AH50</f>
        <v>22.432989690721651</v>
      </c>
      <c r="AI50" s="347">
        <f>'1 Utsläpp'!AI50/'7 Sysselsatta (kvartal)'!AI50</f>
        <v>27.332954545454545</v>
      </c>
      <c r="AJ50" s="347">
        <f>'1 Utsläpp'!AJ50/'7 Sysselsatta (kvartal)'!AJ50</f>
        <v>25.978494623655912</v>
      </c>
      <c r="AK50" s="347">
        <f>'1 Utsläpp'!AK50/'7 Sysselsatta (kvartal)'!AK50</f>
        <v>24.494444444444444</v>
      </c>
      <c r="AL50" s="347">
        <f>'1 Utsläpp'!AL50/'7 Sysselsatta (kvartal)'!AL50</f>
        <v>23.912500000000001</v>
      </c>
      <c r="AM50" s="347">
        <f>'1 Utsläpp'!AM50/'7 Sysselsatta (kvartal)'!AM50</f>
        <v>25.993258426966293</v>
      </c>
      <c r="AN50" s="347">
        <f>'1 Utsläpp'!AN50/'7 Sysselsatta (kvartal)'!AN50</f>
        <v>26.728571428571428</v>
      </c>
      <c r="AO50" s="347">
        <f>'1 Utsläpp'!AO50/'7 Sysselsatta (kvartal)'!AO50</f>
        <v>26.052222222222223</v>
      </c>
      <c r="AP50" s="347">
        <f>'1 Utsläpp'!AP50/'7 Sysselsatta (kvartal)'!AP50</f>
        <v>23.590721649484539</v>
      </c>
      <c r="AQ50" s="347">
        <f>'1 Utsläpp'!AQ50/'7 Sysselsatta (kvartal)'!AQ50</f>
        <v>24.984615384615388</v>
      </c>
      <c r="AR50" s="347">
        <f>'1 Utsläpp'!AR50/'7 Sysselsatta (kvartal)'!AR50</f>
        <v>25.803157894736842</v>
      </c>
      <c r="AS50" s="347">
        <f>'1 Utsläpp'!AS50/'7 Sysselsatta (kvartal)'!AS50</f>
        <v>21.731958762886602</v>
      </c>
      <c r="AT50" s="347">
        <f>'1 Utsläpp'!AT50/'7 Sysselsatta (kvartal)'!AT50</f>
        <v>21.207843137254901</v>
      </c>
      <c r="AU50" s="347">
        <f>'1 Utsläpp'!AU50/'7 Sysselsatta (kvartal)'!AU50</f>
        <v>23.276923076923076</v>
      </c>
      <c r="AV50" s="347">
        <f>'1 Utsläpp'!AV50/'7 Sysselsatta (kvartal)'!AV50</f>
        <v>23.733695652173914</v>
      </c>
      <c r="AW50" s="347">
        <f>'1 Utsläpp'!AW50/'7 Sysselsatta (kvartal)'!AW50</f>
        <v>22.591752577319589</v>
      </c>
      <c r="AX50" s="347">
        <f>'1 Utsläpp'!AX50/'7 Sysselsatta (kvartal)'!AX50</f>
        <v>22.172815533980579</v>
      </c>
      <c r="AY50" s="347">
        <f>'1 Utsläpp'!AY50/'7 Sysselsatta (kvartal)'!AY50</f>
        <v>24.387500000000003</v>
      </c>
      <c r="AZ50" s="347">
        <f>'1 Utsläpp'!AZ50/'7 Sysselsatta (kvartal)'!AZ50</f>
        <v>24.907368421052631</v>
      </c>
      <c r="BA50" s="347">
        <f>'1 Utsläpp'!BA50/'7 Sysselsatta (kvartal)'!BA50</f>
        <v>21.813131313131311</v>
      </c>
      <c r="BB50" s="347">
        <f>'1 Utsläpp'!BB50/'7 Sysselsatta (kvartal)'!BB50</f>
        <v>20.526415094339626</v>
      </c>
      <c r="BC50" s="347">
        <f>'1 Utsläpp'!BC50/'7 Sysselsatta (kvartal)'!BC50</f>
        <v>22.950505050505051</v>
      </c>
      <c r="BD50" s="347">
        <f>'1 Utsläpp'!BD50/'7 Sysselsatta (kvartal)'!BD50</f>
        <v>22.250999999999998</v>
      </c>
      <c r="BE50" s="347">
        <f>'1 Utsläpp'!BE50/'7 Sysselsatta (kvartal)'!BE50</f>
        <v>20.917307692307691</v>
      </c>
      <c r="BF50" s="347">
        <f>'1 Utsläpp'!BF50/'7 Sysselsatta (kvartal)'!BF50</f>
        <v>20.512500000000003</v>
      </c>
      <c r="BG50" s="347">
        <f>'1 Utsläpp'!BG50/'7 Sysselsatta (kvartal)'!BG50</f>
        <v>20.925000000000001</v>
      </c>
      <c r="BH50" s="347">
        <f>'1 Utsläpp'!BH50/'7 Sysselsatta (kvartal)'!BH50</f>
        <v>21.758823529411767</v>
      </c>
      <c r="BI50" s="347">
        <f>'1 Utsläpp'!BJ50/'7 Sysselsatta (kvartal)'!BJ50</f>
        <v>17.439473684210526</v>
      </c>
      <c r="BJ50" s="347">
        <f>'1 Utsläpp'!BK50/'7 Sysselsatta (kvartal)'!BK50</f>
        <v>19.598095238095237</v>
      </c>
      <c r="BK50" s="347">
        <f>'1 Utsläpp'!BL50/'7 Sysselsatta (kvartal)'!BL50</f>
        <v>19.952427184466018</v>
      </c>
      <c r="BL50" s="347">
        <f>'1 Utsläpp'!BM50/'7 Sysselsatta (kvartal)'!BM50</f>
        <v>16.823364485981308</v>
      </c>
      <c r="BM50" s="347">
        <f>'1 Utsläpp'!BN50/'7 Sysselsatta (kvartal)'!BN50</f>
        <v>17.173451327433629</v>
      </c>
      <c r="BN50" s="347">
        <f>'1 Utsläpp'!BO50/'7 Sysselsatta (kvartal)'!BO50</f>
        <v>21.137142857142855</v>
      </c>
      <c r="BO50" s="347">
        <f>'1 Utsläpp'!BP50/'7 Sysselsatta (kvartal)'!BP50</f>
        <v>21.966346153846153</v>
      </c>
      <c r="BP50" s="347">
        <f>'1 Utsläpp'!BQ50/'7 Sysselsatta (kvartal)'!BQ50</f>
        <v>19.080733944954126</v>
      </c>
      <c r="BQ50" s="347">
        <f>'1 Utsläpp'!BR50/'7 Sysselsatta (kvartal)'!BR50</f>
        <v>17.987719298245615</v>
      </c>
      <c r="BR50" s="347">
        <f>'1 Utsläpp'!BS50/'7 Sysselsatta (kvartal)'!BS50</f>
        <v>20.216981132075475</v>
      </c>
      <c r="BS50" s="347">
        <f>'1 Utsläpp'!BT50/'7 Sysselsatta (kvartal)'!BT50</f>
        <v>21.506603773584906</v>
      </c>
      <c r="BT50" s="347">
        <f>'1 Utsläpp'!BU50/'7 Sysselsatta (kvartal)'!BU50</f>
        <v>19.938738738738738</v>
      </c>
      <c r="BU50" s="347">
        <f>'1 Utsläpp'!BV50/'7 Sysselsatta (kvartal)'!BV50</f>
        <v>19.787068965517243</v>
      </c>
      <c r="BV50" s="405"/>
    </row>
    <row r="51" spans="1:74" ht="15.75" customHeight="1" x14ac:dyDescent="0.25">
      <c r="B51" s="400" t="s">
        <v>93</v>
      </c>
      <c r="C51" s="206" t="s">
        <v>0</v>
      </c>
      <c r="D51" s="347">
        <f>'1 Utsläpp'!D51/'7 Sysselsatta (kvartal)'!D51</f>
        <v>7.1350560398505616</v>
      </c>
      <c r="E51" s="347">
        <f>'1 Utsläpp'!E51/'7 Sysselsatta (kvartal)'!E51</f>
        <v>6.8255584655677097</v>
      </c>
      <c r="F51" s="347">
        <f>'1 Utsläpp'!F51/'7 Sysselsatta (kvartal)'!F51</f>
        <v>6.4910494752623684</v>
      </c>
      <c r="G51" s="347">
        <f>'1 Utsläpp'!G51/'7 Sysselsatta (kvartal)'!G51</f>
        <v>7.7801969191678566</v>
      </c>
      <c r="H51" s="347">
        <f>'1 Utsläpp'!H51/'7 Sysselsatta (kvartal)'!H51</f>
        <v>6.4935854715094958</v>
      </c>
      <c r="I51" s="347">
        <f>'1 Utsläpp'!I51/'7 Sysselsatta (kvartal)'!I51</f>
        <v>6.0954163090128741</v>
      </c>
      <c r="J51" s="347">
        <f>'1 Utsläpp'!J51/'7 Sysselsatta (kvartal)'!J51</f>
        <v>5.3823389021479713</v>
      </c>
      <c r="K51" s="347">
        <f>'1 Utsläpp'!K51/'7 Sysselsatta (kvartal)'!K51</f>
        <v>6.8678583885594708</v>
      </c>
      <c r="L51" s="347">
        <f>'1 Utsläpp'!L51/'7 Sysselsatta (kvartal)'!L51</f>
        <v>8.291168599464763</v>
      </c>
      <c r="M51" s="347">
        <f>'1 Utsläpp'!M51/'7 Sysselsatta (kvartal)'!M51</f>
        <v>7.7294669736143078</v>
      </c>
      <c r="N51" s="347">
        <f>'1 Utsläpp'!N51/'7 Sysselsatta (kvartal)'!N51</f>
        <v>6.8181756642409885</v>
      </c>
      <c r="O51" s="347">
        <f>'1 Utsläpp'!O51/'7 Sysselsatta (kvartal)'!O51</f>
        <v>7.7981596147230832</v>
      </c>
      <c r="P51" s="347">
        <f>'1 Utsläpp'!P51/'7 Sysselsatta (kvartal)'!P51</f>
        <v>7.6731050069541036</v>
      </c>
      <c r="Q51" s="347">
        <f>'1 Utsläpp'!Q51/'7 Sysselsatta (kvartal)'!Q51</f>
        <v>7.1709688581314888</v>
      </c>
      <c r="R51" s="347">
        <f>'1 Utsläpp'!R51/'7 Sysselsatta (kvartal)'!R51</f>
        <v>6.4565079893475374</v>
      </c>
      <c r="S51" s="347">
        <f>'1 Utsläpp'!S51/'7 Sysselsatta (kvartal)'!S51</f>
        <v>7.169722222222223</v>
      </c>
      <c r="T51" s="347">
        <f>'1 Utsläpp'!T51/'7 Sysselsatta (kvartal)'!T51</f>
        <v>7.3405667018655398</v>
      </c>
      <c r="U51" s="347">
        <f>'1 Utsläpp'!U51/'7 Sysselsatta (kvartal)'!U51</f>
        <v>6.9743684861331907</v>
      </c>
      <c r="V51" s="347">
        <f>'1 Utsläpp'!V51/'7 Sysselsatta (kvartal)'!V51</f>
        <v>6.0971248724055807</v>
      </c>
      <c r="W51" s="347">
        <f>'1 Utsläpp'!W51/'7 Sysselsatta (kvartal)'!W51</f>
        <v>7.2498577524893308</v>
      </c>
      <c r="X51" s="347">
        <f>'1 Utsläpp'!X51/'7 Sysselsatta (kvartal)'!X51</f>
        <v>6.7201288244766495</v>
      </c>
      <c r="Y51" s="347">
        <f>'1 Utsläpp'!Y51/'7 Sysselsatta (kvartal)'!Y51</f>
        <v>6.7712597709507367</v>
      </c>
      <c r="Z51" s="347">
        <f>'1 Utsläpp'!Z51/'7 Sysselsatta (kvartal)'!Z51</f>
        <v>6.2130769230769234</v>
      </c>
      <c r="AA51" s="347">
        <f>'1 Utsläpp'!AA51/'7 Sysselsatta (kvartal)'!AA51</f>
        <v>6.8177862044059232</v>
      </c>
      <c r="AB51" s="347">
        <f>'1 Utsläpp'!AB51/'7 Sysselsatta (kvartal)'!AB51</f>
        <v>6.7735455543358958</v>
      </c>
      <c r="AC51" s="347">
        <f>'1 Utsläpp'!AC51/'7 Sysselsatta (kvartal)'!AC51</f>
        <v>6.6959097578870139</v>
      </c>
      <c r="AD51" s="347">
        <f>'1 Utsläpp'!AD51/'7 Sysselsatta (kvartal)'!AD51</f>
        <v>6.1584948889672191</v>
      </c>
      <c r="AE51" s="347">
        <f>'1 Utsläpp'!AE51/'7 Sysselsatta (kvartal)'!AE51</f>
        <v>6.9625227852716014</v>
      </c>
      <c r="AF51" s="347">
        <f>'1 Utsläpp'!AF51/'7 Sysselsatta (kvartal)'!AF51</f>
        <v>6.917392909896602</v>
      </c>
      <c r="AG51" s="347">
        <f>'1 Utsläpp'!AG51/'7 Sysselsatta (kvartal)'!AG51</f>
        <v>7.4167904903417536</v>
      </c>
      <c r="AH51" s="347">
        <f>'1 Utsläpp'!AH51/'7 Sysselsatta (kvartal)'!AH51</f>
        <v>6.4952302931003087</v>
      </c>
      <c r="AI51" s="347">
        <f>'1 Utsläpp'!AI51/'7 Sysselsatta (kvartal)'!AI51</f>
        <v>6.7213689482470782</v>
      </c>
      <c r="AJ51" s="347">
        <f>'1 Utsläpp'!AJ51/'7 Sysselsatta (kvartal)'!AJ51</f>
        <v>7.1815268614514611</v>
      </c>
      <c r="AK51" s="347">
        <f>'1 Utsläpp'!AK51/'7 Sysselsatta (kvartal)'!AK51</f>
        <v>7.0206521739130432</v>
      </c>
      <c r="AL51" s="347">
        <f>'1 Utsläpp'!AL51/'7 Sysselsatta (kvartal)'!AL51</f>
        <v>6.881168589505025</v>
      </c>
      <c r="AM51" s="347">
        <f>'1 Utsläpp'!AM51/'7 Sysselsatta (kvartal)'!AM51</f>
        <v>7.476786724495569</v>
      </c>
      <c r="AN51" s="347">
        <f>'1 Utsläpp'!AN51/'7 Sysselsatta (kvartal)'!AN51</f>
        <v>6.9934259259259255</v>
      </c>
      <c r="AO51" s="347">
        <f>'1 Utsläpp'!AO51/'7 Sysselsatta (kvartal)'!AO51</f>
        <v>6.8526519337016571</v>
      </c>
      <c r="AP51" s="347">
        <f>'1 Utsläpp'!AP51/'7 Sysselsatta (kvartal)'!AP51</f>
        <v>6.4804090419806242</v>
      </c>
      <c r="AQ51" s="347">
        <f>'1 Utsläpp'!AQ51/'7 Sysselsatta (kvartal)'!AQ51</f>
        <v>7.2033542204201986</v>
      </c>
      <c r="AR51" s="347">
        <f>'1 Utsläpp'!AR51/'7 Sysselsatta (kvartal)'!AR51</f>
        <v>6.9088548241659149</v>
      </c>
      <c r="AS51" s="347">
        <f>'1 Utsläpp'!AS51/'7 Sysselsatta (kvartal)'!AS51</f>
        <v>6.7496441281138795</v>
      </c>
      <c r="AT51" s="347">
        <f>'1 Utsläpp'!AT51/'7 Sysselsatta (kvartal)'!AT51</f>
        <v>6.235923522189089</v>
      </c>
      <c r="AU51" s="347">
        <f>'1 Utsläpp'!AU51/'7 Sysselsatta (kvartal)'!AU51</f>
        <v>7.011135410971387</v>
      </c>
      <c r="AV51" s="347">
        <f>'1 Utsläpp'!AV51/'7 Sysselsatta (kvartal)'!AV51</f>
        <v>6.9331763000543578</v>
      </c>
      <c r="AW51" s="347">
        <f>'1 Utsläpp'!AW51/'7 Sysselsatta (kvartal)'!AW51</f>
        <v>6.869796359704452</v>
      </c>
      <c r="AX51" s="347">
        <f>'1 Utsläpp'!AX51/'7 Sysselsatta (kvartal)'!AX51</f>
        <v>6.5011204481792726</v>
      </c>
      <c r="AY51" s="347">
        <f>'1 Utsläpp'!AY51/'7 Sysselsatta (kvartal)'!AY51</f>
        <v>6.7294450529390275</v>
      </c>
      <c r="AZ51" s="347">
        <f>'1 Utsläpp'!AZ51/'7 Sysselsatta (kvartal)'!AZ51</f>
        <v>7.0903391384051329</v>
      </c>
      <c r="BA51" s="347">
        <f>'1 Utsläpp'!BA51/'7 Sysselsatta (kvartal)'!BA51</f>
        <v>5.7933711774400303</v>
      </c>
      <c r="BB51" s="347">
        <f>'1 Utsläpp'!BB51/'7 Sysselsatta (kvartal)'!BB51</f>
        <v>5.1035366293756779</v>
      </c>
      <c r="BC51" s="347">
        <f>'1 Utsläpp'!BC51/'7 Sysselsatta (kvartal)'!BC51</f>
        <v>5.906449221645663</v>
      </c>
      <c r="BD51" s="347">
        <f>'1 Utsläpp'!BD51/'7 Sysselsatta (kvartal)'!BD51</f>
        <v>6.4028958604046773</v>
      </c>
      <c r="BE51" s="347">
        <f>'1 Utsläpp'!BE51/'7 Sysselsatta (kvartal)'!BE51</f>
        <v>6.7513681138270698</v>
      </c>
      <c r="BF51" s="347">
        <f>'1 Utsläpp'!BF51/'7 Sysselsatta (kvartal)'!BF51</f>
        <v>5.9124051526380796</v>
      </c>
      <c r="BG51" s="347">
        <f>'1 Utsläpp'!BG51/'7 Sysselsatta (kvartal)'!BG51</f>
        <v>6.7455434782608696</v>
      </c>
      <c r="BH51" s="347">
        <f>'1 Utsläpp'!BH51/'7 Sysselsatta (kvartal)'!BH51</f>
        <v>6.8160086533261222</v>
      </c>
      <c r="BI51" s="347">
        <f>'1 Utsläpp'!BJ51/'7 Sysselsatta (kvartal)'!BJ51</f>
        <v>5.9126818415197677</v>
      </c>
      <c r="BJ51" s="347">
        <f>'1 Utsläpp'!BK51/'7 Sysselsatta (kvartal)'!BK51</f>
        <v>6.4567648615276054</v>
      </c>
      <c r="BK51" s="347">
        <f>'1 Utsläpp'!BL51/'7 Sysselsatta (kvartal)'!BL51</f>
        <v>6.2733557284299852</v>
      </c>
      <c r="BL51" s="347">
        <f>'1 Utsläpp'!BM51/'7 Sysselsatta (kvartal)'!BM51</f>
        <v>6.2628471615720525</v>
      </c>
      <c r="BM51" s="347">
        <f>'1 Utsläpp'!BN51/'7 Sysselsatta (kvartal)'!BN51</f>
        <v>5.5045500848896429</v>
      </c>
      <c r="BN51" s="347">
        <f>'1 Utsläpp'!BO51/'7 Sysselsatta (kvartal)'!BO51</f>
        <v>5.7487796312554869</v>
      </c>
      <c r="BO51" s="347">
        <f>'1 Utsläpp'!BP51/'7 Sysselsatta (kvartal)'!BP51</f>
        <v>6.1632368513942817</v>
      </c>
      <c r="BP51" s="347">
        <f>'1 Utsläpp'!BQ51/'7 Sysselsatta (kvartal)'!BQ51</f>
        <v>5.9923358938547473</v>
      </c>
      <c r="BQ51" s="347">
        <f>'1 Utsläpp'!BR51/'7 Sysselsatta (kvartal)'!BR51</f>
        <v>5.6661844792375771</v>
      </c>
      <c r="BR51" s="347">
        <f>'1 Utsläpp'!BS51/'7 Sysselsatta (kvartal)'!BS51</f>
        <v>6.0355860612460406</v>
      </c>
      <c r="BS51" s="347">
        <f>'1 Utsläpp'!BT51/'7 Sysselsatta (kvartal)'!BT51</f>
        <v>5.9756526371870002</v>
      </c>
      <c r="BT51" s="347">
        <f>'1 Utsläpp'!BU51/'7 Sysselsatta (kvartal)'!BU51</f>
        <v>5.9628751974723553</v>
      </c>
      <c r="BU51" s="347">
        <f>'1 Utsläpp'!BV51/'7 Sysselsatta (kvartal)'!BV51</f>
        <v>5.7157631215469609</v>
      </c>
      <c r="BV51" s="405"/>
    </row>
    <row r="52" spans="1:74" ht="15.75" customHeight="1" x14ac:dyDescent="0.25">
      <c r="B52" s="400" t="s">
        <v>94</v>
      </c>
      <c r="C52" s="206" t="s">
        <v>28</v>
      </c>
      <c r="D52" s="347">
        <f>'1 Utsläpp'!D52/'7 Sysselsatta (kvartal)'!D52</f>
        <v>66.636530612244897</v>
      </c>
      <c r="E52" s="347">
        <f>'1 Utsläpp'!E52/'7 Sysselsatta (kvartal)'!E52</f>
        <v>42.156164383561638</v>
      </c>
      <c r="F52" s="347">
        <f>'1 Utsläpp'!F52/'7 Sysselsatta (kvartal)'!F52</f>
        <v>37.511405295315683</v>
      </c>
      <c r="G52" s="347">
        <f>'1 Utsläpp'!G52/'7 Sysselsatta (kvartal)'!G52</f>
        <v>66.375423728813558</v>
      </c>
      <c r="H52" s="347">
        <f>'1 Utsläpp'!H52/'7 Sysselsatta (kvartal)'!H52</f>
        <v>71.134462151394416</v>
      </c>
      <c r="I52" s="347">
        <f>'1 Utsläpp'!I52/'7 Sysselsatta (kvartal)'!I52</f>
        <v>38.89102803738318</v>
      </c>
      <c r="J52" s="347">
        <f>'1 Utsläpp'!J52/'7 Sysselsatta (kvartal)'!J52</f>
        <v>30.940119760479039</v>
      </c>
      <c r="K52" s="347">
        <f>'1 Utsläpp'!K52/'7 Sysselsatta (kvartal)'!K52</f>
        <v>72.905520169851371</v>
      </c>
      <c r="L52" s="347">
        <f>'1 Utsläpp'!L52/'7 Sysselsatta (kvartal)'!L52</f>
        <v>97.305952380952391</v>
      </c>
      <c r="M52" s="347">
        <f>'1 Utsläpp'!M52/'7 Sysselsatta (kvartal)'!M52</f>
        <v>47.641793893129773</v>
      </c>
      <c r="N52" s="347">
        <f>'1 Utsläpp'!N52/'7 Sysselsatta (kvartal)'!N52</f>
        <v>32.339191919191919</v>
      </c>
      <c r="O52" s="347">
        <f>'1 Utsläpp'!O52/'7 Sysselsatta (kvartal)'!O52</f>
        <v>86.719532908704878</v>
      </c>
      <c r="P52" s="347">
        <f>'1 Utsläpp'!P52/'7 Sysselsatta (kvartal)'!P52</f>
        <v>82.988996138996143</v>
      </c>
      <c r="Q52" s="347">
        <f>'1 Utsläpp'!Q52/'7 Sysselsatta (kvartal)'!Q52</f>
        <v>41.589962121212118</v>
      </c>
      <c r="R52" s="347">
        <f>'1 Utsläpp'!R52/'7 Sysselsatta (kvartal)'!R52</f>
        <v>30.816865079365083</v>
      </c>
      <c r="S52" s="347">
        <f>'1 Utsläpp'!S52/'7 Sysselsatta (kvartal)'!S52</f>
        <v>58.382180293501044</v>
      </c>
      <c r="T52" s="347">
        <f>'1 Utsläpp'!T52/'7 Sysselsatta (kvartal)'!T52</f>
        <v>70.559541984732832</v>
      </c>
      <c r="U52" s="347">
        <f>'1 Utsläpp'!U52/'7 Sysselsatta (kvartal)'!U52</f>
        <v>38.091081593927896</v>
      </c>
      <c r="V52" s="347">
        <f>'1 Utsläpp'!V52/'7 Sysselsatta (kvartal)'!V52</f>
        <v>28.58491295938104</v>
      </c>
      <c r="W52" s="347">
        <f>'1 Utsläpp'!W52/'7 Sysselsatta (kvartal)'!W52</f>
        <v>60.147131147540982</v>
      </c>
      <c r="X52" s="347">
        <f>'1 Utsläpp'!X52/'7 Sysselsatta (kvartal)'!X52</f>
        <v>69.171455223880599</v>
      </c>
      <c r="Y52" s="347">
        <f>'1 Utsläpp'!Y52/'7 Sysselsatta (kvartal)'!Y52</f>
        <v>35.94963235294118</v>
      </c>
      <c r="Z52" s="347">
        <f>'1 Utsläpp'!Z52/'7 Sysselsatta (kvartal)'!Z52</f>
        <v>28.418079096045197</v>
      </c>
      <c r="AA52" s="347">
        <f>'1 Utsläpp'!AA52/'7 Sysselsatta (kvartal)'!AA52</f>
        <v>49.403420523138827</v>
      </c>
      <c r="AB52" s="347">
        <f>'1 Utsläpp'!AB52/'7 Sysselsatta (kvartal)'!AB52</f>
        <v>51.990590405904051</v>
      </c>
      <c r="AC52" s="347">
        <f>'1 Utsläpp'!AC52/'7 Sysselsatta (kvartal)'!AC52</f>
        <v>34.235412844036695</v>
      </c>
      <c r="AD52" s="347">
        <f>'1 Utsläpp'!AD52/'7 Sysselsatta (kvartal)'!AD52</f>
        <v>25.648884758364314</v>
      </c>
      <c r="AE52" s="347">
        <f>'1 Utsläpp'!AE52/'7 Sysselsatta (kvartal)'!AE52</f>
        <v>48.138551859099806</v>
      </c>
      <c r="AF52" s="347">
        <f>'1 Utsläpp'!AF52/'7 Sysselsatta (kvartal)'!AF52</f>
        <v>54.423475046210719</v>
      </c>
      <c r="AG52" s="347">
        <f>'1 Utsläpp'!AG52/'7 Sysselsatta (kvartal)'!AG52</f>
        <v>31.265735567970204</v>
      </c>
      <c r="AH52" s="347">
        <f>'1 Utsläpp'!AH52/'7 Sysselsatta (kvartal)'!AH52</f>
        <v>22.26983546617916</v>
      </c>
      <c r="AI52" s="347">
        <f>'1 Utsläpp'!AI52/'7 Sysselsatta (kvartal)'!AI52</f>
        <v>45.709160305343509</v>
      </c>
      <c r="AJ52" s="347">
        <f>'1 Utsläpp'!AJ52/'7 Sysselsatta (kvartal)'!AJ52</f>
        <v>58.621722846441948</v>
      </c>
      <c r="AK52" s="347">
        <f>'1 Utsläpp'!AK52/'7 Sysselsatta (kvartal)'!AK52</f>
        <v>32.97730627306273</v>
      </c>
      <c r="AL52" s="347">
        <f>'1 Utsläpp'!AL52/'7 Sysselsatta (kvartal)'!AL52</f>
        <v>25.196494464944649</v>
      </c>
      <c r="AM52" s="347">
        <f>'1 Utsläpp'!AM52/'7 Sysselsatta (kvartal)'!AM52</f>
        <v>45.58327137546469</v>
      </c>
      <c r="AN52" s="347">
        <f>'1 Utsläpp'!AN52/'7 Sysselsatta (kvartal)'!AN52</f>
        <v>47.651624548736464</v>
      </c>
      <c r="AO52" s="347">
        <f>'1 Utsläpp'!AO52/'7 Sysselsatta (kvartal)'!AO52</f>
        <v>32.620588235294115</v>
      </c>
      <c r="AP52" s="347">
        <f>'1 Utsläpp'!AP52/'7 Sysselsatta (kvartal)'!AP52</f>
        <v>27.594784172661871</v>
      </c>
      <c r="AQ52" s="347">
        <f>'1 Utsläpp'!AQ52/'7 Sysselsatta (kvartal)'!AQ52</f>
        <v>42.823034734917734</v>
      </c>
      <c r="AR52" s="347">
        <f>'1 Utsläpp'!AR52/'7 Sysselsatta (kvartal)'!AR52</f>
        <v>51.585435168738904</v>
      </c>
      <c r="AS52" s="347">
        <f>'1 Utsläpp'!AS52/'7 Sysselsatta (kvartal)'!AS52</f>
        <v>29.782405745062839</v>
      </c>
      <c r="AT52" s="347">
        <f>'1 Utsläpp'!AT52/'7 Sysselsatta (kvartal)'!AT52</f>
        <v>25.162123893805312</v>
      </c>
      <c r="AU52" s="347">
        <f>'1 Utsläpp'!AU52/'7 Sysselsatta (kvartal)'!AU52</f>
        <v>43.8989110707804</v>
      </c>
      <c r="AV52" s="347">
        <f>'1 Utsläpp'!AV52/'7 Sysselsatta (kvartal)'!AV52</f>
        <v>47.346808510638304</v>
      </c>
      <c r="AW52" s="347">
        <f>'1 Utsläpp'!AW52/'7 Sysselsatta (kvartal)'!AW52</f>
        <v>24.092882562277577</v>
      </c>
      <c r="AX52" s="347">
        <f>'1 Utsläpp'!AX52/'7 Sysselsatta (kvartal)'!AX52</f>
        <v>22.10899653979239</v>
      </c>
      <c r="AY52" s="347">
        <f>'1 Utsläpp'!AY52/'7 Sysselsatta (kvartal)'!AY52</f>
        <v>33.553765323992998</v>
      </c>
      <c r="AZ52" s="347">
        <f>'1 Utsläpp'!AZ52/'7 Sysselsatta (kvartal)'!AZ52</f>
        <v>34.29982668977469</v>
      </c>
      <c r="BA52" s="347">
        <f>'1 Utsläpp'!BA52/'7 Sysselsatta (kvartal)'!BA52</f>
        <v>26.493138936535164</v>
      </c>
      <c r="BB52" s="347">
        <f>'1 Utsläpp'!BB52/'7 Sysselsatta (kvartal)'!BB52</f>
        <v>22.759136212624583</v>
      </c>
      <c r="BC52" s="347">
        <f>'1 Utsläpp'!BC52/'7 Sysselsatta (kvartal)'!BC52</f>
        <v>32.177645051194538</v>
      </c>
      <c r="BD52" s="347">
        <f>'1 Utsläpp'!BD52/'7 Sysselsatta (kvartal)'!BD52</f>
        <v>37.62581196581197</v>
      </c>
      <c r="BE52" s="347">
        <f>'1 Utsläpp'!BE52/'7 Sysselsatta (kvartal)'!BE52</f>
        <v>28.064478114478113</v>
      </c>
      <c r="BF52" s="347">
        <f>'1 Utsläpp'!BF52/'7 Sysselsatta (kvartal)'!BF52</f>
        <v>22.546416938110749</v>
      </c>
      <c r="BG52" s="347">
        <f>'1 Utsläpp'!BG52/'7 Sysselsatta (kvartal)'!BG52</f>
        <v>36.360535117056862</v>
      </c>
      <c r="BH52" s="347">
        <f>'1 Utsläpp'!BH52/'7 Sysselsatta (kvartal)'!BH52</f>
        <v>33.955892255892259</v>
      </c>
      <c r="BI52" s="347">
        <f>'1 Utsläpp'!BJ52/'7 Sysselsatta (kvartal)'!BJ52</f>
        <v>21.557560975609757</v>
      </c>
      <c r="BJ52" s="347">
        <f>'1 Utsläpp'!BK52/'7 Sysselsatta (kvartal)'!BK52</f>
        <v>34.18225538971808</v>
      </c>
      <c r="BK52" s="347">
        <f>'1 Utsläpp'!BL52/'7 Sysselsatta (kvartal)'!BL52</f>
        <v>31.526809210526316</v>
      </c>
      <c r="BL52" s="347">
        <f>'1 Utsläpp'!BM52/'7 Sysselsatta (kvartal)'!BM52</f>
        <v>24.527096774193549</v>
      </c>
      <c r="BM52" s="347">
        <f>'1 Utsläpp'!BN52/'7 Sysselsatta (kvartal)'!BN52</f>
        <v>20.015038759689922</v>
      </c>
      <c r="BN52" s="347">
        <f>'1 Utsläpp'!BO52/'7 Sysselsatta (kvartal)'!BO52</f>
        <v>29.685849056603772</v>
      </c>
      <c r="BO52" s="347">
        <f>'1 Utsläpp'!BP52/'7 Sysselsatta (kvartal)'!BP52</f>
        <v>31.963579277864991</v>
      </c>
      <c r="BP52" s="347">
        <f>'1 Utsläpp'!BQ52/'7 Sysselsatta (kvartal)'!BQ52</f>
        <v>24.087675507020283</v>
      </c>
      <c r="BQ52" s="347">
        <f>'1 Utsläpp'!BR52/'7 Sysselsatta (kvartal)'!BR52</f>
        <v>16.939183055975796</v>
      </c>
      <c r="BR52" s="347">
        <f>'1 Utsläpp'!BS52/'7 Sysselsatta (kvartal)'!BS52</f>
        <v>24.909662576687115</v>
      </c>
      <c r="BS52" s="347">
        <f>'1 Utsläpp'!BT52/'7 Sysselsatta (kvartal)'!BT52</f>
        <v>28.419847328244273</v>
      </c>
      <c r="BT52" s="347">
        <f>'1 Utsläpp'!BU52/'7 Sysselsatta (kvartal)'!BU52</f>
        <v>22.461212121212121</v>
      </c>
      <c r="BU52" s="347">
        <f>'1 Utsläpp'!BV52/'7 Sysselsatta (kvartal)'!BV52</f>
        <v>16.891029411764706</v>
      </c>
      <c r="BV52" s="405"/>
    </row>
    <row r="53" spans="1:74" ht="15.75" customHeight="1" x14ac:dyDescent="0.25">
      <c r="B53" s="400" t="s">
        <v>95</v>
      </c>
      <c r="C53" s="206" t="s">
        <v>24</v>
      </c>
      <c r="D53" s="347">
        <f>'1 Utsläpp'!D53/'7 Sysselsatta (kvartal)'!D53</f>
        <v>1.4570195818121474</v>
      </c>
      <c r="E53" s="347">
        <f>'1 Utsläpp'!E53/'7 Sysselsatta (kvartal)'!E53</f>
        <v>1.5884498480243159</v>
      </c>
      <c r="F53" s="347">
        <f>'1 Utsläpp'!F53/'7 Sysselsatta (kvartal)'!F53</f>
        <v>1.5787087912087914</v>
      </c>
      <c r="G53" s="347">
        <f>'1 Utsläpp'!G53/'7 Sysselsatta (kvartal)'!G53</f>
        <v>1.6927208480565372</v>
      </c>
      <c r="H53" s="347">
        <f>'1 Utsläpp'!H53/'7 Sysselsatta (kvartal)'!H53</f>
        <v>1.4688157894736842</v>
      </c>
      <c r="I53" s="347">
        <f>'1 Utsläpp'!I53/'7 Sysselsatta (kvartal)'!I53</f>
        <v>1.5567921990585072</v>
      </c>
      <c r="J53" s="347">
        <f>'1 Utsläpp'!J53/'7 Sysselsatta (kvartal)'!J53</f>
        <v>1.5973665973665971</v>
      </c>
      <c r="K53" s="347">
        <f>'1 Utsläpp'!K53/'7 Sysselsatta (kvartal)'!K53</f>
        <v>1.6798866855524079</v>
      </c>
      <c r="L53" s="347">
        <f>'1 Utsläpp'!L53/'7 Sysselsatta (kvartal)'!L53</f>
        <v>1.5393389500972132</v>
      </c>
      <c r="M53" s="347">
        <f>'1 Utsläpp'!M53/'7 Sysselsatta (kvartal)'!M53</f>
        <v>1.5865886287625417</v>
      </c>
      <c r="N53" s="347">
        <f>'1 Utsläpp'!N53/'7 Sysselsatta (kvartal)'!N53</f>
        <v>1.6358330505598915</v>
      </c>
      <c r="O53" s="347">
        <f>'1 Utsläpp'!O53/'7 Sysselsatta (kvartal)'!O53</f>
        <v>1.8229094678645472</v>
      </c>
      <c r="P53" s="347">
        <f>'1 Utsläpp'!P53/'7 Sysselsatta (kvartal)'!P53</f>
        <v>1.4747480916030535</v>
      </c>
      <c r="Q53" s="347">
        <f>'1 Utsläpp'!Q53/'7 Sysselsatta (kvartal)'!Q53</f>
        <v>1.6304262935242433</v>
      </c>
      <c r="R53" s="347">
        <f>'1 Utsläpp'!R53/'7 Sysselsatta (kvartal)'!R53</f>
        <v>1.6222585924713584</v>
      </c>
      <c r="S53" s="347">
        <f>'1 Utsläpp'!S53/'7 Sysselsatta (kvartal)'!S53</f>
        <v>1.6298667533311668</v>
      </c>
      <c r="T53" s="347">
        <f>'1 Utsläpp'!T53/'7 Sysselsatta (kvartal)'!T53</f>
        <v>1.4684387412160098</v>
      </c>
      <c r="U53" s="347">
        <f>'1 Utsläpp'!U53/'7 Sysselsatta (kvartal)'!U53</f>
        <v>1.4590612371774947</v>
      </c>
      <c r="V53" s="347">
        <f>'1 Utsläpp'!V53/'7 Sysselsatta (kvartal)'!V53</f>
        <v>1.5122545915136161</v>
      </c>
      <c r="W53" s="347">
        <f>'1 Utsläpp'!W53/'7 Sysselsatta (kvartal)'!W53</f>
        <v>1.627910052910053</v>
      </c>
      <c r="X53" s="347">
        <f>'1 Utsläpp'!X53/'7 Sysselsatta (kvartal)'!X53</f>
        <v>1.4868404118404119</v>
      </c>
      <c r="Y53" s="347">
        <f>'1 Utsläpp'!Y53/'7 Sysselsatta (kvartal)'!Y53</f>
        <v>1.4653489808523781</v>
      </c>
      <c r="Z53" s="347">
        <f>'1 Utsläpp'!Z53/'7 Sysselsatta (kvartal)'!Z53</f>
        <v>1.4827800186161959</v>
      </c>
      <c r="AA53" s="347">
        <f>'1 Utsläpp'!AA53/'7 Sysselsatta (kvartal)'!AA53</f>
        <v>1.4990251572327045</v>
      </c>
      <c r="AB53" s="347">
        <f>'1 Utsläpp'!AB53/'7 Sysselsatta (kvartal)'!AB53</f>
        <v>1.392978589420655</v>
      </c>
      <c r="AC53" s="347">
        <f>'1 Utsläpp'!AC53/'7 Sysselsatta (kvartal)'!AC53</f>
        <v>1.3663730255164035</v>
      </c>
      <c r="AD53" s="347">
        <f>'1 Utsläpp'!AD53/'7 Sysselsatta (kvartal)'!AD53</f>
        <v>1.4093415007656966</v>
      </c>
      <c r="AE53" s="347">
        <f>'1 Utsläpp'!AE53/'7 Sysselsatta (kvartal)'!AE53</f>
        <v>1.4367271608735772</v>
      </c>
      <c r="AF53" s="347">
        <f>'1 Utsläpp'!AF53/'7 Sysselsatta (kvartal)'!AF53</f>
        <v>1.3747780838689929</v>
      </c>
      <c r="AG53" s="347">
        <f>'1 Utsläpp'!AG53/'7 Sysselsatta (kvartal)'!AG53</f>
        <v>1.4088948787061997</v>
      </c>
      <c r="AH53" s="347">
        <f>'1 Utsläpp'!AH53/'7 Sysselsatta (kvartal)'!AH53</f>
        <v>1.4011117788461538</v>
      </c>
      <c r="AI53" s="347">
        <f>'1 Utsläpp'!AI53/'7 Sysselsatta (kvartal)'!AI53</f>
        <v>1.4323268206039075</v>
      </c>
      <c r="AJ53" s="347">
        <f>'1 Utsläpp'!AJ53/'7 Sysselsatta (kvartal)'!AJ53</f>
        <v>1.3399816737935248</v>
      </c>
      <c r="AK53" s="347">
        <f>'1 Utsläpp'!AK53/'7 Sysselsatta (kvartal)'!AK53</f>
        <v>1.3667450058754407</v>
      </c>
      <c r="AL53" s="347">
        <f>'1 Utsläpp'!AL53/'7 Sysselsatta (kvartal)'!AL53</f>
        <v>1.3881440281030444</v>
      </c>
      <c r="AM53" s="347">
        <f>'1 Utsläpp'!AM53/'7 Sysselsatta (kvartal)'!AM53</f>
        <v>1.4380133993591611</v>
      </c>
      <c r="AN53" s="347">
        <f>'1 Utsläpp'!AN53/'7 Sysselsatta (kvartal)'!AN53</f>
        <v>1.1795589482612383</v>
      </c>
      <c r="AO53" s="347">
        <f>'1 Utsläpp'!AO53/'7 Sysselsatta (kvartal)'!AO53</f>
        <v>1.256973211819939</v>
      </c>
      <c r="AP53" s="347">
        <f>'1 Utsläpp'!AP53/'7 Sysselsatta (kvartal)'!AP53</f>
        <v>1.2302156334231806</v>
      </c>
      <c r="AQ53" s="347">
        <f>'1 Utsläpp'!AQ53/'7 Sysselsatta (kvartal)'!AQ53</f>
        <v>1.2240131578947369</v>
      </c>
      <c r="AR53" s="347">
        <f>'1 Utsläpp'!AR53/'7 Sysselsatta (kvartal)'!AR53</f>
        <v>1.1069031903190318</v>
      </c>
      <c r="AS53" s="347">
        <f>'1 Utsläpp'!AS53/'7 Sysselsatta (kvartal)'!AS53</f>
        <v>1.1976473698123182</v>
      </c>
      <c r="AT53" s="347">
        <f>'1 Utsläpp'!AT53/'7 Sysselsatta (kvartal)'!AT53</f>
        <v>1.2008409986859396</v>
      </c>
      <c r="AU53" s="347">
        <f>'1 Utsläpp'!AU53/'7 Sysselsatta (kvartal)'!AU53</f>
        <v>1.1547398996567204</v>
      </c>
      <c r="AV53" s="347">
        <f>'1 Utsläpp'!AV53/'7 Sysselsatta (kvartal)'!AV53</f>
        <v>1.1392750068138457</v>
      </c>
      <c r="AW53" s="347">
        <f>'1 Utsläpp'!AW53/'7 Sysselsatta (kvartal)'!AW53</f>
        <v>1.2447264076130056</v>
      </c>
      <c r="AX53" s="347">
        <f>'1 Utsläpp'!AX53/'7 Sysselsatta (kvartal)'!AX53</f>
        <v>1.2485533929510784</v>
      </c>
      <c r="AY53" s="347">
        <f>'1 Utsläpp'!AY53/'7 Sysselsatta (kvartal)'!AY53</f>
        <v>1.2009251916468411</v>
      </c>
      <c r="AZ53" s="347">
        <f>'1 Utsläpp'!AZ53/'7 Sysselsatta (kvartal)'!AZ53</f>
        <v>1.2031711317659923</v>
      </c>
      <c r="BA53" s="347">
        <f>'1 Utsläpp'!BA53/'7 Sysselsatta (kvartal)'!BA53</f>
        <v>1.1762784471218206</v>
      </c>
      <c r="BB53" s="347">
        <f>'1 Utsläpp'!BB53/'7 Sysselsatta (kvartal)'!BB53</f>
        <v>1.232532981530343</v>
      </c>
      <c r="BC53" s="347">
        <f>'1 Utsläpp'!BC53/'7 Sysselsatta (kvartal)'!BC53</f>
        <v>1.2529489904357067</v>
      </c>
      <c r="BD53" s="347">
        <f>'1 Utsläpp'!BD53/'7 Sysselsatta (kvartal)'!BD53</f>
        <v>1.1829573253601522</v>
      </c>
      <c r="BE53" s="347">
        <f>'1 Utsläpp'!BE53/'7 Sysselsatta (kvartal)'!BE53</f>
        <v>1.3217806041335454</v>
      </c>
      <c r="BF53" s="347">
        <f>'1 Utsläpp'!BF53/'7 Sysselsatta (kvartal)'!BF53</f>
        <v>1.2650989462863016</v>
      </c>
      <c r="BG53" s="347">
        <f>'1 Utsläpp'!BG53/'7 Sysselsatta (kvartal)'!BG53</f>
        <v>1.207155680943832</v>
      </c>
      <c r="BH53" s="347">
        <f>'1 Utsläpp'!BH53/'7 Sysselsatta (kvartal)'!BH53</f>
        <v>1.1033193936225822</v>
      </c>
      <c r="BI53" s="347">
        <f>'1 Utsläpp'!BJ53/'7 Sysselsatta (kvartal)'!BJ53</f>
        <v>1.0646268656716418</v>
      </c>
      <c r="BJ53" s="347">
        <f>'1 Utsläpp'!BK53/'7 Sysselsatta (kvartal)'!BK53</f>
        <v>1.0787562189054727</v>
      </c>
      <c r="BK53" s="347">
        <f>'1 Utsläpp'!BL53/'7 Sysselsatta (kvartal)'!BL53</f>
        <v>1.0008140422284406</v>
      </c>
      <c r="BL53" s="347">
        <f>'1 Utsläpp'!BM53/'7 Sysselsatta (kvartal)'!BM53</f>
        <v>1.0349113924050632</v>
      </c>
      <c r="BM53" s="347">
        <f>'1 Utsläpp'!BN53/'7 Sysselsatta (kvartal)'!BN53</f>
        <v>1.0144466700050077</v>
      </c>
      <c r="BN53" s="347">
        <f>'1 Utsläpp'!BO53/'7 Sysselsatta (kvartal)'!BO53</f>
        <v>1.0412694366556208</v>
      </c>
      <c r="BO53" s="347">
        <f>'1 Utsläpp'!BP53/'7 Sysselsatta (kvartal)'!BP53</f>
        <v>1.3739787798408489</v>
      </c>
      <c r="BP53" s="347">
        <f>'1 Utsläpp'!BQ53/'7 Sysselsatta (kvartal)'!BQ53</f>
        <v>1.441252986461375</v>
      </c>
      <c r="BQ53" s="347">
        <f>'1 Utsläpp'!BR53/'7 Sysselsatta (kvartal)'!BR53</f>
        <v>1.4378740157480316</v>
      </c>
      <c r="BR53" s="347">
        <f>'1 Utsläpp'!BS53/'7 Sysselsatta (kvartal)'!BS53</f>
        <v>1.3598406374501992</v>
      </c>
      <c r="BS53" s="347">
        <f>'1 Utsläpp'!BT53/'7 Sysselsatta (kvartal)'!BT53</f>
        <v>1.3156873462694727</v>
      </c>
      <c r="BT53" s="347">
        <f>'1 Utsläpp'!BU53/'7 Sysselsatta (kvartal)'!BU53</f>
        <v>1.3740460081190797</v>
      </c>
      <c r="BU53" s="347">
        <f>'1 Utsläpp'!BV53/'7 Sysselsatta (kvartal)'!BV53</f>
        <v>1.3624004248539565</v>
      </c>
      <c r="BV53" s="405"/>
    </row>
    <row r="54" spans="1:74" ht="15.75" customHeight="1" x14ac:dyDescent="0.25">
      <c r="B54" s="400" t="s">
        <v>96</v>
      </c>
      <c r="C54" s="206" t="s">
        <v>310</v>
      </c>
      <c r="D54" s="347">
        <f>'1 Utsläpp'!D54/'7 Sysselsatta (kvartal)'!D54</f>
        <v>11.732352941176469</v>
      </c>
      <c r="E54" s="347">
        <f>'1 Utsläpp'!E54/'7 Sysselsatta (kvartal)'!E54</f>
        <v>11.733291822332919</v>
      </c>
      <c r="F54" s="347">
        <f>'1 Utsläpp'!F54/'7 Sysselsatta (kvartal)'!F54</f>
        <v>10.762040656763094</v>
      </c>
      <c r="G54" s="347">
        <f>'1 Utsläpp'!G54/'7 Sysselsatta (kvartal)'!G54</f>
        <v>11.841726015919564</v>
      </c>
      <c r="H54" s="347">
        <f>'1 Utsläpp'!H54/'7 Sysselsatta (kvartal)'!H54</f>
        <v>10.76451465201465</v>
      </c>
      <c r="I54" s="347">
        <f>'1 Utsläpp'!I54/'7 Sysselsatta (kvartal)'!I54</f>
        <v>10.857985363753766</v>
      </c>
      <c r="J54" s="347">
        <f>'1 Utsläpp'!J54/'7 Sysselsatta (kvartal)'!J54</f>
        <v>10.112459150326798</v>
      </c>
      <c r="K54" s="347">
        <f>'1 Utsläpp'!K54/'7 Sysselsatta (kvartal)'!K54</f>
        <v>10.886858137510879</v>
      </c>
      <c r="L54" s="347">
        <f>'1 Utsläpp'!L54/'7 Sysselsatta (kvartal)'!L54</f>
        <v>11.309353507565339</v>
      </c>
      <c r="M54" s="347">
        <f>'1 Utsläpp'!M54/'7 Sysselsatta (kvartal)'!M54</f>
        <v>10.509087030716723</v>
      </c>
      <c r="N54" s="347">
        <f>'1 Utsläpp'!N54/'7 Sysselsatta (kvartal)'!N54</f>
        <v>10.2056827473426</v>
      </c>
      <c r="O54" s="347">
        <f>'1 Utsläpp'!O54/'7 Sysselsatta (kvartal)'!O54</f>
        <v>10.994196044711952</v>
      </c>
      <c r="P54" s="347">
        <f>'1 Utsläpp'!P54/'7 Sysselsatta (kvartal)'!P54</f>
        <v>9.7250000000000014</v>
      </c>
      <c r="Q54" s="347">
        <f>'1 Utsläpp'!Q54/'7 Sysselsatta (kvartal)'!Q54</f>
        <v>9.4760805707091897</v>
      </c>
      <c r="R54" s="347">
        <f>'1 Utsläpp'!R54/'7 Sysselsatta (kvartal)'!R54</f>
        <v>8.9364190012180256</v>
      </c>
      <c r="S54" s="347">
        <f>'1 Utsläpp'!S54/'7 Sysselsatta (kvartal)'!S54</f>
        <v>8.836498516320475</v>
      </c>
      <c r="T54" s="347">
        <f>'1 Utsläpp'!T54/'7 Sysselsatta (kvartal)'!T54</f>
        <v>8.0851485148514861</v>
      </c>
      <c r="U54" s="347">
        <f>'1 Utsläpp'!U54/'7 Sysselsatta (kvartal)'!U54</f>
        <v>8.0725875320239115</v>
      </c>
      <c r="V54" s="347">
        <f>'1 Utsläpp'!V54/'7 Sysselsatta (kvartal)'!V54</f>
        <v>7.9487520798668889</v>
      </c>
      <c r="W54" s="347">
        <f>'1 Utsläpp'!W54/'7 Sysselsatta (kvartal)'!W54</f>
        <v>8.503802938634399</v>
      </c>
      <c r="X54" s="347">
        <f>'1 Utsläpp'!X54/'7 Sysselsatta (kvartal)'!X54</f>
        <v>8.4582959641255613</v>
      </c>
      <c r="Y54" s="347">
        <f>'1 Utsläpp'!Y54/'7 Sysselsatta (kvartal)'!Y54</f>
        <v>8.8657871972318336</v>
      </c>
      <c r="Z54" s="347">
        <f>'1 Utsläpp'!Z54/'7 Sysselsatta (kvartal)'!Z54</f>
        <v>7.7959386655615415</v>
      </c>
      <c r="AA54" s="347">
        <f>'1 Utsläpp'!AA54/'7 Sysselsatta (kvartal)'!AA54</f>
        <v>8.0388336933045359</v>
      </c>
      <c r="AB54" s="347">
        <f>'1 Utsläpp'!AB54/'7 Sysselsatta (kvartal)'!AB54</f>
        <v>7.8564727108705457</v>
      </c>
      <c r="AC54" s="347">
        <f>'1 Utsläpp'!AC54/'7 Sysselsatta (kvartal)'!AC54</f>
        <v>8.5398327464788739</v>
      </c>
      <c r="AD54" s="347">
        <f>'1 Utsläpp'!AD54/'7 Sysselsatta (kvartal)'!AD54</f>
        <v>8.903073089700996</v>
      </c>
      <c r="AE54" s="347">
        <f>'1 Utsläpp'!AE54/'7 Sysselsatta (kvartal)'!AE54</f>
        <v>8.3888442659527005</v>
      </c>
      <c r="AF54" s="347">
        <f>'1 Utsläpp'!AF54/'7 Sysselsatta (kvartal)'!AF54</f>
        <v>9.6966287015945323</v>
      </c>
      <c r="AG54" s="347">
        <f>'1 Utsläpp'!AG54/'7 Sysselsatta (kvartal)'!AG54</f>
        <v>9.1127047366091194</v>
      </c>
      <c r="AH54" s="347">
        <f>'1 Utsläpp'!AH54/'7 Sysselsatta (kvartal)'!AH54</f>
        <v>9.2018002571795972</v>
      </c>
      <c r="AI54" s="347">
        <f>'1 Utsläpp'!AI54/'7 Sysselsatta (kvartal)'!AI54</f>
        <v>9.1988298829882993</v>
      </c>
      <c r="AJ54" s="347">
        <f>'1 Utsläpp'!AJ54/'7 Sysselsatta (kvartal)'!AJ54</f>
        <v>9.618242343541942</v>
      </c>
      <c r="AK54" s="347">
        <f>'1 Utsläpp'!AK54/'7 Sysselsatta (kvartal)'!AK54</f>
        <v>9.222074010327022</v>
      </c>
      <c r="AL54" s="347">
        <f>'1 Utsläpp'!AL54/'7 Sysselsatta (kvartal)'!AL54</f>
        <v>10.275402699172835</v>
      </c>
      <c r="AM54" s="347">
        <f>'1 Utsläpp'!AM54/'7 Sysselsatta (kvartal)'!AM54</f>
        <v>10.216608544027899</v>
      </c>
      <c r="AN54" s="347">
        <f>'1 Utsläpp'!AN54/'7 Sysselsatta (kvartal)'!AN54</f>
        <v>8.9652531371700555</v>
      </c>
      <c r="AO54" s="347">
        <f>'1 Utsläpp'!AO54/'7 Sysselsatta (kvartal)'!AO54</f>
        <v>8.9409129332206252</v>
      </c>
      <c r="AP54" s="347">
        <f>'1 Utsläpp'!AP54/'7 Sysselsatta (kvartal)'!AP54</f>
        <v>9.2190939881456409</v>
      </c>
      <c r="AQ54" s="347">
        <f>'1 Utsläpp'!AQ54/'7 Sysselsatta (kvartal)'!AQ54</f>
        <v>9.1916666666666664</v>
      </c>
      <c r="AR54" s="347">
        <f>'1 Utsläpp'!AR54/'7 Sysselsatta (kvartal)'!AR54</f>
        <v>8.3013242204186248</v>
      </c>
      <c r="AS54" s="347">
        <f>'1 Utsläpp'!AS54/'7 Sysselsatta (kvartal)'!AS54</f>
        <v>8.8158044806517317</v>
      </c>
      <c r="AT54" s="347">
        <f>'1 Utsläpp'!AT54/'7 Sysselsatta (kvartal)'!AT54</f>
        <v>9.1537227478403942</v>
      </c>
      <c r="AU54" s="347">
        <f>'1 Utsläpp'!AU54/'7 Sysselsatta (kvartal)'!AU54</f>
        <v>8.7784634760705309</v>
      </c>
      <c r="AV54" s="347">
        <f>'1 Utsläpp'!AV54/'7 Sysselsatta (kvartal)'!AV54</f>
        <v>8.0489718841796041</v>
      </c>
      <c r="AW54" s="347">
        <f>'1 Utsläpp'!AW54/'7 Sysselsatta (kvartal)'!AW54</f>
        <v>8.5929060862555424</v>
      </c>
      <c r="AX54" s="347">
        <f>'1 Utsläpp'!AX54/'7 Sysselsatta (kvartal)'!AX54</f>
        <v>8.9029102667744535</v>
      </c>
      <c r="AY54" s="347">
        <f>'1 Utsläpp'!AY54/'7 Sysselsatta (kvartal)'!AY54</f>
        <v>8.430514096185739</v>
      </c>
      <c r="AZ54" s="347">
        <f>'1 Utsläpp'!AZ54/'7 Sysselsatta (kvartal)'!AZ54</f>
        <v>7.597522049559009</v>
      </c>
      <c r="BA54" s="347">
        <f>'1 Utsläpp'!BA54/'7 Sysselsatta (kvartal)'!BA54</f>
        <v>5.6739373121511383</v>
      </c>
      <c r="BB54" s="347">
        <f>'1 Utsläpp'!BB54/'7 Sysselsatta (kvartal)'!BB54</f>
        <v>6.3341712824882839</v>
      </c>
      <c r="BC54" s="347">
        <f>'1 Utsläpp'!BC54/'7 Sysselsatta (kvartal)'!BC54</f>
        <v>6.2502390265102132</v>
      </c>
      <c r="BD54" s="347">
        <f>'1 Utsläpp'!BD54/'7 Sysselsatta (kvartal)'!BD54</f>
        <v>6.341477272727273</v>
      </c>
      <c r="BE54" s="347">
        <f>'1 Utsläpp'!BE54/'7 Sysselsatta (kvartal)'!BE54</f>
        <v>6.9007785467128029</v>
      </c>
      <c r="BF54" s="347">
        <f>'1 Utsläpp'!BF54/'7 Sysselsatta (kvartal)'!BF54</f>
        <v>6.7765566234851651</v>
      </c>
      <c r="BG54" s="347">
        <f>'1 Utsläpp'!BG54/'7 Sysselsatta (kvartal)'!BG54</f>
        <v>7.1333473861720069</v>
      </c>
      <c r="BH54" s="347">
        <f>'1 Utsläpp'!BH54/'7 Sysselsatta (kvartal)'!BH54</f>
        <v>7.0945945945945939</v>
      </c>
      <c r="BI54" s="347">
        <f>'1 Utsläpp'!BJ54/'7 Sysselsatta (kvartal)'!BJ54</f>
        <v>7.9877809562729869</v>
      </c>
      <c r="BJ54" s="347">
        <f>'1 Utsläpp'!BK54/'7 Sysselsatta (kvartal)'!BK54</f>
        <v>8.7809125156969454</v>
      </c>
      <c r="BK54" s="347">
        <f>'1 Utsläpp'!BL54/'7 Sysselsatta (kvartal)'!BL54</f>
        <v>7.2460370994940977</v>
      </c>
      <c r="BL54" s="347">
        <f>'1 Utsläpp'!BM54/'7 Sysselsatta (kvartal)'!BM54</f>
        <v>7.7141422594142259</v>
      </c>
      <c r="BM54" s="347">
        <f>'1 Utsläpp'!BN54/'7 Sysselsatta (kvartal)'!BN54</f>
        <v>8.393102040816327</v>
      </c>
      <c r="BN54" s="347">
        <f>'1 Utsläpp'!BO54/'7 Sysselsatta (kvartal)'!BO54</f>
        <v>9.248446683459278</v>
      </c>
      <c r="BO54" s="347">
        <f>'1 Utsläpp'!BP54/'7 Sysselsatta (kvartal)'!BP54</f>
        <v>8.0785378366823419</v>
      </c>
      <c r="BP54" s="347">
        <f>'1 Utsläpp'!BQ54/'7 Sysselsatta (kvartal)'!BQ54</f>
        <v>8.7437234944868525</v>
      </c>
      <c r="BQ54" s="347">
        <f>'1 Utsläpp'!BR54/'7 Sysselsatta (kvartal)'!BR54</f>
        <v>9.5426270136307316</v>
      </c>
      <c r="BR54" s="347">
        <f>'1 Utsläpp'!BS54/'7 Sysselsatta (kvartal)'!BS54</f>
        <v>10.309336713138995</v>
      </c>
      <c r="BS54" s="347">
        <f>'1 Utsläpp'!BT54/'7 Sysselsatta (kvartal)'!BT54</f>
        <v>7.6695375477301662</v>
      </c>
      <c r="BT54" s="347">
        <f>'1 Utsläpp'!BU54/'7 Sysselsatta (kvartal)'!BU54</f>
        <v>8.7500841042893178</v>
      </c>
      <c r="BU54" s="347">
        <f>'1 Utsläpp'!BV54/'7 Sysselsatta (kvartal)'!BV54</f>
        <v>9.074569319114028</v>
      </c>
      <c r="BV54" s="405"/>
    </row>
    <row r="55" spans="1:74" ht="15.75" customHeight="1" x14ac:dyDescent="0.25">
      <c r="B55" s="400" t="s">
        <v>97</v>
      </c>
      <c r="C55" s="206" t="s">
        <v>29</v>
      </c>
      <c r="D55" s="347">
        <f>'1 Utsläpp'!D55/'7 Sysselsatta (kvartal)'!D55</f>
        <v>0.59565390296557197</v>
      </c>
      <c r="E55" s="347">
        <f>'1 Utsläpp'!E55/'7 Sysselsatta (kvartal)'!E55</f>
        <v>0.60936409249563706</v>
      </c>
      <c r="F55" s="347">
        <f>'1 Utsläpp'!F55/'7 Sysselsatta (kvartal)'!F55</f>
        <v>0.59050602149376252</v>
      </c>
      <c r="G55" s="347">
        <f>'1 Utsläpp'!G55/'7 Sysselsatta (kvartal)'!G55</f>
        <v>0.5993416648069626</v>
      </c>
      <c r="H55" s="347">
        <f>'1 Utsläpp'!H55/'7 Sysselsatta (kvartal)'!H55</f>
        <v>0.5484901507027149</v>
      </c>
      <c r="I55" s="347">
        <f>'1 Utsläpp'!I55/'7 Sysselsatta (kvartal)'!I55</f>
        <v>0.57107528650545614</v>
      </c>
      <c r="J55" s="347">
        <f>'1 Utsläpp'!J55/'7 Sysselsatta (kvartal)'!J55</f>
        <v>0.56642347600518805</v>
      </c>
      <c r="K55" s="347">
        <f>'1 Utsläpp'!K55/'7 Sysselsatta (kvartal)'!K55</f>
        <v>0.58046015338446166</v>
      </c>
      <c r="L55" s="347">
        <f>'1 Utsläpp'!L55/'7 Sysselsatta (kvartal)'!L55</f>
        <v>0.58345594429157077</v>
      </c>
      <c r="M55" s="347">
        <f>'1 Utsläpp'!M55/'7 Sysselsatta (kvartal)'!M55</f>
        <v>0.576997408767005</v>
      </c>
      <c r="N55" s="347">
        <f>'1 Utsläpp'!N55/'7 Sysselsatta (kvartal)'!N55</f>
        <v>0.56479463537300922</v>
      </c>
      <c r="O55" s="347">
        <f>'1 Utsläpp'!O55/'7 Sysselsatta (kvartal)'!O55</f>
        <v>0.60009163432514012</v>
      </c>
      <c r="P55" s="347">
        <f>'1 Utsläpp'!P55/'7 Sysselsatta (kvartal)'!P55</f>
        <v>0.57127935923801276</v>
      </c>
      <c r="Q55" s="347">
        <f>'1 Utsläpp'!Q55/'7 Sysselsatta (kvartal)'!Q55</f>
        <v>0.57375897596003755</v>
      </c>
      <c r="R55" s="347">
        <f>'1 Utsläpp'!R55/'7 Sysselsatta (kvartal)'!R55</f>
        <v>0.55392191704320459</v>
      </c>
      <c r="S55" s="347">
        <f>'1 Utsläpp'!S55/'7 Sysselsatta (kvartal)'!S55</f>
        <v>0.55987819604137123</v>
      </c>
      <c r="T55" s="347">
        <f>'1 Utsläpp'!T55/'7 Sysselsatta (kvartal)'!T55</f>
        <v>0.51778238231856344</v>
      </c>
      <c r="U55" s="347">
        <f>'1 Utsläpp'!U55/'7 Sysselsatta (kvartal)'!U55</f>
        <v>0.51141122601224476</v>
      </c>
      <c r="V55" s="347">
        <f>'1 Utsläpp'!V55/'7 Sysselsatta (kvartal)'!V55</f>
        <v>0.49940727345790642</v>
      </c>
      <c r="W55" s="347">
        <f>'1 Utsläpp'!W55/'7 Sysselsatta (kvartal)'!W55</f>
        <v>0.51833075734157652</v>
      </c>
      <c r="X55" s="347">
        <f>'1 Utsläpp'!X55/'7 Sysselsatta (kvartal)'!X55</f>
        <v>0.4966949461302243</v>
      </c>
      <c r="Y55" s="347">
        <f>'1 Utsläpp'!Y55/'7 Sysselsatta (kvartal)'!Y55</f>
        <v>0.5046847392599324</v>
      </c>
      <c r="Z55" s="347">
        <f>'1 Utsläpp'!Z55/'7 Sysselsatta (kvartal)'!Z55</f>
        <v>0.49228226005428083</v>
      </c>
      <c r="AA55" s="347">
        <f>'1 Utsläpp'!AA55/'7 Sysselsatta (kvartal)'!AA55</f>
        <v>0.49144966375082166</v>
      </c>
      <c r="AB55" s="347">
        <f>'1 Utsläpp'!AB55/'7 Sysselsatta (kvartal)'!AB55</f>
        <v>0.45441483670453964</v>
      </c>
      <c r="AC55" s="347">
        <f>'1 Utsläpp'!AC55/'7 Sysselsatta (kvartal)'!AC55</f>
        <v>0.46320188809125767</v>
      </c>
      <c r="AD55" s="347">
        <f>'1 Utsläpp'!AD55/'7 Sysselsatta (kvartal)'!AD55</f>
        <v>0.4506419469196129</v>
      </c>
      <c r="AE55" s="347">
        <f>'1 Utsläpp'!AE55/'7 Sysselsatta (kvartal)'!AE55</f>
        <v>0.45912027220277135</v>
      </c>
      <c r="AF55" s="347">
        <f>'1 Utsläpp'!AF55/'7 Sysselsatta (kvartal)'!AF55</f>
        <v>0.42035363067448095</v>
      </c>
      <c r="AG55" s="347">
        <f>'1 Utsläpp'!AG55/'7 Sysselsatta (kvartal)'!AG55</f>
        <v>0.43771564256638873</v>
      </c>
      <c r="AH55" s="347">
        <f>'1 Utsläpp'!AH55/'7 Sysselsatta (kvartal)'!AH55</f>
        <v>0.42525314082130128</v>
      </c>
      <c r="AI55" s="347">
        <f>'1 Utsläpp'!AI55/'7 Sysselsatta (kvartal)'!AI55</f>
        <v>0.42934563274718929</v>
      </c>
      <c r="AJ55" s="347">
        <f>'1 Utsläpp'!AJ55/'7 Sysselsatta (kvartal)'!AJ55</f>
        <v>0.39065981559738761</v>
      </c>
      <c r="AK55" s="347">
        <f>'1 Utsläpp'!AK55/'7 Sysselsatta (kvartal)'!AK55</f>
        <v>0.41095589609418792</v>
      </c>
      <c r="AL55" s="347">
        <f>'1 Utsläpp'!AL55/'7 Sysselsatta (kvartal)'!AL55</f>
        <v>0.4116665138035403</v>
      </c>
      <c r="AM55" s="347">
        <f>'1 Utsläpp'!AM55/'7 Sysselsatta (kvartal)'!AM55</f>
        <v>0.415599265916898</v>
      </c>
      <c r="AN55" s="347">
        <f>'1 Utsläpp'!AN55/'7 Sysselsatta (kvartal)'!AN55</f>
        <v>0.38257743102881048</v>
      </c>
      <c r="AO55" s="347">
        <f>'1 Utsläpp'!AO55/'7 Sysselsatta (kvartal)'!AO55</f>
        <v>0.40285596594809842</v>
      </c>
      <c r="AP55" s="347">
        <f>'1 Utsläpp'!AP55/'7 Sysselsatta (kvartal)'!AP55</f>
        <v>0.39614816803113662</v>
      </c>
      <c r="AQ55" s="347">
        <f>'1 Utsläpp'!AQ55/'7 Sysselsatta (kvartal)'!AQ55</f>
        <v>0.39257253029746597</v>
      </c>
      <c r="AR55" s="347">
        <f>'1 Utsläpp'!AR55/'7 Sysselsatta (kvartal)'!AR55</f>
        <v>0.35775268521068576</v>
      </c>
      <c r="AS55" s="347">
        <f>'1 Utsläpp'!AS55/'7 Sysselsatta (kvartal)'!AS55</f>
        <v>0.38707055283603542</v>
      </c>
      <c r="AT55" s="347">
        <f>'1 Utsläpp'!AT55/'7 Sysselsatta (kvartal)'!AT55</f>
        <v>0.38651581315336775</v>
      </c>
      <c r="AU55" s="347">
        <f>'1 Utsläpp'!AU55/'7 Sysselsatta (kvartal)'!AU55</f>
        <v>0.37643704173078663</v>
      </c>
      <c r="AV55" s="347">
        <f>'1 Utsläpp'!AV55/'7 Sysselsatta (kvartal)'!AV55</f>
        <v>0.35712205996087537</v>
      </c>
      <c r="AW55" s="347">
        <f>'1 Utsläpp'!AW55/'7 Sysselsatta (kvartal)'!AW55</f>
        <v>0.38810533363088595</v>
      </c>
      <c r="AX55" s="347">
        <f>'1 Utsläpp'!AX55/'7 Sysselsatta (kvartal)'!AX55</f>
        <v>0.38729852838121931</v>
      </c>
      <c r="AY55" s="347">
        <f>'1 Utsläpp'!AY55/'7 Sysselsatta (kvartal)'!AY55</f>
        <v>0.37688916876574308</v>
      </c>
      <c r="AZ55" s="347">
        <f>'1 Utsläpp'!AZ55/'7 Sysselsatta (kvartal)'!AZ55</f>
        <v>0.34650888111570433</v>
      </c>
      <c r="BA55" s="347">
        <f>'1 Utsläpp'!BA55/'7 Sysselsatta (kvartal)'!BA55</f>
        <v>0.34992423198787709</v>
      </c>
      <c r="BB55" s="347">
        <f>'1 Utsläpp'!BB55/'7 Sysselsatta (kvartal)'!BB55</f>
        <v>0.36864996835156888</v>
      </c>
      <c r="BC55" s="347">
        <f>'1 Utsläpp'!BC55/'7 Sysselsatta (kvartal)'!BC55</f>
        <v>0.36285438588429897</v>
      </c>
      <c r="BD55" s="347">
        <f>'1 Utsläpp'!BD55/'7 Sysselsatta (kvartal)'!BD55</f>
        <v>0.33278372792183386</v>
      </c>
      <c r="BE55" s="347">
        <f>'1 Utsläpp'!BE55/'7 Sysselsatta (kvartal)'!BE55</f>
        <v>0.36331296178053457</v>
      </c>
      <c r="BF55" s="347">
        <f>'1 Utsläpp'!BF55/'7 Sysselsatta (kvartal)'!BF55</f>
        <v>0.35123285292585527</v>
      </c>
      <c r="BG55" s="347">
        <f>'1 Utsläpp'!BG55/'7 Sysselsatta (kvartal)'!BG55</f>
        <v>0.33253096723183695</v>
      </c>
      <c r="BH55" s="347">
        <f>'1 Utsläpp'!BH55/'7 Sysselsatta (kvartal)'!BH55</f>
        <v>0.2979068017878479</v>
      </c>
      <c r="BI55" s="347">
        <f>'1 Utsläpp'!BJ55/'7 Sysselsatta (kvartal)'!BJ55</f>
        <v>0.29069355104733635</v>
      </c>
      <c r="BJ55" s="347">
        <f>'1 Utsläpp'!BK55/'7 Sysselsatta (kvartal)'!BK55</f>
        <v>0.29331277458600885</v>
      </c>
      <c r="BK55" s="347">
        <f>'1 Utsläpp'!BL55/'7 Sysselsatta (kvartal)'!BL55</f>
        <v>0.28748121108009439</v>
      </c>
      <c r="BL55" s="347">
        <f>'1 Utsläpp'!BM55/'7 Sysselsatta (kvartal)'!BM55</f>
        <v>0.29528738534040228</v>
      </c>
      <c r="BM55" s="347">
        <f>'1 Utsläpp'!BN55/'7 Sysselsatta (kvartal)'!BN55</f>
        <v>0.2856863145013257</v>
      </c>
      <c r="BN55" s="347">
        <f>'1 Utsläpp'!BO55/'7 Sysselsatta (kvartal)'!BO55</f>
        <v>0.28866027097534286</v>
      </c>
      <c r="BO55" s="347">
        <f>'1 Utsläpp'!BP55/'7 Sysselsatta (kvartal)'!BP55</f>
        <v>0.34004119110958553</v>
      </c>
      <c r="BP55" s="347">
        <f>'1 Utsläpp'!BQ55/'7 Sysselsatta (kvartal)'!BQ55</f>
        <v>0.3511667158951855</v>
      </c>
      <c r="BQ55" s="347">
        <f>'1 Utsläpp'!BR55/'7 Sysselsatta (kvartal)'!BR55</f>
        <v>0.34860346668857312</v>
      </c>
      <c r="BR55" s="347">
        <f>'1 Utsläpp'!BS55/'7 Sysselsatta (kvartal)'!BS55</f>
        <v>0.33186813186813191</v>
      </c>
      <c r="BS55" s="347">
        <f>'1 Utsläpp'!BT55/'7 Sysselsatta (kvartal)'!BT55</f>
        <v>0.32505187618882936</v>
      </c>
      <c r="BT55" s="347">
        <f>'1 Utsläpp'!BU55/'7 Sysselsatta (kvartal)'!BU55</f>
        <v>0.33492164337145269</v>
      </c>
      <c r="BU55" s="347">
        <f>'1 Utsläpp'!BV55/'7 Sysselsatta (kvartal)'!BV55</f>
        <v>0.33165920019727924</v>
      </c>
      <c r="BV55" s="405"/>
    </row>
    <row r="56" spans="1:74" ht="15.75" customHeight="1" x14ac:dyDescent="0.25">
      <c r="B56" s="400" t="s">
        <v>98</v>
      </c>
      <c r="C56" s="206" t="s">
        <v>26</v>
      </c>
      <c r="D56" s="347">
        <f>'1 Utsläpp'!D56/'7 Sysselsatta (kvartal)'!D56</f>
        <v>0.11028809647882082</v>
      </c>
      <c r="E56" s="347">
        <f>'1 Utsläpp'!E56/'7 Sysselsatta (kvartal)'!E56</f>
        <v>0.10315171337248197</v>
      </c>
      <c r="F56" s="347">
        <f>'1 Utsläpp'!F56/'7 Sysselsatta (kvartal)'!F56</f>
        <v>9.9797027908662544E-2</v>
      </c>
      <c r="G56" s="347">
        <f>'1 Utsläpp'!G56/'7 Sysselsatta (kvartal)'!G56</f>
        <v>0.11436356849570735</v>
      </c>
      <c r="H56" s="347">
        <f>'1 Utsläpp'!H56/'7 Sysselsatta (kvartal)'!H56</f>
        <v>0.1090157719138611</v>
      </c>
      <c r="I56" s="347">
        <f>'1 Utsläpp'!I56/'7 Sysselsatta (kvartal)'!I56</f>
        <v>9.6062575574365178E-2</v>
      </c>
      <c r="J56" s="347">
        <f>'1 Utsläpp'!J56/'7 Sysselsatta (kvartal)'!J56</f>
        <v>9.5888584339580696E-2</v>
      </c>
      <c r="K56" s="347">
        <f>'1 Utsläpp'!K56/'7 Sysselsatta (kvartal)'!K56</f>
        <v>0.1105146440315057</v>
      </c>
      <c r="L56" s="347">
        <f>'1 Utsläpp'!L56/'7 Sysselsatta (kvartal)'!L56</f>
        <v>0.11958031168029624</v>
      </c>
      <c r="M56" s="347">
        <f>'1 Utsläpp'!M56/'7 Sysselsatta (kvartal)'!M56</f>
        <v>9.3503922016601945E-2</v>
      </c>
      <c r="N56" s="347">
        <f>'1 Utsläpp'!N56/'7 Sysselsatta (kvartal)'!N56</f>
        <v>9.2096678529062878E-2</v>
      </c>
      <c r="O56" s="347">
        <f>'1 Utsläpp'!O56/'7 Sysselsatta (kvartal)'!O56</f>
        <v>0.1199361799118675</v>
      </c>
      <c r="P56" s="347">
        <f>'1 Utsläpp'!P56/'7 Sysselsatta (kvartal)'!P56</f>
        <v>0.10402488670404793</v>
      </c>
      <c r="Q56" s="347">
        <f>'1 Utsläpp'!Q56/'7 Sysselsatta (kvartal)'!Q56</f>
        <v>8.7589860007567161E-2</v>
      </c>
      <c r="R56" s="347">
        <f>'1 Utsläpp'!R56/'7 Sysselsatta (kvartal)'!R56</f>
        <v>8.8023642408570371E-2</v>
      </c>
      <c r="S56" s="347">
        <f>'1 Utsläpp'!S56/'7 Sysselsatta (kvartal)'!S56</f>
        <v>9.6212408150897669E-2</v>
      </c>
      <c r="T56" s="347">
        <f>'1 Utsläpp'!T56/'7 Sysselsatta (kvartal)'!T56</f>
        <v>9.8620321670859046E-2</v>
      </c>
      <c r="U56" s="347">
        <f>'1 Utsläpp'!U56/'7 Sysselsatta (kvartal)'!U56</f>
        <v>8.8327198978442129E-2</v>
      </c>
      <c r="V56" s="347">
        <f>'1 Utsläpp'!V56/'7 Sysselsatta (kvartal)'!V56</f>
        <v>9.0909757349167966E-2</v>
      </c>
      <c r="W56" s="347">
        <f>'1 Utsläpp'!W56/'7 Sysselsatta (kvartal)'!W56</f>
        <v>0.10284552845528457</v>
      </c>
      <c r="X56" s="347">
        <f>'1 Utsläpp'!X56/'7 Sysselsatta (kvartal)'!X56</f>
        <v>8.7636968185596603E-2</v>
      </c>
      <c r="Y56" s="347">
        <f>'1 Utsläpp'!Y56/'7 Sysselsatta (kvartal)'!Y56</f>
        <v>8.0381390517177409E-2</v>
      </c>
      <c r="Z56" s="347">
        <f>'1 Utsläpp'!Z56/'7 Sysselsatta (kvartal)'!Z56</f>
        <v>7.9213523906261338E-2</v>
      </c>
      <c r="AA56" s="347">
        <f>'1 Utsläpp'!AA56/'7 Sysselsatta (kvartal)'!AA56</f>
        <v>8.1883087907184293E-2</v>
      </c>
      <c r="AB56" s="347">
        <f>'1 Utsläpp'!AB56/'7 Sysselsatta (kvartal)'!AB56</f>
        <v>7.9919197964985769E-2</v>
      </c>
      <c r="AC56" s="347">
        <f>'1 Utsläpp'!AC56/'7 Sysselsatta (kvartal)'!AC56</f>
        <v>7.341632292280495E-2</v>
      </c>
      <c r="AD56" s="347">
        <f>'1 Utsläpp'!AD56/'7 Sysselsatta (kvartal)'!AD56</f>
        <v>7.469965675057208E-2</v>
      </c>
      <c r="AE56" s="347">
        <f>'1 Utsläpp'!AE56/'7 Sysselsatta (kvartal)'!AE56</f>
        <v>7.6249543962057645E-2</v>
      </c>
      <c r="AF56" s="347">
        <f>'1 Utsläpp'!AF56/'7 Sysselsatta (kvartal)'!AF56</f>
        <v>7.2819576333089844E-2</v>
      </c>
      <c r="AG56" s="347">
        <f>'1 Utsläpp'!AG56/'7 Sysselsatta (kvartal)'!AG56</f>
        <v>7.2419505870489079E-2</v>
      </c>
      <c r="AH56" s="347">
        <f>'1 Utsläpp'!AH56/'7 Sysselsatta (kvartal)'!AH56</f>
        <v>7.2466512378147135E-2</v>
      </c>
      <c r="AI56" s="347">
        <f>'1 Utsläpp'!AI56/'7 Sysselsatta (kvartal)'!AI56</f>
        <v>7.4093079609436244E-2</v>
      </c>
      <c r="AJ56" s="347">
        <f>'1 Utsläpp'!AJ56/'7 Sysselsatta (kvartal)'!AJ56</f>
        <v>7.0742637644046105E-2</v>
      </c>
      <c r="AK56" s="347">
        <f>'1 Utsläpp'!AK56/'7 Sysselsatta (kvartal)'!AK56</f>
        <v>6.7576648467030667E-2</v>
      </c>
      <c r="AL56" s="347">
        <f>'1 Utsläpp'!AL56/'7 Sysselsatta (kvartal)'!AL56</f>
        <v>6.6986721144024514E-2</v>
      </c>
      <c r="AM56" s="347">
        <f>'1 Utsläpp'!AM56/'7 Sysselsatta (kvartal)'!AM56</f>
        <v>7.0994111534464846E-2</v>
      </c>
      <c r="AN56" s="347">
        <f>'1 Utsläpp'!AN56/'7 Sysselsatta (kvartal)'!AN56</f>
        <v>6.6316521739130427E-2</v>
      </c>
      <c r="AO56" s="347">
        <f>'1 Utsläpp'!AO56/'7 Sysselsatta (kvartal)'!AO56</f>
        <v>6.4122975569585502E-2</v>
      </c>
      <c r="AP56" s="347">
        <f>'1 Utsläpp'!AP56/'7 Sysselsatta (kvartal)'!AP56</f>
        <v>6.3741200134093193E-2</v>
      </c>
      <c r="AQ56" s="347">
        <f>'1 Utsläpp'!AQ56/'7 Sysselsatta (kvartal)'!AQ56</f>
        <v>6.5301237776106136E-2</v>
      </c>
      <c r="AR56" s="347">
        <f>'1 Utsläpp'!AR56/'7 Sysselsatta (kvartal)'!AR56</f>
        <v>6.1909996564754377E-2</v>
      </c>
      <c r="AS56" s="347">
        <f>'1 Utsläpp'!AS56/'7 Sysselsatta (kvartal)'!AS56</f>
        <v>6.068951448388412E-2</v>
      </c>
      <c r="AT56" s="347">
        <f>'1 Utsläpp'!AT56/'7 Sysselsatta (kvartal)'!AT56</f>
        <v>6.1507223220824185E-2</v>
      </c>
      <c r="AU56" s="347">
        <f>'1 Utsläpp'!AU56/'7 Sysselsatta (kvartal)'!AU56</f>
        <v>6.2268753811750358E-2</v>
      </c>
      <c r="AV56" s="347">
        <f>'1 Utsläpp'!AV56/'7 Sysselsatta (kvartal)'!AV56</f>
        <v>6.8585995921142076E-2</v>
      </c>
      <c r="AW56" s="347">
        <f>'1 Utsläpp'!AW56/'7 Sysselsatta (kvartal)'!AW56</f>
        <v>6.3666396979503784E-2</v>
      </c>
      <c r="AX56" s="347">
        <f>'1 Utsläpp'!AX56/'7 Sysselsatta (kvartal)'!AX56</f>
        <v>6.2934796984525865E-2</v>
      </c>
      <c r="AY56" s="347">
        <f>'1 Utsläpp'!AY56/'7 Sysselsatta (kvartal)'!AY56</f>
        <v>6.6907934789961432E-2</v>
      </c>
      <c r="AZ56" s="347">
        <f>'1 Utsläpp'!AZ56/'7 Sysselsatta (kvartal)'!AZ56</f>
        <v>6.8276237826057351E-2</v>
      </c>
      <c r="BA56" s="347">
        <f>'1 Utsläpp'!BA56/'7 Sysselsatta (kvartal)'!BA56</f>
        <v>5.842551747539871E-2</v>
      </c>
      <c r="BB56" s="347">
        <f>'1 Utsläpp'!BB56/'7 Sysselsatta (kvartal)'!BB56</f>
        <v>6.0084813146037648E-2</v>
      </c>
      <c r="BC56" s="347">
        <f>'1 Utsläpp'!BC56/'7 Sysselsatta (kvartal)'!BC56</f>
        <v>6.3935976227460001E-2</v>
      </c>
      <c r="BD56" s="347">
        <f>'1 Utsläpp'!BD56/'7 Sysselsatta (kvartal)'!BD56</f>
        <v>6.290990562835222E-2</v>
      </c>
      <c r="BE56" s="347">
        <f>'1 Utsläpp'!BE56/'7 Sysselsatta (kvartal)'!BE56</f>
        <v>5.857600854929202E-2</v>
      </c>
      <c r="BF56" s="347">
        <f>'1 Utsläpp'!BF56/'7 Sysselsatta (kvartal)'!BF56</f>
        <v>5.7778066697003173E-2</v>
      </c>
      <c r="BG56" s="347">
        <f>'1 Utsläpp'!BG56/'7 Sysselsatta (kvartal)'!BG56</f>
        <v>6.113344051446945E-2</v>
      </c>
      <c r="BH56" s="347">
        <f>'1 Utsläpp'!BH56/'7 Sysselsatta (kvartal)'!BH56</f>
        <v>5.6928738708598194E-2</v>
      </c>
      <c r="BI56" s="347">
        <f>'1 Utsläpp'!BJ56/'7 Sysselsatta (kvartal)'!BJ56</f>
        <v>4.943031863533956E-2</v>
      </c>
      <c r="BJ56" s="347">
        <f>'1 Utsläpp'!BK56/'7 Sysselsatta (kvartal)'!BK56</f>
        <v>5.4154312446465035E-2</v>
      </c>
      <c r="BK56" s="347">
        <f>'1 Utsläpp'!BL56/'7 Sysselsatta (kvartal)'!BL56</f>
        <v>5.7072977260708618E-2</v>
      </c>
      <c r="BL56" s="347">
        <f>'1 Utsläpp'!BM56/'7 Sysselsatta (kvartal)'!BM56</f>
        <v>5.0870921617054463E-2</v>
      </c>
      <c r="BM56" s="347">
        <f>'1 Utsläpp'!BN56/'7 Sysselsatta (kvartal)'!BN56</f>
        <v>4.9105266509584154E-2</v>
      </c>
      <c r="BN56" s="347">
        <f>'1 Utsläpp'!BO56/'7 Sysselsatta (kvartal)'!BO56</f>
        <v>5.3802467523989816E-2</v>
      </c>
      <c r="BO56" s="347">
        <f>'1 Utsläpp'!BP56/'7 Sysselsatta (kvartal)'!BP56</f>
        <v>6.145115790854818E-2</v>
      </c>
      <c r="BP56" s="347">
        <f>'1 Utsläpp'!BQ56/'7 Sysselsatta (kvartal)'!BQ56</f>
        <v>5.5813503579028832E-2</v>
      </c>
      <c r="BQ56" s="347">
        <f>'1 Utsläpp'!BR56/'7 Sysselsatta (kvartal)'!BR56</f>
        <v>5.5129095385392332E-2</v>
      </c>
      <c r="BR56" s="347">
        <f>'1 Utsläpp'!BS56/'7 Sysselsatta (kvartal)'!BS56</f>
        <v>5.7098182292006E-2</v>
      </c>
      <c r="BS56" s="347">
        <f>'1 Utsläpp'!BT56/'7 Sysselsatta (kvartal)'!BT56</f>
        <v>5.9319254984260245E-2</v>
      </c>
      <c r="BT56" s="347">
        <f>'1 Utsläpp'!BU56/'7 Sysselsatta (kvartal)'!BU56</f>
        <v>5.3482683146646059E-2</v>
      </c>
      <c r="BU56" s="347">
        <f>'1 Utsläpp'!BV56/'7 Sysselsatta (kvartal)'!BV56</f>
        <v>5.2833753148614611E-2</v>
      </c>
      <c r="BV56" s="405"/>
    </row>
    <row r="57" spans="1:74" ht="15.75" customHeight="1" x14ac:dyDescent="0.25">
      <c r="B57" s="401" t="s">
        <v>150</v>
      </c>
      <c r="C57" s="206" t="s">
        <v>357</v>
      </c>
      <c r="D57" s="347">
        <f>'1 Utsläpp'!D57/'7 Sysselsatta (kvartal)'!D57</f>
        <v>27.27079556898288</v>
      </c>
      <c r="E57" s="347">
        <f>'1 Utsläpp'!E57/'7 Sysselsatta (kvartal)'!E57</f>
        <v>29.112761714855438</v>
      </c>
      <c r="F57" s="347">
        <f>'1 Utsläpp'!F57/'7 Sysselsatta (kvartal)'!F57</f>
        <v>29.377006937561941</v>
      </c>
      <c r="G57" s="347">
        <f>'1 Utsläpp'!G57/'7 Sysselsatta (kvartal)'!G57</f>
        <v>29.052740434332989</v>
      </c>
      <c r="H57" s="347">
        <f>'1 Utsläpp'!H57/'7 Sysselsatta (kvartal)'!H57</f>
        <v>26.761661661661659</v>
      </c>
      <c r="I57" s="347">
        <f>'1 Utsläpp'!I57/'7 Sysselsatta (kvartal)'!I57</f>
        <v>28.322590068159688</v>
      </c>
      <c r="J57" s="347">
        <f>'1 Utsläpp'!J57/'7 Sysselsatta (kvartal)'!J57</f>
        <v>29.129365853658538</v>
      </c>
      <c r="K57" s="347">
        <f>'1 Utsläpp'!K57/'7 Sysselsatta (kvartal)'!K57</f>
        <v>28.818058455114823</v>
      </c>
      <c r="L57" s="347">
        <f>'1 Utsläpp'!L57/'7 Sysselsatta (kvartal)'!L57</f>
        <v>26.080811078140457</v>
      </c>
      <c r="M57" s="347">
        <f>'1 Utsläpp'!M57/'7 Sysselsatta (kvartal)'!M57</f>
        <v>27.442660098522165</v>
      </c>
      <c r="N57" s="347">
        <f>'1 Utsläpp'!N57/'7 Sysselsatta (kvartal)'!N57</f>
        <v>28.063152804642165</v>
      </c>
      <c r="O57" s="347">
        <f>'1 Utsläpp'!O57/'7 Sysselsatta (kvartal)'!O57</f>
        <v>29.476816239316243</v>
      </c>
      <c r="P57" s="347">
        <f>'1 Utsläpp'!P57/'7 Sysselsatta (kvartal)'!P57</f>
        <v>24.486237623762378</v>
      </c>
      <c r="Q57" s="347">
        <f>'1 Utsläpp'!Q57/'7 Sysselsatta (kvartal)'!Q57</f>
        <v>26.936317907444664</v>
      </c>
      <c r="R57" s="347">
        <f>'1 Utsläpp'!R57/'7 Sysselsatta (kvartal)'!R57</f>
        <v>26.703048180924284</v>
      </c>
      <c r="S57" s="347">
        <f>'1 Utsläpp'!S57/'7 Sysselsatta (kvartal)'!S57</f>
        <v>26.914409534127842</v>
      </c>
      <c r="T57" s="347">
        <f>'1 Utsläpp'!T57/'7 Sysselsatta (kvartal)'!T57</f>
        <v>21.817749313815188</v>
      </c>
      <c r="U57" s="347">
        <f>'1 Utsläpp'!U57/'7 Sysselsatta (kvartal)'!U57</f>
        <v>24.945677799607072</v>
      </c>
      <c r="V57" s="347">
        <f>'1 Utsläpp'!V57/'7 Sysselsatta (kvartal)'!V57</f>
        <v>24.909514747859181</v>
      </c>
      <c r="W57" s="347">
        <f>'1 Utsläpp'!W57/'7 Sysselsatta (kvartal)'!W57</f>
        <v>26.438653637350708</v>
      </c>
      <c r="X57" s="347">
        <f>'1 Utsläpp'!X57/'7 Sysselsatta (kvartal)'!X57</f>
        <v>20.016340425531915</v>
      </c>
      <c r="Y57" s="347">
        <f>'1 Utsläpp'!Y57/'7 Sysselsatta (kvartal)'!Y57</f>
        <v>24.895140913508261</v>
      </c>
      <c r="Z57" s="347">
        <f>'1 Utsläpp'!Z57/'7 Sysselsatta (kvartal)'!Z57</f>
        <v>23.543660714285714</v>
      </c>
      <c r="AA57" s="347">
        <f>'1 Utsläpp'!AA57/'7 Sysselsatta (kvartal)'!AA57</f>
        <v>25.438936170212767</v>
      </c>
      <c r="AB57" s="347">
        <f>'1 Utsläpp'!AB57/'7 Sysselsatta (kvartal)'!AB57</f>
        <v>19.222723475355053</v>
      </c>
      <c r="AC57" s="347">
        <f>'1 Utsläpp'!AC57/'7 Sysselsatta (kvartal)'!AC57</f>
        <v>23.97941729323308</v>
      </c>
      <c r="AD57" s="347">
        <f>'1 Utsläpp'!AD57/'7 Sysselsatta (kvartal)'!AD57</f>
        <v>22.426455479452056</v>
      </c>
      <c r="AE57" s="347">
        <f>'1 Utsläpp'!AE57/'7 Sysselsatta (kvartal)'!AE57</f>
        <v>24.981658031088084</v>
      </c>
      <c r="AF57" s="347">
        <f>'1 Utsläpp'!AF57/'7 Sysselsatta (kvartal)'!AF57</f>
        <v>19.30141548709409</v>
      </c>
      <c r="AG57" s="347">
        <f>'1 Utsläpp'!AG57/'7 Sysselsatta (kvartal)'!AG57</f>
        <v>24.012231559290385</v>
      </c>
      <c r="AH57" s="347">
        <f>'1 Utsläpp'!AH57/'7 Sysselsatta (kvartal)'!AH57</f>
        <v>22.067191383595691</v>
      </c>
      <c r="AI57" s="347">
        <f>'1 Utsläpp'!AI57/'7 Sysselsatta (kvartal)'!AI57</f>
        <v>24.094449853943523</v>
      </c>
      <c r="AJ57" s="347">
        <f>'1 Utsläpp'!AJ57/'7 Sysselsatta (kvartal)'!AJ57</f>
        <v>19.077573221757323</v>
      </c>
      <c r="AK57" s="347">
        <f>'1 Utsläpp'!AK57/'7 Sysselsatta (kvartal)'!AK57</f>
        <v>22.935154826958108</v>
      </c>
      <c r="AL57" s="347">
        <f>'1 Utsläpp'!AL57/'7 Sysselsatta (kvartal)'!AL57</f>
        <v>21.289573070607556</v>
      </c>
      <c r="AM57" s="347">
        <f>'1 Utsläpp'!AM57/'7 Sysselsatta (kvartal)'!AM57</f>
        <v>23.000095510983765</v>
      </c>
      <c r="AN57" s="347">
        <f>'1 Utsläpp'!AN57/'7 Sysselsatta (kvartal)'!AN57</f>
        <v>19.897528684907325</v>
      </c>
      <c r="AO57" s="347">
        <f>'1 Utsläpp'!AO57/'7 Sysselsatta (kvartal)'!AO57</f>
        <v>20.846428571428568</v>
      </c>
      <c r="AP57" s="347">
        <f>'1 Utsläpp'!AP57/'7 Sysselsatta (kvartal)'!AP57</f>
        <v>21.032977850697293</v>
      </c>
      <c r="AQ57" s="347">
        <f>'1 Utsläpp'!AQ57/'7 Sysselsatta (kvartal)'!AQ57</f>
        <v>20.281335616438358</v>
      </c>
      <c r="AR57" s="347">
        <f>'1 Utsläpp'!AR57/'7 Sysselsatta (kvartal)'!AR57</f>
        <v>18.171810344827584</v>
      </c>
      <c r="AS57" s="347">
        <f>'1 Utsläpp'!AS57/'7 Sysselsatta (kvartal)'!AS57</f>
        <v>20.056016949152543</v>
      </c>
      <c r="AT57" s="347">
        <f>'1 Utsläpp'!AT57/'7 Sysselsatta (kvartal)'!AT57</f>
        <v>20.527643630308077</v>
      </c>
      <c r="AU57" s="347">
        <f>'1 Utsläpp'!AU57/'7 Sysselsatta (kvartal)'!AU57</f>
        <v>18.424286878565606</v>
      </c>
      <c r="AV57" s="347">
        <f>'1 Utsläpp'!AV57/'7 Sysselsatta (kvartal)'!AV57</f>
        <v>17.328810720268006</v>
      </c>
      <c r="AW57" s="347">
        <f>'1 Utsläpp'!AW57/'7 Sysselsatta (kvartal)'!AW57</f>
        <v>19.580252100840337</v>
      </c>
      <c r="AX57" s="347">
        <f>'1 Utsläpp'!AX57/'7 Sysselsatta (kvartal)'!AX57</f>
        <v>20.197835137385514</v>
      </c>
      <c r="AY57" s="347">
        <f>'1 Utsläpp'!AY57/'7 Sysselsatta (kvartal)'!AY57</f>
        <v>18.209991809991813</v>
      </c>
      <c r="AZ57" s="347">
        <f>'1 Utsläpp'!AZ57/'7 Sysselsatta (kvartal)'!AZ57</f>
        <v>17.626347826086956</v>
      </c>
      <c r="BA57" s="347">
        <f>'1 Utsläpp'!BA57/'7 Sysselsatta (kvartal)'!BA57</f>
        <v>17.62349914236707</v>
      </c>
      <c r="BB57" s="347">
        <f>'1 Utsläpp'!BB57/'7 Sysselsatta (kvartal)'!BB57</f>
        <v>19.272419627749578</v>
      </c>
      <c r="BC57" s="347">
        <f>'1 Utsläpp'!BC57/'7 Sysselsatta (kvartal)'!BC57</f>
        <v>16.827473426001635</v>
      </c>
      <c r="BD57" s="347">
        <f>'1 Utsläpp'!BD57/'7 Sysselsatta (kvartal)'!BD57</f>
        <v>17.632093023255813</v>
      </c>
      <c r="BE57" s="347">
        <f>'1 Utsläpp'!BE57/'7 Sysselsatta (kvartal)'!BE57</f>
        <v>18.972909407665508</v>
      </c>
      <c r="BF57" s="347">
        <f>'1 Utsläpp'!BF57/'7 Sysselsatta (kvartal)'!BF57</f>
        <v>19.152376980817348</v>
      </c>
      <c r="BG57" s="347">
        <f>'1 Utsläpp'!BG57/'7 Sysselsatta (kvartal)'!BG57</f>
        <v>16.252996845425869</v>
      </c>
      <c r="BH57" s="347">
        <f>'1 Utsläpp'!BH57/'7 Sysselsatta (kvartal)'!BH57</f>
        <v>15.728902765388048</v>
      </c>
      <c r="BI57" s="347">
        <f>'1 Utsläpp'!BJ57/'7 Sysselsatta (kvartal)'!BJ57</f>
        <v>15.731426269137792</v>
      </c>
      <c r="BJ57" s="347">
        <f>'1 Utsläpp'!BK57/'7 Sysselsatta (kvartal)'!BK57</f>
        <v>14.571843137254902</v>
      </c>
      <c r="BK57" s="347">
        <f>'1 Utsläpp'!BL57/'7 Sysselsatta (kvartal)'!BL57</f>
        <v>15.261713286713286</v>
      </c>
      <c r="BL57" s="347">
        <f>'1 Utsläpp'!BM57/'7 Sysselsatta (kvartal)'!BM57</f>
        <v>15.263577235772358</v>
      </c>
      <c r="BM57" s="347">
        <f>'1 Utsläpp'!BN57/'7 Sysselsatta (kvartal)'!BN57</f>
        <v>15.239032258064517</v>
      </c>
      <c r="BN57" s="347">
        <f>'1 Utsläpp'!BO57/'7 Sysselsatta (kvartal)'!BO57</f>
        <v>14.104094488188977</v>
      </c>
      <c r="BO57" s="347">
        <f>'1 Utsläpp'!BP57/'7 Sysselsatta (kvartal)'!BP57</f>
        <v>16.953580672993962</v>
      </c>
      <c r="BP57" s="347">
        <f>'1 Utsläpp'!BQ57/'7 Sysselsatta (kvartal)'!BQ57</f>
        <v>16.985109845402764</v>
      </c>
      <c r="BQ57" s="347">
        <f>'1 Utsläpp'!BR57/'7 Sysselsatta (kvartal)'!BR57</f>
        <v>17.555474452554748</v>
      </c>
      <c r="BR57" s="347">
        <f>'1 Utsläpp'!BS57/'7 Sysselsatta (kvartal)'!BS57</f>
        <v>15.036455108359135</v>
      </c>
      <c r="BS57" s="347">
        <f>'1 Utsläpp'!BT57/'7 Sysselsatta (kvartal)'!BT57</f>
        <v>16.441826086956521</v>
      </c>
      <c r="BT57" s="347">
        <f>'1 Utsläpp'!BU57/'7 Sysselsatta (kvartal)'!BU57</f>
        <v>16.260714285714286</v>
      </c>
      <c r="BU57" s="347">
        <f>'1 Utsläpp'!BV57/'7 Sysselsatta (kvartal)'!BV57</f>
        <v>16.772294022617125</v>
      </c>
      <c r="BV57" s="405"/>
    </row>
    <row r="58" spans="1:74" s="43" customFormat="1" ht="15.75" customHeight="1" x14ac:dyDescent="0.3">
      <c r="A58"/>
      <c r="B58" s="203" t="s">
        <v>99</v>
      </c>
      <c r="C58" s="214" t="s">
        <v>175</v>
      </c>
      <c r="D58" s="402">
        <f>'1 Utsläpp'!D58/'7 Sysselsatta (kvartal)'!D58</f>
        <v>3.7976350158842211</v>
      </c>
      <c r="E58" s="402">
        <f>'1 Utsläpp'!E58/'7 Sysselsatta (kvartal)'!E58</f>
        <v>3.5571006236378149</v>
      </c>
      <c r="F58" s="402">
        <f>'1 Utsläpp'!F58/'7 Sysselsatta (kvartal)'!F58</f>
        <v>3.3898927147824613</v>
      </c>
      <c r="G58" s="402">
        <f>'1 Utsläpp'!G58/'7 Sysselsatta (kvartal)'!G58</f>
        <v>3.9054632349717195</v>
      </c>
      <c r="H58" s="402">
        <f>'1 Utsläpp'!H58/'7 Sysselsatta (kvartal)'!H58</f>
        <v>3.6483509853867813</v>
      </c>
      <c r="I58" s="402">
        <f>'1 Utsläpp'!I58/'7 Sysselsatta (kvartal)'!I58</f>
        <v>3.3027038948436331</v>
      </c>
      <c r="J58" s="402">
        <f>'1 Utsläpp'!J58/'7 Sysselsatta (kvartal)'!J58</f>
        <v>3.066649256817044</v>
      </c>
      <c r="K58" s="402">
        <f>'1 Utsläpp'!K58/'7 Sysselsatta (kvartal)'!K58</f>
        <v>3.7309597384567157</v>
      </c>
      <c r="L58" s="402">
        <f>'1 Utsläpp'!L58/'7 Sysselsatta (kvartal)'!L58</f>
        <v>4.2279163187470372</v>
      </c>
      <c r="M58" s="402">
        <f>'1 Utsläpp'!M58/'7 Sysselsatta (kvartal)'!M58</f>
        <v>3.557093478930915</v>
      </c>
      <c r="N58" s="402">
        <f>'1 Utsläpp'!N58/'7 Sysselsatta (kvartal)'!N58</f>
        <v>3.2349128143609955</v>
      </c>
      <c r="O58" s="402">
        <f>'1 Utsläpp'!O58/'7 Sysselsatta (kvartal)'!O58</f>
        <v>4.0019494933954602</v>
      </c>
      <c r="P58" s="402">
        <f>'1 Utsläpp'!P58/'7 Sysselsatta (kvartal)'!P58</f>
        <v>3.8301154318820223</v>
      </c>
      <c r="Q58" s="402">
        <f>'1 Utsläpp'!Q58/'7 Sysselsatta (kvartal)'!Q58</f>
        <v>3.3095403854831433</v>
      </c>
      <c r="R58" s="402">
        <f>'1 Utsläpp'!R58/'7 Sysselsatta (kvartal)'!R58</f>
        <v>3.0327613693572748</v>
      </c>
      <c r="S58" s="402">
        <f>'1 Utsläpp'!S58/'7 Sysselsatta (kvartal)'!S58</f>
        <v>3.3668603018982011</v>
      </c>
      <c r="T58" s="402">
        <f>'1 Utsläpp'!T58/'7 Sysselsatta (kvartal)'!T58</f>
        <v>3.4809368829872644</v>
      </c>
      <c r="U58" s="402">
        <f>'1 Utsläpp'!U58/'7 Sysselsatta (kvartal)'!U58</f>
        <v>3.0508999402883226</v>
      </c>
      <c r="V58" s="402">
        <f>'1 Utsläpp'!V58/'7 Sysselsatta (kvartal)'!V58</f>
        <v>2.8251751167444961</v>
      </c>
      <c r="W58" s="402">
        <f>'1 Utsläpp'!W58/'7 Sysselsatta (kvartal)'!W58</f>
        <v>3.3175090175197521</v>
      </c>
      <c r="X58" s="402">
        <f>'1 Utsläpp'!X58/'7 Sysselsatta (kvartal)'!X58</f>
        <v>3.3589294173377549</v>
      </c>
      <c r="Y58" s="402">
        <f>'1 Utsläpp'!Y58/'7 Sysselsatta (kvartal)'!Y58</f>
        <v>3.0059582646897307</v>
      </c>
      <c r="Z58" s="402">
        <f>'1 Utsläpp'!Z58/'7 Sysselsatta (kvartal)'!Z58</f>
        <v>2.7948491477155475</v>
      </c>
      <c r="AA58" s="402">
        <f>'1 Utsläpp'!AA58/'7 Sysselsatta (kvartal)'!AA58</f>
        <v>3.0522787465304999</v>
      </c>
      <c r="AB58" s="402">
        <f>'1 Utsläpp'!AB58/'7 Sysselsatta (kvartal)'!AB58</f>
        <v>3.0621499509824814</v>
      </c>
      <c r="AC58" s="402">
        <f>'1 Utsläpp'!AC58/'7 Sysselsatta (kvartal)'!AC58</f>
        <v>2.8876985616010007</v>
      </c>
      <c r="AD58" s="402">
        <f>'1 Utsläpp'!AD58/'7 Sysselsatta (kvartal)'!AD58</f>
        <v>2.735662397053765</v>
      </c>
      <c r="AE58" s="402">
        <f>'1 Utsläpp'!AE58/'7 Sysselsatta (kvartal)'!AE58</f>
        <v>3.0226197682914102</v>
      </c>
      <c r="AF58" s="402">
        <f>'1 Utsläpp'!AF58/'7 Sysselsatta (kvartal)'!AF58</f>
        <v>3.1106434092333402</v>
      </c>
      <c r="AG58" s="402">
        <f>'1 Utsläpp'!AG58/'7 Sysselsatta (kvartal)'!AG58</f>
        <v>2.9133027145034398</v>
      </c>
      <c r="AH58" s="402">
        <f>'1 Utsläpp'!AH58/'7 Sysselsatta (kvartal)'!AH58</f>
        <v>2.6874819827033956</v>
      </c>
      <c r="AI58" s="402">
        <f>'1 Utsläpp'!AI58/'7 Sysselsatta (kvartal)'!AI58</f>
        <v>2.9572759547702603</v>
      </c>
      <c r="AJ58" s="402">
        <f>'1 Utsläpp'!AJ58/'7 Sysselsatta (kvartal)'!AJ58</f>
        <v>3.0846631678215588</v>
      </c>
      <c r="AK58" s="402">
        <f>'1 Utsläpp'!AK58/'7 Sysselsatta (kvartal)'!AK58</f>
        <v>2.8007046353361571</v>
      </c>
      <c r="AL58" s="402">
        <f>'1 Utsläpp'!AL58/'7 Sysselsatta (kvartal)'!AL58</f>
        <v>2.7238548752834468</v>
      </c>
      <c r="AM58" s="402">
        <f>'1 Utsläpp'!AM58/'7 Sysselsatta (kvartal)'!AM58</f>
        <v>3.0201123052771401</v>
      </c>
      <c r="AN58" s="402">
        <f>'1 Utsläpp'!AN58/'7 Sysselsatta (kvartal)'!AN58</f>
        <v>2.8825469619898265</v>
      </c>
      <c r="AO58" s="402">
        <f>'1 Utsläpp'!AO58/'7 Sysselsatta (kvartal)'!AO58</f>
        <v>2.7230592801693723</v>
      </c>
      <c r="AP58" s="402">
        <f>'1 Utsläpp'!AP58/'7 Sysselsatta (kvartal)'!AP58</f>
        <v>2.6238261470001532</v>
      </c>
      <c r="AQ58" s="402">
        <f>'1 Utsläpp'!AQ58/'7 Sysselsatta (kvartal)'!AQ58</f>
        <v>2.8483408600039271</v>
      </c>
      <c r="AR58" s="402">
        <f>'1 Utsläpp'!AR58/'7 Sysselsatta (kvartal)'!AR58</f>
        <v>2.8028017029959389</v>
      </c>
      <c r="AS58" s="402">
        <f>'1 Utsläpp'!AS58/'7 Sysselsatta (kvartal)'!AS58</f>
        <v>2.6230875895539638</v>
      </c>
      <c r="AT58" s="402">
        <f>'1 Utsläpp'!AT58/'7 Sysselsatta (kvartal)'!AT58</f>
        <v>2.5259751320047692</v>
      </c>
      <c r="AU58" s="402">
        <f>'1 Utsläpp'!AU58/'7 Sysselsatta (kvartal)'!AU58</f>
        <v>2.7477067945396185</v>
      </c>
      <c r="AV58" s="402">
        <f>'1 Utsläpp'!AV58/'7 Sysselsatta (kvartal)'!AV58</f>
        <v>2.7238030388513841</v>
      </c>
      <c r="AW58" s="402">
        <f>'1 Utsläpp'!AW58/'7 Sysselsatta (kvartal)'!AW58</f>
        <v>2.5498573370866127</v>
      </c>
      <c r="AX58" s="402">
        <f>'1 Utsläpp'!AX58/'7 Sysselsatta (kvartal)'!AX58</f>
        <v>2.5115198706012904</v>
      </c>
      <c r="AY58" s="402">
        <f>'1 Utsläpp'!AY58/'7 Sysselsatta (kvartal)'!AY58</f>
        <v>2.6002904237108844</v>
      </c>
      <c r="AZ58" s="402">
        <f>'1 Utsläpp'!AZ58/'7 Sysselsatta (kvartal)'!AZ58</f>
        <v>2.5819851077930687</v>
      </c>
      <c r="BA58" s="402">
        <f>'1 Utsläpp'!BA58/'7 Sysselsatta (kvartal)'!BA58</f>
        <v>2.2634845380938446</v>
      </c>
      <c r="BB58" s="402">
        <f>'1 Utsläpp'!BB58/'7 Sysselsatta (kvartal)'!BB58</f>
        <v>2.2225437067958564</v>
      </c>
      <c r="BC58" s="402">
        <f>'1 Utsläpp'!BC58/'7 Sysselsatta (kvartal)'!BC58</f>
        <v>2.3776550568801618</v>
      </c>
      <c r="BD58" s="402">
        <f>'1 Utsläpp'!BD58/'7 Sysselsatta (kvartal)'!BD58</f>
        <v>2.4639483021785238</v>
      </c>
      <c r="BE58" s="402">
        <f>'1 Utsläpp'!BE58/'7 Sysselsatta (kvartal)'!BE58</f>
        <v>2.4689445680564961</v>
      </c>
      <c r="BF58" s="402">
        <f>'1 Utsläpp'!BF58/'7 Sysselsatta (kvartal)'!BF58</f>
        <v>2.2881764049125417</v>
      </c>
      <c r="BG58" s="402">
        <f>'1 Utsläpp'!BG58/'7 Sysselsatta (kvartal)'!BG58</f>
        <v>2.4968644147979941</v>
      </c>
      <c r="BH58" s="402">
        <f>'1 Utsläpp'!BH58/'7 Sysselsatta (kvartal)'!BH58</f>
        <v>2.408091868073174</v>
      </c>
      <c r="BI58" s="402">
        <f>'1 Utsläpp'!BJ58/'7 Sysselsatta (kvartal)'!BJ58</f>
        <v>2.1768978562421184</v>
      </c>
      <c r="BJ58" s="402">
        <f>'1 Utsläpp'!BK58/'7 Sysselsatta (kvartal)'!BK58</f>
        <v>2.4109255303476727</v>
      </c>
      <c r="BK58" s="402">
        <f>'1 Utsläpp'!BL58/'7 Sysselsatta (kvartal)'!BL58</f>
        <v>2.2859399507058029</v>
      </c>
      <c r="BL58" s="402">
        <f>'1 Utsläpp'!BM58/'7 Sysselsatta (kvartal)'!BM58</f>
        <v>2.2283912597155009</v>
      </c>
      <c r="BM58" s="402">
        <f>'1 Utsläpp'!BN58/'7 Sysselsatta (kvartal)'!BN58</f>
        <v>2.111494293929598</v>
      </c>
      <c r="BN58" s="402">
        <f>'1 Utsläpp'!BO58/'7 Sysselsatta (kvartal)'!BO58</f>
        <v>2.2999963294670382</v>
      </c>
      <c r="BO58" s="402">
        <f>'1 Utsläpp'!BP58/'7 Sysselsatta (kvartal)'!BP58</f>
        <v>2.4405284287181401</v>
      </c>
      <c r="BP58" s="402">
        <f>'1 Utsläpp'!BQ58/'7 Sysselsatta (kvartal)'!BQ58</f>
        <v>2.3626961667095445</v>
      </c>
      <c r="BQ58" s="402">
        <f>'1 Utsläpp'!BR58/'7 Sysselsatta (kvartal)'!BR58</f>
        <v>2.2762092652043688</v>
      </c>
      <c r="BR58" s="402">
        <f>'1 Utsläpp'!BS58/'7 Sysselsatta (kvartal)'!BS58</f>
        <v>2.4156737902779315</v>
      </c>
      <c r="BS58" s="402">
        <f>'1 Utsläpp'!BT58/'7 Sysselsatta (kvartal)'!BT58</f>
        <v>2.3460434219661854</v>
      </c>
      <c r="BT58" s="402">
        <f>'1 Utsläpp'!BU58/'7 Sysselsatta (kvartal)'!BU58</f>
        <v>2.31922984887809</v>
      </c>
      <c r="BU58" s="402">
        <f>'1 Utsläpp'!BV58/'7 Sysselsatta (kvartal)'!BV58</f>
        <v>2.2309644305660243</v>
      </c>
      <c r="BV58" s="404"/>
    </row>
    <row r="59" spans="1:74" s="41" customFormat="1" ht="15.75" customHeight="1" x14ac:dyDescent="0.3">
      <c r="A59"/>
      <c r="B59" s="45"/>
      <c r="C59" s="45"/>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5"/>
      <c r="BQ59" s="44"/>
    </row>
    <row r="60" spans="1:74" s="45" customFormat="1" ht="15.75" customHeight="1" x14ac:dyDescent="0.3">
      <c r="A60"/>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row>
    <row r="61" spans="1:74" s="45" customFormat="1" ht="15.75" customHeight="1" x14ac:dyDescent="0.3">
      <c r="A61"/>
      <c r="B61" s="52"/>
      <c r="C61" s="52"/>
      <c r="D61" s="81"/>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row>
    <row r="62" spans="1:74" s="45" customFormat="1" ht="15.75" customHeight="1" x14ac:dyDescent="0.3">
      <c r="A62"/>
      <c r="B62" s="52"/>
      <c r="C62" s="52"/>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row>
    <row r="63" spans="1:74" s="45" customFormat="1" ht="15.75" customHeight="1" x14ac:dyDescent="0.3">
      <c r="A63"/>
      <c r="B63" s="52"/>
      <c r="C63" s="52"/>
      <c r="D63" s="76"/>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row>
    <row r="64" spans="1:74" s="45" customFormat="1" ht="15.75" customHeight="1" x14ac:dyDescent="0.3">
      <c r="A64"/>
      <c r="B64" s="55" t="s">
        <v>87</v>
      </c>
      <c r="C64" s="55" t="s">
        <v>89</v>
      </c>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BP64" s="42"/>
    </row>
    <row r="65" spans="1:68" s="45" customFormat="1" ht="15.75" customHeight="1" x14ac:dyDescent="0.3">
      <c r="A65"/>
      <c r="B65" s="56">
        <f>'1 Utsläpp'!$B$71</f>
        <v>46051</v>
      </c>
      <c r="C65" s="56">
        <f>'1 Utsläpp'!$C$71</f>
        <v>46051</v>
      </c>
      <c r="D65" s="81"/>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BP65" s="42"/>
    </row>
    <row r="66" spans="1:68" s="45" customFormat="1" ht="15.75" customHeight="1" x14ac:dyDescent="0.3">
      <c r="A66"/>
      <c r="B66" s="57"/>
      <c r="C66" s="57"/>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BP66" s="42"/>
    </row>
    <row r="67" spans="1:68" s="45" customFormat="1" ht="15.75" customHeight="1" x14ac:dyDescent="0.3">
      <c r="A67"/>
      <c r="B67" s="55" t="s">
        <v>88</v>
      </c>
      <c r="C67" s="55" t="s">
        <v>90</v>
      </c>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BP67" s="42"/>
    </row>
    <row r="68" spans="1:68" s="45" customFormat="1" ht="15.75" customHeight="1" x14ac:dyDescent="0.3">
      <c r="A68"/>
      <c r="B68" s="57" t="str">
        <f>'1 Utsläpp'!$B$74</f>
        <v>Environmental Accounts, Statistics Sweden</v>
      </c>
      <c r="C68" s="57" t="str">
        <f>'1 Utsläpp'!$C$74</f>
        <v>Miljöräkenskaperna, Statistiska centralbyrån (SCB)</v>
      </c>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BP68" s="42"/>
    </row>
    <row r="69" spans="1:68" s="45" customFormat="1" ht="15.75" customHeight="1" x14ac:dyDescent="0.3">
      <c r="A69"/>
      <c r="B69" s="41"/>
      <c r="C69" s="57"/>
      <c r="D69" s="76"/>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BP69" s="42"/>
    </row>
    <row r="70" spans="1:68" s="45" customFormat="1" ht="15.75" customHeight="1" x14ac:dyDescent="0.3">
      <c r="A70"/>
      <c r="B70" s="55" t="s">
        <v>34</v>
      </c>
      <c r="C70" s="55" t="s">
        <v>33</v>
      </c>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BP70" s="42"/>
    </row>
    <row r="71" spans="1:68" s="45" customFormat="1" ht="15.75" customHeight="1" x14ac:dyDescent="0.3">
      <c r="A71"/>
      <c r="B71" s="58" t="str">
        <f>'1 Utsläpp'!$B$77</f>
        <v>Jonas Bergström, Statistics Sweden</v>
      </c>
      <c r="C71" s="58" t="str">
        <f>'1 Utsläpp'!$C$77</f>
        <v>Jonas Bergström, Statistiska centralbyrån (SCB)</v>
      </c>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BP71" s="42"/>
    </row>
    <row r="72" spans="1:68" s="45" customFormat="1" ht="15.75" customHeight="1" x14ac:dyDescent="0.3">
      <c r="A72"/>
      <c r="B72" s="58" t="str">
        <f>'1 Utsläpp'!$B$78</f>
        <v>Telephone: +46 10 479 46 22</v>
      </c>
      <c r="C72" s="58" t="str">
        <f>'1 Utsläpp'!$C$78</f>
        <v>Telefon: 010 479 46 22</v>
      </c>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BP72" s="42"/>
    </row>
    <row r="73" spans="1:68" ht="15.75" customHeight="1" x14ac:dyDescent="0.3">
      <c r="B73" s="58" t="str">
        <f>'1 Utsläpp'!$B$79</f>
        <v>e-post: jonas.bergstrom@scb.se / miljorakenskaper@scb.se</v>
      </c>
      <c r="C73" s="58" t="str">
        <f>'1 Utsläpp'!$C$79</f>
        <v>e-post: jonas.bergstrom@scb.se / miljorakenskaper@scb.se</v>
      </c>
    </row>
    <row r="74" spans="1:68" ht="15.75" customHeight="1" x14ac:dyDescent="0.3">
      <c r="C74" s="41"/>
    </row>
    <row r="75" spans="1:68" ht="15.75" customHeight="1" x14ac:dyDescent="0.3">
      <c r="C75" s="41"/>
    </row>
    <row r="76" spans="1:68" ht="15.75" customHeight="1" x14ac:dyDescent="0.3">
      <c r="C76" s="41"/>
    </row>
    <row r="77" spans="1:68" ht="15.75" customHeight="1" x14ac:dyDescent="0.3">
      <c r="C77" s="41"/>
    </row>
    <row r="78" spans="1:68" ht="15.75" customHeight="1" x14ac:dyDescent="0.3">
      <c r="C78" s="41"/>
    </row>
    <row r="79" spans="1:68" ht="15.75" customHeight="1" x14ac:dyDescent="0.3">
      <c r="C79" s="41"/>
    </row>
    <row r="80" spans="1:68" ht="15.75" customHeight="1" x14ac:dyDescent="0.3">
      <c r="C80" s="41"/>
    </row>
  </sheetData>
  <phoneticPr fontId="47"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rgb="FF00B0F0"/>
  </sheetPr>
  <dimension ref="A1:BX80"/>
  <sheetViews>
    <sheetView zoomScale="80" zoomScaleNormal="80" workbookViewId="0">
      <pane xSplit="3" ySplit="5" topLeftCell="D6" activePane="bottomRight" state="frozen"/>
      <selection pane="topRight"/>
      <selection pane="bottomLeft"/>
      <selection pane="bottomRight"/>
    </sheetView>
  </sheetViews>
  <sheetFormatPr defaultColWidth="9.21875" defaultRowHeight="13.8" x14ac:dyDescent="0.3"/>
  <cols>
    <col min="1" max="1" width="1.77734375" customWidth="1"/>
    <col min="2" max="3" width="72.77734375" style="41" customWidth="1"/>
    <col min="4" max="37" width="9.21875" style="41" customWidth="1"/>
    <col min="38" max="63" width="9.21875" style="42" customWidth="1"/>
    <col min="64" max="64" width="9.21875" style="51" customWidth="1"/>
    <col min="65" max="68" width="9.21875" style="42" customWidth="1"/>
    <col min="69" max="89" width="9.21875" style="41" customWidth="1"/>
    <col min="90" max="16384" width="9.21875" style="41"/>
  </cols>
  <sheetData>
    <row r="1" spans="1:76" ht="15.75" customHeight="1" x14ac:dyDescent="0.3">
      <c r="A1" s="334"/>
      <c r="B1" s="397" t="s">
        <v>162</v>
      </c>
      <c r="C1" s="184"/>
    </row>
    <row r="2" spans="1:76" ht="15.75" customHeight="1" x14ac:dyDescent="0.3">
      <c r="A2" s="334"/>
      <c r="B2" s="183"/>
      <c r="C2" s="184"/>
    </row>
    <row r="3" spans="1:76" ht="15.75" customHeight="1" x14ac:dyDescent="0.3">
      <c r="A3" s="334"/>
      <c r="B3" s="286" t="s">
        <v>203</v>
      </c>
      <c r="C3" s="286" t="s">
        <v>204</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T3"/>
      <c r="AU3"/>
      <c r="AV3"/>
      <c r="AW3"/>
      <c r="AX3"/>
      <c r="AY3"/>
      <c r="AZ3"/>
      <c r="BA3"/>
      <c r="BB3"/>
      <c r="BC3"/>
      <c r="BD3"/>
      <c r="BE3"/>
      <c r="BF3"/>
      <c r="BG3"/>
      <c r="BH3" s="41"/>
      <c r="BI3" s="41"/>
      <c r="BJ3" s="41"/>
      <c r="BK3" s="41"/>
      <c r="BL3" s="44"/>
      <c r="BM3" s="41"/>
      <c r="BN3" s="41"/>
      <c r="BO3" s="41"/>
      <c r="BP3" s="41"/>
    </row>
    <row r="4" spans="1:76" ht="15.75" customHeight="1" x14ac:dyDescent="0.3">
      <c r="A4" s="334"/>
      <c r="B4" s="285" t="s">
        <v>374</v>
      </c>
      <c r="C4" s="285" t="s">
        <v>362</v>
      </c>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N4" s="41"/>
      <c r="AO4" s="41"/>
      <c r="AP4" s="41"/>
      <c r="AQ4" s="41"/>
      <c r="AR4" s="41"/>
      <c r="AS4" s="41"/>
      <c r="AT4"/>
      <c r="AU4"/>
      <c r="AV4"/>
      <c r="AW4"/>
      <c r="AX4"/>
      <c r="AY4"/>
      <c r="AZ4"/>
      <c r="BA4"/>
      <c r="BB4"/>
      <c r="BC4"/>
      <c r="BD4"/>
      <c r="BE4"/>
      <c r="BF4"/>
      <c r="BG4"/>
      <c r="BH4" s="41"/>
      <c r="BI4" s="41"/>
      <c r="BJ4" s="41"/>
      <c r="BK4" s="41"/>
      <c r="BL4" s="44"/>
      <c r="BM4" s="41"/>
      <c r="BN4" s="41"/>
      <c r="BO4" s="41"/>
      <c r="BP4" s="41"/>
    </row>
    <row r="5" spans="1:76" s="120" customFormat="1" ht="15.75" customHeight="1" x14ac:dyDescent="0.3">
      <c r="A5" s="334"/>
      <c r="B5" s="362" t="s">
        <v>103</v>
      </c>
      <c r="C5" s="336" t="s">
        <v>21</v>
      </c>
      <c r="D5" s="426" t="s">
        <v>52</v>
      </c>
      <c r="E5" s="426" t="s">
        <v>53</v>
      </c>
      <c r="F5" s="426" t="s">
        <v>54</v>
      </c>
      <c r="G5" s="426" t="s">
        <v>55</v>
      </c>
      <c r="H5" s="426" t="s">
        <v>56</v>
      </c>
      <c r="I5" s="426" t="s">
        <v>57</v>
      </c>
      <c r="J5" s="426" t="s">
        <v>58</v>
      </c>
      <c r="K5" s="426" t="s">
        <v>59</v>
      </c>
      <c r="L5" s="426" t="s">
        <v>60</v>
      </c>
      <c r="M5" s="426" t="s">
        <v>61</v>
      </c>
      <c r="N5" s="426" t="s">
        <v>62</v>
      </c>
      <c r="O5" s="426" t="s">
        <v>63</v>
      </c>
      <c r="P5" s="426" t="s">
        <v>64</v>
      </c>
      <c r="Q5" s="426" t="s">
        <v>65</v>
      </c>
      <c r="R5" s="426" t="s">
        <v>66</v>
      </c>
      <c r="S5" s="426" t="s">
        <v>67</v>
      </c>
      <c r="T5" s="426" t="s">
        <v>68</v>
      </c>
      <c r="U5" s="426" t="s">
        <v>69</v>
      </c>
      <c r="V5" s="426" t="s">
        <v>70</v>
      </c>
      <c r="W5" s="426" t="s">
        <v>71</v>
      </c>
      <c r="X5" s="426" t="s">
        <v>72</v>
      </c>
      <c r="Y5" s="426" t="s">
        <v>73</v>
      </c>
      <c r="Z5" s="426" t="s">
        <v>74</v>
      </c>
      <c r="AA5" s="426" t="s">
        <v>75</v>
      </c>
      <c r="AB5" s="426" t="s">
        <v>76</v>
      </c>
      <c r="AC5" s="426" t="s">
        <v>77</v>
      </c>
      <c r="AD5" s="426" t="s">
        <v>78</v>
      </c>
      <c r="AE5" s="426" t="s">
        <v>79</v>
      </c>
      <c r="AF5" s="426" t="s">
        <v>80</v>
      </c>
      <c r="AG5" s="426" t="s">
        <v>81</v>
      </c>
      <c r="AH5" s="426" t="s">
        <v>146</v>
      </c>
      <c r="AI5" s="426" t="s">
        <v>147</v>
      </c>
      <c r="AJ5" s="426" t="s">
        <v>161</v>
      </c>
      <c r="AK5" s="426" t="s">
        <v>163</v>
      </c>
      <c r="AL5" s="426" t="s">
        <v>164</v>
      </c>
      <c r="AM5" s="426" t="s">
        <v>166</v>
      </c>
      <c r="AN5" s="426" t="s">
        <v>167</v>
      </c>
      <c r="AO5" s="426" t="s">
        <v>171</v>
      </c>
      <c r="AP5" s="426" t="s">
        <v>174</v>
      </c>
      <c r="AQ5" s="426" t="s">
        <v>176</v>
      </c>
      <c r="AR5" s="426" t="s">
        <v>195</v>
      </c>
      <c r="AS5" s="426" t="s">
        <v>206</v>
      </c>
      <c r="AT5" s="426" t="s">
        <v>207</v>
      </c>
      <c r="AU5" s="426" t="s">
        <v>212</v>
      </c>
      <c r="AV5" s="426" t="s">
        <v>213</v>
      </c>
      <c r="AW5" s="426" t="s">
        <v>214</v>
      </c>
      <c r="AX5" s="426" t="s">
        <v>215</v>
      </c>
      <c r="AY5" s="426" t="s">
        <v>217</v>
      </c>
      <c r="AZ5" s="426" t="s">
        <v>219</v>
      </c>
      <c r="BA5" s="426" t="s">
        <v>221</v>
      </c>
      <c r="BB5" s="426" t="s">
        <v>222</v>
      </c>
      <c r="BC5" s="426" t="s">
        <v>224</v>
      </c>
      <c r="BD5" s="426" t="s">
        <v>225</v>
      </c>
      <c r="BE5" s="426" t="s">
        <v>226</v>
      </c>
      <c r="BF5" s="426" t="s">
        <v>229</v>
      </c>
      <c r="BG5" s="426" t="s">
        <v>231</v>
      </c>
      <c r="BH5" s="426" t="s">
        <v>232</v>
      </c>
      <c r="BI5" s="426" t="s">
        <v>233</v>
      </c>
      <c r="BJ5" s="426" t="s">
        <v>235</v>
      </c>
      <c r="BK5" s="426" t="s">
        <v>244</v>
      </c>
      <c r="BL5" s="426" t="s">
        <v>247</v>
      </c>
      <c r="BM5" s="426" t="s">
        <v>332</v>
      </c>
      <c r="BN5" s="426" t="s">
        <v>333</v>
      </c>
      <c r="BO5" s="426" t="s">
        <v>336</v>
      </c>
      <c r="BP5" s="426" t="s">
        <v>337</v>
      </c>
      <c r="BQ5" s="426" t="s">
        <v>341</v>
      </c>
      <c r="BR5" s="427" t="s">
        <v>342</v>
      </c>
      <c r="BS5" s="427" t="s">
        <v>343</v>
      </c>
      <c r="BT5" s="427" t="s">
        <v>354</v>
      </c>
      <c r="BU5" s="427" t="s">
        <v>373</v>
      </c>
      <c r="BV5" s="428" t="s">
        <v>400</v>
      </c>
      <c r="BW5" s="262"/>
      <c r="BX5" s="262"/>
    </row>
    <row r="6" spans="1:76" s="52" customFormat="1" ht="15.75" customHeight="1" x14ac:dyDescent="0.3">
      <c r="A6" s="334"/>
      <c r="B6" s="363" t="s">
        <v>104</v>
      </c>
      <c r="C6" s="364" t="s">
        <v>35</v>
      </c>
      <c r="D6" s="324">
        <v>17258</v>
      </c>
      <c r="E6" s="324">
        <v>18758</v>
      </c>
      <c r="F6" s="324">
        <v>17549</v>
      </c>
      <c r="G6" s="324">
        <v>19077</v>
      </c>
      <c r="H6" s="324">
        <v>17478</v>
      </c>
      <c r="I6" s="324">
        <v>20568</v>
      </c>
      <c r="J6" s="324">
        <v>19145</v>
      </c>
      <c r="K6" s="324">
        <v>18699</v>
      </c>
      <c r="L6" s="324">
        <v>18279</v>
      </c>
      <c r="M6" s="324">
        <v>19797</v>
      </c>
      <c r="N6" s="324">
        <v>19305</v>
      </c>
      <c r="O6" s="324">
        <v>18820</v>
      </c>
      <c r="P6" s="324">
        <v>18581</v>
      </c>
      <c r="Q6" s="324">
        <v>20866</v>
      </c>
      <c r="R6" s="324">
        <v>19870</v>
      </c>
      <c r="S6" s="324">
        <v>20518</v>
      </c>
      <c r="T6" s="324">
        <v>19390</v>
      </c>
      <c r="U6" s="324">
        <v>21099</v>
      </c>
      <c r="V6" s="324">
        <v>19972</v>
      </c>
      <c r="W6" s="324">
        <v>20233</v>
      </c>
      <c r="X6" s="324">
        <v>19842</v>
      </c>
      <c r="Y6" s="324">
        <v>23305</v>
      </c>
      <c r="Z6" s="324">
        <v>20989</v>
      </c>
      <c r="AA6" s="324">
        <v>21883</v>
      </c>
      <c r="AB6" s="324">
        <v>22257</v>
      </c>
      <c r="AC6" s="324">
        <v>26228</v>
      </c>
      <c r="AD6" s="324">
        <v>22016</v>
      </c>
      <c r="AE6" s="324">
        <v>24195</v>
      </c>
      <c r="AF6" s="324">
        <v>22326</v>
      </c>
      <c r="AG6" s="324">
        <v>27792</v>
      </c>
      <c r="AH6" s="324">
        <v>24428</v>
      </c>
      <c r="AI6" s="324">
        <v>23351</v>
      </c>
      <c r="AJ6" s="324">
        <v>23255</v>
      </c>
      <c r="AK6" s="324">
        <v>25143</v>
      </c>
      <c r="AL6" s="324">
        <v>23714</v>
      </c>
      <c r="AM6" s="324">
        <v>25488</v>
      </c>
      <c r="AN6" s="324">
        <v>23158</v>
      </c>
      <c r="AO6" s="324">
        <v>27657</v>
      </c>
      <c r="AP6" s="324">
        <v>25392</v>
      </c>
      <c r="AQ6" s="324">
        <v>25055</v>
      </c>
      <c r="AR6" s="324">
        <v>21645</v>
      </c>
      <c r="AS6" s="324">
        <v>23634</v>
      </c>
      <c r="AT6" s="324">
        <v>21667</v>
      </c>
      <c r="AU6" s="324">
        <v>21851</v>
      </c>
      <c r="AV6" s="324">
        <v>23663</v>
      </c>
      <c r="AW6" s="324">
        <v>24821</v>
      </c>
      <c r="AX6" s="324">
        <v>22535</v>
      </c>
      <c r="AY6" s="324">
        <v>24884</v>
      </c>
      <c r="AZ6" s="324">
        <v>23280</v>
      </c>
      <c r="BA6" s="324">
        <v>24872</v>
      </c>
      <c r="BB6" s="324">
        <v>22729</v>
      </c>
      <c r="BC6" s="324">
        <v>22604</v>
      </c>
      <c r="BD6" s="324">
        <v>21687</v>
      </c>
      <c r="BE6" s="324">
        <v>24468</v>
      </c>
      <c r="BF6" s="324">
        <v>22242</v>
      </c>
      <c r="BG6" s="324">
        <v>24017</v>
      </c>
      <c r="BH6" s="369">
        <v>24657</v>
      </c>
      <c r="BI6" s="369">
        <v>24769</v>
      </c>
      <c r="BJ6" s="369">
        <v>24255</v>
      </c>
      <c r="BK6" s="369">
        <v>26110</v>
      </c>
      <c r="BL6" s="369">
        <v>23901</v>
      </c>
      <c r="BM6" s="369">
        <v>23382</v>
      </c>
      <c r="BN6" s="369">
        <v>22584</v>
      </c>
      <c r="BO6" s="369">
        <v>24085</v>
      </c>
      <c r="BP6" s="369">
        <v>23522</v>
      </c>
      <c r="BQ6" s="369">
        <v>22863</v>
      </c>
      <c r="BR6" s="256">
        <v>21242</v>
      </c>
      <c r="BS6" s="256">
        <v>23203</v>
      </c>
      <c r="BT6" s="256">
        <v>22226</v>
      </c>
      <c r="BU6" s="256">
        <v>21513</v>
      </c>
      <c r="BV6" s="237">
        <v>20510</v>
      </c>
      <c r="BW6" s="264"/>
      <c r="BX6" s="264"/>
    </row>
    <row r="7" spans="1:76" ht="15.75" customHeight="1" x14ac:dyDescent="0.3">
      <c r="A7" s="334"/>
      <c r="B7" s="365" t="s">
        <v>105</v>
      </c>
      <c r="C7" s="366" t="s">
        <v>1</v>
      </c>
      <c r="D7" s="235">
        <v>10238</v>
      </c>
      <c r="E7" s="235">
        <v>11759</v>
      </c>
      <c r="F7" s="235">
        <v>13133</v>
      </c>
      <c r="G7" s="235">
        <v>10296</v>
      </c>
      <c r="H7" s="235">
        <v>7103</v>
      </c>
      <c r="I7" s="235">
        <v>9074</v>
      </c>
      <c r="J7" s="235">
        <v>11077</v>
      </c>
      <c r="K7" s="235">
        <v>12480</v>
      </c>
      <c r="L7" s="235">
        <v>8800</v>
      </c>
      <c r="M7" s="235">
        <v>13497</v>
      </c>
      <c r="N7" s="235">
        <v>13302</v>
      </c>
      <c r="O7" s="235">
        <v>11784</v>
      </c>
      <c r="P7" s="235">
        <v>10403</v>
      </c>
      <c r="Q7" s="235">
        <v>11618</v>
      </c>
      <c r="R7" s="235">
        <v>12142</v>
      </c>
      <c r="S7" s="235">
        <v>11401</v>
      </c>
      <c r="T7" s="235">
        <v>11092</v>
      </c>
      <c r="U7" s="235">
        <v>10161</v>
      </c>
      <c r="V7" s="235">
        <v>10665</v>
      </c>
      <c r="W7" s="235">
        <v>11436</v>
      </c>
      <c r="X7" s="235">
        <v>9076</v>
      </c>
      <c r="Y7" s="235">
        <v>10051</v>
      </c>
      <c r="Z7" s="235">
        <v>10903</v>
      </c>
      <c r="AA7" s="235">
        <v>9040</v>
      </c>
      <c r="AB7" s="235">
        <v>8851</v>
      </c>
      <c r="AC7" s="235">
        <v>9559</v>
      </c>
      <c r="AD7" s="235">
        <v>8839</v>
      </c>
      <c r="AE7" s="235">
        <v>8835</v>
      </c>
      <c r="AF7" s="235">
        <v>9724</v>
      </c>
      <c r="AG7" s="235">
        <v>9894</v>
      </c>
      <c r="AH7" s="235">
        <v>9919</v>
      </c>
      <c r="AI7" s="235">
        <v>8267</v>
      </c>
      <c r="AJ7" s="235">
        <v>10434</v>
      </c>
      <c r="AK7" s="235">
        <v>9625</v>
      </c>
      <c r="AL7" s="235">
        <v>10415</v>
      </c>
      <c r="AM7" s="235">
        <v>8839</v>
      </c>
      <c r="AN7" s="235">
        <v>9757</v>
      </c>
      <c r="AO7" s="235">
        <v>10958</v>
      </c>
      <c r="AP7" s="235">
        <v>11508</v>
      </c>
      <c r="AQ7" s="235">
        <v>11689</v>
      </c>
      <c r="AR7" s="235">
        <v>11901</v>
      </c>
      <c r="AS7" s="235">
        <v>10836</v>
      </c>
      <c r="AT7" s="235">
        <v>11662</v>
      </c>
      <c r="AU7" s="235">
        <v>10821</v>
      </c>
      <c r="AV7" s="235">
        <v>11245</v>
      </c>
      <c r="AW7" s="235">
        <v>11573</v>
      </c>
      <c r="AX7" s="235">
        <v>11701</v>
      </c>
      <c r="AY7" s="235">
        <v>10581</v>
      </c>
      <c r="AZ7" s="235">
        <v>11084</v>
      </c>
      <c r="BA7" s="235">
        <v>9966</v>
      </c>
      <c r="BB7" s="235">
        <v>13137</v>
      </c>
      <c r="BC7" s="235">
        <v>11208</v>
      </c>
      <c r="BD7" s="235">
        <v>12694</v>
      </c>
      <c r="BE7" s="235">
        <v>11273</v>
      </c>
      <c r="BF7" s="235">
        <v>11374</v>
      </c>
      <c r="BG7" s="235">
        <v>12535</v>
      </c>
      <c r="BH7" s="235">
        <v>11689</v>
      </c>
      <c r="BI7" s="429">
        <v>9529</v>
      </c>
      <c r="BJ7" s="429">
        <v>9789</v>
      </c>
      <c r="BK7" s="235">
        <v>8335</v>
      </c>
      <c r="BL7" s="235">
        <v>9675</v>
      </c>
      <c r="BM7" s="235">
        <v>7566</v>
      </c>
      <c r="BN7" s="235">
        <v>10371</v>
      </c>
      <c r="BO7" s="235">
        <v>8861</v>
      </c>
      <c r="BP7" s="235">
        <v>6124</v>
      </c>
      <c r="BQ7" s="235">
        <v>8462</v>
      </c>
      <c r="BR7" s="248">
        <v>8897</v>
      </c>
      <c r="BS7" s="248">
        <v>9909</v>
      </c>
      <c r="BT7" s="248">
        <v>9543</v>
      </c>
      <c r="BU7" s="248">
        <v>9589</v>
      </c>
      <c r="BV7" s="249">
        <v>10409</v>
      </c>
      <c r="BW7" s="344"/>
      <c r="BX7" s="344"/>
    </row>
    <row r="8" spans="1:76" ht="15.75" customHeight="1" x14ac:dyDescent="0.3">
      <c r="A8" s="334"/>
      <c r="B8" s="365" t="s">
        <v>106</v>
      </c>
      <c r="C8" s="366" t="s">
        <v>2</v>
      </c>
      <c r="D8" s="235">
        <v>15371</v>
      </c>
      <c r="E8" s="235">
        <v>15859</v>
      </c>
      <c r="F8" s="235">
        <v>14652</v>
      </c>
      <c r="G8" s="235">
        <v>12430</v>
      </c>
      <c r="H8" s="235">
        <v>13320</v>
      </c>
      <c r="I8" s="235">
        <v>14516</v>
      </c>
      <c r="J8" s="235">
        <v>14853</v>
      </c>
      <c r="K8" s="235">
        <v>14528</v>
      </c>
      <c r="L8" s="235">
        <v>15715</v>
      </c>
      <c r="M8" s="235">
        <v>16579</v>
      </c>
      <c r="N8" s="235">
        <v>17602</v>
      </c>
      <c r="O8" s="235">
        <v>17417</v>
      </c>
      <c r="P8" s="235">
        <v>16238</v>
      </c>
      <c r="Q8" s="235">
        <v>16526</v>
      </c>
      <c r="R8" s="235">
        <v>16679</v>
      </c>
      <c r="S8" s="235">
        <v>15201</v>
      </c>
      <c r="T8" s="235">
        <v>14880</v>
      </c>
      <c r="U8" s="235">
        <v>14476</v>
      </c>
      <c r="V8" s="235">
        <v>14402</v>
      </c>
      <c r="W8" s="235">
        <v>13729</v>
      </c>
      <c r="X8" s="235">
        <v>13726</v>
      </c>
      <c r="Y8" s="235">
        <v>14351</v>
      </c>
      <c r="Z8" s="235">
        <v>14117</v>
      </c>
      <c r="AA8" s="235">
        <v>14476</v>
      </c>
      <c r="AB8" s="235">
        <v>13020</v>
      </c>
      <c r="AC8" s="235">
        <v>14467</v>
      </c>
      <c r="AD8" s="235">
        <v>14241</v>
      </c>
      <c r="AE8" s="235">
        <v>14492</v>
      </c>
      <c r="AF8" s="235">
        <v>11463</v>
      </c>
      <c r="AG8" s="235">
        <v>14700</v>
      </c>
      <c r="AH8" s="235">
        <v>15219</v>
      </c>
      <c r="AI8" s="235">
        <v>15822</v>
      </c>
      <c r="AJ8" s="235">
        <v>15992</v>
      </c>
      <c r="AK8" s="235">
        <v>15384</v>
      </c>
      <c r="AL8" s="235">
        <v>14654</v>
      </c>
      <c r="AM8" s="235">
        <v>13843</v>
      </c>
      <c r="AN8" s="235">
        <v>12785</v>
      </c>
      <c r="AO8" s="235">
        <v>15774</v>
      </c>
      <c r="AP8" s="235">
        <v>15080</v>
      </c>
      <c r="AQ8" s="235">
        <v>14854</v>
      </c>
      <c r="AR8" s="235">
        <v>14445</v>
      </c>
      <c r="AS8" s="235">
        <v>15667</v>
      </c>
      <c r="AT8" s="235">
        <v>15364</v>
      </c>
      <c r="AU8" s="235">
        <v>15231</v>
      </c>
      <c r="AV8" s="235">
        <v>14182</v>
      </c>
      <c r="AW8" s="235">
        <v>14333</v>
      </c>
      <c r="AX8" s="235">
        <v>13655</v>
      </c>
      <c r="AY8" s="235">
        <v>13512</v>
      </c>
      <c r="AZ8" s="235">
        <v>14338</v>
      </c>
      <c r="BA8" s="235">
        <v>13079</v>
      </c>
      <c r="BB8" s="235">
        <v>15559</v>
      </c>
      <c r="BC8" s="235">
        <v>14596</v>
      </c>
      <c r="BD8" s="235">
        <v>15714</v>
      </c>
      <c r="BE8" s="235">
        <v>15579</v>
      </c>
      <c r="BF8" s="235">
        <v>15789</v>
      </c>
      <c r="BG8" s="235">
        <v>16699</v>
      </c>
      <c r="BH8" s="235">
        <v>15185</v>
      </c>
      <c r="BI8" s="429">
        <v>16878</v>
      </c>
      <c r="BJ8" s="429">
        <v>14842</v>
      </c>
      <c r="BK8" s="235">
        <v>14736</v>
      </c>
      <c r="BL8" s="235">
        <v>13584</v>
      </c>
      <c r="BM8" s="235">
        <v>13795</v>
      </c>
      <c r="BN8" s="235">
        <v>15347</v>
      </c>
      <c r="BO8" s="235">
        <v>14188</v>
      </c>
      <c r="BP8" s="235">
        <v>13966</v>
      </c>
      <c r="BQ8" s="235">
        <v>14479</v>
      </c>
      <c r="BR8" s="248">
        <v>17583</v>
      </c>
      <c r="BS8" s="248">
        <v>15513</v>
      </c>
      <c r="BT8" s="248">
        <v>15242</v>
      </c>
      <c r="BU8" s="248">
        <v>13546</v>
      </c>
      <c r="BV8" s="249">
        <v>16456</v>
      </c>
      <c r="BW8" s="344"/>
      <c r="BX8" s="344"/>
    </row>
    <row r="9" spans="1:76" ht="15.75" customHeight="1" x14ac:dyDescent="0.3">
      <c r="A9" s="334"/>
      <c r="B9" s="365" t="s">
        <v>107</v>
      </c>
      <c r="C9" s="366" t="s">
        <v>3</v>
      </c>
      <c r="D9" s="235">
        <v>1707</v>
      </c>
      <c r="E9" s="235">
        <v>1629</v>
      </c>
      <c r="F9" s="235">
        <v>1511</v>
      </c>
      <c r="G9" s="235">
        <v>1342</v>
      </c>
      <c r="H9" s="235">
        <v>1340</v>
      </c>
      <c r="I9" s="235">
        <v>1225</v>
      </c>
      <c r="J9" s="235">
        <v>1336</v>
      </c>
      <c r="K9" s="235">
        <v>1123</v>
      </c>
      <c r="L9" s="235">
        <v>1242</v>
      </c>
      <c r="M9" s="235">
        <v>1320</v>
      </c>
      <c r="N9" s="235">
        <v>1428</v>
      </c>
      <c r="O9" s="235">
        <v>1385</v>
      </c>
      <c r="P9" s="235">
        <v>1403</v>
      </c>
      <c r="Q9" s="235">
        <v>1342</v>
      </c>
      <c r="R9" s="235">
        <v>1328</v>
      </c>
      <c r="S9" s="235">
        <v>1216</v>
      </c>
      <c r="T9" s="235">
        <v>1372</v>
      </c>
      <c r="U9" s="235">
        <v>1190</v>
      </c>
      <c r="V9" s="235">
        <v>1241</v>
      </c>
      <c r="W9" s="235">
        <v>1136</v>
      </c>
      <c r="X9" s="235">
        <v>1262</v>
      </c>
      <c r="Y9" s="235">
        <v>1246</v>
      </c>
      <c r="Z9" s="235">
        <v>1187</v>
      </c>
      <c r="AA9" s="235">
        <v>1200</v>
      </c>
      <c r="AB9" s="235">
        <v>1143</v>
      </c>
      <c r="AC9" s="235">
        <v>1387</v>
      </c>
      <c r="AD9" s="235">
        <v>1248</v>
      </c>
      <c r="AE9" s="235">
        <v>1089</v>
      </c>
      <c r="AF9" s="235">
        <v>1196</v>
      </c>
      <c r="AG9" s="235">
        <v>1415</v>
      </c>
      <c r="AH9" s="235">
        <v>1323</v>
      </c>
      <c r="AI9" s="235">
        <v>1302</v>
      </c>
      <c r="AJ9" s="235">
        <v>1191</v>
      </c>
      <c r="AK9" s="235">
        <v>1433</v>
      </c>
      <c r="AL9" s="235">
        <v>1318</v>
      </c>
      <c r="AM9" s="235">
        <v>1212</v>
      </c>
      <c r="AN9" s="235">
        <v>1378</v>
      </c>
      <c r="AO9" s="235">
        <v>1378</v>
      </c>
      <c r="AP9" s="235">
        <v>1417</v>
      </c>
      <c r="AQ9" s="235">
        <v>1279</v>
      </c>
      <c r="AR9" s="235">
        <v>1183</v>
      </c>
      <c r="AS9" s="235">
        <v>1307</v>
      </c>
      <c r="AT9" s="235">
        <v>1265</v>
      </c>
      <c r="AU9" s="235">
        <v>1183</v>
      </c>
      <c r="AV9" s="235">
        <v>1104</v>
      </c>
      <c r="AW9" s="235">
        <v>1450</v>
      </c>
      <c r="AX9" s="235">
        <v>1295</v>
      </c>
      <c r="AY9" s="235">
        <v>1371</v>
      </c>
      <c r="AZ9" s="235">
        <v>1160</v>
      </c>
      <c r="BA9" s="235">
        <v>1204</v>
      </c>
      <c r="BB9" s="235">
        <v>1249</v>
      </c>
      <c r="BC9" s="235">
        <v>1257</v>
      </c>
      <c r="BD9" s="235">
        <v>1154</v>
      </c>
      <c r="BE9" s="235">
        <v>1364</v>
      </c>
      <c r="BF9" s="235">
        <v>1190</v>
      </c>
      <c r="BG9" s="235">
        <v>1251</v>
      </c>
      <c r="BH9" s="235">
        <v>1620</v>
      </c>
      <c r="BI9" s="429">
        <v>1872</v>
      </c>
      <c r="BJ9" s="429">
        <v>1597</v>
      </c>
      <c r="BK9" s="235">
        <v>1709</v>
      </c>
      <c r="BL9" s="235">
        <v>1736</v>
      </c>
      <c r="BM9" s="235">
        <v>1620</v>
      </c>
      <c r="BN9" s="235">
        <v>1311</v>
      </c>
      <c r="BO9" s="235">
        <v>1373</v>
      </c>
      <c r="BP9" s="235">
        <v>1366</v>
      </c>
      <c r="BQ9" s="235">
        <v>1545</v>
      </c>
      <c r="BR9" s="248">
        <v>1420</v>
      </c>
      <c r="BS9" s="248">
        <v>1697</v>
      </c>
      <c r="BT9" s="248">
        <v>1346</v>
      </c>
      <c r="BU9" s="248">
        <v>1570</v>
      </c>
      <c r="BV9" s="249">
        <v>1414</v>
      </c>
      <c r="BW9" s="344"/>
      <c r="BX9" s="344"/>
    </row>
    <row r="10" spans="1:76" ht="15.75" customHeight="1" x14ac:dyDescent="0.3">
      <c r="A10" s="334"/>
      <c r="B10" s="365" t="s">
        <v>108</v>
      </c>
      <c r="C10" s="366" t="s">
        <v>36</v>
      </c>
      <c r="D10" s="235">
        <v>18143</v>
      </c>
      <c r="E10" s="235">
        <v>19675</v>
      </c>
      <c r="F10" s="235">
        <v>17623</v>
      </c>
      <c r="G10" s="235">
        <v>15803</v>
      </c>
      <c r="H10" s="235">
        <v>15911</v>
      </c>
      <c r="I10" s="235">
        <v>17368</v>
      </c>
      <c r="J10" s="235">
        <v>15615</v>
      </c>
      <c r="K10" s="235">
        <v>16736</v>
      </c>
      <c r="L10" s="235">
        <v>17534</v>
      </c>
      <c r="M10" s="235">
        <v>18170</v>
      </c>
      <c r="N10" s="235">
        <v>17947</v>
      </c>
      <c r="O10" s="235">
        <v>18425</v>
      </c>
      <c r="P10" s="235">
        <v>17683</v>
      </c>
      <c r="Q10" s="235">
        <v>18456</v>
      </c>
      <c r="R10" s="235">
        <v>17069</v>
      </c>
      <c r="S10" s="235">
        <v>16064</v>
      </c>
      <c r="T10" s="235">
        <v>17402</v>
      </c>
      <c r="U10" s="235">
        <v>17417</v>
      </c>
      <c r="V10" s="235">
        <v>16730</v>
      </c>
      <c r="W10" s="235">
        <v>16123</v>
      </c>
      <c r="X10" s="235">
        <v>16197</v>
      </c>
      <c r="Y10" s="235">
        <v>16561</v>
      </c>
      <c r="Z10" s="235">
        <v>15352</v>
      </c>
      <c r="AA10" s="235">
        <v>15712</v>
      </c>
      <c r="AB10" s="235">
        <v>16750</v>
      </c>
      <c r="AC10" s="235">
        <v>16078</v>
      </c>
      <c r="AD10" s="235">
        <v>15460</v>
      </c>
      <c r="AE10" s="235">
        <v>15338</v>
      </c>
      <c r="AF10" s="235">
        <v>15943</v>
      </c>
      <c r="AG10" s="235">
        <v>17657</v>
      </c>
      <c r="AH10" s="235">
        <v>15644</v>
      </c>
      <c r="AI10" s="235">
        <v>16374</v>
      </c>
      <c r="AJ10" s="235">
        <v>15257</v>
      </c>
      <c r="AK10" s="235">
        <v>16116</v>
      </c>
      <c r="AL10" s="235">
        <v>16000</v>
      </c>
      <c r="AM10" s="235">
        <v>17208</v>
      </c>
      <c r="AN10" s="235">
        <v>16499</v>
      </c>
      <c r="AO10" s="235">
        <v>17212</v>
      </c>
      <c r="AP10" s="235">
        <v>17165</v>
      </c>
      <c r="AQ10" s="235">
        <v>17381</v>
      </c>
      <c r="AR10" s="235">
        <v>16888</v>
      </c>
      <c r="AS10" s="235">
        <v>17680</v>
      </c>
      <c r="AT10" s="235">
        <v>16621</v>
      </c>
      <c r="AU10" s="235">
        <v>17207</v>
      </c>
      <c r="AV10" s="235">
        <v>17963</v>
      </c>
      <c r="AW10" s="235">
        <v>16948</v>
      </c>
      <c r="AX10" s="235">
        <v>15760</v>
      </c>
      <c r="AY10" s="235">
        <v>15349</v>
      </c>
      <c r="AZ10" s="235">
        <v>16080</v>
      </c>
      <c r="BA10" s="235">
        <v>15870</v>
      </c>
      <c r="BB10" s="235">
        <v>15863</v>
      </c>
      <c r="BC10" s="235">
        <v>16613</v>
      </c>
      <c r="BD10" s="235">
        <v>16431</v>
      </c>
      <c r="BE10" s="235">
        <v>14391</v>
      </c>
      <c r="BF10" s="235">
        <v>16628</v>
      </c>
      <c r="BG10" s="235">
        <v>16868</v>
      </c>
      <c r="BH10" s="235">
        <v>20059</v>
      </c>
      <c r="BI10" s="429">
        <v>18791</v>
      </c>
      <c r="BJ10" s="429">
        <v>15875</v>
      </c>
      <c r="BK10" s="235">
        <v>16320</v>
      </c>
      <c r="BL10" s="235">
        <v>17124</v>
      </c>
      <c r="BM10" s="235">
        <v>15055</v>
      </c>
      <c r="BN10" s="235">
        <v>12571</v>
      </c>
      <c r="BO10" s="235">
        <v>13813</v>
      </c>
      <c r="BP10" s="235">
        <v>16887</v>
      </c>
      <c r="BQ10" s="235">
        <v>16432</v>
      </c>
      <c r="BR10" s="248">
        <v>16294</v>
      </c>
      <c r="BS10" s="248">
        <v>16085</v>
      </c>
      <c r="BT10" s="248">
        <v>17615</v>
      </c>
      <c r="BU10" s="248">
        <v>16719</v>
      </c>
      <c r="BV10" s="249">
        <v>14253</v>
      </c>
      <c r="BW10" s="344"/>
      <c r="BX10" s="344"/>
    </row>
    <row r="11" spans="1:76" ht="15.75" customHeight="1" x14ac:dyDescent="0.3">
      <c r="A11" s="334"/>
      <c r="B11" s="365" t="s">
        <v>109</v>
      </c>
      <c r="C11" s="366" t="s">
        <v>37</v>
      </c>
      <c r="D11" s="235">
        <v>27267</v>
      </c>
      <c r="E11" s="235">
        <v>25087</v>
      </c>
      <c r="F11" s="235">
        <v>21812</v>
      </c>
      <c r="G11" s="235">
        <v>20933</v>
      </c>
      <c r="H11" s="235">
        <v>24951</v>
      </c>
      <c r="I11" s="235">
        <v>27580</v>
      </c>
      <c r="J11" s="235">
        <v>24801</v>
      </c>
      <c r="K11" s="235">
        <v>23652</v>
      </c>
      <c r="L11" s="235">
        <v>25553</v>
      </c>
      <c r="M11" s="235">
        <v>29661</v>
      </c>
      <c r="N11" s="235">
        <v>25247</v>
      </c>
      <c r="O11" s="235">
        <v>25565</v>
      </c>
      <c r="P11" s="235">
        <v>32713</v>
      </c>
      <c r="Q11" s="235">
        <v>31436</v>
      </c>
      <c r="R11" s="235">
        <v>26979</v>
      </c>
      <c r="S11" s="235">
        <v>22602</v>
      </c>
      <c r="T11" s="235">
        <v>25084</v>
      </c>
      <c r="U11" s="235">
        <v>30658</v>
      </c>
      <c r="V11" s="235">
        <v>29218</v>
      </c>
      <c r="W11" s="235">
        <v>23387</v>
      </c>
      <c r="X11" s="235">
        <v>32483</v>
      </c>
      <c r="Y11" s="235">
        <v>28754</v>
      </c>
      <c r="Z11" s="235">
        <v>24333</v>
      </c>
      <c r="AA11" s="235">
        <v>17061</v>
      </c>
      <c r="AB11" s="235">
        <v>24853</v>
      </c>
      <c r="AC11" s="235">
        <v>21038</v>
      </c>
      <c r="AD11" s="235">
        <v>21264</v>
      </c>
      <c r="AE11" s="235">
        <v>21330</v>
      </c>
      <c r="AF11" s="235">
        <v>22247</v>
      </c>
      <c r="AG11" s="235">
        <v>27375</v>
      </c>
      <c r="AH11" s="235">
        <v>19498</v>
      </c>
      <c r="AI11" s="235">
        <v>17645</v>
      </c>
      <c r="AJ11" s="235">
        <v>16071</v>
      </c>
      <c r="AK11" s="235">
        <v>22507</v>
      </c>
      <c r="AL11" s="235">
        <v>23481</v>
      </c>
      <c r="AM11" s="235">
        <v>24888</v>
      </c>
      <c r="AN11" s="235">
        <v>25796</v>
      </c>
      <c r="AO11" s="235">
        <v>21900</v>
      </c>
      <c r="AP11" s="235">
        <v>17000</v>
      </c>
      <c r="AQ11" s="235">
        <v>16432</v>
      </c>
      <c r="AR11" s="235">
        <v>22977</v>
      </c>
      <c r="AS11" s="235">
        <v>23277</v>
      </c>
      <c r="AT11" s="235">
        <v>16382</v>
      </c>
      <c r="AU11" s="235">
        <v>23857</v>
      </c>
      <c r="AV11" s="235">
        <v>24460</v>
      </c>
      <c r="AW11" s="235">
        <v>21780</v>
      </c>
      <c r="AX11" s="235">
        <v>25011</v>
      </c>
      <c r="AY11" s="235">
        <v>22195</v>
      </c>
      <c r="AZ11" s="235">
        <v>29297</v>
      </c>
      <c r="BA11" s="235">
        <v>20699</v>
      </c>
      <c r="BB11" s="235">
        <v>21021</v>
      </c>
      <c r="BC11" s="235">
        <v>21668</v>
      </c>
      <c r="BD11" s="235">
        <v>28047</v>
      </c>
      <c r="BE11" s="235">
        <v>25117</v>
      </c>
      <c r="BF11" s="235">
        <v>22948</v>
      </c>
      <c r="BG11" s="235">
        <v>23679</v>
      </c>
      <c r="BH11" s="235">
        <v>41965</v>
      </c>
      <c r="BI11" s="429">
        <v>39890</v>
      </c>
      <c r="BJ11" s="429">
        <v>32893</v>
      </c>
      <c r="BK11" s="235">
        <v>34867</v>
      </c>
      <c r="BL11" s="235">
        <v>34613</v>
      </c>
      <c r="BM11" s="235">
        <v>33465</v>
      </c>
      <c r="BN11" s="235">
        <v>33791</v>
      </c>
      <c r="BO11" s="235">
        <v>23171</v>
      </c>
      <c r="BP11" s="235">
        <v>37769</v>
      </c>
      <c r="BQ11" s="235">
        <v>33426</v>
      </c>
      <c r="BR11" s="248">
        <v>27529</v>
      </c>
      <c r="BS11" s="248">
        <v>31720</v>
      </c>
      <c r="BT11" s="248">
        <v>40250</v>
      </c>
      <c r="BU11" s="248">
        <v>36336</v>
      </c>
      <c r="BV11" s="249">
        <v>34328</v>
      </c>
      <c r="BW11" s="344"/>
      <c r="BX11" s="344"/>
    </row>
    <row r="12" spans="1:76" ht="15.75" customHeight="1" x14ac:dyDescent="0.3">
      <c r="A12" s="334"/>
      <c r="B12" s="365" t="s">
        <v>109</v>
      </c>
      <c r="C12" s="366" t="s">
        <v>38</v>
      </c>
      <c r="D12" s="235">
        <v>12696</v>
      </c>
      <c r="E12" s="235">
        <v>14556</v>
      </c>
      <c r="F12" s="235">
        <v>11743</v>
      </c>
      <c r="G12" s="235">
        <v>10664</v>
      </c>
      <c r="H12" s="235">
        <v>8839</v>
      </c>
      <c r="I12" s="235">
        <v>9981</v>
      </c>
      <c r="J12" s="235">
        <v>8397</v>
      </c>
      <c r="K12" s="235">
        <v>9436</v>
      </c>
      <c r="L12" s="235">
        <v>9752</v>
      </c>
      <c r="M12" s="235">
        <v>12200</v>
      </c>
      <c r="N12" s="235">
        <v>11470</v>
      </c>
      <c r="O12" s="235">
        <v>11755</v>
      </c>
      <c r="P12" s="235">
        <v>11546</v>
      </c>
      <c r="Q12" s="235">
        <v>14120</v>
      </c>
      <c r="R12" s="235">
        <v>12654</v>
      </c>
      <c r="S12" s="235">
        <v>12268</v>
      </c>
      <c r="T12" s="235">
        <v>11373</v>
      </c>
      <c r="U12" s="235">
        <v>13212</v>
      </c>
      <c r="V12" s="235">
        <v>11735</v>
      </c>
      <c r="W12" s="235">
        <v>11041</v>
      </c>
      <c r="X12" s="235">
        <v>9644</v>
      </c>
      <c r="Y12" s="235">
        <v>11847</v>
      </c>
      <c r="Z12" s="235">
        <v>10344</v>
      </c>
      <c r="AA12" s="235">
        <v>9880</v>
      </c>
      <c r="AB12" s="235">
        <v>9303</v>
      </c>
      <c r="AC12" s="235">
        <v>11937</v>
      </c>
      <c r="AD12" s="235">
        <v>10544</v>
      </c>
      <c r="AE12" s="235">
        <v>10505</v>
      </c>
      <c r="AF12" s="235">
        <v>9153</v>
      </c>
      <c r="AG12" s="235">
        <v>12498</v>
      </c>
      <c r="AH12" s="235">
        <v>9685</v>
      </c>
      <c r="AI12" s="235">
        <v>10685</v>
      </c>
      <c r="AJ12" s="235">
        <v>8937</v>
      </c>
      <c r="AK12" s="235">
        <v>11793</v>
      </c>
      <c r="AL12" s="235">
        <v>9693</v>
      </c>
      <c r="AM12" s="235">
        <v>10489</v>
      </c>
      <c r="AN12" s="235">
        <v>10933</v>
      </c>
      <c r="AO12" s="235">
        <v>12644</v>
      </c>
      <c r="AP12" s="235">
        <v>10749</v>
      </c>
      <c r="AQ12" s="235">
        <v>11343</v>
      </c>
      <c r="AR12" s="235">
        <v>10257</v>
      </c>
      <c r="AS12" s="235">
        <v>12015</v>
      </c>
      <c r="AT12" s="235">
        <v>10893</v>
      </c>
      <c r="AU12" s="235">
        <v>12371</v>
      </c>
      <c r="AV12" s="235">
        <v>10437</v>
      </c>
      <c r="AW12" s="235">
        <v>13147</v>
      </c>
      <c r="AX12" s="235">
        <v>11514</v>
      </c>
      <c r="AY12" s="235">
        <v>12021</v>
      </c>
      <c r="AZ12" s="235">
        <v>10648</v>
      </c>
      <c r="BA12" s="235">
        <v>12310</v>
      </c>
      <c r="BB12" s="235">
        <v>10197</v>
      </c>
      <c r="BC12" s="235">
        <v>12039</v>
      </c>
      <c r="BD12" s="235">
        <v>10459</v>
      </c>
      <c r="BE12" s="235">
        <v>13404</v>
      </c>
      <c r="BF12" s="235">
        <v>9518</v>
      </c>
      <c r="BG12" s="235">
        <v>11002</v>
      </c>
      <c r="BH12" s="235">
        <v>10826</v>
      </c>
      <c r="BI12" s="429">
        <v>12529</v>
      </c>
      <c r="BJ12" s="429">
        <v>10251</v>
      </c>
      <c r="BK12" s="235">
        <v>10424</v>
      </c>
      <c r="BL12" s="235">
        <v>9286</v>
      </c>
      <c r="BM12" s="235">
        <v>9893</v>
      </c>
      <c r="BN12" s="235">
        <v>8718</v>
      </c>
      <c r="BO12" s="235">
        <v>8977</v>
      </c>
      <c r="BP12" s="235">
        <v>8205</v>
      </c>
      <c r="BQ12" s="235">
        <v>9411</v>
      </c>
      <c r="BR12" s="248">
        <v>8133</v>
      </c>
      <c r="BS12" s="248">
        <v>8872</v>
      </c>
      <c r="BT12" s="248">
        <v>8623</v>
      </c>
      <c r="BU12" s="248">
        <v>9712</v>
      </c>
      <c r="BV12" s="249">
        <v>8539</v>
      </c>
      <c r="BW12" s="344"/>
      <c r="BX12" s="344"/>
    </row>
    <row r="13" spans="1:76" ht="15.75" customHeight="1" x14ac:dyDescent="0.3">
      <c r="A13" s="334"/>
      <c r="B13" s="365" t="s">
        <v>110</v>
      </c>
      <c r="C13" s="366" t="s">
        <v>39</v>
      </c>
      <c r="D13" s="235">
        <v>42726</v>
      </c>
      <c r="E13" s="235">
        <v>38738</v>
      </c>
      <c r="F13" s="235">
        <v>31336</v>
      </c>
      <c r="G13" s="235">
        <v>26721</v>
      </c>
      <c r="H13" s="235">
        <v>19942</v>
      </c>
      <c r="I13" s="235">
        <v>20867</v>
      </c>
      <c r="J13" s="235">
        <v>16565</v>
      </c>
      <c r="K13" s="235">
        <v>19695</v>
      </c>
      <c r="L13" s="235">
        <v>25641</v>
      </c>
      <c r="M13" s="235">
        <v>31257</v>
      </c>
      <c r="N13" s="235">
        <v>27515</v>
      </c>
      <c r="O13" s="235">
        <v>36685</v>
      </c>
      <c r="P13" s="235">
        <v>33283</v>
      </c>
      <c r="Q13" s="235">
        <v>32702</v>
      </c>
      <c r="R13" s="235">
        <v>26398</v>
      </c>
      <c r="S13" s="235">
        <v>31060</v>
      </c>
      <c r="T13" s="235">
        <v>32405</v>
      </c>
      <c r="U13" s="235">
        <v>33131</v>
      </c>
      <c r="V13" s="235">
        <v>25551</v>
      </c>
      <c r="W13" s="235">
        <v>28535</v>
      </c>
      <c r="X13" s="235">
        <v>28960</v>
      </c>
      <c r="Y13" s="235">
        <v>33018</v>
      </c>
      <c r="Z13" s="235">
        <v>27261</v>
      </c>
      <c r="AA13" s="235">
        <v>34877</v>
      </c>
      <c r="AB13" s="235">
        <v>31720</v>
      </c>
      <c r="AC13" s="235">
        <v>34833</v>
      </c>
      <c r="AD13" s="235">
        <v>27102</v>
      </c>
      <c r="AE13" s="235">
        <v>31171</v>
      </c>
      <c r="AF13" s="235">
        <v>25676</v>
      </c>
      <c r="AG13" s="235">
        <v>36576</v>
      </c>
      <c r="AH13" s="235">
        <v>26514</v>
      </c>
      <c r="AI13" s="235">
        <v>33556</v>
      </c>
      <c r="AJ13" s="235">
        <v>31110</v>
      </c>
      <c r="AK13" s="235">
        <v>35423</v>
      </c>
      <c r="AL13" s="235">
        <v>26259</v>
      </c>
      <c r="AM13" s="235">
        <v>34832</v>
      </c>
      <c r="AN13" s="235">
        <v>31195</v>
      </c>
      <c r="AO13" s="235">
        <v>34395</v>
      </c>
      <c r="AP13" s="235">
        <v>28288</v>
      </c>
      <c r="AQ13" s="235">
        <v>37480</v>
      </c>
      <c r="AR13" s="235">
        <v>35136</v>
      </c>
      <c r="AS13" s="235">
        <v>37677</v>
      </c>
      <c r="AT13" s="235">
        <v>27498</v>
      </c>
      <c r="AU13" s="235">
        <v>38129</v>
      </c>
      <c r="AV13" s="235">
        <v>35690</v>
      </c>
      <c r="AW13" s="235">
        <v>39640</v>
      </c>
      <c r="AX13" s="235">
        <v>24318</v>
      </c>
      <c r="AY13" s="235">
        <v>36270</v>
      </c>
      <c r="AZ13" s="235">
        <v>35013</v>
      </c>
      <c r="BA13" s="235">
        <v>29164</v>
      </c>
      <c r="BB13" s="235">
        <v>25221</v>
      </c>
      <c r="BC13" s="235">
        <v>36638</v>
      </c>
      <c r="BD13" s="235">
        <v>33210</v>
      </c>
      <c r="BE13" s="235">
        <v>33013</v>
      </c>
      <c r="BF13" s="235">
        <v>21694</v>
      </c>
      <c r="BG13" s="235">
        <v>29267</v>
      </c>
      <c r="BH13" s="235">
        <v>33972</v>
      </c>
      <c r="BI13" s="429">
        <v>37785</v>
      </c>
      <c r="BJ13" s="429">
        <v>30513</v>
      </c>
      <c r="BK13" s="235">
        <v>36497</v>
      </c>
      <c r="BL13" s="235">
        <v>31083</v>
      </c>
      <c r="BM13" s="235">
        <v>31679</v>
      </c>
      <c r="BN13" s="235">
        <v>22577</v>
      </c>
      <c r="BO13" s="235">
        <v>22975</v>
      </c>
      <c r="BP13" s="235">
        <v>22989</v>
      </c>
      <c r="BQ13" s="235">
        <v>26099</v>
      </c>
      <c r="BR13" s="248">
        <v>21441</v>
      </c>
      <c r="BS13" s="248">
        <v>25335</v>
      </c>
      <c r="BT13" s="248">
        <v>24260</v>
      </c>
      <c r="BU13" s="248">
        <v>25767</v>
      </c>
      <c r="BV13" s="249">
        <v>20650</v>
      </c>
      <c r="BW13" s="344"/>
      <c r="BX13" s="344"/>
    </row>
    <row r="14" spans="1:76" ht="15.75" customHeight="1" x14ac:dyDescent="0.3">
      <c r="A14" s="334"/>
      <c r="B14" s="365" t="s">
        <v>111</v>
      </c>
      <c r="C14" s="366" t="s">
        <v>4</v>
      </c>
      <c r="D14" s="235">
        <v>8913</v>
      </c>
      <c r="E14" s="235">
        <v>10969</v>
      </c>
      <c r="F14" s="235">
        <v>10112</v>
      </c>
      <c r="G14" s="235">
        <v>11769</v>
      </c>
      <c r="H14" s="235">
        <v>8357</v>
      </c>
      <c r="I14" s="235">
        <v>9254</v>
      </c>
      <c r="J14" s="235">
        <v>8757</v>
      </c>
      <c r="K14" s="235">
        <v>8967</v>
      </c>
      <c r="L14" s="235">
        <v>6735</v>
      </c>
      <c r="M14" s="235">
        <v>7457</v>
      </c>
      <c r="N14" s="235">
        <v>7255</v>
      </c>
      <c r="O14" s="235">
        <v>10196</v>
      </c>
      <c r="P14" s="235">
        <v>5976</v>
      </c>
      <c r="Q14" s="235">
        <v>7071</v>
      </c>
      <c r="R14" s="235">
        <v>6299</v>
      </c>
      <c r="S14" s="235">
        <v>6909</v>
      </c>
      <c r="T14" s="235">
        <v>7807</v>
      </c>
      <c r="U14" s="235">
        <v>8646</v>
      </c>
      <c r="V14" s="235">
        <v>7849</v>
      </c>
      <c r="W14" s="235">
        <v>9092</v>
      </c>
      <c r="X14" s="235">
        <v>7810</v>
      </c>
      <c r="Y14" s="235">
        <v>8191</v>
      </c>
      <c r="Z14" s="235">
        <v>7204</v>
      </c>
      <c r="AA14" s="235">
        <v>9133</v>
      </c>
      <c r="AB14" s="235">
        <v>7361</v>
      </c>
      <c r="AC14" s="235">
        <v>8285</v>
      </c>
      <c r="AD14" s="235">
        <v>6527</v>
      </c>
      <c r="AE14" s="235">
        <v>6966</v>
      </c>
      <c r="AF14" s="235">
        <v>6099</v>
      </c>
      <c r="AG14" s="235">
        <v>7230</v>
      </c>
      <c r="AH14" s="235">
        <v>6325</v>
      </c>
      <c r="AI14" s="235">
        <v>7539</v>
      </c>
      <c r="AJ14" s="235">
        <v>6064</v>
      </c>
      <c r="AK14" s="235">
        <v>6611</v>
      </c>
      <c r="AL14" s="235">
        <v>5937</v>
      </c>
      <c r="AM14" s="235">
        <v>7203</v>
      </c>
      <c r="AN14" s="235">
        <v>6533</v>
      </c>
      <c r="AO14" s="235">
        <v>7838</v>
      </c>
      <c r="AP14" s="235">
        <v>6008</v>
      </c>
      <c r="AQ14" s="235">
        <v>6778</v>
      </c>
      <c r="AR14" s="235">
        <v>5686</v>
      </c>
      <c r="AS14" s="235">
        <v>7077</v>
      </c>
      <c r="AT14" s="235">
        <v>5243</v>
      </c>
      <c r="AU14" s="235">
        <v>6971</v>
      </c>
      <c r="AV14" s="235">
        <v>6624</v>
      </c>
      <c r="AW14" s="235">
        <v>7273</v>
      </c>
      <c r="AX14" s="235">
        <v>6348</v>
      </c>
      <c r="AY14" s="235">
        <v>8530</v>
      </c>
      <c r="AZ14" s="235">
        <v>7396</v>
      </c>
      <c r="BA14" s="235">
        <v>6764</v>
      </c>
      <c r="BB14" s="235">
        <v>6353</v>
      </c>
      <c r="BC14" s="235">
        <v>9107</v>
      </c>
      <c r="BD14" s="235">
        <v>9419</v>
      </c>
      <c r="BE14" s="235">
        <v>8300</v>
      </c>
      <c r="BF14" s="235">
        <v>9136</v>
      </c>
      <c r="BG14" s="235">
        <v>10004</v>
      </c>
      <c r="BH14" s="235">
        <v>10163</v>
      </c>
      <c r="BI14" s="429">
        <v>8637</v>
      </c>
      <c r="BJ14" s="429">
        <v>7712</v>
      </c>
      <c r="BK14" s="235">
        <v>9716</v>
      </c>
      <c r="BL14" s="235">
        <v>9097</v>
      </c>
      <c r="BM14" s="235">
        <v>9228</v>
      </c>
      <c r="BN14" s="235">
        <v>8389</v>
      </c>
      <c r="BO14" s="235">
        <v>9630</v>
      </c>
      <c r="BP14" s="235">
        <v>9332</v>
      </c>
      <c r="BQ14" s="235">
        <v>9280</v>
      </c>
      <c r="BR14" s="248">
        <v>8621</v>
      </c>
      <c r="BS14" s="248">
        <v>10380</v>
      </c>
      <c r="BT14" s="248">
        <v>10068</v>
      </c>
      <c r="BU14" s="248">
        <v>9519</v>
      </c>
      <c r="BV14" s="249">
        <v>9734</v>
      </c>
      <c r="BW14" s="344"/>
      <c r="BX14" s="344"/>
    </row>
    <row r="15" spans="1:76" ht="15.75" customHeight="1" x14ac:dyDescent="0.3">
      <c r="A15" s="334"/>
      <c r="B15" s="365" t="s">
        <v>112</v>
      </c>
      <c r="C15" s="366" t="s">
        <v>5</v>
      </c>
      <c r="D15" s="235">
        <v>8628</v>
      </c>
      <c r="E15" s="235">
        <v>8103</v>
      </c>
      <c r="F15" s="235">
        <v>6822</v>
      </c>
      <c r="G15" s="235">
        <v>5940</v>
      </c>
      <c r="H15" s="235">
        <v>5428</v>
      </c>
      <c r="I15" s="235">
        <v>5715</v>
      </c>
      <c r="J15" s="235">
        <v>5284</v>
      </c>
      <c r="K15" s="235">
        <v>4839</v>
      </c>
      <c r="L15" s="235">
        <v>5688</v>
      </c>
      <c r="M15" s="235">
        <v>5806</v>
      </c>
      <c r="N15" s="235">
        <v>6097</v>
      </c>
      <c r="O15" s="235">
        <v>7365</v>
      </c>
      <c r="P15" s="235">
        <v>7637</v>
      </c>
      <c r="Q15" s="235">
        <v>7901</v>
      </c>
      <c r="R15" s="235">
        <v>6639</v>
      </c>
      <c r="S15" s="235">
        <v>7556</v>
      </c>
      <c r="T15" s="235">
        <v>6888</v>
      </c>
      <c r="U15" s="235">
        <v>6538</v>
      </c>
      <c r="V15" s="235">
        <v>6296</v>
      </c>
      <c r="W15" s="235">
        <v>6070</v>
      </c>
      <c r="X15" s="235">
        <v>7075</v>
      </c>
      <c r="Y15" s="235">
        <v>5819</v>
      </c>
      <c r="Z15" s="235">
        <v>5467</v>
      </c>
      <c r="AA15" s="235">
        <v>5504</v>
      </c>
      <c r="AB15" s="235">
        <v>4581</v>
      </c>
      <c r="AC15" s="235">
        <v>5173</v>
      </c>
      <c r="AD15" s="235">
        <v>4781</v>
      </c>
      <c r="AE15" s="235">
        <v>5334</v>
      </c>
      <c r="AF15" s="235">
        <v>7794</v>
      </c>
      <c r="AG15" s="235">
        <v>5352</v>
      </c>
      <c r="AH15" s="235">
        <v>7224</v>
      </c>
      <c r="AI15" s="235">
        <v>7746</v>
      </c>
      <c r="AJ15" s="235">
        <v>7165</v>
      </c>
      <c r="AK15" s="235">
        <v>6047</v>
      </c>
      <c r="AL15" s="235">
        <v>5182</v>
      </c>
      <c r="AM15" s="235">
        <v>7321</v>
      </c>
      <c r="AN15" s="235">
        <v>7568</v>
      </c>
      <c r="AO15" s="235">
        <v>6699</v>
      </c>
      <c r="AP15" s="235">
        <v>7592</v>
      </c>
      <c r="AQ15" s="235">
        <v>7651</v>
      </c>
      <c r="AR15" s="235">
        <v>7815</v>
      </c>
      <c r="AS15" s="235">
        <v>7791</v>
      </c>
      <c r="AT15" s="235">
        <v>8314</v>
      </c>
      <c r="AU15" s="235">
        <v>9105</v>
      </c>
      <c r="AV15" s="235">
        <v>8764</v>
      </c>
      <c r="AW15" s="235">
        <v>8679</v>
      </c>
      <c r="AX15" s="235">
        <v>6350</v>
      </c>
      <c r="AY15" s="235">
        <v>7137</v>
      </c>
      <c r="AZ15" s="235">
        <v>7299</v>
      </c>
      <c r="BA15" s="235">
        <v>6011</v>
      </c>
      <c r="BB15" s="235">
        <v>5432</v>
      </c>
      <c r="BC15" s="235">
        <v>7815</v>
      </c>
      <c r="BD15" s="235">
        <v>8008</v>
      </c>
      <c r="BE15" s="235">
        <v>6915</v>
      </c>
      <c r="BF15" s="235">
        <v>6204</v>
      </c>
      <c r="BG15" s="235">
        <v>7333</v>
      </c>
      <c r="BH15" s="235">
        <v>9214</v>
      </c>
      <c r="BI15" s="429">
        <v>9507</v>
      </c>
      <c r="BJ15" s="429">
        <v>7438</v>
      </c>
      <c r="BK15" s="235">
        <v>5751</v>
      </c>
      <c r="BL15" s="235">
        <v>5495</v>
      </c>
      <c r="BM15" s="235">
        <v>5551</v>
      </c>
      <c r="BN15" s="235">
        <v>2774</v>
      </c>
      <c r="BO15" s="235">
        <v>2035</v>
      </c>
      <c r="BP15" s="235">
        <v>8249</v>
      </c>
      <c r="BQ15" s="235">
        <v>4477</v>
      </c>
      <c r="BR15" s="248">
        <v>2627</v>
      </c>
      <c r="BS15" s="248">
        <v>5414</v>
      </c>
      <c r="BT15" s="248">
        <v>6696</v>
      </c>
      <c r="BU15" s="248">
        <v>7079</v>
      </c>
      <c r="BV15" s="249">
        <v>4544</v>
      </c>
      <c r="BW15" s="344"/>
      <c r="BX15" s="344"/>
    </row>
    <row r="16" spans="1:76" ht="15.75" customHeight="1" x14ac:dyDescent="0.3">
      <c r="A16" s="334"/>
      <c r="B16" s="365" t="s">
        <v>113</v>
      </c>
      <c r="C16" s="366" t="s">
        <v>6</v>
      </c>
      <c r="D16" s="235">
        <v>41274</v>
      </c>
      <c r="E16" s="235">
        <v>41474</v>
      </c>
      <c r="F16" s="235">
        <v>32853</v>
      </c>
      <c r="G16" s="235">
        <v>29120</v>
      </c>
      <c r="H16" s="235">
        <v>20289</v>
      </c>
      <c r="I16" s="235">
        <v>18506</v>
      </c>
      <c r="J16" s="235">
        <v>16912</v>
      </c>
      <c r="K16" s="235">
        <v>21220</v>
      </c>
      <c r="L16" s="235">
        <v>23006</v>
      </c>
      <c r="M16" s="235">
        <v>31852</v>
      </c>
      <c r="N16" s="235">
        <v>29710</v>
      </c>
      <c r="O16" s="235">
        <v>36582</v>
      </c>
      <c r="P16" s="235">
        <v>33732</v>
      </c>
      <c r="Q16" s="235">
        <v>36124</v>
      </c>
      <c r="R16" s="235">
        <v>32208</v>
      </c>
      <c r="S16" s="235">
        <v>37465</v>
      </c>
      <c r="T16" s="235">
        <v>35858</v>
      </c>
      <c r="U16" s="235">
        <v>34623</v>
      </c>
      <c r="V16" s="235">
        <v>28967</v>
      </c>
      <c r="W16" s="235">
        <v>29072</v>
      </c>
      <c r="X16" s="235">
        <v>24313</v>
      </c>
      <c r="Y16" s="235">
        <v>28073</v>
      </c>
      <c r="Z16" s="235">
        <v>23147</v>
      </c>
      <c r="AA16" s="235">
        <v>26482</v>
      </c>
      <c r="AB16" s="235">
        <v>23963</v>
      </c>
      <c r="AC16" s="235">
        <v>27974</v>
      </c>
      <c r="AD16" s="235">
        <v>24145</v>
      </c>
      <c r="AE16" s="235">
        <v>28971</v>
      </c>
      <c r="AF16" s="235">
        <v>23211</v>
      </c>
      <c r="AG16" s="235">
        <v>34577</v>
      </c>
      <c r="AH16" s="235">
        <v>27522</v>
      </c>
      <c r="AI16" s="235">
        <v>29157</v>
      </c>
      <c r="AJ16" s="235">
        <v>27878</v>
      </c>
      <c r="AK16" s="235">
        <v>30685</v>
      </c>
      <c r="AL16" s="235">
        <v>25524</v>
      </c>
      <c r="AM16" s="235">
        <v>29987</v>
      </c>
      <c r="AN16" s="235">
        <v>29737</v>
      </c>
      <c r="AO16" s="235">
        <v>34900</v>
      </c>
      <c r="AP16" s="235">
        <v>30775</v>
      </c>
      <c r="AQ16" s="235">
        <v>33860</v>
      </c>
      <c r="AR16" s="235">
        <v>34458</v>
      </c>
      <c r="AS16" s="235">
        <v>34327</v>
      </c>
      <c r="AT16" s="235">
        <v>30123</v>
      </c>
      <c r="AU16" s="235">
        <v>32062</v>
      </c>
      <c r="AV16" s="235">
        <v>32614</v>
      </c>
      <c r="AW16" s="235">
        <v>35237</v>
      </c>
      <c r="AX16" s="235">
        <v>28040</v>
      </c>
      <c r="AY16" s="235">
        <v>31643</v>
      </c>
      <c r="AZ16" s="235">
        <v>30312</v>
      </c>
      <c r="BA16" s="235">
        <v>25039</v>
      </c>
      <c r="BB16" s="235">
        <v>27518</v>
      </c>
      <c r="BC16" s="235">
        <v>33036</v>
      </c>
      <c r="BD16" s="235">
        <v>30396</v>
      </c>
      <c r="BE16" s="235">
        <v>41638</v>
      </c>
      <c r="BF16" s="235">
        <v>34596</v>
      </c>
      <c r="BG16" s="235">
        <v>44471</v>
      </c>
      <c r="BH16" s="235">
        <v>41489</v>
      </c>
      <c r="BI16" s="429">
        <v>42288</v>
      </c>
      <c r="BJ16" s="429">
        <v>35987</v>
      </c>
      <c r="BK16" s="235">
        <v>41277</v>
      </c>
      <c r="BL16" s="235">
        <v>39074</v>
      </c>
      <c r="BM16" s="235">
        <v>37650</v>
      </c>
      <c r="BN16" s="235">
        <v>29390</v>
      </c>
      <c r="BO16" s="235">
        <v>33851</v>
      </c>
      <c r="BP16" s="235">
        <v>33943</v>
      </c>
      <c r="BQ16" s="235">
        <v>31926</v>
      </c>
      <c r="BR16" s="248">
        <v>27322</v>
      </c>
      <c r="BS16" s="248">
        <v>30451</v>
      </c>
      <c r="BT16" s="248">
        <v>31505</v>
      </c>
      <c r="BU16" s="248">
        <v>32034</v>
      </c>
      <c r="BV16" s="249">
        <v>27769</v>
      </c>
      <c r="BW16" s="344"/>
      <c r="BX16" s="344"/>
    </row>
    <row r="17" spans="1:76" ht="15.75" customHeight="1" x14ac:dyDescent="0.3">
      <c r="A17" s="334"/>
      <c r="B17" s="365" t="s">
        <v>114</v>
      </c>
      <c r="C17" s="366" t="s">
        <v>7</v>
      </c>
      <c r="D17" s="235">
        <v>25195</v>
      </c>
      <c r="E17" s="235">
        <v>28479</v>
      </c>
      <c r="F17" s="235">
        <v>19048</v>
      </c>
      <c r="G17" s="235">
        <v>16090</v>
      </c>
      <c r="H17" s="235">
        <v>12054</v>
      </c>
      <c r="I17" s="235">
        <v>11449</v>
      </c>
      <c r="J17" s="235">
        <v>12063</v>
      </c>
      <c r="K17" s="235">
        <v>16146</v>
      </c>
      <c r="L17" s="235">
        <v>17814</v>
      </c>
      <c r="M17" s="235">
        <v>23710</v>
      </c>
      <c r="N17" s="235">
        <v>20829</v>
      </c>
      <c r="O17" s="235">
        <v>28833</v>
      </c>
      <c r="P17" s="235">
        <v>32454</v>
      </c>
      <c r="Q17" s="235">
        <v>28103</v>
      </c>
      <c r="R17" s="235">
        <v>23241</v>
      </c>
      <c r="S17" s="235">
        <v>25806</v>
      </c>
      <c r="T17" s="235">
        <v>24263</v>
      </c>
      <c r="U17" s="235">
        <v>24745</v>
      </c>
      <c r="V17" s="235">
        <v>17061</v>
      </c>
      <c r="W17" s="235">
        <v>19487</v>
      </c>
      <c r="X17" s="235">
        <v>19651</v>
      </c>
      <c r="Y17" s="235">
        <v>22808</v>
      </c>
      <c r="Z17" s="235">
        <v>20156</v>
      </c>
      <c r="AA17" s="235">
        <v>25511</v>
      </c>
      <c r="AB17" s="235">
        <v>24072</v>
      </c>
      <c r="AC17" s="235">
        <v>25198</v>
      </c>
      <c r="AD17" s="235">
        <v>19437</v>
      </c>
      <c r="AE17" s="235">
        <v>24244</v>
      </c>
      <c r="AF17" s="235">
        <v>29380</v>
      </c>
      <c r="AG17" s="235">
        <v>33791</v>
      </c>
      <c r="AH17" s="235">
        <v>30648</v>
      </c>
      <c r="AI17" s="235">
        <v>35490</v>
      </c>
      <c r="AJ17" s="235">
        <v>39059</v>
      </c>
      <c r="AK17" s="235">
        <v>36622</v>
      </c>
      <c r="AL17" s="235">
        <v>29929</v>
      </c>
      <c r="AM17" s="235">
        <v>36125</v>
      </c>
      <c r="AN17" s="235">
        <v>40723</v>
      </c>
      <c r="AO17" s="235">
        <v>38235</v>
      </c>
      <c r="AP17" s="235">
        <v>29974</v>
      </c>
      <c r="AQ17" s="235">
        <v>35844</v>
      </c>
      <c r="AR17" s="235">
        <v>44701</v>
      </c>
      <c r="AS17" s="235">
        <v>39080</v>
      </c>
      <c r="AT17" s="235">
        <v>33547</v>
      </c>
      <c r="AU17" s="235">
        <v>39006</v>
      </c>
      <c r="AV17" s="235">
        <v>38176</v>
      </c>
      <c r="AW17" s="235">
        <v>40285</v>
      </c>
      <c r="AX17" s="235">
        <v>30782</v>
      </c>
      <c r="AY17" s="235">
        <v>37759</v>
      </c>
      <c r="AZ17" s="235">
        <v>37124</v>
      </c>
      <c r="BA17" s="235">
        <v>15509</v>
      </c>
      <c r="BB17" s="235">
        <v>30219</v>
      </c>
      <c r="BC17" s="235">
        <v>39635</v>
      </c>
      <c r="BD17" s="235">
        <v>56866</v>
      </c>
      <c r="BE17" s="235">
        <v>44234</v>
      </c>
      <c r="BF17" s="235">
        <v>28970</v>
      </c>
      <c r="BG17" s="235">
        <v>40033</v>
      </c>
      <c r="BH17" s="235">
        <v>39910</v>
      </c>
      <c r="BI17" s="429">
        <v>36967</v>
      </c>
      <c r="BJ17" s="429">
        <v>29263</v>
      </c>
      <c r="BK17" s="235">
        <v>37128</v>
      </c>
      <c r="BL17" s="235">
        <v>47784</v>
      </c>
      <c r="BM17" s="235">
        <v>42927</v>
      </c>
      <c r="BN17" s="235">
        <v>35481</v>
      </c>
      <c r="BO17" s="235">
        <v>45033</v>
      </c>
      <c r="BP17" s="235">
        <v>51388</v>
      </c>
      <c r="BQ17" s="235">
        <v>43010</v>
      </c>
      <c r="BR17" s="248">
        <v>34113</v>
      </c>
      <c r="BS17" s="248">
        <v>42626</v>
      </c>
      <c r="BT17" s="248">
        <v>38682</v>
      </c>
      <c r="BU17" s="248">
        <v>38291</v>
      </c>
      <c r="BV17" s="249">
        <v>32763</v>
      </c>
      <c r="BW17" s="344"/>
      <c r="BX17" s="344"/>
    </row>
    <row r="18" spans="1:76" ht="15.75" customHeight="1" x14ac:dyDescent="0.3">
      <c r="A18" s="334"/>
      <c r="B18" s="365" t="s">
        <v>115</v>
      </c>
      <c r="C18" s="366" t="s">
        <v>8</v>
      </c>
      <c r="D18" s="235">
        <v>5429</v>
      </c>
      <c r="E18" s="235">
        <v>6812</v>
      </c>
      <c r="F18" s="235">
        <v>4475</v>
      </c>
      <c r="G18" s="235">
        <v>5076</v>
      </c>
      <c r="H18" s="235">
        <v>5477</v>
      </c>
      <c r="I18" s="235">
        <v>7575</v>
      </c>
      <c r="J18" s="235">
        <v>5206</v>
      </c>
      <c r="K18" s="235">
        <v>5347</v>
      </c>
      <c r="L18" s="235">
        <v>6200</v>
      </c>
      <c r="M18" s="235">
        <v>5536</v>
      </c>
      <c r="N18" s="235">
        <v>4264</v>
      </c>
      <c r="O18" s="235">
        <v>4321</v>
      </c>
      <c r="P18" s="235">
        <v>5003</v>
      </c>
      <c r="Q18" s="235">
        <v>7187</v>
      </c>
      <c r="R18" s="235">
        <v>4457</v>
      </c>
      <c r="S18" s="235">
        <v>4206</v>
      </c>
      <c r="T18" s="235">
        <v>4109</v>
      </c>
      <c r="U18" s="235">
        <v>4559</v>
      </c>
      <c r="V18" s="235">
        <v>4406</v>
      </c>
      <c r="W18" s="235">
        <v>5238</v>
      </c>
      <c r="X18" s="235">
        <v>5784</v>
      </c>
      <c r="Y18" s="235">
        <v>6818</v>
      </c>
      <c r="Z18" s="235">
        <v>7970</v>
      </c>
      <c r="AA18" s="235">
        <v>8084</v>
      </c>
      <c r="AB18" s="235">
        <v>6642</v>
      </c>
      <c r="AC18" s="235">
        <v>7294</v>
      </c>
      <c r="AD18" s="235">
        <v>6182</v>
      </c>
      <c r="AE18" s="235">
        <v>9000</v>
      </c>
      <c r="AF18" s="235">
        <v>5193</v>
      </c>
      <c r="AG18" s="235">
        <v>10133</v>
      </c>
      <c r="AH18" s="235">
        <v>5427</v>
      </c>
      <c r="AI18" s="235">
        <v>8054</v>
      </c>
      <c r="AJ18" s="235">
        <v>5735</v>
      </c>
      <c r="AK18" s="235">
        <v>7625</v>
      </c>
      <c r="AL18" s="235">
        <v>6454</v>
      </c>
      <c r="AM18" s="235">
        <v>7674</v>
      </c>
      <c r="AN18" s="235">
        <v>6477</v>
      </c>
      <c r="AO18" s="235">
        <v>7809</v>
      </c>
      <c r="AP18" s="235">
        <v>6936</v>
      </c>
      <c r="AQ18" s="235">
        <v>7521</v>
      </c>
      <c r="AR18" s="235">
        <v>7332</v>
      </c>
      <c r="AS18" s="235">
        <v>6462</v>
      </c>
      <c r="AT18" s="235">
        <v>5714</v>
      </c>
      <c r="AU18" s="235">
        <v>6934</v>
      </c>
      <c r="AV18" s="235">
        <v>6728</v>
      </c>
      <c r="AW18" s="235">
        <v>7483</v>
      </c>
      <c r="AX18" s="235">
        <v>6637</v>
      </c>
      <c r="AY18" s="235">
        <v>6459</v>
      </c>
      <c r="AZ18" s="235">
        <v>6146</v>
      </c>
      <c r="BA18" s="235">
        <v>5814</v>
      </c>
      <c r="BB18" s="235">
        <v>5142</v>
      </c>
      <c r="BC18" s="235">
        <v>6227</v>
      </c>
      <c r="BD18" s="235">
        <v>6922</v>
      </c>
      <c r="BE18" s="235">
        <v>8737</v>
      </c>
      <c r="BF18" s="235">
        <v>6560</v>
      </c>
      <c r="BG18" s="235">
        <v>9508</v>
      </c>
      <c r="BH18" s="235">
        <v>5410</v>
      </c>
      <c r="BI18" s="429">
        <v>6503</v>
      </c>
      <c r="BJ18" s="429">
        <v>5271</v>
      </c>
      <c r="BK18" s="235">
        <v>7148</v>
      </c>
      <c r="BL18" s="235">
        <v>9393</v>
      </c>
      <c r="BM18" s="235">
        <v>7228</v>
      </c>
      <c r="BN18" s="235">
        <v>7580</v>
      </c>
      <c r="BO18" s="235">
        <v>11158</v>
      </c>
      <c r="BP18" s="235">
        <v>8912</v>
      </c>
      <c r="BQ18" s="235">
        <v>10824</v>
      </c>
      <c r="BR18" s="248">
        <v>8342</v>
      </c>
      <c r="BS18" s="248">
        <v>13914</v>
      </c>
      <c r="BT18" s="248">
        <v>9239</v>
      </c>
      <c r="BU18" s="248">
        <v>11939</v>
      </c>
      <c r="BV18" s="249">
        <v>10841</v>
      </c>
      <c r="BW18" s="344"/>
      <c r="BX18" s="344"/>
    </row>
    <row r="19" spans="1:76" ht="15.75" customHeight="1" x14ac:dyDescent="0.3">
      <c r="A19" s="334"/>
      <c r="B19" s="365" t="s">
        <v>116</v>
      </c>
      <c r="C19" s="366" t="s">
        <v>40</v>
      </c>
      <c r="D19" s="235">
        <v>13733</v>
      </c>
      <c r="E19" s="235">
        <v>15346</v>
      </c>
      <c r="F19" s="235">
        <v>12726</v>
      </c>
      <c r="G19" s="235">
        <v>12785</v>
      </c>
      <c r="H19" s="235">
        <v>12410</v>
      </c>
      <c r="I19" s="235">
        <v>12370</v>
      </c>
      <c r="J19" s="235">
        <v>10907</v>
      </c>
      <c r="K19" s="235">
        <v>12366</v>
      </c>
      <c r="L19" s="235">
        <v>11424</v>
      </c>
      <c r="M19" s="235">
        <v>12385</v>
      </c>
      <c r="N19" s="235">
        <v>11792</v>
      </c>
      <c r="O19" s="235">
        <v>13869</v>
      </c>
      <c r="P19" s="235">
        <v>12506</v>
      </c>
      <c r="Q19" s="235">
        <v>13006</v>
      </c>
      <c r="R19" s="235">
        <v>11829</v>
      </c>
      <c r="S19" s="235">
        <v>12869</v>
      </c>
      <c r="T19" s="235">
        <v>11322</v>
      </c>
      <c r="U19" s="235">
        <v>11682</v>
      </c>
      <c r="V19" s="235">
        <v>10879</v>
      </c>
      <c r="W19" s="235">
        <v>11447</v>
      </c>
      <c r="X19" s="235">
        <v>10285</v>
      </c>
      <c r="Y19" s="235">
        <v>9970</v>
      </c>
      <c r="Z19" s="235">
        <v>9835</v>
      </c>
      <c r="AA19" s="235">
        <v>10883</v>
      </c>
      <c r="AB19" s="235">
        <v>10697</v>
      </c>
      <c r="AC19" s="235">
        <v>11137</v>
      </c>
      <c r="AD19" s="235">
        <v>9889</v>
      </c>
      <c r="AE19" s="235">
        <v>11044</v>
      </c>
      <c r="AF19" s="235">
        <v>8880</v>
      </c>
      <c r="AG19" s="235">
        <v>11649</v>
      </c>
      <c r="AH19" s="235">
        <v>9411</v>
      </c>
      <c r="AI19" s="235">
        <v>11525</v>
      </c>
      <c r="AJ19" s="235">
        <v>10549</v>
      </c>
      <c r="AK19" s="235">
        <v>12315</v>
      </c>
      <c r="AL19" s="235">
        <v>10557</v>
      </c>
      <c r="AM19" s="235">
        <v>11763</v>
      </c>
      <c r="AN19" s="235">
        <v>9314</v>
      </c>
      <c r="AO19" s="235">
        <v>10839</v>
      </c>
      <c r="AP19" s="235">
        <v>9229</v>
      </c>
      <c r="AQ19" s="235">
        <v>11074</v>
      </c>
      <c r="AR19" s="235">
        <v>8757</v>
      </c>
      <c r="AS19" s="235">
        <v>10430</v>
      </c>
      <c r="AT19" s="235">
        <v>9767</v>
      </c>
      <c r="AU19" s="235">
        <v>11805</v>
      </c>
      <c r="AV19" s="235">
        <v>9776</v>
      </c>
      <c r="AW19" s="235">
        <v>10701</v>
      </c>
      <c r="AX19" s="235">
        <v>8898</v>
      </c>
      <c r="AY19" s="235">
        <v>11361</v>
      </c>
      <c r="AZ19" s="235">
        <v>9570</v>
      </c>
      <c r="BA19" s="235">
        <v>9145</v>
      </c>
      <c r="BB19" s="235">
        <v>10716</v>
      </c>
      <c r="BC19" s="235">
        <v>11958</v>
      </c>
      <c r="BD19" s="235">
        <v>11117</v>
      </c>
      <c r="BE19" s="235">
        <v>11627</v>
      </c>
      <c r="BF19" s="235">
        <v>11022</v>
      </c>
      <c r="BG19" s="235">
        <v>11957</v>
      </c>
      <c r="BH19" s="235">
        <v>9941</v>
      </c>
      <c r="BI19" s="429">
        <v>11313</v>
      </c>
      <c r="BJ19" s="429">
        <v>9120</v>
      </c>
      <c r="BK19" s="235">
        <v>11977</v>
      </c>
      <c r="BL19" s="235">
        <v>10015</v>
      </c>
      <c r="BM19" s="235">
        <v>11721</v>
      </c>
      <c r="BN19" s="235">
        <v>9249</v>
      </c>
      <c r="BO19" s="235">
        <v>10368</v>
      </c>
      <c r="BP19" s="235">
        <v>9508</v>
      </c>
      <c r="BQ19" s="235">
        <v>11351</v>
      </c>
      <c r="BR19" s="248">
        <v>9499</v>
      </c>
      <c r="BS19" s="248">
        <v>11631</v>
      </c>
      <c r="BT19" s="248">
        <v>10415</v>
      </c>
      <c r="BU19" s="248">
        <v>11174</v>
      </c>
      <c r="BV19" s="249">
        <v>10063</v>
      </c>
      <c r="BW19" s="344"/>
      <c r="BX19" s="344"/>
    </row>
    <row r="20" spans="1:76" ht="15.75" customHeight="1" x14ac:dyDescent="0.3">
      <c r="A20" s="334"/>
      <c r="B20" s="365" t="s">
        <v>117</v>
      </c>
      <c r="C20" s="366" t="s">
        <v>41</v>
      </c>
      <c r="D20" s="235">
        <v>48260</v>
      </c>
      <c r="E20" s="235">
        <v>36780</v>
      </c>
      <c r="F20" s="235">
        <v>30583</v>
      </c>
      <c r="G20" s="235">
        <v>39587</v>
      </c>
      <c r="H20" s="235">
        <v>47613</v>
      </c>
      <c r="I20" s="235">
        <v>34727</v>
      </c>
      <c r="J20" s="235">
        <v>29851</v>
      </c>
      <c r="K20" s="235">
        <v>39781</v>
      </c>
      <c r="L20" s="235">
        <v>44137</v>
      </c>
      <c r="M20" s="235">
        <v>35976</v>
      </c>
      <c r="N20" s="235">
        <v>29975</v>
      </c>
      <c r="O20" s="235">
        <v>41996</v>
      </c>
      <c r="P20" s="235">
        <v>45476</v>
      </c>
      <c r="Q20" s="235">
        <v>34031</v>
      </c>
      <c r="R20" s="235">
        <v>33056</v>
      </c>
      <c r="S20" s="235">
        <v>43552</v>
      </c>
      <c r="T20" s="235">
        <v>50265</v>
      </c>
      <c r="U20" s="235">
        <v>41120</v>
      </c>
      <c r="V20" s="235">
        <v>36592</v>
      </c>
      <c r="W20" s="235">
        <v>48737</v>
      </c>
      <c r="X20" s="235">
        <v>51652</v>
      </c>
      <c r="Y20" s="235">
        <v>37852</v>
      </c>
      <c r="Z20" s="235">
        <v>32906</v>
      </c>
      <c r="AA20" s="235">
        <v>44075</v>
      </c>
      <c r="AB20" s="235">
        <v>51988</v>
      </c>
      <c r="AC20" s="235">
        <v>38431</v>
      </c>
      <c r="AD20" s="235">
        <v>33542</v>
      </c>
      <c r="AE20" s="235">
        <v>47344</v>
      </c>
      <c r="AF20" s="235">
        <v>52210</v>
      </c>
      <c r="AG20" s="235">
        <v>41941</v>
      </c>
      <c r="AH20" s="235">
        <v>36938</v>
      </c>
      <c r="AI20" s="235">
        <v>47871</v>
      </c>
      <c r="AJ20" s="235">
        <v>53602</v>
      </c>
      <c r="AK20" s="235">
        <v>37298</v>
      </c>
      <c r="AL20" s="235">
        <v>30877</v>
      </c>
      <c r="AM20" s="235">
        <v>45723</v>
      </c>
      <c r="AN20" s="235">
        <v>50002</v>
      </c>
      <c r="AO20" s="235">
        <v>37138</v>
      </c>
      <c r="AP20" s="235">
        <v>30649</v>
      </c>
      <c r="AQ20" s="235">
        <v>43478</v>
      </c>
      <c r="AR20" s="235">
        <v>47138</v>
      </c>
      <c r="AS20" s="235">
        <v>32640</v>
      </c>
      <c r="AT20" s="235">
        <v>25259</v>
      </c>
      <c r="AU20" s="235">
        <v>39528</v>
      </c>
      <c r="AV20" s="235">
        <v>43785</v>
      </c>
      <c r="AW20" s="235">
        <v>36697</v>
      </c>
      <c r="AX20" s="235">
        <v>33791</v>
      </c>
      <c r="AY20" s="235">
        <v>53772</v>
      </c>
      <c r="AZ20" s="235">
        <v>62881</v>
      </c>
      <c r="BA20" s="235">
        <v>47355</v>
      </c>
      <c r="BB20" s="235">
        <v>41183</v>
      </c>
      <c r="BC20" s="235">
        <v>55213</v>
      </c>
      <c r="BD20" s="235">
        <v>59719</v>
      </c>
      <c r="BE20" s="235">
        <v>40040</v>
      </c>
      <c r="BF20" s="235">
        <v>32244</v>
      </c>
      <c r="BG20" s="235">
        <v>44447</v>
      </c>
      <c r="BH20" s="235">
        <v>43645</v>
      </c>
      <c r="BI20" s="429">
        <v>33067</v>
      </c>
      <c r="BJ20" s="429">
        <v>31288</v>
      </c>
      <c r="BK20" s="235">
        <v>42197</v>
      </c>
      <c r="BL20" s="235">
        <v>46638</v>
      </c>
      <c r="BM20" s="235">
        <v>36459</v>
      </c>
      <c r="BN20" s="235">
        <v>33941</v>
      </c>
      <c r="BO20" s="235">
        <v>50471</v>
      </c>
      <c r="BP20" s="235">
        <v>46928</v>
      </c>
      <c r="BQ20" s="235">
        <v>37782</v>
      </c>
      <c r="BR20" s="248">
        <v>35172</v>
      </c>
      <c r="BS20" s="248">
        <v>47393</v>
      </c>
      <c r="BT20" s="248">
        <v>46929</v>
      </c>
      <c r="BU20" s="248">
        <v>36561</v>
      </c>
      <c r="BV20" s="249">
        <v>34612</v>
      </c>
      <c r="BW20" s="344"/>
      <c r="BX20" s="344"/>
    </row>
    <row r="21" spans="1:76" ht="15.75" customHeight="1" x14ac:dyDescent="0.3">
      <c r="A21" s="334"/>
      <c r="B21" s="365" t="s">
        <v>118</v>
      </c>
      <c r="C21" s="366" t="s">
        <v>9</v>
      </c>
      <c r="D21" s="235">
        <v>67693</v>
      </c>
      <c r="E21" s="235">
        <v>76503</v>
      </c>
      <c r="F21" s="235">
        <v>63890</v>
      </c>
      <c r="G21" s="235">
        <v>86011</v>
      </c>
      <c r="H21" s="235">
        <v>61319</v>
      </c>
      <c r="I21" s="235">
        <v>77494</v>
      </c>
      <c r="J21" s="235">
        <v>69041</v>
      </c>
      <c r="K21" s="235">
        <v>91077</v>
      </c>
      <c r="L21" s="235">
        <v>59213</v>
      </c>
      <c r="M21" s="235">
        <v>74440</v>
      </c>
      <c r="N21" s="235">
        <v>69248</v>
      </c>
      <c r="O21" s="235">
        <v>92662</v>
      </c>
      <c r="P21" s="235">
        <v>61626</v>
      </c>
      <c r="Q21" s="235">
        <v>78887</v>
      </c>
      <c r="R21" s="235">
        <v>71911</v>
      </c>
      <c r="S21" s="235">
        <v>93218</v>
      </c>
      <c r="T21" s="235">
        <v>65167</v>
      </c>
      <c r="U21" s="235">
        <v>77085</v>
      </c>
      <c r="V21" s="235">
        <v>70519</v>
      </c>
      <c r="W21" s="235">
        <v>91767</v>
      </c>
      <c r="X21" s="235">
        <v>60046</v>
      </c>
      <c r="Y21" s="235">
        <v>75209</v>
      </c>
      <c r="Z21" s="235">
        <v>68449</v>
      </c>
      <c r="AA21" s="235">
        <v>88594</v>
      </c>
      <c r="AB21" s="235">
        <v>61098</v>
      </c>
      <c r="AC21" s="235">
        <v>75987</v>
      </c>
      <c r="AD21" s="235">
        <v>70094</v>
      </c>
      <c r="AE21" s="235">
        <v>94122</v>
      </c>
      <c r="AF21" s="235">
        <v>65901</v>
      </c>
      <c r="AG21" s="235">
        <v>82263</v>
      </c>
      <c r="AH21" s="235">
        <v>72130</v>
      </c>
      <c r="AI21" s="235">
        <v>101055</v>
      </c>
      <c r="AJ21" s="235">
        <v>65214</v>
      </c>
      <c r="AK21" s="235">
        <v>82297</v>
      </c>
      <c r="AL21" s="235">
        <v>70576</v>
      </c>
      <c r="AM21" s="235">
        <v>96871</v>
      </c>
      <c r="AN21" s="235">
        <v>67114</v>
      </c>
      <c r="AO21" s="235">
        <v>84984</v>
      </c>
      <c r="AP21" s="235">
        <v>75365</v>
      </c>
      <c r="AQ21" s="235">
        <v>101098</v>
      </c>
      <c r="AR21" s="235">
        <v>69764</v>
      </c>
      <c r="AS21" s="235">
        <v>87150</v>
      </c>
      <c r="AT21" s="235">
        <v>80208</v>
      </c>
      <c r="AU21" s="235">
        <v>105331</v>
      </c>
      <c r="AV21" s="235">
        <v>76741</v>
      </c>
      <c r="AW21" s="235">
        <v>90895</v>
      </c>
      <c r="AX21" s="235">
        <v>79700</v>
      </c>
      <c r="AY21" s="235">
        <v>106353</v>
      </c>
      <c r="AZ21" s="235">
        <v>75310</v>
      </c>
      <c r="BA21" s="235">
        <v>96130</v>
      </c>
      <c r="BB21" s="235">
        <v>78068</v>
      </c>
      <c r="BC21" s="235">
        <v>100312</v>
      </c>
      <c r="BD21" s="235">
        <v>71467</v>
      </c>
      <c r="BE21" s="235">
        <v>93298</v>
      </c>
      <c r="BF21" s="235">
        <v>81374</v>
      </c>
      <c r="BG21" s="235">
        <v>108779</v>
      </c>
      <c r="BH21" s="235">
        <v>80448</v>
      </c>
      <c r="BI21" s="429">
        <v>96261</v>
      </c>
      <c r="BJ21" s="429">
        <v>81435</v>
      </c>
      <c r="BK21" s="235">
        <v>108207</v>
      </c>
      <c r="BL21" s="235">
        <v>80161</v>
      </c>
      <c r="BM21" s="235">
        <v>95989</v>
      </c>
      <c r="BN21" s="235">
        <v>80354</v>
      </c>
      <c r="BO21" s="235">
        <v>107892</v>
      </c>
      <c r="BP21" s="235">
        <v>76974</v>
      </c>
      <c r="BQ21" s="235">
        <v>91890</v>
      </c>
      <c r="BR21" s="248">
        <v>83347</v>
      </c>
      <c r="BS21" s="248">
        <v>105852</v>
      </c>
      <c r="BT21" s="248">
        <v>71816</v>
      </c>
      <c r="BU21" s="248">
        <v>87620</v>
      </c>
      <c r="BV21" s="249">
        <v>80271</v>
      </c>
      <c r="BW21" s="344"/>
      <c r="BX21" s="344"/>
    </row>
    <row r="22" spans="1:76" ht="15.75" customHeight="1" x14ac:dyDescent="0.3">
      <c r="A22" s="334"/>
      <c r="B22" s="365" t="s">
        <v>119</v>
      </c>
      <c r="C22" s="366" t="s">
        <v>10</v>
      </c>
      <c r="D22" s="235">
        <v>96305</v>
      </c>
      <c r="E22" s="235">
        <v>115329</v>
      </c>
      <c r="F22" s="235">
        <v>111851</v>
      </c>
      <c r="G22" s="235">
        <v>112839</v>
      </c>
      <c r="H22" s="235">
        <v>95399</v>
      </c>
      <c r="I22" s="235">
        <v>111676</v>
      </c>
      <c r="J22" s="235">
        <v>110399</v>
      </c>
      <c r="K22" s="235">
        <v>118995</v>
      </c>
      <c r="L22" s="235">
        <v>97032</v>
      </c>
      <c r="M22" s="235">
        <v>116711</v>
      </c>
      <c r="N22" s="235">
        <v>114415</v>
      </c>
      <c r="O22" s="235">
        <v>125075</v>
      </c>
      <c r="P22" s="235">
        <v>100758</v>
      </c>
      <c r="Q22" s="235">
        <v>121825</v>
      </c>
      <c r="R22" s="235">
        <v>120777</v>
      </c>
      <c r="S22" s="235">
        <v>126525</v>
      </c>
      <c r="T22" s="235">
        <v>106357</v>
      </c>
      <c r="U22" s="235">
        <v>120281</v>
      </c>
      <c r="V22" s="235">
        <v>118631</v>
      </c>
      <c r="W22" s="235">
        <v>125491</v>
      </c>
      <c r="X22" s="235">
        <v>108097</v>
      </c>
      <c r="Y22" s="235">
        <v>130044</v>
      </c>
      <c r="Z22" s="235">
        <v>127881</v>
      </c>
      <c r="AA22" s="235">
        <v>136335</v>
      </c>
      <c r="AB22" s="235">
        <v>117193</v>
      </c>
      <c r="AC22" s="235">
        <v>139691</v>
      </c>
      <c r="AD22" s="235">
        <v>135304</v>
      </c>
      <c r="AE22" s="235">
        <v>140581</v>
      </c>
      <c r="AF22" s="235">
        <v>117284</v>
      </c>
      <c r="AG22" s="235">
        <v>140883</v>
      </c>
      <c r="AH22" s="235">
        <v>140516</v>
      </c>
      <c r="AI22" s="235">
        <v>150262</v>
      </c>
      <c r="AJ22" s="235">
        <v>125583</v>
      </c>
      <c r="AK22" s="235">
        <v>149266</v>
      </c>
      <c r="AL22" s="235">
        <v>141150</v>
      </c>
      <c r="AM22" s="235">
        <v>152712</v>
      </c>
      <c r="AN22" s="235">
        <v>128900</v>
      </c>
      <c r="AO22" s="235">
        <v>155226</v>
      </c>
      <c r="AP22" s="235">
        <v>149655</v>
      </c>
      <c r="AQ22" s="235">
        <v>159331</v>
      </c>
      <c r="AR22" s="235">
        <v>128354</v>
      </c>
      <c r="AS22" s="235">
        <v>152087</v>
      </c>
      <c r="AT22" s="235">
        <v>139299</v>
      </c>
      <c r="AU22" s="235">
        <v>151437</v>
      </c>
      <c r="AV22" s="235">
        <v>128261</v>
      </c>
      <c r="AW22" s="235">
        <v>157292</v>
      </c>
      <c r="AX22" s="235">
        <v>148049</v>
      </c>
      <c r="AY22" s="235">
        <v>166645</v>
      </c>
      <c r="AZ22" s="235">
        <v>138717</v>
      </c>
      <c r="BA22" s="235">
        <v>148192</v>
      </c>
      <c r="BB22" s="235">
        <v>155996</v>
      </c>
      <c r="BC22" s="235">
        <v>171815</v>
      </c>
      <c r="BD22" s="235">
        <v>149042</v>
      </c>
      <c r="BE22" s="235">
        <v>170346</v>
      </c>
      <c r="BF22" s="235">
        <v>159439</v>
      </c>
      <c r="BG22" s="235">
        <v>177301</v>
      </c>
      <c r="BH22" s="235">
        <v>131014</v>
      </c>
      <c r="BI22" s="429">
        <v>149127</v>
      </c>
      <c r="BJ22" s="429">
        <v>140298</v>
      </c>
      <c r="BK22" s="235">
        <v>136718</v>
      </c>
      <c r="BL22" s="235">
        <v>128872</v>
      </c>
      <c r="BM22" s="235">
        <v>142778</v>
      </c>
      <c r="BN22" s="235">
        <v>148896</v>
      </c>
      <c r="BO22" s="235">
        <v>149084</v>
      </c>
      <c r="BP22" s="235">
        <v>133305</v>
      </c>
      <c r="BQ22" s="235">
        <v>142021</v>
      </c>
      <c r="BR22" s="248">
        <v>149600</v>
      </c>
      <c r="BS22" s="248">
        <v>156240</v>
      </c>
      <c r="BT22" s="248">
        <v>129393</v>
      </c>
      <c r="BU22" s="248">
        <v>153175</v>
      </c>
      <c r="BV22" s="249">
        <v>160315</v>
      </c>
      <c r="BW22" s="344"/>
      <c r="BX22" s="344"/>
    </row>
    <row r="23" spans="1:76" ht="15.75" customHeight="1" x14ac:dyDescent="0.3">
      <c r="A23" s="334"/>
      <c r="B23" s="365" t="s">
        <v>120</v>
      </c>
      <c r="C23" s="366" t="s">
        <v>42</v>
      </c>
      <c r="D23" s="235">
        <v>52455</v>
      </c>
      <c r="E23" s="235">
        <v>55439</v>
      </c>
      <c r="F23" s="235">
        <v>52393</v>
      </c>
      <c r="G23" s="235">
        <v>54577</v>
      </c>
      <c r="H23" s="235">
        <v>46254</v>
      </c>
      <c r="I23" s="235">
        <v>48742</v>
      </c>
      <c r="J23" s="235">
        <v>46941</v>
      </c>
      <c r="K23" s="235">
        <v>49261</v>
      </c>
      <c r="L23" s="235">
        <v>45867</v>
      </c>
      <c r="M23" s="235">
        <v>51047</v>
      </c>
      <c r="N23" s="235">
        <v>51961</v>
      </c>
      <c r="O23" s="235">
        <v>54217</v>
      </c>
      <c r="P23" s="235">
        <v>51590</v>
      </c>
      <c r="Q23" s="235">
        <v>58801</v>
      </c>
      <c r="R23" s="235">
        <v>56709</v>
      </c>
      <c r="S23" s="235">
        <v>56756</v>
      </c>
      <c r="T23" s="235">
        <v>52211</v>
      </c>
      <c r="U23" s="235">
        <v>55600</v>
      </c>
      <c r="V23" s="235">
        <v>53546</v>
      </c>
      <c r="W23" s="235">
        <v>55995</v>
      </c>
      <c r="X23" s="235">
        <v>51132</v>
      </c>
      <c r="Y23" s="235">
        <v>58227</v>
      </c>
      <c r="Z23" s="235">
        <v>54767</v>
      </c>
      <c r="AA23" s="235">
        <v>58685</v>
      </c>
      <c r="AB23" s="235">
        <v>54373</v>
      </c>
      <c r="AC23" s="235">
        <v>59989</v>
      </c>
      <c r="AD23" s="235">
        <v>56374</v>
      </c>
      <c r="AE23" s="235">
        <v>55341</v>
      </c>
      <c r="AF23" s="235">
        <v>55188</v>
      </c>
      <c r="AG23" s="235">
        <v>56056</v>
      </c>
      <c r="AH23" s="235">
        <v>55126</v>
      </c>
      <c r="AI23" s="235">
        <v>54277</v>
      </c>
      <c r="AJ23" s="235">
        <v>51487</v>
      </c>
      <c r="AK23" s="235">
        <v>57734</v>
      </c>
      <c r="AL23" s="235">
        <v>56513</v>
      </c>
      <c r="AM23" s="235">
        <v>56166</v>
      </c>
      <c r="AN23" s="235">
        <v>54953</v>
      </c>
      <c r="AO23" s="235">
        <v>59111</v>
      </c>
      <c r="AP23" s="235">
        <v>54541</v>
      </c>
      <c r="AQ23" s="235">
        <v>59376</v>
      </c>
      <c r="AR23" s="235">
        <v>56183</v>
      </c>
      <c r="AS23" s="235">
        <v>62481</v>
      </c>
      <c r="AT23" s="235">
        <v>59267</v>
      </c>
      <c r="AU23" s="235">
        <v>60044</v>
      </c>
      <c r="AV23" s="235">
        <v>58151</v>
      </c>
      <c r="AW23" s="235">
        <v>63145</v>
      </c>
      <c r="AX23" s="235">
        <v>61902</v>
      </c>
      <c r="AY23" s="235">
        <v>61593</v>
      </c>
      <c r="AZ23" s="235">
        <v>53373</v>
      </c>
      <c r="BA23" s="235">
        <v>42951</v>
      </c>
      <c r="BB23" s="235">
        <v>46212</v>
      </c>
      <c r="BC23" s="235">
        <v>48175</v>
      </c>
      <c r="BD23" s="235">
        <v>43943</v>
      </c>
      <c r="BE23" s="235">
        <v>48228</v>
      </c>
      <c r="BF23" s="235">
        <v>49523</v>
      </c>
      <c r="BG23" s="235">
        <v>57457</v>
      </c>
      <c r="BH23" s="235">
        <v>51191</v>
      </c>
      <c r="BI23" s="429">
        <v>59785</v>
      </c>
      <c r="BJ23" s="429">
        <v>55914</v>
      </c>
      <c r="BK23" s="235">
        <v>59461</v>
      </c>
      <c r="BL23" s="235">
        <v>54359</v>
      </c>
      <c r="BM23" s="235">
        <v>57427</v>
      </c>
      <c r="BN23" s="235">
        <v>53468</v>
      </c>
      <c r="BO23" s="235">
        <v>57406</v>
      </c>
      <c r="BP23" s="235">
        <v>49961</v>
      </c>
      <c r="BQ23" s="235">
        <v>52901</v>
      </c>
      <c r="BR23" s="248">
        <v>50682</v>
      </c>
      <c r="BS23" s="248">
        <v>53740</v>
      </c>
      <c r="BT23" s="248">
        <v>49521</v>
      </c>
      <c r="BU23" s="248">
        <v>51708</v>
      </c>
      <c r="BV23" s="249">
        <v>49673</v>
      </c>
      <c r="BW23" s="344"/>
      <c r="BX23" s="344"/>
    </row>
    <row r="24" spans="1:76" ht="15.75" customHeight="1" x14ac:dyDescent="0.3">
      <c r="A24" s="334"/>
      <c r="B24" s="365" t="s">
        <v>121</v>
      </c>
      <c r="C24" s="366" t="s">
        <v>11</v>
      </c>
      <c r="D24" s="235">
        <v>14691</v>
      </c>
      <c r="E24" s="235">
        <v>18863</v>
      </c>
      <c r="F24" s="235">
        <v>20129</v>
      </c>
      <c r="G24" s="235">
        <v>17303</v>
      </c>
      <c r="H24" s="235">
        <v>15058</v>
      </c>
      <c r="I24" s="235">
        <v>17947</v>
      </c>
      <c r="J24" s="235">
        <v>19890</v>
      </c>
      <c r="K24" s="235">
        <v>16805</v>
      </c>
      <c r="L24" s="235">
        <v>14646</v>
      </c>
      <c r="M24" s="235">
        <v>18364</v>
      </c>
      <c r="N24" s="235">
        <v>20855</v>
      </c>
      <c r="O24" s="235">
        <v>17991</v>
      </c>
      <c r="P24" s="235">
        <v>15579</v>
      </c>
      <c r="Q24" s="235">
        <v>19246</v>
      </c>
      <c r="R24" s="235">
        <v>21249</v>
      </c>
      <c r="S24" s="235">
        <v>17800</v>
      </c>
      <c r="T24" s="235">
        <v>16065</v>
      </c>
      <c r="U24" s="235">
        <v>19768</v>
      </c>
      <c r="V24" s="235">
        <v>21119</v>
      </c>
      <c r="W24" s="235">
        <v>18108</v>
      </c>
      <c r="X24" s="235">
        <v>16417</v>
      </c>
      <c r="Y24" s="235">
        <v>20648</v>
      </c>
      <c r="Z24" s="235">
        <v>22075</v>
      </c>
      <c r="AA24" s="235">
        <v>19252</v>
      </c>
      <c r="AB24" s="235">
        <v>17216</v>
      </c>
      <c r="AC24" s="235">
        <v>21512</v>
      </c>
      <c r="AD24" s="235">
        <v>22850</v>
      </c>
      <c r="AE24" s="235">
        <v>19833</v>
      </c>
      <c r="AF24" s="235">
        <v>18192</v>
      </c>
      <c r="AG24" s="235">
        <v>21840</v>
      </c>
      <c r="AH24" s="235">
        <v>25010</v>
      </c>
      <c r="AI24" s="235">
        <v>21437</v>
      </c>
      <c r="AJ24" s="235">
        <v>19737</v>
      </c>
      <c r="AK24" s="235">
        <v>23412</v>
      </c>
      <c r="AL24" s="235">
        <v>26135</v>
      </c>
      <c r="AM24" s="235">
        <v>21452</v>
      </c>
      <c r="AN24" s="235">
        <v>19574</v>
      </c>
      <c r="AO24" s="235">
        <v>23290</v>
      </c>
      <c r="AP24" s="235">
        <v>26235</v>
      </c>
      <c r="AQ24" s="235">
        <v>22105</v>
      </c>
      <c r="AR24" s="235">
        <v>19891</v>
      </c>
      <c r="AS24" s="235">
        <v>24456</v>
      </c>
      <c r="AT24" s="235">
        <v>26439</v>
      </c>
      <c r="AU24" s="235">
        <v>22493</v>
      </c>
      <c r="AV24" s="235">
        <v>20284</v>
      </c>
      <c r="AW24" s="235">
        <v>24190</v>
      </c>
      <c r="AX24" s="235">
        <v>26042</v>
      </c>
      <c r="AY24" s="235">
        <v>22487</v>
      </c>
      <c r="AZ24" s="235">
        <v>17893</v>
      </c>
      <c r="BA24" s="235">
        <v>11525</v>
      </c>
      <c r="BB24" s="235">
        <v>19255</v>
      </c>
      <c r="BC24" s="235">
        <v>10907</v>
      </c>
      <c r="BD24" s="235">
        <v>9811</v>
      </c>
      <c r="BE24" s="235">
        <v>14343</v>
      </c>
      <c r="BF24" s="235">
        <v>24377</v>
      </c>
      <c r="BG24" s="235">
        <v>20361</v>
      </c>
      <c r="BH24" s="235">
        <v>17884</v>
      </c>
      <c r="BI24" s="429">
        <v>26062</v>
      </c>
      <c r="BJ24" s="429">
        <v>28553</v>
      </c>
      <c r="BK24" s="235">
        <v>23269</v>
      </c>
      <c r="BL24" s="235">
        <v>21312</v>
      </c>
      <c r="BM24" s="235">
        <v>25942</v>
      </c>
      <c r="BN24" s="235">
        <v>29129</v>
      </c>
      <c r="BO24" s="235">
        <v>23860</v>
      </c>
      <c r="BP24" s="235">
        <v>20920</v>
      </c>
      <c r="BQ24" s="235">
        <v>25359</v>
      </c>
      <c r="BR24" s="248">
        <v>29080</v>
      </c>
      <c r="BS24" s="248">
        <v>24015</v>
      </c>
      <c r="BT24" s="248">
        <v>20764</v>
      </c>
      <c r="BU24" s="248">
        <v>25284</v>
      </c>
      <c r="BV24" s="249">
        <v>29882</v>
      </c>
      <c r="BW24" s="344"/>
      <c r="BX24" s="344"/>
    </row>
    <row r="25" spans="1:76" ht="15.75" customHeight="1" x14ac:dyDescent="0.3">
      <c r="A25" s="334"/>
      <c r="B25" s="365" t="s">
        <v>122</v>
      </c>
      <c r="C25" s="366" t="s">
        <v>43</v>
      </c>
      <c r="D25" s="235">
        <v>7915</v>
      </c>
      <c r="E25" s="235">
        <v>9836</v>
      </c>
      <c r="F25" s="235">
        <v>7920</v>
      </c>
      <c r="G25" s="235">
        <v>10836</v>
      </c>
      <c r="H25" s="235">
        <v>7208</v>
      </c>
      <c r="I25" s="235">
        <v>9045</v>
      </c>
      <c r="J25" s="235">
        <v>6760</v>
      </c>
      <c r="K25" s="235">
        <v>11081</v>
      </c>
      <c r="L25" s="235">
        <v>7501</v>
      </c>
      <c r="M25" s="235">
        <v>9711</v>
      </c>
      <c r="N25" s="235">
        <v>8406</v>
      </c>
      <c r="O25" s="235">
        <v>12522</v>
      </c>
      <c r="P25" s="235">
        <v>8460</v>
      </c>
      <c r="Q25" s="235">
        <v>10111</v>
      </c>
      <c r="R25" s="235">
        <v>8196</v>
      </c>
      <c r="S25" s="235">
        <v>11779</v>
      </c>
      <c r="T25" s="235">
        <v>8196</v>
      </c>
      <c r="U25" s="235">
        <v>10632</v>
      </c>
      <c r="V25" s="235">
        <v>8991</v>
      </c>
      <c r="W25" s="235">
        <v>12951</v>
      </c>
      <c r="X25" s="235">
        <v>8859</v>
      </c>
      <c r="Y25" s="235">
        <v>10123</v>
      </c>
      <c r="Z25" s="235">
        <v>9260</v>
      </c>
      <c r="AA25" s="235">
        <v>12469</v>
      </c>
      <c r="AB25" s="235">
        <v>8595</v>
      </c>
      <c r="AC25" s="235">
        <v>10574</v>
      </c>
      <c r="AD25" s="235">
        <v>10164</v>
      </c>
      <c r="AE25" s="235">
        <v>13632</v>
      </c>
      <c r="AF25" s="235">
        <v>8277</v>
      </c>
      <c r="AG25" s="235">
        <v>11355</v>
      </c>
      <c r="AH25" s="235">
        <v>10691</v>
      </c>
      <c r="AI25" s="235">
        <v>14407</v>
      </c>
      <c r="AJ25" s="235">
        <v>8662</v>
      </c>
      <c r="AK25" s="235">
        <v>11692</v>
      </c>
      <c r="AL25" s="235">
        <v>10534</v>
      </c>
      <c r="AM25" s="235">
        <v>16173</v>
      </c>
      <c r="AN25" s="235">
        <v>9903</v>
      </c>
      <c r="AO25" s="235">
        <v>13608</v>
      </c>
      <c r="AP25" s="235">
        <v>13051</v>
      </c>
      <c r="AQ25" s="235">
        <v>17282</v>
      </c>
      <c r="AR25" s="235">
        <v>11786</v>
      </c>
      <c r="AS25" s="235">
        <v>14076</v>
      </c>
      <c r="AT25" s="235">
        <v>13868</v>
      </c>
      <c r="AU25" s="235">
        <v>18366</v>
      </c>
      <c r="AV25" s="235">
        <v>13256</v>
      </c>
      <c r="AW25" s="235">
        <v>15146</v>
      </c>
      <c r="AX25" s="235">
        <v>16144</v>
      </c>
      <c r="AY25" s="235">
        <v>20571</v>
      </c>
      <c r="AZ25" s="235">
        <v>12001</v>
      </c>
      <c r="BA25" s="235">
        <v>16231</v>
      </c>
      <c r="BB25" s="235">
        <v>16721</v>
      </c>
      <c r="BC25" s="235">
        <v>20172</v>
      </c>
      <c r="BD25" s="235">
        <v>15688</v>
      </c>
      <c r="BE25" s="235">
        <v>19314</v>
      </c>
      <c r="BF25" s="235">
        <v>19248</v>
      </c>
      <c r="BG25" s="235">
        <v>25861</v>
      </c>
      <c r="BH25" s="235">
        <v>14036</v>
      </c>
      <c r="BI25" s="429">
        <v>20607</v>
      </c>
      <c r="BJ25" s="429">
        <v>19478</v>
      </c>
      <c r="BK25" s="235">
        <v>23900</v>
      </c>
      <c r="BL25" s="235">
        <v>15242</v>
      </c>
      <c r="BM25" s="235">
        <v>17443</v>
      </c>
      <c r="BN25" s="235">
        <v>18339</v>
      </c>
      <c r="BO25" s="235">
        <v>19216</v>
      </c>
      <c r="BP25" s="235">
        <v>18246</v>
      </c>
      <c r="BQ25" s="235">
        <v>15262</v>
      </c>
      <c r="BR25" s="248">
        <v>15916</v>
      </c>
      <c r="BS25" s="248">
        <v>21958</v>
      </c>
      <c r="BT25" s="248">
        <v>21979</v>
      </c>
      <c r="BU25" s="248">
        <v>21300</v>
      </c>
      <c r="BV25" s="249">
        <v>18437</v>
      </c>
      <c r="BW25" s="344"/>
      <c r="BX25" s="344"/>
    </row>
    <row r="26" spans="1:76" ht="15.75" customHeight="1" x14ac:dyDescent="0.3">
      <c r="A26" s="334"/>
      <c r="B26" s="365" t="s">
        <v>123</v>
      </c>
      <c r="C26" s="366" t="s">
        <v>12</v>
      </c>
      <c r="D26" s="235">
        <v>8555</v>
      </c>
      <c r="E26" s="235">
        <v>8773</v>
      </c>
      <c r="F26" s="235">
        <v>9120</v>
      </c>
      <c r="G26" s="235">
        <v>9362</v>
      </c>
      <c r="H26" s="235">
        <v>9187</v>
      </c>
      <c r="I26" s="235">
        <v>9604</v>
      </c>
      <c r="J26" s="235">
        <v>9490</v>
      </c>
      <c r="K26" s="235">
        <v>9950</v>
      </c>
      <c r="L26" s="235">
        <v>9737</v>
      </c>
      <c r="M26" s="235">
        <v>10195</v>
      </c>
      <c r="N26" s="235">
        <v>10116</v>
      </c>
      <c r="O26" s="235">
        <v>9772</v>
      </c>
      <c r="P26" s="235">
        <v>9581</v>
      </c>
      <c r="Q26" s="235">
        <v>9752</v>
      </c>
      <c r="R26" s="235">
        <v>9620</v>
      </c>
      <c r="S26" s="235">
        <v>9193</v>
      </c>
      <c r="T26" s="235">
        <v>9243</v>
      </c>
      <c r="U26" s="235">
        <v>10143</v>
      </c>
      <c r="V26" s="235">
        <v>9952</v>
      </c>
      <c r="W26" s="235">
        <v>10430</v>
      </c>
      <c r="X26" s="235">
        <v>9604</v>
      </c>
      <c r="Y26" s="235">
        <v>9957</v>
      </c>
      <c r="Z26" s="235">
        <v>10081</v>
      </c>
      <c r="AA26" s="235">
        <v>10036</v>
      </c>
      <c r="AB26" s="235">
        <v>9569</v>
      </c>
      <c r="AC26" s="235">
        <v>10924</v>
      </c>
      <c r="AD26" s="235">
        <v>10979</v>
      </c>
      <c r="AE26" s="235">
        <v>11175</v>
      </c>
      <c r="AF26" s="235">
        <v>10982</v>
      </c>
      <c r="AG26" s="235">
        <v>11287</v>
      </c>
      <c r="AH26" s="235">
        <v>11418</v>
      </c>
      <c r="AI26" s="235">
        <v>12632</v>
      </c>
      <c r="AJ26" s="235">
        <v>11301</v>
      </c>
      <c r="AK26" s="235">
        <v>12518</v>
      </c>
      <c r="AL26" s="235">
        <v>12445</v>
      </c>
      <c r="AM26" s="235">
        <v>12589</v>
      </c>
      <c r="AN26" s="235">
        <v>12360</v>
      </c>
      <c r="AO26" s="235">
        <v>13129</v>
      </c>
      <c r="AP26" s="235">
        <v>12948</v>
      </c>
      <c r="AQ26" s="235">
        <v>12558</v>
      </c>
      <c r="AR26" s="235">
        <v>11302</v>
      </c>
      <c r="AS26" s="235">
        <v>13574</v>
      </c>
      <c r="AT26" s="235">
        <v>12600</v>
      </c>
      <c r="AU26" s="235">
        <v>12841</v>
      </c>
      <c r="AV26" s="235">
        <v>12165</v>
      </c>
      <c r="AW26" s="235">
        <v>14416</v>
      </c>
      <c r="AX26" s="235">
        <v>14707</v>
      </c>
      <c r="AY26" s="235">
        <v>17065</v>
      </c>
      <c r="AZ26" s="235">
        <v>15254</v>
      </c>
      <c r="BA26" s="235">
        <v>15252</v>
      </c>
      <c r="BB26" s="235">
        <v>14452</v>
      </c>
      <c r="BC26" s="235">
        <v>15151</v>
      </c>
      <c r="BD26" s="235">
        <v>14310</v>
      </c>
      <c r="BE26" s="235">
        <v>16692</v>
      </c>
      <c r="BF26" s="235">
        <v>15216</v>
      </c>
      <c r="BG26" s="235">
        <v>14931</v>
      </c>
      <c r="BH26" s="235">
        <v>11800</v>
      </c>
      <c r="BI26" s="429">
        <v>11095</v>
      </c>
      <c r="BJ26" s="429">
        <v>10812</v>
      </c>
      <c r="BK26" s="235">
        <v>11933</v>
      </c>
      <c r="BL26" s="235">
        <v>12276</v>
      </c>
      <c r="BM26" s="235">
        <v>12164</v>
      </c>
      <c r="BN26" s="235">
        <v>12489</v>
      </c>
      <c r="BO26" s="235">
        <v>15199</v>
      </c>
      <c r="BP26" s="235">
        <v>11428</v>
      </c>
      <c r="BQ26" s="235">
        <v>12213</v>
      </c>
      <c r="BR26" s="248">
        <v>13004</v>
      </c>
      <c r="BS26" s="248">
        <v>15577</v>
      </c>
      <c r="BT26" s="248">
        <v>12296</v>
      </c>
      <c r="BU26" s="248">
        <v>13268</v>
      </c>
      <c r="BV26" s="249">
        <v>12977</v>
      </c>
      <c r="BW26" s="344"/>
      <c r="BX26" s="344"/>
    </row>
    <row r="27" spans="1:76" ht="15.75" customHeight="1" x14ac:dyDescent="0.3">
      <c r="A27" s="334"/>
      <c r="B27" s="365" t="s">
        <v>124</v>
      </c>
      <c r="C27" s="366" t="s">
        <v>13</v>
      </c>
      <c r="D27" s="235">
        <v>28867</v>
      </c>
      <c r="E27" s="235">
        <v>29808</v>
      </c>
      <c r="F27" s="235">
        <v>22924</v>
      </c>
      <c r="G27" s="235">
        <v>32487</v>
      </c>
      <c r="H27" s="235">
        <v>29106</v>
      </c>
      <c r="I27" s="235">
        <v>30669</v>
      </c>
      <c r="J27" s="235">
        <v>23989</v>
      </c>
      <c r="K27" s="235">
        <v>36211</v>
      </c>
      <c r="L27" s="235">
        <v>31734</v>
      </c>
      <c r="M27" s="235">
        <v>35827</v>
      </c>
      <c r="N27" s="235">
        <v>29832</v>
      </c>
      <c r="O27" s="235">
        <v>38884</v>
      </c>
      <c r="P27" s="235">
        <v>42359</v>
      </c>
      <c r="Q27" s="235">
        <v>38652</v>
      </c>
      <c r="R27" s="235">
        <v>32617</v>
      </c>
      <c r="S27" s="235">
        <v>37939</v>
      </c>
      <c r="T27" s="235">
        <v>36456</v>
      </c>
      <c r="U27" s="235">
        <v>37877</v>
      </c>
      <c r="V27" s="235">
        <v>34125</v>
      </c>
      <c r="W27" s="235">
        <v>42786</v>
      </c>
      <c r="X27" s="235">
        <v>39514</v>
      </c>
      <c r="Y27" s="235">
        <v>40905</v>
      </c>
      <c r="Z27" s="235">
        <v>32852</v>
      </c>
      <c r="AA27" s="235">
        <v>52930</v>
      </c>
      <c r="AB27" s="235">
        <v>40913</v>
      </c>
      <c r="AC27" s="235">
        <v>46322</v>
      </c>
      <c r="AD27" s="235">
        <v>38056</v>
      </c>
      <c r="AE27" s="235">
        <v>51455</v>
      </c>
      <c r="AF27" s="235">
        <v>52977</v>
      </c>
      <c r="AG27" s="235">
        <v>54997</v>
      </c>
      <c r="AH27" s="235">
        <v>41546</v>
      </c>
      <c r="AI27" s="235">
        <v>63530</v>
      </c>
      <c r="AJ27" s="235">
        <v>53594</v>
      </c>
      <c r="AK27" s="235">
        <v>52491</v>
      </c>
      <c r="AL27" s="235">
        <v>39725</v>
      </c>
      <c r="AM27" s="235">
        <v>49091</v>
      </c>
      <c r="AN27" s="235">
        <v>52109</v>
      </c>
      <c r="AO27" s="235">
        <v>39967</v>
      </c>
      <c r="AP27" s="235">
        <v>30996</v>
      </c>
      <c r="AQ27" s="235">
        <v>43934</v>
      </c>
      <c r="AR27" s="235">
        <v>50961</v>
      </c>
      <c r="AS27" s="235">
        <v>51446</v>
      </c>
      <c r="AT27" s="235">
        <v>45383</v>
      </c>
      <c r="AU27" s="235">
        <v>60832</v>
      </c>
      <c r="AV27" s="235">
        <v>61391</v>
      </c>
      <c r="AW27" s="235">
        <v>59731</v>
      </c>
      <c r="AX27" s="235">
        <v>53239</v>
      </c>
      <c r="AY27" s="235">
        <v>63184</v>
      </c>
      <c r="AZ27" s="235">
        <v>73286</v>
      </c>
      <c r="BA27" s="235">
        <v>61294</v>
      </c>
      <c r="BB27" s="235">
        <v>52437</v>
      </c>
      <c r="BC27" s="235">
        <v>77967</v>
      </c>
      <c r="BD27" s="235">
        <v>75553</v>
      </c>
      <c r="BE27" s="235">
        <v>81519</v>
      </c>
      <c r="BF27" s="235">
        <v>60317</v>
      </c>
      <c r="BG27" s="235">
        <v>76712</v>
      </c>
      <c r="BH27" s="235">
        <v>73605</v>
      </c>
      <c r="BI27" s="429">
        <v>71547</v>
      </c>
      <c r="BJ27" s="429">
        <v>66692</v>
      </c>
      <c r="BK27" s="235">
        <v>85489</v>
      </c>
      <c r="BL27" s="235">
        <v>76593</v>
      </c>
      <c r="BM27" s="235">
        <v>69726</v>
      </c>
      <c r="BN27" s="235">
        <v>63727</v>
      </c>
      <c r="BO27" s="235">
        <v>75528</v>
      </c>
      <c r="BP27" s="235">
        <v>73932</v>
      </c>
      <c r="BQ27" s="235">
        <v>77929</v>
      </c>
      <c r="BR27" s="248">
        <v>68914</v>
      </c>
      <c r="BS27" s="248">
        <v>73263</v>
      </c>
      <c r="BT27" s="248">
        <v>77821</v>
      </c>
      <c r="BU27" s="248">
        <v>79778</v>
      </c>
      <c r="BV27" s="249">
        <v>72884</v>
      </c>
      <c r="BW27" s="344"/>
      <c r="BX27" s="344"/>
    </row>
    <row r="28" spans="1:76" ht="15.75" customHeight="1" x14ac:dyDescent="0.3">
      <c r="A28" s="334"/>
      <c r="B28" s="365" t="s">
        <v>125</v>
      </c>
      <c r="C28" s="366" t="s">
        <v>44</v>
      </c>
      <c r="D28" s="235">
        <v>37776</v>
      </c>
      <c r="E28" s="235">
        <v>37580</v>
      </c>
      <c r="F28" s="235">
        <v>39228</v>
      </c>
      <c r="G28" s="235">
        <v>36805</v>
      </c>
      <c r="H28" s="235">
        <v>37447</v>
      </c>
      <c r="I28" s="235">
        <v>41098</v>
      </c>
      <c r="J28" s="235">
        <v>39698</v>
      </c>
      <c r="K28" s="235">
        <v>36791</v>
      </c>
      <c r="L28" s="235">
        <v>38786</v>
      </c>
      <c r="M28" s="235">
        <v>41015</v>
      </c>
      <c r="N28" s="235">
        <v>39552</v>
      </c>
      <c r="O28" s="235">
        <v>37679</v>
      </c>
      <c r="P28" s="235">
        <v>39664</v>
      </c>
      <c r="Q28" s="235">
        <v>46064</v>
      </c>
      <c r="R28" s="235">
        <v>44440</v>
      </c>
      <c r="S28" s="235">
        <v>38482</v>
      </c>
      <c r="T28" s="235">
        <v>40050</v>
      </c>
      <c r="U28" s="235">
        <v>45519</v>
      </c>
      <c r="V28" s="235">
        <v>43777</v>
      </c>
      <c r="W28" s="235">
        <v>38909</v>
      </c>
      <c r="X28" s="235">
        <v>44821</v>
      </c>
      <c r="Y28" s="235">
        <v>42151</v>
      </c>
      <c r="Z28" s="235">
        <v>45310</v>
      </c>
      <c r="AA28" s="235">
        <v>43621</v>
      </c>
      <c r="AB28" s="235">
        <v>44332</v>
      </c>
      <c r="AC28" s="235">
        <v>42920</v>
      </c>
      <c r="AD28" s="235">
        <v>45737</v>
      </c>
      <c r="AE28" s="235">
        <v>47670</v>
      </c>
      <c r="AF28" s="235">
        <v>49398</v>
      </c>
      <c r="AG28" s="235">
        <v>46548</v>
      </c>
      <c r="AH28" s="235">
        <v>48373</v>
      </c>
      <c r="AI28" s="235">
        <v>50916</v>
      </c>
      <c r="AJ28" s="235">
        <v>49283</v>
      </c>
      <c r="AK28" s="235">
        <v>49200</v>
      </c>
      <c r="AL28" s="235">
        <v>51327</v>
      </c>
      <c r="AM28" s="235">
        <v>52807</v>
      </c>
      <c r="AN28" s="235">
        <v>49028</v>
      </c>
      <c r="AO28" s="235">
        <v>50348</v>
      </c>
      <c r="AP28" s="235">
        <v>53003</v>
      </c>
      <c r="AQ28" s="235">
        <v>53912</v>
      </c>
      <c r="AR28" s="235">
        <v>51453</v>
      </c>
      <c r="AS28" s="235">
        <v>52855</v>
      </c>
      <c r="AT28" s="235">
        <v>54993</v>
      </c>
      <c r="AU28" s="235">
        <v>54697</v>
      </c>
      <c r="AV28" s="235">
        <v>51484</v>
      </c>
      <c r="AW28" s="235">
        <v>52227</v>
      </c>
      <c r="AX28" s="235">
        <v>54362</v>
      </c>
      <c r="AY28" s="235">
        <v>57028</v>
      </c>
      <c r="AZ28" s="235">
        <v>54261</v>
      </c>
      <c r="BA28" s="235">
        <v>56196</v>
      </c>
      <c r="BB28" s="235">
        <v>58640</v>
      </c>
      <c r="BC28" s="235">
        <v>61009</v>
      </c>
      <c r="BD28" s="235">
        <v>55640</v>
      </c>
      <c r="BE28" s="235">
        <v>57703</v>
      </c>
      <c r="BF28" s="235">
        <v>60920</v>
      </c>
      <c r="BG28" s="235">
        <v>63907</v>
      </c>
      <c r="BH28" s="235">
        <v>59074</v>
      </c>
      <c r="BI28" s="429">
        <v>60996</v>
      </c>
      <c r="BJ28" s="429">
        <v>62991</v>
      </c>
      <c r="BK28" s="235">
        <v>63806</v>
      </c>
      <c r="BL28" s="235">
        <v>56642</v>
      </c>
      <c r="BM28" s="235">
        <v>59420</v>
      </c>
      <c r="BN28" s="235">
        <v>64756</v>
      </c>
      <c r="BO28" s="235">
        <v>66200</v>
      </c>
      <c r="BP28" s="235">
        <v>55877</v>
      </c>
      <c r="BQ28" s="235">
        <v>59067</v>
      </c>
      <c r="BR28" s="248">
        <v>62507</v>
      </c>
      <c r="BS28" s="248">
        <v>63531</v>
      </c>
      <c r="BT28" s="248">
        <v>55905</v>
      </c>
      <c r="BU28" s="248">
        <v>59688</v>
      </c>
      <c r="BV28" s="249">
        <v>63475</v>
      </c>
      <c r="BW28" s="344"/>
      <c r="BX28" s="344"/>
    </row>
    <row r="29" spans="1:76" ht="15.75" customHeight="1" x14ac:dyDescent="0.3">
      <c r="A29" s="334"/>
      <c r="B29" s="365" t="s">
        <v>126</v>
      </c>
      <c r="C29" s="366" t="s">
        <v>14</v>
      </c>
      <c r="D29" s="235">
        <v>94149</v>
      </c>
      <c r="E29" s="235">
        <v>101350</v>
      </c>
      <c r="F29" s="235">
        <v>103892</v>
      </c>
      <c r="G29" s="235">
        <v>101585</v>
      </c>
      <c r="H29" s="235">
        <v>97529</v>
      </c>
      <c r="I29" s="235">
        <v>100835</v>
      </c>
      <c r="J29" s="235">
        <v>98770</v>
      </c>
      <c r="K29" s="235">
        <v>94954</v>
      </c>
      <c r="L29" s="235">
        <v>90104</v>
      </c>
      <c r="M29" s="235">
        <v>96792</v>
      </c>
      <c r="N29" s="235">
        <v>97069</v>
      </c>
      <c r="O29" s="235">
        <v>94596</v>
      </c>
      <c r="P29" s="235">
        <v>92068</v>
      </c>
      <c r="Q29" s="235">
        <v>97549</v>
      </c>
      <c r="R29" s="235">
        <v>97190</v>
      </c>
      <c r="S29" s="235">
        <v>98042</v>
      </c>
      <c r="T29" s="235">
        <v>95942</v>
      </c>
      <c r="U29" s="235">
        <v>101812</v>
      </c>
      <c r="V29" s="235">
        <v>100855</v>
      </c>
      <c r="W29" s="235">
        <v>101240</v>
      </c>
      <c r="X29" s="235">
        <v>96240</v>
      </c>
      <c r="Y29" s="235">
        <v>102849</v>
      </c>
      <c r="Z29" s="235">
        <v>103417</v>
      </c>
      <c r="AA29" s="235">
        <v>105390</v>
      </c>
      <c r="AB29" s="235">
        <v>104865</v>
      </c>
      <c r="AC29" s="235">
        <v>105588</v>
      </c>
      <c r="AD29" s="235">
        <v>105875</v>
      </c>
      <c r="AE29" s="235">
        <v>106467</v>
      </c>
      <c r="AF29" s="235">
        <v>102701</v>
      </c>
      <c r="AG29" s="235">
        <v>107491</v>
      </c>
      <c r="AH29" s="235">
        <v>103853</v>
      </c>
      <c r="AI29" s="235">
        <v>103283</v>
      </c>
      <c r="AJ29" s="235">
        <v>98443</v>
      </c>
      <c r="AK29" s="235">
        <v>107438</v>
      </c>
      <c r="AL29" s="235">
        <v>106728</v>
      </c>
      <c r="AM29" s="235">
        <v>109993</v>
      </c>
      <c r="AN29" s="235">
        <v>109918</v>
      </c>
      <c r="AO29" s="235">
        <v>107039</v>
      </c>
      <c r="AP29" s="235">
        <v>106976</v>
      </c>
      <c r="AQ29" s="235">
        <v>112087</v>
      </c>
      <c r="AR29" s="235">
        <v>108566</v>
      </c>
      <c r="AS29" s="235">
        <v>112884</v>
      </c>
      <c r="AT29" s="235">
        <v>112167</v>
      </c>
      <c r="AU29" s="235">
        <v>115364</v>
      </c>
      <c r="AV29" s="235">
        <v>113478</v>
      </c>
      <c r="AW29" s="235">
        <v>115817</v>
      </c>
      <c r="AX29" s="235">
        <v>116104</v>
      </c>
      <c r="AY29" s="235">
        <v>115734</v>
      </c>
      <c r="AZ29" s="235">
        <v>113266</v>
      </c>
      <c r="BA29" s="235">
        <v>114377</v>
      </c>
      <c r="BB29" s="235">
        <v>112926</v>
      </c>
      <c r="BC29" s="235">
        <v>114179</v>
      </c>
      <c r="BD29" s="235">
        <v>114969</v>
      </c>
      <c r="BE29" s="235">
        <v>115615</v>
      </c>
      <c r="BF29" s="235">
        <v>115868</v>
      </c>
      <c r="BG29" s="235">
        <v>116745</v>
      </c>
      <c r="BH29" s="235">
        <v>117577</v>
      </c>
      <c r="BI29" s="429">
        <v>115788</v>
      </c>
      <c r="BJ29" s="429">
        <v>117990</v>
      </c>
      <c r="BK29" s="235">
        <v>120471</v>
      </c>
      <c r="BL29" s="235">
        <v>123676</v>
      </c>
      <c r="BM29" s="235">
        <v>124869</v>
      </c>
      <c r="BN29" s="235">
        <v>123642</v>
      </c>
      <c r="BO29" s="235">
        <v>128464</v>
      </c>
      <c r="BP29" s="235">
        <v>122184</v>
      </c>
      <c r="BQ29" s="235">
        <v>128809</v>
      </c>
      <c r="BR29" s="248">
        <v>128277</v>
      </c>
      <c r="BS29" s="248">
        <v>130237</v>
      </c>
      <c r="BT29" s="248">
        <v>126832</v>
      </c>
      <c r="BU29" s="248">
        <v>131112</v>
      </c>
      <c r="BV29" s="249">
        <v>129984</v>
      </c>
      <c r="BW29" s="344"/>
      <c r="BX29" s="344"/>
    </row>
    <row r="30" spans="1:76" ht="15.75" customHeight="1" x14ac:dyDescent="0.3">
      <c r="A30" s="334"/>
      <c r="B30" s="365" t="s">
        <v>127</v>
      </c>
      <c r="C30" s="366" t="s">
        <v>45</v>
      </c>
      <c r="D30" s="235">
        <v>38267</v>
      </c>
      <c r="E30" s="235">
        <v>48034</v>
      </c>
      <c r="F30" s="235">
        <v>34979</v>
      </c>
      <c r="G30" s="235">
        <v>48550</v>
      </c>
      <c r="H30" s="235">
        <v>34361</v>
      </c>
      <c r="I30" s="235">
        <v>40532</v>
      </c>
      <c r="J30" s="235">
        <v>31154</v>
      </c>
      <c r="K30" s="235">
        <v>47863</v>
      </c>
      <c r="L30" s="235">
        <v>37507</v>
      </c>
      <c r="M30" s="235">
        <v>46017</v>
      </c>
      <c r="N30" s="235">
        <v>36020</v>
      </c>
      <c r="O30" s="235">
        <v>53910</v>
      </c>
      <c r="P30" s="235">
        <v>39378</v>
      </c>
      <c r="Q30" s="235">
        <v>48515</v>
      </c>
      <c r="R30" s="235">
        <v>39227</v>
      </c>
      <c r="S30" s="235">
        <v>55161</v>
      </c>
      <c r="T30" s="235">
        <v>42720</v>
      </c>
      <c r="U30" s="235">
        <v>49693</v>
      </c>
      <c r="V30" s="235">
        <v>37227</v>
      </c>
      <c r="W30" s="235">
        <v>59196</v>
      </c>
      <c r="X30" s="235">
        <v>46289</v>
      </c>
      <c r="Y30" s="235">
        <v>54861</v>
      </c>
      <c r="Z30" s="235">
        <v>41407</v>
      </c>
      <c r="AA30" s="235">
        <v>60920</v>
      </c>
      <c r="AB30" s="235">
        <v>47700</v>
      </c>
      <c r="AC30" s="235">
        <v>56478</v>
      </c>
      <c r="AD30" s="235">
        <v>43684</v>
      </c>
      <c r="AE30" s="235">
        <v>64050</v>
      </c>
      <c r="AF30" s="235">
        <v>51223</v>
      </c>
      <c r="AG30" s="235">
        <v>58287</v>
      </c>
      <c r="AH30" s="235">
        <v>45041</v>
      </c>
      <c r="AI30" s="235">
        <v>65905</v>
      </c>
      <c r="AJ30" s="235">
        <v>49927</v>
      </c>
      <c r="AK30" s="235">
        <v>64086</v>
      </c>
      <c r="AL30" s="235">
        <v>48024</v>
      </c>
      <c r="AM30" s="235">
        <v>70342</v>
      </c>
      <c r="AN30" s="235">
        <v>56278</v>
      </c>
      <c r="AO30" s="235">
        <v>65487</v>
      </c>
      <c r="AP30" s="235">
        <v>51777</v>
      </c>
      <c r="AQ30" s="235">
        <v>72239</v>
      </c>
      <c r="AR30" s="235">
        <v>57211</v>
      </c>
      <c r="AS30" s="235">
        <v>67080</v>
      </c>
      <c r="AT30" s="235">
        <v>53592</v>
      </c>
      <c r="AU30" s="235">
        <v>73124</v>
      </c>
      <c r="AV30" s="235">
        <v>58597</v>
      </c>
      <c r="AW30" s="235">
        <v>69941</v>
      </c>
      <c r="AX30" s="235">
        <v>54600</v>
      </c>
      <c r="AY30" s="235">
        <v>79075</v>
      </c>
      <c r="AZ30" s="235">
        <v>62596</v>
      </c>
      <c r="BA30" s="235">
        <v>66995</v>
      </c>
      <c r="BB30" s="235">
        <v>57708</v>
      </c>
      <c r="BC30" s="235">
        <v>77963</v>
      </c>
      <c r="BD30" s="235">
        <v>58443</v>
      </c>
      <c r="BE30" s="235">
        <v>70734</v>
      </c>
      <c r="BF30" s="235">
        <v>57637</v>
      </c>
      <c r="BG30" s="235">
        <v>82876</v>
      </c>
      <c r="BH30" s="235">
        <v>70010</v>
      </c>
      <c r="BI30" s="429">
        <v>77760</v>
      </c>
      <c r="BJ30" s="429">
        <v>64858</v>
      </c>
      <c r="BK30" s="235">
        <v>89572</v>
      </c>
      <c r="BL30" s="235">
        <v>76425</v>
      </c>
      <c r="BM30" s="235">
        <v>83406</v>
      </c>
      <c r="BN30" s="235">
        <v>68794</v>
      </c>
      <c r="BO30" s="235">
        <v>95739</v>
      </c>
      <c r="BP30" s="235">
        <v>78143</v>
      </c>
      <c r="BQ30" s="235">
        <v>90047</v>
      </c>
      <c r="BR30" s="248">
        <v>72158</v>
      </c>
      <c r="BS30" s="248">
        <v>101407</v>
      </c>
      <c r="BT30" s="248">
        <v>84279</v>
      </c>
      <c r="BU30" s="248">
        <v>93856</v>
      </c>
      <c r="BV30" s="249">
        <v>78636</v>
      </c>
      <c r="BW30" s="344"/>
      <c r="BX30" s="344"/>
    </row>
    <row r="31" spans="1:76" ht="15.75" customHeight="1" x14ac:dyDescent="0.3">
      <c r="A31" s="334"/>
      <c r="B31" s="365" t="s">
        <v>127</v>
      </c>
      <c r="C31" s="366" t="s">
        <v>15</v>
      </c>
      <c r="D31" s="235">
        <v>7464</v>
      </c>
      <c r="E31" s="235">
        <v>10162</v>
      </c>
      <c r="F31" s="235">
        <v>7322</v>
      </c>
      <c r="G31" s="235">
        <v>11109</v>
      </c>
      <c r="H31" s="235">
        <v>7855</v>
      </c>
      <c r="I31" s="235">
        <v>8976</v>
      </c>
      <c r="J31" s="235">
        <v>7609</v>
      </c>
      <c r="K31" s="235">
        <v>11733</v>
      </c>
      <c r="L31" s="235">
        <v>8405</v>
      </c>
      <c r="M31" s="235">
        <v>9214</v>
      </c>
      <c r="N31" s="235">
        <v>8595</v>
      </c>
      <c r="O31" s="235">
        <v>11579</v>
      </c>
      <c r="P31" s="235">
        <v>8087</v>
      </c>
      <c r="Q31" s="235">
        <v>9273</v>
      </c>
      <c r="R31" s="235">
        <v>8846</v>
      </c>
      <c r="S31" s="235">
        <v>12141</v>
      </c>
      <c r="T31" s="235">
        <v>8177</v>
      </c>
      <c r="U31" s="235">
        <v>9418</v>
      </c>
      <c r="V31" s="235">
        <v>8007</v>
      </c>
      <c r="W31" s="235">
        <v>11100</v>
      </c>
      <c r="X31" s="235">
        <v>7767</v>
      </c>
      <c r="Y31" s="235">
        <v>9190</v>
      </c>
      <c r="Z31" s="235">
        <v>8266</v>
      </c>
      <c r="AA31" s="235">
        <v>11011</v>
      </c>
      <c r="AB31" s="235">
        <v>8816</v>
      </c>
      <c r="AC31" s="235">
        <v>9340</v>
      </c>
      <c r="AD31" s="235">
        <v>8977</v>
      </c>
      <c r="AE31" s="235">
        <v>10900</v>
      </c>
      <c r="AF31" s="235">
        <v>9313</v>
      </c>
      <c r="AG31" s="235">
        <v>9697</v>
      </c>
      <c r="AH31" s="235">
        <v>9099</v>
      </c>
      <c r="AI31" s="235">
        <v>11422</v>
      </c>
      <c r="AJ31" s="235">
        <v>9607</v>
      </c>
      <c r="AK31" s="235">
        <v>10609</v>
      </c>
      <c r="AL31" s="235">
        <v>9567</v>
      </c>
      <c r="AM31" s="235">
        <v>12026</v>
      </c>
      <c r="AN31" s="235">
        <v>10190</v>
      </c>
      <c r="AO31" s="235">
        <v>11147</v>
      </c>
      <c r="AP31" s="235">
        <v>10651</v>
      </c>
      <c r="AQ31" s="235">
        <v>13470</v>
      </c>
      <c r="AR31" s="235">
        <v>10262</v>
      </c>
      <c r="AS31" s="235">
        <v>11831</v>
      </c>
      <c r="AT31" s="235">
        <v>10557</v>
      </c>
      <c r="AU31" s="235">
        <v>14550</v>
      </c>
      <c r="AV31" s="235">
        <v>11440</v>
      </c>
      <c r="AW31" s="235">
        <v>11890</v>
      </c>
      <c r="AX31" s="235">
        <v>11480</v>
      </c>
      <c r="AY31" s="235">
        <v>14210</v>
      </c>
      <c r="AZ31" s="235">
        <v>11949</v>
      </c>
      <c r="BA31" s="235">
        <v>11343</v>
      </c>
      <c r="BB31" s="235">
        <v>11143</v>
      </c>
      <c r="BC31" s="235">
        <v>15736</v>
      </c>
      <c r="BD31" s="235">
        <v>12256</v>
      </c>
      <c r="BE31" s="235">
        <v>14531</v>
      </c>
      <c r="BF31" s="235">
        <v>12324</v>
      </c>
      <c r="BG31" s="235">
        <v>15712</v>
      </c>
      <c r="BH31" s="235">
        <v>13188</v>
      </c>
      <c r="BI31" s="429">
        <v>15270</v>
      </c>
      <c r="BJ31" s="429">
        <v>14106</v>
      </c>
      <c r="BK31" s="235">
        <v>16618</v>
      </c>
      <c r="BL31" s="235">
        <v>13178</v>
      </c>
      <c r="BM31" s="235">
        <v>14385</v>
      </c>
      <c r="BN31" s="235">
        <v>13547</v>
      </c>
      <c r="BO31" s="235">
        <v>16404</v>
      </c>
      <c r="BP31" s="235">
        <v>13856</v>
      </c>
      <c r="BQ31" s="235">
        <v>15104</v>
      </c>
      <c r="BR31" s="248">
        <v>13869</v>
      </c>
      <c r="BS31" s="248">
        <v>17288</v>
      </c>
      <c r="BT31" s="248">
        <v>13434</v>
      </c>
      <c r="BU31" s="248">
        <v>14940</v>
      </c>
      <c r="BV31" s="249">
        <v>13434</v>
      </c>
      <c r="BW31" s="344"/>
      <c r="BX31" s="344"/>
    </row>
    <row r="32" spans="1:76" ht="15.75" customHeight="1" x14ac:dyDescent="0.3">
      <c r="A32" s="334"/>
      <c r="B32" s="365" t="s">
        <v>128</v>
      </c>
      <c r="C32" s="366" t="s">
        <v>46</v>
      </c>
      <c r="D32" s="235">
        <v>36026</v>
      </c>
      <c r="E32" s="235">
        <v>37171</v>
      </c>
      <c r="F32" s="235">
        <v>37777</v>
      </c>
      <c r="G32" s="235">
        <v>39559</v>
      </c>
      <c r="H32" s="235">
        <v>32256</v>
      </c>
      <c r="I32" s="235">
        <v>34526</v>
      </c>
      <c r="J32" s="235">
        <v>36097</v>
      </c>
      <c r="K32" s="235">
        <v>38034</v>
      </c>
      <c r="L32" s="235">
        <v>33853</v>
      </c>
      <c r="M32" s="235">
        <v>36292</v>
      </c>
      <c r="N32" s="235">
        <v>38142</v>
      </c>
      <c r="O32" s="235">
        <v>41231</v>
      </c>
      <c r="P32" s="235">
        <v>35999</v>
      </c>
      <c r="Q32" s="235">
        <v>39442</v>
      </c>
      <c r="R32" s="235">
        <v>41268</v>
      </c>
      <c r="S32" s="235">
        <v>43773</v>
      </c>
      <c r="T32" s="235">
        <v>36450</v>
      </c>
      <c r="U32" s="235">
        <v>40083</v>
      </c>
      <c r="V32" s="235">
        <v>39491</v>
      </c>
      <c r="W32" s="235">
        <v>41393</v>
      </c>
      <c r="X32" s="235">
        <v>35187</v>
      </c>
      <c r="Y32" s="235">
        <v>38633</v>
      </c>
      <c r="Z32" s="235">
        <v>39674</v>
      </c>
      <c r="AA32" s="235">
        <v>43006</v>
      </c>
      <c r="AB32" s="235">
        <v>36936</v>
      </c>
      <c r="AC32" s="235">
        <v>40059</v>
      </c>
      <c r="AD32" s="235">
        <v>41167</v>
      </c>
      <c r="AE32" s="235">
        <v>44350</v>
      </c>
      <c r="AF32" s="235">
        <v>39976</v>
      </c>
      <c r="AG32" s="235">
        <v>42917</v>
      </c>
      <c r="AH32" s="235">
        <v>45994</v>
      </c>
      <c r="AI32" s="235">
        <v>46571</v>
      </c>
      <c r="AJ32" s="235">
        <v>40663</v>
      </c>
      <c r="AK32" s="235">
        <v>46827</v>
      </c>
      <c r="AL32" s="235">
        <v>46845</v>
      </c>
      <c r="AM32" s="235">
        <v>50135</v>
      </c>
      <c r="AN32" s="235">
        <v>44065</v>
      </c>
      <c r="AO32" s="235">
        <v>45524</v>
      </c>
      <c r="AP32" s="235">
        <v>46537</v>
      </c>
      <c r="AQ32" s="235">
        <v>51280</v>
      </c>
      <c r="AR32" s="235">
        <v>47147</v>
      </c>
      <c r="AS32" s="235">
        <v>46970</v>
      </c>
      <c r="AT32" s="235">
        <v>47702</v>
      </c>
      <c r="AU32" s="235">
        <v>50341</v>
      </c>
      <c r="AV32" s="235">
        <v>44465</v>
      </c>
      <c r="AW32" s="235">
        <v>47767</v>
      </c>
      <c r="AX32" s="235">
        <v>47881</v>
      </c>
      <c r="AY32" s="235">
        <v>51395</v>
      </c>
      <c r="AZ32" s="235">
        <v>47564</v>
      </c>
      <c r="BA32" s="235">
        <v>39643</v>
      </c>
      <c r="BB32" s="235">
        <v>41103</v>
      </c>
      <c r="BC32" s="235">
        <v>47068</v>
      </c>
      <c r="BD32" s="235">
        <v>40803</v>
      </c>
      <c r="BE32" s="235">
        <v>45870</v>
      </c>
      <c r="BF32" s="235">
        <v>46335</v>
      </c>
      <c r="BG32" s="235">
        <v>54951</v>
      </c>
      <c r="BH32" s="235">
        <v>46029</v>
      </c>
      <c r="BI32" s="429">
        <v>52355</v>
      </c>
      <c r="BJ32" s="429">
        <v>51259</v>
      </c>
      <c r="BK32" s="235">
        <v>59067</v>
      </c>
      <c r="BL32" s="235">
        <v>50720</v>
      </c>
      <c r="BM32" s="235">
        <v>55577</v>
      </c>
      <c r="BN32" s="235">
        <v>55602</v>
      </c>
      <c r="BO32" s="235">
        <v>60407</v>
      </c>
      <c r="BP32" s="235">
        <v>51412</v>
      </c>
      <c r="BQ32" s="235">
        <v>56871</v>
      </c>
      <c r="BR32" s="248">
        <v>59110</v>
      </c>
      <c r="BS32" s="248">
        <v>62483</v>
      </c>
      <c r="BT32" s="248">
        <v>50276</v>
      </c>
      <c r="BU32" s="248">
        <v>57099</v>
      </c>
      <c r="BV32" s="249">
        <v>57508</v>
      </c>
      <c r="BW32" s="344"/>
      <c r="BX32" s="344"/>
    </row>
    <row r="33" spans="1:76" ht="15.75" customHeight="1" x14ac:dyDescent="0.3">
      <c r="A33" s="334"/>
      <c r="B33" s="365" t="s">
        <v>129</v>
      </c>
      <c r="C33" s="366" t="s">
        <v>16</v>
      </c>
      <c r="D33" s="235">
        <v>10087</v>
      </c>
      <c r="E33" s="235">
        <v>9979</v>
      </c>
      <c r="F33" s="235">
        <v>9408</v>
      </c>
      <c r="G33" s="235">
        <v>10586</v>
      </c>
      <c r="H33" s="235">
        <v>10307</v>
      </c>
      <c r="I33" s="235">
        <v>11048</v>
      </c>
      <c r="J33" s="235">
        <v>10211</v>
      </c>
      <c r="K33" s="235">
        <v>11466</v>
      </c>
      <c r="L33" s="235">
        <v>10367</v>
      </c>
      <c r="M33" s="235">
        <v>10916</v>
      </c>
      <c r="N33" s="235">
        <v>10270</v>
      </c>
      <c r="O33" s="235">
        <v>12138</v>
      </c>
      <c r="P33" s="235">
        <v>11450</v>
      </c>
      <c r="Q33" s="235">
        <v>12237</v>
      </c>
      <c r="R33" s="235">
        <v>11359</v>
      </c>
      <c r="S33" s="235">
        <v>12457</v>
      </c>
      <c r="T33" s="235">
        <v>11657</v>
      </c>
      <c r="U33" s="235">
        <v>12033</v>
      </c>
      <c r="V33" s="235">
        <v>10885</v>
      </c>
      <c r="W33" s="235">
        <v>11939</v>
      </c>
      <c r="X33" s="235">
        <v>11911</v>
      </c>
      <c r="Y33" s="235">
        <v>13073</v>
      </c>
      <c r="Z33" s="235">
        <v>11123</v>
      </c>
      <c r="AA33" s="235">
        <v>12497</v>
      </c>
      <c r="AB33" s="235">
        <v>12213</v>
      </c>
      <c r="AC33" s="235">
        <v>12300</v>
      </c>
      <c r="AD33" s="235">
        <v>11146</v>
      </c>
      <c r="AE33" s="235">
        <v>12631</v>
      </c>
      <c r="AF33" s="235">
        <v>12582</v>
      </c>
      <c r="AG33" s="235">
        <v>12752</v>
      </c>
      <c r="AH33" s="235">
        <v>11948</v>
      </c>
      <c r="AI33" s="235">
        <v>13078</v>
      </c>
      <c r="AJ33" s="235">
        <v>12216</v>
      </c>
      <c r="AK33" s="235">
        <v>13473</v>
      </c>
      <c r="AL33" s="235">
        <v>12194</v>
      </c>
      <c r="AM33" s="235">
        <v>13228</v>
      </c>
      <c r="AN33" s="235">
        <v>13276</v>
      </c>
      <c r="AO33" s="235">
        <v>12993</v>
      </c>
      <c r="AP33" s="235">
        <v>12013</v>
      </c>
      <c r="AQ33" s="235">
        <v>13582</v>
      </c>
      <c r="AR33" s="235">
        <v>13102</v>
      </c>
      <c r="AS33" s="235">
        <v>13551</v>
      </c>
      <c r="AT33" s="235">
        <v>12219</v>
      </c>
      <c r="AU33" s="235">
        <v>13249</v>
      </c>
      <c r="AV33" s="235">
        <v>13190</v>
      </c>
      <c r="AW33" s="235">
        <v>14155</v>
      </c>
      <c r="AX33" s="235">
        <v>12260</v>
      </c>
      <c r="AY33" s="235">
        <v>13932</v>
      </c>
      <c r="AZ33" s="235">
        <v>13476</v>
      </c>
      <c r="BA33" s="235">
        <v>13776</v>
      </c>
      <c r="BB33" s="235">
        <v>12625</v>
      </c>
      <c r="BC33" s="235">
        <v>13658</v>
      </c>
      <c r="BD33" s="235">
        <v>13906</v>
      </c>
      <c r="BE33" s="235">
        <v>14525</v>
      </c>
      <c r="BF33" s="235">
        <v>13269</v>
      </c>
      <c r="BG33" s="235">
        <v>15107</v>
      </c>
      <c r="BH33" s="235">
        <v>15541</v>
      </c>
      <c r="BI33" s="429">
        <v>15902</v>
      </c>
      <c r="BJ33" s="429">
        <v>12991</v>
      </c>
      <c r="BK33" s="235">
        <v>14651</v>
      </c>
      <c r="BL33" s="235">
        <v>14297</v>
      </c>
      <c r="BM33" s="235">
        <v>15254</v>
      </c>
      <c r="BN33" s="235">
        <v>12668</v>
      </c>
      <c r="BO33" s="235">
        <v>14428</v>
      </c>
      <c r="BP33" s="235">
        <v>14564</v>
      </c>
      <c r="BQ33" s="235">
        <v>12922</v>
      </c>
      <c r="BR33" s="248">
        <v>11938</v>
      </c>
      <c r="BS33" s="248">
        <v>12602</v>
      </c>
      <c r="BT33" s="248">
        <v>13073</v>
      </c>
      <c r="BU33" s="248">
        <v>13157</v>
      </c>
      <c r="BV33" s="249">
        <v>12170</v>
      </c>
      <c r="BW33" s="344"/>
      <c r="BX33" s="344"/>
    </row>
    <row r="34" spans="1:76" ht="15.75" customHeight="1" x14ac:dyDescent="0.3">
      <c r="A34" s="334"/>
      <c r="B34" s="365" t="s">
        <v>130</v>
      </c>
      <c r="C34" s="366" t="s">
        <v>17</v>
      </c>
      <c r="D34" s="235">
        <v>13133</v>
      </c>
      <c r="E34" s="235">
        <v>14150</v>
      </c>
      <c r="F34" s="235">
        <v>11480</v>
      </c>
      <c r="G34" s="235">
        <v>14679</v>
      </c>
      <c r="H34" s="235">
        <v>14384</v>
      </c>
      <c r="I34" s="235">
        <v>15985</v>
      </c>
      <c r="J34" s="235">
        <v>12147</v>
      </c>
      <c r="K34" s="235">
        <v>15872</v>
      </c>
      <c r="L34" s="235">
        <v>14079</v>
      </c>
      <c r="M34" s="235">
        <v>16244</v>
      </c>
      <c r="N34" s="235">
        <v>12896</v>
      </c>
      <c r="O34" s="235">
        <v>16711</v>
      </c>
      <c r="P34" s="235">
        <v>15268</v>
      </c>
      <c r="Q34" s="235">
        <v>16215</v>
      </c>
      <c r="R34" s="235">
        <v>12899</v>
      </c>
      <c r="S34" s="235">
        <v>16027</v>
      </c>
      <c r="T34" s="235">
        <v>13826</v>
      </c>
      <c r="U34" s="235">
        <v>14152</v>
      </c>
      <c r="V34" s="235">
        <v>11468</v>
      </c>
      <c r="W34" s="235">
        <v>13467</v>
      </c>
      <c r="X34" s="235">
        <v>12407</v>
      </c>
      <c r="Y34" s="235">
        <v>13763</v>
      </c>
      <c r="Z34" s="235">
        <v>11563</v>
      </c>
      <c r="AA34" s="235">
        <v>14086</v>
      </c>
      <c r="AB34" s="235">
        <v>13508</v>
      </c>
      <c r="AC34" s="235">
        <v>14034</v>
      </c>
      <c r="AD34" s="235">
        <v>11958</v>
      </c>
      <c r="AE34" s="235">
        <v>14501</v>
      </c>
      <c r="AF34" s="235">
        <v>14607</v>
      </c>
      <c r="AG34" s="235">
        <v>14282</v>
      </c>
      <c r="AH34" s="235">
        <v>12131</v>
      </c>
      <c r="AI34" s="235">
        <v>14599</v>
      </c>
      <c r="AJ34" s="235">
        <v>14450</v>
      </c>
      <c r="AK34" s="235">
        <v>16331</v>
      </c>
      <c r="AL34" s="235">
        <v>13653</v>
      </c>
      <c r="AM34" s="235">
        <v>16775</v>
      </c>
      <c r="AN34" s="235">
        <v>15989</v>
      </c>
      <c r="AO34" s="235">
        <v>16662</v>
      </c>
      <c r="AP34" s="235">
        <v>14074</v>
      </c>
      <c r="AQ34" s="235">
        <v>17454</v>
      </c>
      <c r="AR34" s="235">
        <v>16410</v>
      </c>
      <c r="AS34" s="235">
        <v>17382</v>
      </c>
      <c r="AT34" s="235">
        <v>14153</v>
      </c>
      <c r="AU34" s="235">
        <v>17594</v>
      </c>
      <c r="AV34" s="235">
        <v>16529</v>
      </c>
      <c r="AW34" s="235">
        <v>17739</v>
      </c>
      <c r="AX34" s="235">
        <v>14755</v>
      </c>
      <c r="AY34" s="235">
        <v>17636</v>
      </c>
      <c r="AZ34" s="235">
        <v>16989</v>
      </c>
      <c r="BA34" s="235">
        <v>15589</v>
      </c>
      <c r="BB34" s="235">
        <v>14495</v>
      </c>
      <c r="BC34" s="235">
        <v>17862</v>
      </c>
      <c r="BD34" s="235">
        <v>17822</v>
      </c>
      <c r="BE34" s="235">
        <v>20320</v>
      </c>
      <c r="BF34" s="235">
        <v>16281</v>
      </c>
      <c r="BG34" s="235">
        <v>20574</v>
      </c>
      <c r="BH34" s="235">
        <v>19614</v>
      </c>
      <c r="BI34" s="429">
        <v>18494</v>
      </c>
      <c r="BJ34" s="429">
        <v>15146</v>
      </c>
      <c r="BK34" s="235">
        <v>18571</v>
      </c>
      <c r="BL34" s="235">
        <v>18759</v>
      </c>
      <c r="BM34" s="235">
        <v>18578</v>
      </c>
      <c r="BN34" s="235">
        <v>15450</v>
      </c>
      <c r="BO34" s="235">
        <v>18188</v>
      </c>
      <c r="BP34" s="235">
        <v>18285</v>
      </c>
      <c r="BQ34" s="235">
        <v>19473</v>
      </c>
      <c r="BR34" s="248">
        <v>16807</v>
      </c>
      <c r="BS34" s="248">
        <v>19479</v>
      </c>
      <c r="BT34" s="248">
        <v>19140</v>
      </c>
      <c r="BU34" s="248">
        <v>19136</v>
      </c>
      <c r="BV34" s="249">
        <v>16329</v>
      </c>
      <c r="BW34" s="344"/>
      <c r="BX34" s="344"/>
    </row>
    <row r="35" spans="1:76" ht="15.75" customHeight="1" x14ac:dyDescent="0.3">
      <c r="A35" s="334"/>
      <c r="B35" s="365" t="s">
        <v>131</v>
      </c>
      <c r="C35" s="366" t="s">
        <v>18</v>
      </c>
      <c r="D35" s="235">
        <v>10456</v>
      </c>
      <c r="E35" s="235">
        <v>10886</v>
      </c>
      <c r="F35" s="235">
        <v>11037</v>
      </c>
      <c r="G35" s="235">
        <v>11460</v>
      </c>
      <c r="H35" s="235">
        <v>11359</v>
      </c>
      <c r="I35" s="235">
        <v>12186</v>
      </c>
      <c r="J35" s="235">
        <v>11873</v>
      </c>
      <c r="K35" s="235">
        <v>12685</v>
      </c>
      <c r="L35" s="235">
        <v>13159</v>
      </c>
      <c r="M35" s="235">
        <v>13548</v>
      </c>
      <c r="N35" s="235">
        <v>13852</v>
      </c>
      <c r="O35" s="235">
        <v>14429</v>
      </c>
      <c r="P35" s="235">
        <v>13676</v>
      </c>
      <c r="Q35" s="235">
        <v>15157</v>
      </c>
      <c r="R35" s="235">
        <v>15425</v>
      </c>
      <c r="S35" s="235">
        <v>15510</v>
      </c>
      <c r="T35" s="235">
        <v>15083</v>
      </c>
      <c r="U35" s="235">
        <v>15972</v>
      </c>
      <c r="V35" s="235">
        <v>15631</v>
      </c>
      <c r="W35" s="235">
        <v>15620</v>
      </c>
      <c r="X35" s="235">
        <v>15642</v>
      </c>
      <c r="Y35" s="235">
        <v>16958</v>
      </c>
      <c r="Z35" s="235">
        <v>17194</v>
      </c>
      <c r="AA35" s="235">
        <v>17071</v>
      </c>
      <c r="AB35" s="235">
        <v>16650</v>
      </c>
      <c r="AC35" s="235">
        <v>17415</v>
      </c>
      <c r="AD35" s="235">
        <v>18273</v>
      </c>
      <c r="AE35" s="235">
        <v>18091</v>
      </c>
      <c r="AF35" s="235">
        <v>17807</v>
      </c>
      <c r="AG35" s="235">
        <v>18976</v>
      </c>
      <c r="AH35" s="235">
        <v>19217</v>
      </c>
      <c r="AI35" s="235">
        <v>19675</v>
      </c>
      <c r="AJ35" s="235">
        <v>19918</v>
      </c>
      <c r="AK35" s="235">
        <v>22243</v>
      </c>
      <c r="AL35" s="235">
        <v>22008</v>
      </c>
      <c r="AM35" s="235">
        <v>20562</v>
      </c>
      <c r="AN35" s="235">
        <v>19686</v>
      </c>
      <c r="AO35" s="235">
        <v>19748</v>
      </c>
      <c r="AP35" s="235">
        <v>19633</v>
      </c>
      <c r="AQ35" s="235">
        <v>19163</v>
      </c>
      <c r="AR35" s="235">
        <v>18050</v>
      </c>
      <c r="AS35" s="235">
        <v>19305</v>
      </c>
      <c r="AT35" s="235">
        <v>19048</v>
      </c>
      <c r="AU35" s="235">
        <v>18508</v>
      </c>
      <c r="AV35" s="235">
        <v>17432</v>
      </c>
      <c r="AW35" s="235">
        <v>18012</v>
      </c>
      <c r="AX35" s="235">
        <v>18054</v>
      </c>
      <c r="AY35" s="235">
        <v>17865</v>
      </c>
      <c r="AZ35" s="235">
        <v>17197</v>
      </c>
      <c r="BA35" s="235">
        <v>17299</v>
      </c>
      <c r="BB35" s="235">
        <v>17377</v>
      </c>
      <c r="BC35" s="235">
        <v>17417</v>
      </c>
      <c r="BD35" s="235">
        <v>16756</v>
      </c>
      <c r="BE35" s="235">
        <v>17623</v>
      </c>
      <c r="BF35" s="235">
        <v>17829</v>
      </c>
      <c r="BG35" s="235">
        <v>18150</v>
      </c>
      <c r="BH35" s="235">
        <v>17339</v>
      </c>
      <c r="BI35" s="429">
        <v>17371</v>
      </c>
      <c r="BJ35" s="429">
        <v>16597</v>
      </c>
      <c r="BK35" s="235">
        <v>16015</v>
      </c>
      <c r="BL35" s="235">
        <v>16425</v>
      </c>
      <c r="BM35" s="235">
        <v>16474</v>
      </c>
      <c r="BN35" s="235">
        <v>16450</v>
      </c>
      <c r="BO35" s="235">
        <v>16388</v>
      </c>
      <c r="BP35" s="235">
        <v>17136</v>
      </c>
      <c r="BQ35" s="235">
        <v>16725</v>
      </c>
      <c r="BR35" s="248">
        <v>17113</v>
      </c>
      <c r="BS35" s="248">
        <v>16881</v>
      </c>
      <c r="BT35" s="248">
        <v>17268</v>
      </c>
      <c r="BU35" s="248">
        <v>17431</v>
      </c>
      <c r="BV35" s="249">
        <v>17538</v>
      </c>
      <c r="BW35" s="344"/>
      <c r="BX35" s="344"/>
    </row>
    <row r="36" spans="1:76" ht="15.75" customHeight="1" x14ac:dyDescent="0.3">
      <c r="A36" s="334"/>
      <c r="B36" s="365" t="s">
        <v>132</v>
      </c>
      <c r="C36" s="366" t="s">
        <v>19</v>
      </c>
      <c r="D36" s="235">
        <v>6994</v>
      </c>
      <c r="E36" s="235">
        <v>7940</v>
      </c>
      <c r="F36" s="235">
        <v>9310</v>
      </c>
      <c r="G36" s="235">
        <v>10435</v>
      </c>
      <c r="H36" s="235">
        <v>7502</v>
      </c>
      <c r="I36" s="235">
        <v>8213</v>
      </c>
      <c r="J36" s="235">
        <v>8334</v>
      </c>
      <c r="K36" s="235">
        <v>9121</v>
      </c>
      <c r="L36" s="235">
        <v>9106</v>
      </c>
      <c r="M36" s="235">
        <v>8351</v>
      </c>
      <c r="N36" s="235">
        <v>8291</v>
      </c>
      <c r="O36" s="235">
        <v>8341</v>
      </c>
      <c r="P36" s="235">
        <v>9060</v>
      </c>
      <c r="Q36" s="235">
        <v>8890</v>
      </c>
      <c r="R36" s="235">
        <v>8608</v>
      </c>
      <c r="S36" s="235">
        <v>8708</v>
      </c>
      <c r="T36" s="235">
        <v>8681</v>
      </c>
      <c r="U36" s="235">
        <v>8744</v>
      </c>
      <c r="V36" s="235">
        <v>8215</v>
      </c>
      <c r="W36" s="235">
        <v>8428</v>
      </c>
      <c r="X36" s="235">
        <v>8867</v>
      </c>
      <c r="Y36" s="235">
        <v>9191</v>
      </c>
      <c r="Z36" s="235">
        <v>8762</v>
      </c>
      <c r="AA36" s="235">
        <v>8872</v>
      </c>
      <c r="AB36" s="235">
        <v>9072</v>
      </c>
      <c r="AC36" s="235">
        <v>8442</v>
      </c>
      <c r="AD36" s="235">
        <v>8292</v>
      </c>
      <c r="AE36" s="235">
        <v>8253</v>
      </c>
      <c r="AF36" s="235">
        <v>8863</v>
      </c>
      <c r="AG36" s="235">
        <v>8667</v>
      </c>
      <c r="AH36" s="235">
        <v>8913</v>
      </c>
      <c r="AI36" s="235">
        <v>9118</v>
      </c>
      <c r="AJ36" s="235">
        <v>9208</v>
      </c>
      <c r="AK36" s="235">
        <v>8519</v>
      </c>
      <c r="AL36" s="235">
        <v>8822</v>
      </c>
      <c r="AM36" s="235">
        <v>9817</v>
      </c>
      <c r="AN36" s="235">
        <v>10061</v>
      </c>
      <c r="AO36" s="235">
        <v>8694</v>
      </c>
      <c r="AP36" s="235">
        <v>9485</v>
      </c>
      <c r="AQ36" s="235">
        <v>9484</v>
      </c>
      <c r="AR36" s="235">
        <v>9673</v>
      </c>
      <c r="AS36" s="235">
        <v>8517</v>
      </c>
      <c r="AT36" s="235">
        <v>9089</v>
      </c>
      <c r="AU36" s="235">
        <v>10071</v>
      </c>
      <c r="AV36" s="235">
        <v>10968</v>
      </c>
      <c r="AW36" s="235">
        <v>10329</v>
      </c>
      <c r="AX36" s="235">
        <v>10168</v>
      </c>
      <c r="AY36" s="235">
        <v>10836</v>
      </c>
      <c r="AZ36" s="235">
        <v>10858</v>
      </c>
      <c r="BA36" s="235">
        <v>7018</v>
      </c>
      <c r="BB36" s="235">
        <v>8029</v>
      </c>
      <c r="BC36" s="235">
        <v>8656</v>
      </c>
      <c r="BD36" s="235">
        <v>8171</v>
      </c>
      <c r="BE36" s="235">
        <v>7991</v>
      </c>
      <c r="BF36" s="235">
        <v>8705</v>
      </c>
      <c r="BG36" s="235">
        <v>9683</v>
      </c>
      <c r="BH36" s="235">
        <v>10007</v>
      </c>
      <c r="BI36" s="429">
        <v>10014</v>
      </c>
      <c r="BJ36" s="429">
        <v>10840</v>
      </c>
      <c r="BK36" s="235">
        <v>11178</v>
      </c>
      <c r="BL36" s="235">
        <v>10662</v>
      </c>
      <c r="BM36" s="235">
        <v>9991</v>
      </c>
      <c r="BN36" s="235">
        <v>10684</v>
      </c>
      <c r="BO36" s="235">
        <v>11506</v>
      </c>
      <c r="BP36" s="235">
        <v>11548</v>
      </c>
      <c r="BQ36" s="235">
        <v>10121</v>
      </c>
      <c r="BR36" s="248">
        <v>10676</v>
      </c>
      <c r="BS36" s="248">
        <v>11897</v>
      </c>
      <c r="BT36" s="248">
        <v>11648</v>
      </c>
      <c r="BU36" s="248">
        <v>10590</v>
      </c>
      <c r="BV36" s="249">
        <v>11276</v>
      </c>
      <c r="BW36" s="344"/>
      <c r="BX36" s="344"/>
    </row>
    <row r="37" spans="1:76" ht="15.75" customHeight="1" x14ac:dyDescent="0.3">
      <c r="A37" s="334"/>
      <c r="B37" s="365" t="s">
        <v>133</v>
      </c>
      <c r="C37" s="366" t="s">
        <v>20</v>
      </c>
      <c r="D37" s="235">
        <v>9796</v>
      </c>
      <c r="E37" s="235">
        <v>9419</v>
      </c>
      <c r="F37" s="235">
        <v>9291</v>
      </c>
      <c r="G37" s="235">
        <v>10780</v>
      </c>
      <c r="H37" s="235">
        <v>9541</v>
      </c>
      <c r="I37" s="235">
        <v>9300</v>
      </c>
      <c r="J37" s="235">
        <v>8566</v>
      </c>
      <c r="K37" s="235">
        <v>10646</v>
      </c>
      <c r="L37" s="235">
        <v>9317</v>
      </c>
      <c r="M37" s="235">
        <v>9945</v>
      </c>
      <c r="N37" s="235">
        <v>9415</v>
      </c>
      <c r="O37" s="235">
        <v>11275</v>
      </c>
      <c r="P37" s="235">
        <v>9773</v>
      </c>
      <c r="Q37" s="235">
        <v>10245</v>
      </c>
      <c r="R37" s="235">
        <v>10102</v>
      </c>
      <c r="S37" s="235">
        <v>11140</v>
      </c>
      <c r="T37" s="235">
        <v>9109</v>
      </c>
      <c r="U37" s="235">
        <v>10428</v>
      </c>
      <c r="V37" s="235">
        <v>9177</v>
      </c>
      <c r="W37" s="235">
        <v>11183</v>
      </c>
      <c r="X37" s="235">
        <v>8837</v>
      </c>
      <c r="Y37" s="235">
        <v>10284</v>
      </c>
      <c r="Z37" s="235">
        <v>9330</v>
      </c>
      <c r="AA37" s="235">
        <v>10935</v>
      </c>
      <c r="AB37" s="235">
        <v>9318</v>
      </c>
      <c r="AC37" s="235">
        <v>10531</v>
      </c>
      <c r="AD37" s="235">
        <v>9349</v>
      </c>
      <c r="AE37" s="235">
        <v>11279</v>
      </c>
      <c r="AF37" s="235">
        <v>9328</v>
      </c>
      <c r="AG37" s="235">
        <v>11053</v>
      </c>
      <c r="AH37" s="235">
        <v>9343</v>
      </c>
      <c r="AI37" s="235">
        <v>11546</v>
      </c>
      <c r="AJ37" s="235">
        <v>10659</v>
      </c>
      <c r="AK37" s="235">
        <v>11351</v>
      </c>
      <c r="AL37" s="235">
        <v>10048</v>
      </c>
      <c r="AM37" s="235">
        <v>11637</v>
      </c>
      <c r="AN37" s="235">
        <v>10964</v>
      </c>
      <c r="AO37" s="235">
        <v>11101</v>
      </c>
      <c r="AP37" s="235">
        <v>10138</v>
      </c>
      <c r="AQ37" s="235">
        <v>12761</v>
      </c>
      <c r="AR37" s="235">
        <v>11546</v>
      </c>
      <c r="AS37" s="235">
        <v>12050</v>
      </c>
      <c r="AT37" s="235">
        <v>10085</v>
      </c>
      <c r="AU37" s="235">
        <v>11920</v>
      </c>
      <c r="AV37" s="235">
        <v>11274</v>
      </c>
      <c r="AW37" s="235">
        <v>11670</v>
      </c>
      <c r="AX37" s="235">
        <v>10036</v>
      </c>
      <c r="AY37" s="235">
        <v>11655</v>
      </c>
      <c r="AZ37" s="235">
        <v>10786</v>
      </c>
      <c r="BA37" s="235">
        <v>11101</v>
      </c>
      <c r="BB37" s="235">
        <v>9528</v>
      </c>
      <c r="BC37" s="235">
        <v>10258</v>
      </c>
      <c r="BD37" s="235">
        <v>10067</v>
      </c>
      <c r="BE37" s="235">
        <v>11022</v>
      </c>
      <c r="BF37" s="235">
        <v>10027</v>
      </c>
      <c r="BG37" s="235">
        <v>12900</v>
      </c>
      <c r="BH37" s="235">
        <v>11195</v>
      </c>
      <c r="BI37" s="429">
        <v>11383</v>
      </c>
      <c r="BJ37" s="429">
        <v>10003</v>
      </c>
      <c r="BK37" s="235">
        <v>12140</v>
      </c>
      <c r="BL37" s="235">
        <v>12144</v>
      </c>
      <c r="BM37" s="235">
        <v>12568</v>
      </c>
      <c r="BN37" s="235">
        <v>10601</v>
      </c>
      <c r="BO37" s="235">
        <v>13155</v>
      </c>
      <c r="BP37" s="235">
        <v>11752</v>
      </c>
      <c r="BQ37" s="235">
        <v>13207</v>
      </c>
      <c r="BR37" s="248">
        <v>11649</v>
      </c>
      <c r="BS37" s="248">
        <v>13612</v>
      </c>
      <c r="BT37" s="248">
        <v>11702</v>
      </c>
      <c r="BU37" s="248">
        <v>12479</v>
      </c>
      <c r="BV37" s="249">
        <v>11331</v>
      </c>
      <c r="BW37" s="344"/>
      <c r="BX37" s="344"/>
    </row>
    <row r="38" spans="1:76" ht="15.75" customHeight="1" x14ac:dyDescent="0.3">
      <c r="A38" s="334"/>
      <c r="B38" s="365" t="s">
        <v>134</v>
      </c>
      <c r="C38" s="366" t="s">
        <v>50</v>
      </c>
      <c r="D38" s="235">
        <v>14572</v>
      </c>
      <c r="E38" s="235">
        <v>17509</v>
      </c>
      <c r="F38" s="235">
        <v>14597</v>
      </c>
      <c r="G38" s="235">
        <v>16555</v>
      </c>
      <c r="H38" s="235">
        <v>14307</v>
      </c>
      <c r="I38" s="235">
        <v>17382</v>
      </c>
      <c r="J38" s="235">
        <v>14264</v>
      </c>
      <c r="K38" s="235">
        <v>15994</v>
      </c>
      <c r="L38" s="235">
        <v>14236</v>
      </c>
      <c r="M38" s="235">
        <v>17386</v>
      </c>
      <c r="N38" s="235">
        <v>14411</v>
      </c>
      <c r="O38" s="235">
        <v>15742</v>
      </c>
      <c r="P38" s="235">
        <v>14339</v>
      </c>
      <c r="Q38" s="235">
        <v>17486</v>
      </c>
      <c r="R38" s="235">
        <v>14559</v>
      </c>
      <c r="S38" s="235">
        <v>16173</v>
      </c>
      <c r="T38" s="235">
        <v>14538</v>
      </c>
      <c r="U38" s="235">
        <v>17618</v>
      </c>
      <c r="V38" s="235">
        <v>14802</v>
      </c>
      <c r="W38" s="235">
        <v>16142</v>
      </c>
      <c r="X38" s="235">
        <v>14614</v>
      </c>
      <c r="Y38" s="235">
        <v>17276</v>
      </c>
      <c r="Z38" s="235">
        <v>14948</v>
      </c>
      <c r="AA38" s="235">
        <v>16193</v>
      </c>
      <c r="AB38" s="235">
        <v>15041</v>
      </c>
      <c r="AC38" s="235">
        <v>17385</v>
      </c>
      <c r="AD38" s="235">
        <v>15414</v>
      </c>
      <c r="AE38" s="235">
        <v>16682</v>
      </c>
      <c r="AF38" s="235">
        <v>15181</v>
      </c>
      <c r="AG38" s="235">
        <v>17506</v>
      </c>
      <c r="AH38" s="235">
        <v>15529</v>
      </c>
      <c r="AI38" s="235">
        <v>16804</v>
      </c>
      <c r="AJ38" s="235">
        <v>15140</v>
      </c>
      <c r="AK38" s="235">
        <v>17488</v>
      </c>
      <c r="AL38" s="235">
        <v>15653</v>
      </c>
      <c r="AM38" s="235">
        <v>16960</v>
      </c>
      <c r="AN38" s="235">
        <v>15664</v>
      </c>
      <c r="AO38" s="235">
        <v>17802</v>
      </c>
      <c r="AP38" s="235">
        <v>16088</v>
      </c>
      <c r="AQ38" s="235">
        <v>17470</v>
      </c>
      <c r="AR38" s="235">
        <v>15651</v>
      </c>
      <c r="AS38" s="235">
        <v>17854</v>
      </c>
      <c r="AT38" s="235">
        <v>16332</v>
      </c>
      <c r="AU38" s="235">
        <v>17213</v>
      </c>
      <c r="AV38" s="235">
        <v>15914</v>
      </c>
      <c r="AW38" s="235">
        <v>18013</v>
      </c>
      <c r="AX38" s="235">
        <v>16262</v>
      </c>
      <c r="AY38" s="235">
        <v>17315</v>
      </c>
      <c r="AZ38" s="235">
        <v>15710</v>
      </c>
      <c r="BA38" s="235">
        <v>16383</v>
      </c>
      <c r="BB38" s="235">
        <v>15468</v>
      </c>
      <c r="BC38" s="235">
        <v>16565</v>
      </c>
      <c r="BD38" s="235">
        <v>15258</v>
      </c>
      <c r="BE38" s="235">
        <v>17338</v>
      </c>
      <c r="BF38" s="235">
        <v>16049</v>
      </c>
      <c r="BG38" s="235">
        <v>17210</v>
      </c>
      <c r="BH38" s="235">
        <v>15814</v>
      </c>
      <c r="BI38" s="429">
        <v>18275</v>
      </c>
      <c r="BJ38" s="429">
        <v>16820</v>
      </c>
      <c r="BK38" s="235">
        <v>17817</v>
      </c>
      <c r="BL38" s="235">
        <v>15907</v>
      </c>
      <c r="BM38" s="235">
        <v>18734</v>
      </c>
      <c r="BN38" s="235">
        <v>16654</v>
      </c>
      <c r="BO38" s="235">
        <v>18419</v>
      </c>
      <c r="BP38" s="235">
        <v>16493</v>
      </c>
      <c r="BQ38" s="235">
        <v>18700</v>
      </c>
      <c r="BR38" s="248">
        <v>16637</v>
      </c>
      <c r="BS38" s="248">
        <v>18742</v>
      </c>
      <c r="BT38" s="248">
        <v>16617</v>
      </c>
      <c r="BU38" s="248">
        <v>19162</v>
      </c>
      <c r="BV38" s="249">
        <v>16933</v>
      </c>
      <c r="BW38" s="344"/>
      <c r="BX38" s="344"/>
    </row>
    <row r="39" spans="1:76" ht="15.75" customHeight="1" x14ac:dyDescent="0.3">
      <c r="A39" s="334"/>
      <c r="B39" s="365" t="s">
        <v>135</v>
      </c>
      <c r="C39" s="366" t="s">
        <v>47</v>
      </c>
      <c r="D39" s="235">
        <v>69756</v>
      </c>
      <c r="E39" s="235">
        <v>72685</v>
      </c>
      <c r="F39" s="235">
        <v>59716</v>
      </c>
      <c r="G39" s="235">
        <v>66952</v>
      </c>
      <c r="H39" s="235">
        <v>71470</v>
      </c>
      <c r="I39" s="235">
        <v>72916</v>
      </c>
      <c r="J39" s="235">
        <v>61551</v>
      </c>
      <c r="K39" s="235">
        <v>68823</v>
      </c>
      <c r="L39" s="235">
        <v>74539</v>
      </c>
      <c r="M39" s="235">
        <v>75544</v>
      </c>
      <c r="N39" s="235">
        <v>63795</v>
      </c>
      <c r="O39" s="235">
        <v>71395</v>
      </c>
      <c r="P39" s="235">
        <v>74215</v>
      </c>
      <c r="Q39" s="235">
        <v>75220</v>
      </c>
      <c r="R39" s="235">
        <v>63085</v>
      </c>
      <c r="S39" s="235">
        <v>71188</v>
      </c>
      <c r="T39" s="235">
        <v>76633</v>
      </c>
      <c r="U39" s="235">
        <v>77305</v>
      </c>
      <c r="V39" s="235">
        <v>64634</v>
      </c>
      <c r="W39" s="235">
        <v>72647</v>
      </c>
      <c r="X39" s="235">
        <v>76804</v>
      </c>
      <c r="Y39" s="235">
        <v>79517</v>
      </c>
      <c r="Z39" s="235">
        <v>66148</v>
      </c>
      <c r="AA39" s="235">
        <v>74334</v>
      </c>
      <c r="AB39" s="235">
        <v>77310</v>
      </c>
      <c r="AC39" s="235">
        <v>79432</v>
      </c>
      <c r="AD39" s="235">
        <v>66979</v>
      </c>
      <c r="AE39" s="235">
        <v>74961</v>
      </c>
      <c r="AF39" s="235">
        <v>78002</v>
      </c>
      <c r="AG39" s="235">
        <v>80620</v>
      </c>
      <c r="AH39" s="235">
        <v>67459</v>
      </c>
      <c r="AI39" s="235">
        <v>76363</v>
      </c>
      <c r="AJ39" s="235">
        <v>79778</v>
      </c>
      <c r="AK39" s="235">
        <v>83278</v>
      </c>
      <c r="AL39" s="235">
        <v>68696</v>
      </c>
      <c r="AM39" s="235">
        <v>76636</v>
      </c>
      <c r="AN39" s="235">
        <v>80910</v>
      </c>
      <c r="AO39" s="235">
        <v>82375</v>
      </c>
      <c r="AP39" s="235">
        <v>69839</v>
      </c>
      <c r="AQ39" s="235">
        <v>78580</v>
      </c>
      <c r="AR39" s="235">
        <v>81336</v>
      </c>
      <c r="AS39" s="235">
        <v>84257</v>
      </c>
      <c r="AT39" s="235">
        <v>69857</v>
      </c>
      <c r="AU39" s="235">
        <v>80250</v>
      </c>
      <c r="AV39" s="235">
        <v>81818</v>
      </c>
      <c r="AW39" s="235">
        <v>83968</v>
      </c>
      <c r="AX39" s="235">
        <v>70177</v>
      </c>
      <c r="AY39" s="235">
        <v>79514</v>
      </c>
      <c r="AZ39" s="235">
        <v>81891</v>
      </c>
      <c r="BA39" s="235">
        <v>86284</v>
      </c>
      <c r="BB39" s="235">
        <v>71636</v>
      </c>
      <c r="BC39" s="235">
        <v>82057</v>
      </c>
      <c r="BD39" s="235">
        <v>86916</v>
      </c>
      <c r="BE39" s="235">
        <v>89197</v>
      </c>
      <c r="BF39" s="235">
        <v>73549</v>
      </c>
      <c r="BG39" s="235">
        <v>84351</v>
      </c>
      <c r="BH39" s="235">
        <v>88543</v>
      </c>
      <c r="BI39" s="429">
        <v>91404</v>
      </c>
      <c r="BJ39" s="429">
        <v>77655</v>
      </c>
      <c r="BK39" s="235">
        <v>88499</v>
      </c>
      <c r="BL39" s="235">
        <v>95830</v>
      </c>
      <c r="BM39" s="235">
        <v>94308</v>
      </c>
      <c r="BN39" s="235">
        <v>78485</v>
      </c>
      <c r="BO39" s="235">
        <v>90680</v>
      </c>
      <c r="BP39" s="235">
        <v>97505</v>
      </c>
      <c r="BQ39" s="235">
        <v>98268</v>
      </c>
      <c r="BR39" s="248">
        <v>81249</v>
      </c>
      <c r="BS39" s="248">
        <v>92500</v>
      </c>
      <c r="BT39" s="248">
        <v>97709</v>
      </c>
      <c r="BU39" s="248">
        <v>98059</v>
      </c>
      <c r="BV39" s="249">
        <v>83573</v>
      </c>
      <c r="BW39" s="344"/>
      <c r="BX39" s="344"/>
    </row>
    <row r="40" spans="1:76" ht="15.75" customHeight="1" x14ac:dyDescent="0.3">
      <c r="A40" s="334"/>
      <c r="B40" s="365" t="s">
        <v>136</v>
      </c>
      <c r="C40" s="366" t="s">
        <v>48</v>
      </c>
      <c r="D40" s="235">
        <v>145641</v>
      </c>
      <c r="E40" s="235">
        <v>134892</v>
      </c>
      <c r="F40" s="235">
        <v>109948</v>
      </c>
      <c r="G40" s="235">
        <v>136454</v>
      </c>
      <c r="H40" s="235">
        <v>147736</v>
      </c>
      <c r="I40" s="235">
        <v>134220</v>
      </c>
      <c r="J40" s="235">
        <v>111330</v>
      </c>
      <c r="K40" s="235">
        <v>137146</v>
      </c>
      <c r="L40" s="235">
        <v>144415</v>
      </c>
      <c r="M40" s="235">
        <v>133438</v>
      </c>
      <c r="N40" s="235">
        <v>109086</v>
      </c>
      <c r="O40" s="235">
        <v>135696</v>
      </c>
      <c r="P40" s="235">
        <v>144824</v>
      </c>
      <c r="Q40" s="235">
        <v>130889</v>
      </c>
      <c r="R40" s="235">
        <v>108502</v>
      </c>
      <c r="S40" s="235">
        <v>135590</v>
      </c>
      <c r="T40" s="235">
        <v>144853</v>
      </c>
      <c r="U40" s="235">
        <v>129763</v>
      </c>
      <c r="V40" s="235">
        <v>108028</v>
      </c>
      <c r="W40" s="235">
        <v>134657</v>
      </c>
      <c r="X40" s="235">
        <v>141988</v>
      </c>
      <c r="Y40" s="235">
        <v>129204</v>
      </c>
      <c r="Z40" s="235">
        <v>107504</v>
      </c>
      <c r="AA40" s="235">
        <v>133812</v>
      </c>
      <c r="AB40" s="235">
        <v>142878</v>
      </c>
      <c r="AC40" s="235">
        <v>130148</v>
      </c>
      <c r="AD40" s="235">
        <v>109365</v>
      </c>
      <c r="AE40" s="235">
        <v>135945</v>
      </c>
      <c r="AF40" s="235">
        <v>145349</v>
      </c>
      <c r="AG40" s="235">
        <v>133541</v>
      </c>
      <c r="AH40" s="235">
        <v>111393</v>
      </c>
      <c r="AI40" s="235">
        <v>140048</v>
      </c>
      <c r="AJ40" s="235">
        <v>145109</v>
      </c>
      <c r="AK40" s="235">
        <v>142024</v>
      </c>
      <c r="AL40" s="235">
        <v>114652</v>
      </c>
      <c r="AM40" s="235">
        <v>145254</v>
      </c>
      <c r="AN40" s="235">
        <v>151394</v>
      </c>
      <c r="AO40" s="235">
        <v>139279</v>
      </c>
      <c r="AP40" s="235">
        <v>117038</v>
      </c>
      <c r="AQ40" s="235">
        <v>149311</v>
      </c>
      <c r="AR40" s="235">
        <v>150369</v>
      </c>
      <c r="AS40" s="235">
        <v>142274</v>
      </c>
      <c r="AT40" s="235">
        <v>118235</v>
      </c>
      <c r="AU40" s="235">
        <v>150291</v>
      </c>
      <c r="AV40" s="235">
        <v>152996</v>
      </c>
      <c r="AW40" s="235">
        <v>141171</v>
      </c>
      <c r="AX40" s="235">
        <v>118463</v>
      </c>
      <c r="AY40" s="235">
        <v>148179</v>
      </c>
      <c r="AZ40" s="235">
        <v>148552</v>
      </c>
      <c r="BA40" s="235">
        <v>135196</v>
      </c>
      <c r="BB40" s="235">
        <v>114989</v>
      </c>
      <c r="BC40" s="235">
        <v>142103</v>
      </c>
      <c r="BD40" s="235">
        <v>145879</v>
      </c>
      <c r="BE40" s="235">
        <v>137822</v>
      </c>
      <c r="BF40" s="235">
        <v>116050</v>
      </c>
      <c r="BG40" s="235">
        <v>140419</v>
      </c>
      <c r="BH40" s="235">
        <v>144267</v>
      </c>
      <c r="BI40" s="429">
        <v>137258</v>
      </c>
      <c r="BJ40" s="429">
        <v>118909</v>
      </c>
      <c r="BK40" s="235">
        <v>144278</v>
      </c>
      <c r="BL40" s="235">
        <v>149486</v>
      </c>
      <c r="BM40" s="235">
        <v>136713</v>
      </c>
      <c r="BN40" s="235">
        <v>116007</v>
      </c>
      <c r="BO40" s="235">
        <v>144581</v>
      </c>
      <c r="BP40" s="235">
        <v>148451</v>
      </c>
      <c r="BQ40" s="235">
        <v>139758</v>
      </c>
      <c r="BR40" s="248">
        <v>118644</v>
      </c>
      <c r="BS40" s="248">
        <v>146580</v>
      </c>
      <c r="BT40" s="248">
        <v>146707</v>
      </c>
      <c r="BU40" s="248">
        <v>135801</v>
      </c>
      <c r="BV40" s="249">
        <v>119386</v>
      </c>
      <c r="BW40" s="344"/>
      <c r="BX40" s="344"/>
    </row>
    <row r="41" spans="1:76" s="44" customFormat="1" ht="15.75" customHeight="1" x14ac:dyDescent="0.3">
      <c r="A41" s="334"/>
      <c r="B41" s="365" t="s">
        <v>137</v>
      </c>
      <c r="C41" s="366" t="s">
        <v>220</v>
      </c>
      <c r="D41" s="235">
        <v>77562</v>
      </c>
      <c r="E41" s="235">
        <v>72918</v>
      </c>
      <c r="F41" s="235">
        <v>59912</v>
      </c>
      <c r="G41" s="235">
        <v>78006</v>
      </c>
      <c r="H41" s="235">
        <v>77206</v>
      </c>
      <c r="I41" s="235">
        <v>72333</v>
      </c>
      <c r="J41" s="235">
        <v>60592</v>
      </c>
      <c r="K41" s="235">
        <v>78744</v>
      </c>
      <c r="L41" s="235">
        <v>77507</v>
      </c>
      <c r="M41" s="235">
        <v>73003</v>
      </c>
      <c r="N41" s="235">
        <v>61753</v>
      </c>
      <c r="O41" s="235">
        <v>78593</v>
      </c>
      <c r="P41" s="235">
        <v>77497</v>
      </c>
      <c r="Q41" s="235">
        <v>72830</v>
      </c>
      <c r="R41" s="235">
        <v>61570</v>
      </c>
      <c r="S41" s="235">
        <v>78264</v>
      </c>
      <c r="T41" s="235">
        <v>78808</v>
      </c>
      <c r="U41" s="235">
        <v>72399</v>
      </c>
      <c r="V41" s="235">
        <v>61410</v>
      </c>
      <c r="W41" s="235">
        <v>77204</v>
      </c>
      <c r="X41" s="235">
        <v>78113</v>
      </c>
      <c r="Y41" s="235">
        <v>72997</v>
      </c>
      <c r="Z41" s="235">
        <v>61932</v>
      </c>
      <c r="AA41" s="235">
        <v>77343</v>
      </c>
      <c r="AB41" s="235">
        <v>76199</v>
      </c>
      <c r="AC41" s="235">
        <v>71385</v>
      </c>
      <c r="AD41" s="235">
        <v>61221</v>
      </c>
      <c r="AE41" s="235">
        <v>75732</v>
      </c>
      <c r="AF41" s="235">
        <v>76213</v>
      </c>
      <c r="AG41" s="235">
        <v>71648</v>
      </c>
      <c r="AH41" s="235">
        <v>60229</v>
      </c>
      <c r="AI41" s="235">
        <v>75644</v>
      </c>
      <c r="AJ41" s="235">
        <v>74595</v>
      </c>
      <c r="AK41" s="235">
        <v>72155</v>
      </c>
      <c r="AL41" s="235">
        <v>59144</v>
      </c>
      <c r="AM41" s="235">
        <v>74192</v>
      </c>
      <c r="AN41" s="235">
        <v>74780</v>
      </c>
      <c r="AO41" s="235">
        <v>69956</v>
      </c>
      <c r="AP41" s="235">
        <v>58782</v>
      </c>
      <c r="AQ41" s="235">
        <v>74651</v>
      </c>
      <c r="AR41" s="235">
        <v>73848</v>
      </c>
      <c r="AS41" s="235">
        <v>70361</v>
      </c>
      <c r="AT41" s="235">
        <v>58798</v>
      </c>
      <c r="AU41" s="235">
        <v>74153</v>
      </c>
      <c r="AV41" s="235">
        <v>74164</v>
      </c>
      <c r="AW41" s="235">
        <v>70721</v>
      </c>
      <c r="AX41" s="235">
        <v>59467</v>
      </c>
      <c r="AY41" s="235">
        <v>75087</v>
      </c>
      <c r="AZ41" s="235">
        <v>69228</v>
      </c>
      <c r="BA41" s="235">
        <v>56307</v>
      </c>
      <c r="BB41" s="235">
        <v>52477</v>
      </c>
      <c r="BC41" s="235">
        <v>65811</v>
      </c>
      <c r="BD41" s="235">
        <v>67518</v>
      </c>
      <c r="BE41" s="235">
        <v>68966</v>
      </c>
      <c r="BF41" s="235">
        <v>56314</v>
      </c>
      <c r="BG41" s="235">
        <v>70124</v>
      </c>
      <c r="BH41" s="235">
        <v>69771</v>
      </c>
      <c r="BI41" s="429">
        <v>63803</v>
      </c>
      <c r="BJ41" s="429">
        <v>53689</v>
      </c>
      <c r="BK41" s="235">
        <v>69364</v>
      </c>
      <c r="BL41" s="235">
        <v>71183</v>
      </c>
      <c r="BM41" s="235">
        <v>64243</v>
      </c>
      <c r="BN41" s="235">
        <v>53597</v>
      </c>
      <c r="BO41" s="235">
        <v>71633</v>
      </c>
      <c r="BP41" s="235">
        <v>71530</v>
      </c>
      <c r="BQ41" s="235">
        <v>67339</v>
      </c>
      <c r="BR41" s="235">
        <v>56325</v>
      </c>
      <c r="BS41" s="235">
        <v>74325</v>
      </c>
      <c r="BT41" s="235">
        <v>72247</v>
      </c>
      <c r="BU41" s="235">
        <v>66297</v>
      </c>
      <c r="BV41" s="249">
        <v>57606</v>
      </c>
      <c r="BW41" s="371"/>
      <c r="BX41" s="371"/>
    </row>
    <row r="42" spans="1:76" s="44" customFormat="1" ht="15.75" customHeight="1" x14ac:dyDescent="0.3">
      <c r="A42" s="334"/>
      <c r="B42" s="212" t="s">
        <v>138</v>
      </c>
      <c r="C42" s="192" t="s">
        <v>49</v>
      </c>
      <c r="D42" s="235" t="s">
        <v>340</v>
      </c>
      <c r="E42" s="235" t="s">
        <v>340</v>
      </c>
      <c r="F42" s="235" t="s">
        <v>340</v>
      </c>
      <c r="G42" s="235" t="s">
        <v>340</v>
      </c>
      <c r="H42" s="235" t="s">
        <v>340</v>
      </c>
      <c r="I42" s="235" t="s">
        <v>340</v>
      </c>
      <c r="J42" s="235" t="s">
        <v>340</v>
      </c>
      <c r="K42" s="235" t="s">
        <v>340</v>
      </c>
      <c r="L42" s="235" t="s">
        <v>340</v>
      </c>
      <c r="M42" s="235" t="s">
        <v>340</v>
      </c>
      <c r="N42" s="235" t="s">
        <v>340</v>
      </c>
      <c r="O42" s="235" t="s">
        <v>340</v>
      </c>
      <c r="P42" s="235" t="s">
        <v>340</v>
      </c>
      <c r="Q42" s="235" t="s">
        <v>340</v>
      </c>
      <c r="R42" s="235" t="s">
        <v>340</v>
      </c>
      <c r="S42" s="235" t="s">
        <v>340</v>
      </c>
      <c r="T42" s="235" t="s">
        <v>340</v>
      </c>
      <c r="U42" s="235" t="s">
        <v>340</v>
      </c>
      <c r="V42" s="235" t="s">
        <v>340</v>
      </c>
      <c r="W42" s="235" t="s">
        <v>340</v>
      </c>
      <c r="X42" s="235" t="s">
        <v>340</v>
      </c>
      <c r="Y42" s="235" t="s">
        <v>340</v>
      </c>
      <c r="Z42" s="235" t="s">
        <v>340</v>
      </c>
      <c r="AA42" s="235" t="s">
        <v>340</v>
      </c>
      <c r="AB42" s="235" t="s">
        <v>340</v>
      </c>
      <c r="AC42" s="235" t="s">
        <v>340</v>
      </c>
      <c r="AD42" s="235" t="s">
        <v>340</v>
      </c>
      <c r="AE42" s="235" t="s">
        <v>340</v>
      </c>
      <c r="AF42" s="235" t="s">
        <v>340</v>
      </c>
      <c r="AG42" s="235" t="s">
        <v>340</v>
      </c>
      <c r="AH42" s="235" t="s">
        <v>340</v>
      </c>
      <c r="AI42" s="235" t="s">
        <v>340</v>
      </c>
      <c r="AJ42" s="235" t="s">
        <v>340</v>
      </c>
      <c r="AK42" s="235" t="s">
        <v>340</v>
      </c>
      <c r="AL42" s="235" t="s">
        <v>340</v>
      </c>
      <c r="AM42" s="235" t="s">
        <v>340</v>
      </c>
      <c r="AN42" s="235" t="s">
        <v>340</v>
      </c>
      <c r="AO42" s="235" t="s">
        <v>340</v>
      </c>
      <c r="AP42" s="235" t="s">
        <v>340</v>
      </c>
      <c r="AQ42" s="235" t="s">
        <v>340</v>
      </c>
      <c r="AR42" s="235" t="s">
        <v>340</v>
      </c>
      <c r="AS42" s="235" t="s">
        <v>340</v>
      </c>
      <c r="AT42" s="235" t="s">
        <v>340</v>
      </c>
      <c r="AU42" s="235" t="s">
        <v>340</v>
      </c>
      <c r="AV42" s="235" t="s">
        <v>340</v>
      </c>
      <c r="AW42" s="235" t="s">
        <v>340</v>
      </c>
      <c r="AX42" s="235" t="s">
        <v>340</v>
      </c>
      <c r="AY42" s="235" t="s">
        <v>340</v>
      </c>
      <c r="AZ42" s="235" t="s">
        <v>340</v>
      </c>
      <c r="BA42" s="235" t="s">
        <v>340</v>
      </c>
      <c r="BB42" s="235" t="s">
        <v>340</v>
      </c>
      <c r="BC42" s="235" t="s">
        <v>340</v>
      </c>
      <c r="BD42" s="235" t="s">
        <v>340</v>
      </c>
      <c r="BE42" s="235" t="s">
        <v>340</v>
      </c>
      <c r="BF42" s="235" t="s">
        <v>340</v>
      </c>
      <c r="BG42" s="235"/>
      <c r="BH42" s="235" t="s">
        <v>340</v>
      </c>
      <c r="BI42" s="235" t="s">
        <v>340</v>
      </c>
      <c r="BJ42" s="235" t="s">
        <v>340</v>
      </c>
      <c r="BK42" s="235" t="s">
        <v>340</v>
      </c>
      <c r="BL42" s="235" t="s">
        <v>340</v>
      </c>
      <c r="BM42" s="235" t="s">
        <v>340</v>
      </c>
      <c r="BN42" s="235" t="s">
        <v>340</v>
      </c>
      <c r="BO42" s="235" t="s">
        <v>340</v>
      </c>
      <c r="BP42" s="235" t="s">
        <v>340</v>
      </c>
      <c r="BQ42" s="235" t="s">
        <v>340</v>
      </c>
      <c r="BR42" s="235" t="s">
        <v>340</v>
      </c>
      <c r="BS42" s="235"/>
      <c r="BT42" s="235" t="s">
        <v>340</v>
      </c>
      <c r="BU42" s="235" t="s">
        <v>340</v>
      </c>
      <c r="BV42" s="399" t="s">
        <v>340</v>
      </c>
      <c r="BW42" s="371"/>
      <c r="BX42" s="371"/>
    </row>
    <row r="43" spans="1:76" ht="15.75" customHeight="1" x14ac:dyDescent="0.3">
      <c r="A43" s="334"/>
      <c r="B43" s="367" t="s">
        <v>99</v>
      </c>
      <c r="C43" s="309" t="s">
        <v>30</v>
      </c>
      <c r="D43" s="372">
        <v>1236732</v>
      </c>
      <c r="E43" s="372">
        <v>1305852</v>
      </c>
      <c r="F43" s="372">
        <v>1160798</v>
      </c>
      <c r="G43" s="372">
        <v>1267676</v>
      </c>
      <c r="H43" s="372">
        <v>1158054</v>
      </c>
      <c r="I43" s="372">
        <v>1224504</v>
      </c>
      <c r="J43" s="372">
        <v>1109961</v>
      </c>
      <c r="K43" s="372">
        <v>1266990</v>
      </c>
      <c r="L43" s="372">
        <v>1183475</v>
      </c>
      <c r="M43" s="372">
        <v>1294037</v>
      </c>
      <c r="N43" s="372">
        <v>1189218</v>
      </c>
      <c r="O43" s="372">
        <v>1366487</v>
      </c>
      <c r="P43" s="372">
        <v>1266308</v>
      </c>
      <c r="Q43" s="372">
        <v>1340319</v>
      </c>
      <c r="R43" s="372">
        <v>1228919</v>
      </c>
      <c r="S43" s="372">
        <v>1356916</v>
      </c>
      <c r="T43" s="372">
        <v>1268580</v>
      </c>
      <c r="U43" s="372">
        <v>1329148</v>
      </c>
      <c r="V43" s="372">
        <v>1215626</v>
      </c>
      <c r="W43" s="372">
        <v>1357590</v>
      </c>
      <c r="X43" s="372">
        <v>1263600</v>
      </c>
      <c r="Y43" s="372">
        <v>1343146</v>
      </c>
      <c r="Z43" s="372">
        <v>1228332</v>
      </c>
      <c r="AA43" s="372">
        <v>1394694</v>
      </c>
      <c r="AB43" s="372">
        <v>1292566</v>
      </c>
      <c r="AC43" s="372">
        <v>1372684</v>
      </c>
      <c r="AD43" s="372">
        <v>1258731</v>
      </c>
      <c r="AE43" s="372">
        <v>1425855</v>
      </c>
      <c r="AF43" s="372">
        <v>1329359</v>
      </c>
      <c r="AG43" s="372">
        <v>1447137</v>
      </c>
      <c r="AH43" s="372">
        <v>1306318</v>
      </c>
      <c r="AI43" s="372">
        <v>1501785</v>
      </c>
      <c r="AJ43" s="372">
        <v>1361052</v>
      </c>
      <c r="AK43" s="372">
        <v>1482218</v>
      </c>
      <c r="AL43" s="372">
        <v>1329042</v>
      </c>
      <c r="AM43" s="372">
        <v>1531305</v>
      </c>
      <c r="AN43" s="372">
        <v>1419887</v>
      </c>
      <c r="AO43" s="372">
        <v>1487065</v>
      </c>
      <c r="AP43" s="372">
        <v>1347847</v>
      </c>
      <c r="AQ43" s="372">
        <v>1556207</v>
      </c>
      <c r="AR43" s="372">
        <v>1437535</v>
      </c>
      <c r="AS43" s="372">
        <v>1523540</v>
      </c>
      <c r="AT43" s="372">
        <v>1367740</v>
      </c>
      <c r="AU43" s="372">
        <v>1585060</v>
      </c>
      <c r="AV43" s="372">
        <v>1467326</v>
      </c>
      <c r="AW43" s="372">
        <v>1555969</v>
      </c>
      <c r="AX43" s="372">
        <v>1410827</v>
      </c>
      <c r="AY43" s="372">
        <v>1634001</v>
      </c>
      <c r="AZ43" s="372">
        <v>1508773</v>
      </c>
      <c r="BA43" s="372">
        <v>1444596</v>
      </c>
      <c r="BB43" s="372">
        <v>1388126</v>
      </c>
      <c r="BC43" s="372">
        <v>1609283</v>
      </c>
      <c r="BD43" s="372">
        <v>1510888</v>
      </c>
      <c r="BE43" s="372">
        <v>1606681</v>
      </c>
      <c r="BF43" s="372">
        <v>1446831</v>
      </c>
      <c r="BG43" s="372">
        <v>1697358</v>
      </c>
      <c r="BH43" s="372">
        <v>1552733</v>
      </c>
      <c r="BI43" s="372">
        <v>1630074</v>
      </c>
      <c r="BJ43" s="372">
        <v>1477029</v>
      </c>
      <c r="BK43" s="372">
        <v>1680535</v>
      </c>
      <c r="BL43" s="372">
        <v>1572609</v>
      </c>
      <c r="BM43" s="372">
        <v>1603390</v>
      </c>
      <c r="BN43" s="372">
        <v>1473235</v>
      </c>
      <c r="BO43" s="372">
        <v>1678199</v>
      </c>
      <c r="BP43" s="372">
        <v>1563558</v>
      </c>
      <c r="BQ43" s="372">
        <v>1617970</v>
      </c>
      <c r="BR43" s="260">
        <v>1496109</v>
      </c>
      <c r="BS43" s="260">
        <v>1709390</v>
      </c>
      <c r="BT43" s="260">
        <v>1564834</v>
      </c>
      <c r="BU43" s="260">
        <v>1639461</v>
      </c>
      <c r="BV43" s="261">
        <v>1535095</v>
      </c>
      <c r="BW43" s="344"/>
      <c r="BX43" s="344"/>
    </row>
    <row r="44" spans="1:76" ht="15.75" customHeight="1" x14ac:dyDescent="0.3">
      <c r="A44" s="334"/>
      <c r="B44" s="293" t="s">
        <v>51</v>
      </c>
      <c r="C44" s="192" t="s">
        <v>51</v>
      </c>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344"/>
      <c r="BX44" s="344"/>
    </row>
    <row r="45" spans="1:76" ht="15.75" customHeight="1" x14ac:dyDescent="0.3">
      <c r="A45" s="334"/>
      <c r="B45" s="293" t="s">
        <v>51</v>
      </c>
      <c r="C45" s="192" t="s">
        <v>51</v>
      </c>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430"/>
      <c r="AJ45" s="430"/>
      <c r="AK45" s="430"/>
      <c r="AL45" s="431"/>
      <c r="AM45" s="431"/>
      <c r="AN45" s="248"/>
      <c r="AO45" s="248"/>
      <c r="AP45" s="248"/>
      <c r="AQ45" s="248"/>
      <c r="AR45" s="248"/>
      <c r="AS45" s="248"/>
      <c r="AT45" s="248"/>
      <c r="AU45" s="248"/>
      <c r="AV45" s="248"/>
      <c r="AW45" s="248"/>
      <c r="AX45" s="248"/>
      <c r="AY45" s="248"/>
      <c r="AZ45" s="248"/>
      <c r="BA45" s="248"/>
      <c r="BB45" s="432"/>
      <c r="BC45" s="432"/>
      <c r="BD45" s="432"/>
      <c r="BE45" s="432"/>
      <c r="BF45" s="432"/>
      <c r="BG45" s="432"/>
      <c r="BH45" s="432"/>
      <c r="BI45" s="432"/>
      <c r="BJ45" s="432"/>
      <c r="BK45" s="432"/>
      <c r="BL45" s="432"/>
      <c r="BM45" s="432"/>
      <c r="BN45" s="432"/>
      <c r="BO45" s="432"/>
      <c r="BP45" s="433"/>
      <c r="BQ45" s="434"/>
      <c r="BR45" s="248"/>
      <c r="BS45" s="248"/>
      <c r="BT45" s="248"/>
      <c r="BU45" s="248"/>
      <c r="BV45" s="248"/>
      <c r="BW45" s="344"/>
      <c r="BX45" s="344"/>
    </row>
    <row r="46" spans="1:76" s="42" customFormat="1" ht="15.75" customHeight="1" x14ac:dyDescent="0.25">
      <c r="A46" s="334"/>
      <c r="B46" s="286" t="str">
        <f>B3</f>
        <v>GDP production approach (ESA2010)</v>
      </c>
      <c r="C46" s="286" t="str">
        <f>C3</f>
        <v>BNP från produktionssidan (ENS2010)</v>
      </c>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236"/>
      <c r="AJ46" s="236"/>
      <c r="AK46" s="236"/>
      <c r="AL46" s="431"/>
      <c r="AM46" s="431"/>
      <c r="AN46" s="236"/>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5"/>
      <c r="BM46" s="431"/>
      <c r="BN46" s="431"/>
      <c r="BO46" s="431"/>
      <c r="BP46" s="431"/>
      <c r="BQ46" s="431"/>
      <c r="BR46" s="431"/>
      <c r="BS46" s="431"/>
      <c r="BT46" s="431"/>
      <c r="BU46" s="431"/>
      <c r="BV46" s="431"/>
      <c r="BW46" s="277"/>
      <c r="BX46" s="277"/>
    </row>
    <row r="47" spans="1:76" s="42" customFormat="1" ht="15.75" customHeight="1" x14ac:dyDescent="0.25">
      <c r="A47" s="334"/>
      <c r="B47" s="286" t="str">
        <f>B4</f>
        <v>Constant prices reference year 2024, by industrial classification NACE Rev.2 and quarter</v>
      </c>
      <c r="C47" s="286" t="str">
        <f>C4</f>
        <v>Fasta priser referensår 2024, mnkr efter näringsgren SNI 2007 och kvartal</v>
      </c>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236"/>
      <c r="AJ47" s="236"/>
      <c r="AK47" s="236"/>
      <c r="AL47" s="431"/>
      <c r="AM47" s="431"/>
      <c r="AN47" s="236"/>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5"/>
      <c r="BM47" s="431"/>
      <c r="BN47" s="431"/>
      <c r="BO47" s="431"/>
      <c r="BP47" s="431"/>
      <c r="BQ47" s="431"/>
      <c r="BR47" s="431"/>
      <c r="BS47" s="431"/>
      <c r="BT47" s="431"/>
      <c r="BU47" s="431"/>
      <c r="BV47" s="431"/>
      <c r="BW47" s="277"/>
      <c r="BX47" s="277"/>
    </row>
    <row r="48" spans="1:76" s="42" customFormat="1" ht="15.75" customHeight="1" x14ac:dyDescent="0.25">
      <c r="A48" s="334"/>
      <c r="B48" s="368" t="s">
        <v>100</v>
      </c>
      <c r="C48" s="309" t="s">
        <v>173</v>
      </c>
      <c r="D48" s="260" t="str">
        <f>D5</f>
        <v>2008K1</v>
      </c>
      <c r="E48" s="260" t="str">
        <f>E5</f>
        <v>2008K2</v>
      </c>
      <c r="F48" s="260" t="str">
        <f t="shared" ref="F48:BQ48" si="0">F5</f>
        <v>2008K3</v>
      </c>
      <c r="G48" s="260" t="str">
        <f t="shared" si="0"/>
        <v>2008K4</v>
      </c>
      <c r="H48" s="260" t="str">
        <f t="shared" si="0"/>
        <v>2009K1</v>
      </c>
      <c r="I48" s="260" t="str">
        <f t="shared" si="0"/>
        <v>2009K2</v>
      </c>
      <c r="J48" s="260" t="str">
        <f t="shared" si="0"/>
        <v>2009K3</v>
      </c>
      <c r="K48" s="260" t="str">
        <f t="shared" si="0"/>
        <v>2009K4</v>
      </c>
      <c r="L48" s="260" t="str">
        <f t="shared" si="0"/>
        <v>2010K1</v>
      </c>
      <c r="M48" s="260" t="str">
        <f t="shared" si="0"/>
        <v>2010K2</v>
      </c>
      <c r="N48" s="260" t="str">
        <f t="shared" si="0"/>
        <v>2010K3</v>
      </c>
      <c r="O48" s="260" t="str">
        <f t="shared" si="0"/>
        <v>2010K4</v>
      </c>
      <c r="P48" s="260" t="str">
        <f t="shared" si="0"/>
        <v>2011K1</v>
      </c>
      <c r="Q48" s="260" t="str">
        <f t="shared" si="0"/>
        <v>2011K2</v>
      </c>
      <c r="R48" s="260" t="str">
        <f t="shared" si="0"/>
        <v>2011K3</v>
      </c>
      <c r="S48" s="260" t="str">
        <f t="shared" si="0"/>
        <v>2011K4</v>
      </c>
      <c r="T48" s="260" t="str">
        <f t="shared" si="0"/>
        <v>2012K1</v>
      </c>
      <c r="U48" s="260" t="str">
        <f t="shared" si="0"/>
        <v>2012K2</v>
      </c>
      <c r="V48" s="260" t="str">
        <f t="shared" si="0"/>
        <v>2012K3</v>
      </c>
      <c r="W48" s="260" t="str">
        <f t="shared" si="0"/>
        <v>2012K4</v>
      </c>
      <c r="X48" s="260" t="str">
        <f t="shared" si="0"/>
        <v>2013K1</v>
      </c>
      <c r="Y48" s="260" t="str">
        <f t="shared" si="0"/>
        <v>2013K2</v>
      </c>
      <c r="Z48" s="260" t="str">
        <f t="shared" si="0"/>
        <v>2013K3</v>
      </c>
      <c r="AA48" s="260" t="str">
        <f t="shared" si="0"/>
        <v>2013K4</v>
      </c>
      <c r="AB48" s="260" t="str">
        <f t="shared" si="0"/>
        <v>2014K1</v>
      </c>
      <c r="AC48" s="260" t="str">
        <f t="shared" si="0"/>
        <v>2014K2</v>
      </c>
      <c r="AD48" s="260" t="str">
        <f t="shared" si="0"/>
        <v>2014K3</v>
      </c>
      <c r="AE48" s="260" t="str">
        <f t="shared" si="0"/>
        <v>2014K4</v>
      </c>
      <c r="AF48" s="260" t="str">
        <f t="shared" si="0"/>
        <v>2015K1</v>
      </c>
      <c r="AG48" s="260" t="str">
        <f t="shared" si="0"/>
        <v>2015K2</v>
      </c>
      <c r="AH48" s="260" t="str">
        <f t="shared" si="0"/>
        <v>2015K3</v>
      </c>
      <c r="AI48" s="260" t="str">
        <f t="shared" si="0"/>
        <v>2015K4</v>
      </c>
      <c r="AJ48" s="260" t="str">
        <f t="shared" si="0"/>
        <v>2016K1</v>
      </c>
      <c r="AK48" s="260" t="str">
        <f t="shared" si="0"/>
        <v>2016K2</v>
      </c>
      <c r="AL48" s="260" t="str">
        <f t="shared" si="0"/>
        <v>2016K3</v>
      </c>
      <c r="AM48" s="260" t="str">
        <f t="shared" si="0"/>
        <v>2016K4</v>
      </c>
      <c r="AN48" s="260" t="str">
        <f t="shared" si="0"/>
        <v>2017K1</v>
      </c>
      <c r="AO48" s="260" t="str">
        <f t="shared" si="0"/>
        <v>2017K2</v>
      </c>
      <c r="AP48" s="260" t="str">
        <f t="shared" si="0"/>
        <v>2017K3</v>
      </c>
      <c r="AQ48" s="260" t="str">
        <f t="shared" si="0"/>
        <v>2017K4</v>
      </c>
      <c r="AR48" s="260" t="str">
        <f t="shared" si="0"/>
        <v>2018K1</v>
      </c>
      <c r="AS48" s="260" t="str">
        <f t="shared" si="0"/>
        <v>2018K2</v>
      </c>
      <c r="AT48" s="260" t="str">
        <f t="shared" si="0"/>
        <v>2018K3</v>
      </c>
      <c r="AU48" s="260" t="str">
        <f t="shared" si="0"/>
        <v>2018K4</v>
      </c>
      <c r="AV48" s="260" t="str">
        <f t="shared" si="0"/>
        <v>2019K1</v>
      </c>
      <c r="AW48" s="260" t="str">
        <f t="shared" si="0"/>
        <v>2019K2</v>
      </c>
      <c r="AX48" s="260" t="str">
        <f t="shared" si="0"/>
        <v>2019K3</v>
      </c>
      <c r="AY48" s="260" t="str">
        <f t="shared" si="0"/>
        <v>2019K4</v>
      </c>
      <c r="AZ48" s="260" t="str">
        <f t="shared" si="0"/>
        <v>2020K1</v>
      </c>
      <c r="BA48" s="260" t="str">
        <f t="shared" si="0"/>
        <v>2020K2</v>
      </c>
      <c r="BB48" s="260" t="str">
        <f t="shared" si="0"/>
        <v>2020K3</v>
      </c>
      <c r="BC48" s="260" t="str">
        <f t="shared" si="0"/>
        <v>2020K4</v>
      </c>
      <c r="BD48" s="260" t="str">
        <f t="shared" si="0"/>
        <v>2021K1</v>
      </c>
      <c r="BE48" s="260" t="str">
        <f t="shared" si="0"/>
        <v>2021K2</v>
      </c>
      <c r="BF48" s="260" t="str">
        <f t="shared" si="0"/>
        <v>2021K3</v>
      </c>
      <c r="BG48" s="260" t="str">
        <f t="shared" si="0"/>
        <v>2021K4</v>
      </c>
      <c r="BH48" s="260" t="str">
        <f t="shared" si="0"/>
        <v>2022K1</v>
      </c>
      <c r="BI48" s="260" t="str">
        <f t="shared" si="0"/>
        <v>2022K2</v>
      </c>
      <c r="BJ48" s="260" t="str">
        <f t="shared" si="0"/>
        <v>2022K3</v>
      </c>
      <c r="BK48" s="260" t="str">
        <f t="shared" si="0"/>
        <v>2022K4</v>
      </c>
      <c r="BL48" s="260" t="str">
        <f t="shared" si="0"/>
        <v>2023K1</v>
      </c>
      <c r="BM48" s="260" t="str">
        <f t="shared" si="0"/>
        <v>2023K2</v>
      </c>
      <c r="BN48" s="260" t="str">
        <f t="shared" si="0"/>
        <v>2023K3</v>
      </c>
      <c r="BO48" s="260" t="str">
        <f t="shared" si="0"/>
        <v>2023K4</v>
      </c>
      <c r="BP48" s="260" t="str">
        <f t="shared" si="0"/>
        <v>2024K1</v>
      </c>
      <c r="BQ48" s="260" t="str">
        <f t="shared" si="0"/>
        <v>2024K2</v>
      </c>
      <c r="BR48" s="260" t="str">
        <f t="shared" ref="BR48:BU48" si="1">BR5</f>
        <v>2024K3</v>
      </c>
      <c r="BS48" s="260" t="str">
        <f t="shared" si="1"/>
        <v>2024K4</v>
      </c>
      <c r="BT48" s="260" t="str">
        <f t="shared" si="1"/>
        <v>2025K1</v>
      </c>
      <c r="BU48" s="260" t="str">
        <f t="shared" si="1"/>
        <v>2025K2</v>
      </c>
      <c r="BV48" s="436" t="str">
        <f>BV5</f>
        <v>2025K3</v>
      </c>
      <c r="BW48" s="277"/>
      <c r="BX48" s="277"/>
    </row>
    <row r="49" spans="1:76" s="42" customFormat="1" ht="15.75" customHeight="1" x14ac:dyDescent="0.25">
      <c r="A49" s="334"/>
      <c r="B49" s="355" t="s">
        <v>91</v>
      </c>
      <c r="C49" s="356" t="s">
        <v>22</v>
      </c>
      <c r="D49" s="324">
        <v>17257.91</v>
      </c>
      <c r="E49" s="324">
        <v>18757.66</v>
      </c>
      <c r="F49" s="324">
        <v>17548.830000000002</v>
      </c>
      <c r="G49" s="324">
        <v>19077.48</v>
      </c>
      <c r="H49" s="324">
        <v>17477.86</v>
      </c>
      <c r="I49" s="324">
        <v>20567.7</v>
      </c>
      <c r="J49" s="324">
        <v>19145.419999999998</v>
      </c>
      <c r="K49" s="324">
        <v>18699.150000000001</v>
      </c>
      <c r="L49" s="324">
        <v>18278.7</v>
      </c>
      <c r="M49" s="324">
        <v>19796.900000000001</v>
      </c>
      <c r="N49" s="324">
        <v>19304.89</v>
      </c>
      <c r="O49" s="324">
        <v>18820.91</v>
      </c>
      <c r="P49" s="324">
        <v>18580.740000000002</v>
      </c>
      <c r="Q49" s="324">
        <v>20866.439999999999</v>
      </c>
      <c r="R49" s="324">
        <v>19870.39</v>
      </c>
      <c r="S49" s="324">
        <v>20517.580000000002</v>
      </c>
      <c r="T49" s="324">
        <v>19389.61</v>
      </c>
      <c r="U49" s="324">
        <v>21099.06</v>
      </c>
      <c r="V49" s="324">
        <v>19972.169999999998</v>
      </c>
      <c r="W49" s="324">
        <v>20233.63</v>
      </c>
      <c r="X49" s="324">
        <v>19841.79</v>
      </c>
      <c r="Y49" s="324">
        <v>23305.58</v>
      </c>
      <c r="Z49" s="324">
        <v>20988.880000000001</v>
      </c>
      <c r="AA49" s="324">
        <v>21882.98</v>
      </c>
      <c r="AB49" s="324">
        <v>22256.720000000001</v>
      </c>
      <c r="AC49" s="324">
        <v>26228.31</v>
      </c>
      <c r="AD49" s="324">
        <v>22015.74</v>
      </c>
      <c r="AE49" s="324">
        <v>24195.61</v>
      </c>
      <c r="AF49" s="324">
        <v>22326.36</v>
      </c>
      <c r="AG49" s="324">
        <v>27791.85</v>
      </c>
      <c r="AH49" s="324">
        <v>24428.47</v>
      </c>
      <c r="AI49" s="324">
        <v>23350.66</v>
      </c>
      <c r="AJ49" s="324">
        <v>23255.22</v>
      </c>
      <c r="AK49" s="324">
        <v>25143.23</v>
      </c>
      <c r="AL49" s="324">
        <v>23713.89</v>
      </c>
      <c r="AM49" s="324">
        <v>25488.12</v>
      </c>
      <c r="AN49" s="324">
        <v>23157.75</v>
      </c>
      <c r="AO49" s="324">
        <v>27656.639999999999</v>
      </c>
      <c r="AP49" s="324">
        <v>25392.44</v>
      </c>
      <c r="AQ49" s="324">
        <v>25055.59</v>
      </c>
      <c r="AR49" s="324">
        <v>21645.32</v>
      </c>
      <c r="AS49" s="324">
        <v>23633.65</v>
      </c>
      <c r="AT49" s="324">
        <v>21667.119999999999</v>
      </c>
      <c r="AU49" s="324">
        <v>21851.53</v>
      </c>
      <c r="AV49" s="324">
        <v>23663.4</v>
      </c>
      <c r="AW49" s="324">
        <v>24820.9</v>
      </c>
      <c r="AX49" s="324">
        <v>22535.65</v>
      </c>
      <c r="AY49" s="324">
        <v>24883.39</v>
      </c>
      <c r="AZ49" s="324">
        <v>23280.03</v>
      </c>
      <c r="BA49" s="324">
        <v>24872.39</v>
      </c>
      <c r="BB49" s="324">
        <v>22729.48</v>
      </c>
      <c r="BC49" s="324">
        <v>22603.24</v>
      </c>
      <c r="BD49" s="324">
        <v>21687.35</v>
      </c>
      <c r="BE49" s="324">
        <v>24468.15</v>
      </c>
      <c r="BF49" s="324">
        <v>22241.64</v>
      </c>
      <c r="BG49" s="324">
        <v>24016.91</v>
      </c>
      <c r="BH49" s="324">
        <v>24656.81</v>
      </c>
      <c r="BI49" s="324">
        <v>24768.79</v>
      </c>
      <c r="BJ49" s="324">
        <v>24254.58</v>
      </c>
      <c r="BK49" s="324">
        <v>26111.02</v>
      </c>
      <c r="BL49" s="324">
        <v>23900.720000000001</v>
      </c>
      <c r="BM49" s="369">
        <v>23381.86</v>
      </c>
      <c r="BN49" s="324">
        <v>22584.16</v>
      </c>
      <c r="BO49" s="369">
        <v>24085.24</v>
      </c>
      <c r="BP49" s="324">
        <v>23522</v>
      </c>
      <c r="BQ49" s="236">
        <v>22863</v>
      </c>
      <c r="BR49" s="236">
        <v>21242</v>
      </c>
      <c r="BS49" s="236">
        <v>23203</v>
      </c>
      <c r="BT49" s="236">
        <v>22226</v>
      </c>
      <c r="BU49" s="373">
        <v>21513</v>
      </c>
      <c r="BV49" s="374">
        <v>20510</v>
      </c>
      <c r="BW49" s="277"/>
      <c r="BX49" s="277"/>
    </row>
    <row r="50" spans="1:76" s="42" customFormat="1" ht="15.75" customHeight="1" x14ac:dyDescent="0.25">
      <c r="A50" s="334"/>
      <c r="B50" s="357" t="s">
        <v>92</v>
      </c>
      <c r="C50" s="358" t="s">
        <v>23</v>
      </c>
      <c r="D50" s="236">
        <v>10237.57</v>
      </c>
      <c r="E50" s="236">
        <v>11759.04</v>
      </c>
      <c r="F50" s="236">
        <v>13132.67</v>
      </c>
      <c r="G50" s="236">
        <v>10296.09</v>
      </c>
      <c r="H50" s="236">
        <v>7102.46</v>
      </c>
      <c r="I50" s="236">
        <v>9073.73</v>
      </c>
      <c r="J50" s="236">
        <v>11076.75</v>
      </c>
      <c r="K50" s="236">
        <v>12480.91</v>
      </c>
      <c r="L50" s="236">
        <v>8800.14</v>
      </c>
      <c r="M50" s="236">
        <v>13496.86</v>
      </c>
      <c r="N50" s="236">
        <v>13301.46</v>
      </c>
      <c r="O50" s="236">
        <v>11784.44</v>
      </c>
      <c r="P50" s="236">
        <v>10403.129999999999</v>
      </c>
      <c r="Q50" s="236">
        <v>11617.48</v>
      </c>
      <c r="R50" s="236">
        <v>12141.74</v>
      </c>
      <c r="S50" s="236">
        <v>11401.71</v>
      </c>
      <c r="T50" s="236">
        <v>11092.02</v>
      </c>
      <c r="U50" s="236">
        <v>10161.27</v>
      </c>
      <c r="V50" s="236">
        <v>10665.1</v>
      </c>
      <c r="W50" s="236">
        <v>11435.75</v>
      </c>
      <c r="X50" s="236">
        <v>9075.85</v>
      </c>
      <c r="Y50" s="236">
        <v>10051.24</v>
      </c>
      <c r="Z50" s="236">
        <v>10903.35</v>
      </c>
      <c r="AA50" s="236">
        <v>9039.59</v>
      </c>
      <c r="AB50" s="236">
        <v>8851.31</v>
      </c>
      <c r="AC50" s="236">
        <v>9558.84</v>
      </c>
      <c r="AD50" s="236">
        <v>8839</v>
      </c>
      <c r="AE50" s="236">
        <v>8834.9</v>
      </c>
      <c r="AF50" s="236">
        <v>9724.4</v>
      </c>
      <c r="AG50" s="236">
        <v>9893.91</v>
      </c>
      <c r="AH50" s="236">
        <v>9918.7199999999993</v>
      </c>
      <c r="AI50" s="236">
        <v>8266.98</v>
      </c>
      <c r="AJ50" s="236">
        <v>10434.19</v>
      </c>
      <c r="AK50" s="236">
        <v>9625.43</v>
      </c>
      <c r="AL50" s="236">
        <v>10414.870000000001</v>
      </c>
      <c r="AM50" s="236">
        <v>8838.4</v>
      </c>
      <c r="AN50" s="236">
        <v>9757.1299999999992</v>
      </c>
      <c r="AO50" s="236">
        <v>10957.97</v>
      </c>
      <c r="AP50" s="236">
        <v>11507.87</v>
      </c>
      <c r="AQ50" s="236">
        <v>11688.82</v>
      </c>
      <c r="AR50" s="236">
        <v>11900.52</v>
      </c>
      <c r="AS50" s="236">
        <v>10836.02</v>
      </c>
      <c r="AT50" s="236">
        <v>11662.28</v>
      </c>
      <c r="AU50" s="236">
        <v>10820.81</v>
      </c>
      <c r="AV50" s="236">
        <v>11244.66</v>
      </c>
      <c r="AW50" s="236">
        <v>11573</v>
      </c>
      <c r="AX50" s="236">
        <v>11700.78</v>
      </c>
      <c r="AY50" s="236">
        <v>10581.49</v>
      </c>
      <c r="AZ50" s="236">
        <v>11083.69</v>
      </c>
      <c r="BA50" s="236">
        <v>9966.32</v>
      </c>
      <c r="BB50" s="236">
        <v>13137.25</v>
      </c>
      <c r="BC50" s="236">
        <v>11207.84</v>
      </c>
      <c r="BD50" s="236">
        <v>12693.54</v>
      </c>
      <c r="BE50" s="236">
        <v>11273.07</v>
      </c>
      <c r="BF50" s="236">
        <v>11374.01</v>
      </c>
      <c r="BG50" s="236">
        <v>12535.55</v>
      </c>
      <c r="BH50" s="236">
        <v>11689.45</v>
      </c>
      <c r="BI50" s="236">
        <v>9529.2999999999993</v>
      </c>
      <c r="BJ50" s="236">
        <v>9789.06</v>
      </c>
      <c r="BK50" s="236">
        <v>8334.3799999999992</v>
      </c>
      <c r="BL50" s="236">
        <v>9675.44</v>
      </c>
      <c r="BM50" s="375">
        <v>7565.73</v>
      </c>
      <c r="BN50" s="236">
        <v>10371.450000000001</v>
      </c>
      <c r="BO50" s="375">
        <v>8860.75</v>
      </c>
      <c r="BP50" s="236">
        <v>6124</v>
      </c>
      <c r="BQ50" s="236">
        <v>8462</v>
      </c>
      <c r="BR50" s="236">
        <v>8897</v>
      </c>
      <c r="BS50" s="236">
        <v>9909</v>
      </c>
      <c r="BT50" s="236">
        <v>9543</v>
      </c>
      <c r="BU50" s="373">
        <v>9589</v>
      </c>
      <c r="BV50" s="374">
        <v>10409</v>
      </c>
      <c r="BW50" s="277"/>
      <c r="BX50" s="277"/>
    </row>
    <row r="51" spans="1:76" s="42" customFormat="1" ht="15.75" customHeight="1" x14ac:dyDescent="0.25">
      <c r="A51" s="334"/>
      <c r="B51" s="357" t="s">
        <v>93</v>
      </c>
      <c r="C51" s="358" t="s">
        <v>0</v>
      </c>
      <c r="D51" s="236">
        <v>214479.7</v>
      </c>
      <c r="E51" s="236">
        <v>220598.12</v>
      </c>
      <c r="F51" s="236">
        <v>182612.78</v>
      </c>
      <c r="G51" s="236">
        <v>168528.37</v>
      </c>
      <c r="H51" s="236">
        <v>151596.07999999999</v>
      </c>
      <c r="I51" s="236">
        <v>160837.09</v>
      </c>
      <c r="J51" s="236">
        <v>145478.12</v>
      </c>
      <c r="K51" s="236">
        <v>156492.24</v>
      </c>
      <c r="L51" s="236">
        <v>167772.52</v>
      </c>
      <c r="M51" s="236">
        <v>195623.49</v>
      </c>
      <c r="N51" s="236">
        <v>180905.22</v>
      </c>
      <c r="O51" s="236">
        <v>209597.27</v>
      </c>
      <c r="P51" s="236">
        <v>209363.05</v>
      </c>
      <c r="Q51" s="236">
        <v>212779.07</v>
      </c>
      <c r="R51" s="236">
        <v>184968.62</v>
      </c>
      <c r="S51" s="236">
        <v>189377.71</v>
      </c>
      <c r="T51" s="236">
        <v>190860.15</v>
      </c>
      <c r="U51" s="236">
        <v>199903.25</v>
      </c>
      <c r="V51" s="236">
        <v>175368.52</v>
      </c>
      <c r="W51" s="236">
        <v>173886.33</v>
      </c>
      <c r="X51" s="236">
        <v>179066.09</v>
      </c>
      <c r="Y51" s="236">
        <v>187210.84</v>
      </c>
      <c r="Z51" s="236">
        <v>166688.03</v>
      </c>
      <c r="AA51" s="236">
        <v>176436.33</v>
      </c>
      <c r="AB51" s="236">
        <v>173900.1</v>
      </c>
      <c r="AC51" s="236">
        <v>182832.8</v>
      </c>
      <c r="AD51" s="236">
        <v>160618.26999999999</v>
      </c>
      <c r="AE51" s="236">
        <v>177822.28</v>
      </c>
      <c r="AF51" s="236">
        <v>166359.84</v>
      </c>
      <c r="AG51" s="236">
        <v>210562.99</v>
      </c>
      <c r="AH51" s="236">
        <v>173112.33</v>
      </c>
      <c r="AI51" s="236">
        <v>191906.91</v>
      </c>
      <c r="AJ51" s="236">
        <v>180908.54</v>
      </c>
      <c r="AK51" s="236">
        <v>199301.87</v>
      </c>
      <c r="AL51" s="236">
        <v>175000.49</v>
      </c>
      <c r="AM51" s="236">
        <v>200762.62</v>
      </c>
      <c r="AN51" s="236">
        <v>197322.56</v>
      </c>
      <c r="AO51" s="236">
        <v>206264.68</v>
      </c>
      <c r="AP51" s="236">
        <v>178081.92000000001</v>
      </c>
      <c r="AQ51" s="236">
        <v>196957.03</v>
      </c>
      <c r="AR51" s="236">
        <v>206162.69</v>
      </c>
      <c r="AS51" s="236">
        <v>209322.95</v>
      </c>
      <c r="AT51" s="236">
        <v>177940.89</v>
      </c>
      <c r="AU51" s="236">
        <v>210565.89</v>
      </c>
      <c r="AV51" s="236">
        <v>204215</v>
      </c>
      <c r="AW51" s="236">
        <v>212321.8</v>
      </c>
      <c r="AX51" s="236">
        <v>178707.87</v>
      </c>
      <c r="AY51" s="236">
        <v>199754.95</v>
      </c>
      <c r="AZ51" s="236">
        <v>203182.1</v>
      </c>
      <c r="BA51" s="236">
        <v>160439.22</v>
      </c>
      <c r="BB51" s="236">
        <v>173878.7</v>
      </c>
      <c r="BC51" s="236">
        <v>206568.39</v>
      </c>
      <c r="BD51" s="236">
        <v>224841.23</v>
      </c>
      <c r="BE51" s="236">
        <v>219938.52</v>
      </c>
      <c r="BF51" s="236">
        <v>183878.91</v>
      </c>
      <c r="BG51" s="236">
        <v>218831.3</v>
      </c>
      <c r="BH51" s="236">
        <v>241138.13</v>
      </c>
      <c r="BI51" s="236">
        <v>242835.9</v>
      </c>
      <c r="BJ51" s="236">
        <v>201074.36</v>
      </c>
      <c r="BK51" s="236">
        <v>226154.08</v>
      </c>
      <c r="BL51" s="236">
        <v>228289.67</v>
      </c>
      <c r="BM51" s="375">
        <v>218358.61</v>
      </c>
      <c r="BN51" s="236">
        <v>186767.16</v>
      </c>
      <c r="BO51" s="375">
        <v>195393.31</v>
      </c>
      <c r="BP51" s="236">
        <v>222514</v>
      </c>
      <c r="BQ51" s="236">
        <v>212260</v>
      </c>
      <c r="BR51" s="236">
        <v>182924</v>
      </c>
      <c r="BS51" s="236">
        <v>213638</v>
      </c>
      <c r="BT51" s="236">
        <v>213941</v>
      </c>
      <c r="BU51" s="373">
        <v>213686</v>
      </c>
      <c r="BV51" s="374">
        <v>191354</v>
      </c>
      <c r="BW51" s="277"/>
      <c r="BX51" s="277"/>
    </row>
    <row r="52" spans="1:76" s="42" customFormat="1" ht="15.75" customHeight="1" x14ac:dyDescent="0.25">
      <c r="A52" s="334"/>
      <c r="B52" s="357" t="s">
        <v>363</v>
      </c>
      <c r="C52" s="358" t="s">
        <v>364</v>
      </c>
      <c r="D52" s="236">
        <v>48259.58</v>
      </c>
      <c r="E52" s="236">
        <v>36779.949999999997</v>
      </c>
      <c r="F52" s="236">
        <v>30583.39</v>
      </c>
      <c r="G52" s="236">
        <v>39586.47</v>
      </c>
      <c r="H52" s="236">
        <v>47612.67</v>
      </c>
      <c r="I52" s="236">
        <v>34726.57</v>
      </c>
      <c r="J52" s="236">
        <v>29850.76</v>
      </c>
      <c r="K52" s="236">
        <v>39781.43</v>
      </c>
      <c r="L52" s="236">
        <v>44137.22</v>
      </c>
      <c r="M52" s="236">
        <v>35976.26</v>
      </c>
      <c r="N52" s="236">
        <v>29974.799999999999</v>
      </c>
      <c r="O52" s="236">
        <v>41994.65</v>
      </c>
      <c r="P52" s="236">
        <v>45475.4</v>
      </c>
      <c r="Q52" s="236">
        <v>34030.78</v>
      </c>
      <c r="R52" s="236">
        <v>33056.089999999997</v>
      </c>
      <c r="S52" s="236">
        <v>43551.7</v>
      </c>
      <c r="T52" s="236">
        <v>50264.45</v>
      </c>
      <c r="U52" s="236">
        <v>41119.4</v>
      </c>
      <c r="V52" s="236">
        <v>36592.21</v>
      </c>
      <c r="W52" s="236">
        <v>48736.28</v>
      </c>
      <c r="X52" s="236">
        <v>51651.35</v>
      </c>
      <c r="Y52" s="236">
        <v>37851.620000000003</v>
      </c>
      <c r="Z52" s="236">
        <v>32906.15</v>
      </c>
      <c r="AA52" s="236">
        <v>44074.57</v>
      </c>
      <c r="AB52" s="236">
        <v>51987.21</v>
      </c>
      <c r="AC52" s="236">
        <v>38430.57</v>
      </c>
      <c r="AD52" s="236">
        <v>33541.339999999997</v>
      </c>
      <c r="AE52" s="236">
        <v>47344.88</v>
      </c>
      <c r="AF52" s="236">
        <v>52209.67</v>
      </c>
      <c r="AG52" s="236">
        <v>41941.03</v>
      </c>
      <c r="AH52" s="236">
        <v>36937.79</v>
      </c>
      <c r="AI52" s="236">
        <v>47869.98</v>
      </c>
      <c r="AJ52" s="236">
        <v>53601.72</v>
      </c>
      <c r="AK52" s="236">
        <v>37298.019999999997</v>
      </c>
      <c r="AL52" s="236">
        <v>30876.78</v>
      </c>
      <c r="AM52" s="236">
        <v>45722.38</v>
      </c>
      <c r="AN52" s="236">
        <v>50001.599999999999</v>
      </c>
      <c r="AO52" s="236">
        <v>37137.49</v>
      </c>
      <c r="AP52" s="236">
        <v>30649.19</v>
      </c>
      <c r="AQ52" s="236">
        <v>43477.3</v>
      </c>
      <c r="AR52" s="236">
        <v>47137.33</v>
      </c>
      <c r="AS52" s="236">
        <v>32640.06</v>
      </c>
      <c r="AT52" s="236">
        <v>25258.6</v>
      </c>
      <c r="AU52" s="236">
        <v>39527.760000000002</v>
      </c>
      <c r="AV52" s="236">
        <v>43784.63</v>
      </c>
      <c r="AW52" s="236">
        <v>36696.410000000003</v>
      </c>
      <c r="AX52" s="236">
        <v>33790.480000000003</v>
      </c>
      <c r="AY52" s="236">
        <v>53772.57</v>
      </c>
      <c r="AZ52" s="236">
        <v>62880.19</v>
      </c>
      <c r="BA52" s="236">
        <v>47354.92</v>
      </c>
      <c r="BB52" s="236">
        <v>41182.959999999999</v>
      </c>
      <c r="BC52" s="236">
        <v>55212.3</v>
      </c>
      <c r="BD52" s="236">
        <v>59718.62</v>
      </c>
      <c r="BE52" s="236">
        <v>40039.69</v>
      </c>
      <c r="BF52" s="236">
        <v>32244.11</v>
      </c>
      <c r="BG52" s="236">
        <v>44446.49</v>
      </c>
      <c r="BH52" s="236">
        <v>43644.29</v>
      </c>
      <c r="BI52" s="236">
        <v>33066.39</v>
      </c>
      <c r="BJ52" s="236">
        <v>31287.55</v>
      </c>
      <c r="BK52" s="236">
        <v>42198.05</v>
      </c>
      <c r="BL52" s="236">
        <v>46637.49</v>
      </c>
      <c r="BM52" s="375">
        <v>36458.85</v>
      </c>
      <c r="BN52" s="236">
        <v>33941.25</v>
      </c>
      <c r="BO52" s="375">
        <v>50471.06</v>
      </c>
      <c r="BP52" s="236">
        <v>46928</v>
      </c>
      <c r="BQ52" s="236">
        <v>37782</v>
      </c>
      <c r="BR52" s="236">
        <v>35172</v>
      </c>
      <c r="BS52" s="236">
        <v>47393</v>
      </c>
      <c r="BT52" s="236">
        <v>46929</v>
      </c>
      <c r="BU52" s="373">
        <v>36561</v>
      </c>
      <c r="BV52" s="374">
        <v>34612</v>
      </c>
      <c r="BW52" s="277"/>
      <c r="BX52" s="277"/>
    </row>
    <row r="53" spans="1:76" s="42" customFormat="1" ht="15.75" customHeight="1" x14ac:dyDescent="0.25">
      <c r="A53" s="334"/>
      <c r="B53" s="357" t="s">
        <v>95</v>
      </c>
      <c r="C53" s="358" t="s">
        <v>24</v>
      </c>
      <c r="D53" s="236">
        <v>67692.94</v>
      </c>
      <c r="E53" s="236">
        <v>76503.509999999995</v>
      </c>
      <c r="F53" s="236">
        <v>63889.95</v>
      </c>
      <c r="G53" s="236">
        <v>86011.99</v>
      </c>
      <c r="H53" s="236">
        <v>61319.27</v>
      </c>
      <c r="I53" s="236">
        <v>77493.97</v>
      </c>
      <c r="J53" s="236">
        <v>69041.509999999995</v>
      </c>
      <c r="K53" s="236">
        <v>91078.07</v>
      </c>
      <c r="L53" s="236">
        <v>59213.75</v>
      </c>
      <c r="M53" s="236">
        <v>74440.66</v>
      </c>
      <c r="N53" s="236">
        <v>69248.84</v>
      </c>
      <c r="O53" s="236">
        <v>92661.66</v>
      </c>
      <c r="P53" s="236">
        <v>61626.52</v>
      </c>
      <c r="Q53" s="236">
        <v>78887.360000000001</v>
      </c>
      <c r="R53" s="236">
        <v>71911.03</v>
      </c>
      <c r="S53" s="236">
        <v>93218.83</v>
      </c>
      <c r="T53" s="236">
        <v>65167.21</v>
      </c>
      <c r="U53" s="236">
        <v>77085.52</v>
      </c>
      <c r="V53" s="236">
        <v>70519.53</v>
      </c>
      <c r="W53" s="236">
        <v>91767.85</v>
      </c>
      <c r="X53" s="236">
        <v>60046.12</v>
      </c>
      <c r="Y53" s="236">
        <v>75209.52</v>
      </c>
      <c r="Z53" s="236">
        <v>68449.429999999993</v>
      </c>
      <c r="AA53" s="236">
        <v>88594.87</v>
      </c>
      <c r="AB53" s="236">
        <v>61098.23</v>
      </c>
      <c r="AC53" s="236">
        <v>75987.02</v>
      </c>
      <c r="AD53" s="236">
        <v>70094.8</v>
      </c>
      <c r="AE53" s="236">
        <v>94122.5</v>
      </c>
      <c r="AF53" s="236">
        <v>65901.58</v>
      </c>
      <c r="AG53" s="236">
        <v>82263.44</v>
      </c>
      <c r="AH53" s="236">
        <v>72130.009999999995</v>
      </c>
      <c r="AI53" s="236">
        <v>101055.33</v>
      </c>
      <c r="AJ53" s="236">
        <v>65214.400000000001</v>
      </c>
      <c r="AK53" s="236">
        <v>82297.38</v>
      </c>
      <c r="AL53" s="236">
        <v>70576.28</v>
      </c>
      <c r="AM53" s="236">
        <v>96870.99</v>
      </c>
      <c r="AN53" s="236">
        <v>67114.259999999995</v>
      </c>
      <c r="AO53" s="236">
        <v>84984.7</v>
      </c>
      <c r="AP53" s="236">
        <v>75365.320000000007</v>
      </c>
      <c r="AQ53" s="236">
        <v>101098.1</v>
      </c>
      <c r="AR53" s="236">
        <v>69763.81</v>
      </c>
      <c r="AS53" s="236">
        <v>87149.95</v>
      </c>
      <c r="AT53" s="236">
        <v>80208.52</v>
      </c>
      <c r="AU53" s="236">
        <v>105331.71</v>
      </c>
      <c r="AV53" s="236">
        <v>76740.94</v>
      </c>
      <c r="AW53" s="236">
        <v>90895.64</v>
      </c>
      <c r="AX53" s="236">
        <v>79700</v>
      </c>
      <c r="AY53" s="236">
        <v>106353.72</v>
      </c>
      <c r="AZ53" s="236">
        <v>75310.12</v>
      </c>
      <c r="BA53" s="236">
        <v>96130.65</v>
      </c>
      <c r="BB53" s="236">
        <v>78067.89</v>
      </c>
      <c r="BC53" s="236">
        <v>100312.25</v>
      </c>
      <c r="BD53" s="236">
        <v>71466.850000000006</v>
      </c>
      <c r="BE53" s="236">
        <v>93298.1</v>
      </c>
      <c r="BF53" s="236">
        <v>81374.36</v>
      </c>
      <c r="BG53" s="236">
        <v>108779.47</v>
      </c>
      <c r="BH53" s="236">
        <v>80448.02</v>
      </c>
      <c r="BI53" s="236">
        <v>96261.23</v>
      </c>
      <c r="BJ53" s="236">
        <v>81434.81</v>
      </c>
      <c r="BK53" s="236">
        <v>108207.65</v>
      </c>
      <c r="BL53" s="236">
        <v>80161.64</v>
      </c>
      <c r="BM53" s="375">
        <v>95989.35</v>
      </c>
      <c r="BN53" s="236">
        <v>80353.8</v>
      </c>
      <c r="BO53" s="375">
        <v>107891.55</v>
      </c>
      <c r="BP53" s="236">
        <v>76974</v>
      </c>
      <c r="BQ53" s="236">
        <v>91890</v>
      </c>
      <c r="BR53" s="236">
        <v>83347</v>
      </c>
      <c r="BS53" s="236">
        <v>105852</v>
      </c>
      <c r="BT53" s="236">
        <v>71816</v>
      </c>
      <c r="BU53" s="373">
        <v>87620</v>
      </c>
      <c r="BV53" s="374">
        <v>80271</v>
      </c>
      <c r="BW53" s="277"/>
      <c r="BX53" s="277"/>
    </row>
    <row r="54" spans="1:76" s="42" customFormat="1" ht="15.75" customHeight="1" x14ac:dyDescent="0.25">
      <c r="A54" s="334"/>
      <c r="B54" s="357" t="s">
        <v>96</v>
      </c>
      <c r="C54" s="358" t="s">
        <v>310</v>
      </c>
      <c r="D54" s="236">
        <v>52455.28</v>
      </c>
      <c r="E54" s="236">
        <v>55439.13</v>
      </c>
      <c r="F54" s="236">
        <v>52392.73</v>
      </c>
      <c r="G54" s="236">
        <v>54575.7</v>
      </c>
      <c r="H54" s="236">
        <v>46253.85</v>
      </c>
      <c r="I54" s="236">
        <v>48742.11</v>
      </c>
      <c r="J54" s="236">
        <v>46940.87</v>
      </c>
      <c r="K54" s="236">
        <v>49260.32</v>
      </c>
      <c r="L54" s="236">
        <v>45866.85</v>
      </c>
      <c r="M54" s="236">
        <v>51046.85</v>
      </c>
      <c r="N54" s="236">
        <v>51960.97</v>
      </c>
      <c r="O54" s="236">
        <v>54216.08</v>
      </c>
      <c r="P54" s="236">
        <v>51589.22</v>
      </c>
      <c r="Q54" s="236">
        <v>58800.19</v>
      </c>
      <c r="R54" s="236">
        <v>56708.83</v>
      </c>
      <c r="S54" s="236">
        <v>56756.69</v>
      </c>
      <c r="T54" s="236">
        <v>52210.44</v>
      </c>
      <c r="U54" s="236">
        <v>55599.39</v>
      </c>
      <c r="V54" s="236">
        <v>53545.84</v>
      </c>
      <c r="W54" s="236">
        <v>55995.35</v>
      </c>
      <c r="X54" s="236">
        <v>51131.49</v>
      </c>
      <c r="Y54" s="236">
        <v>58226.61</v>
      </c>
      <c r="Z54" s="236">
        <v>54767.1</v>
      </c>
      <c r="AA54" s="236">
        <v>58685.07</v>
      </c>
      <c r="AB54" s="236">
        <v>54372.639999999999</v>
      </c>
      <c r="AC54" s="236">
        <v>59988.88</v>
      </c>
      <c r="AD54" s="236">
        <v>56373.52</v>
      </c>
      <c r="AE54" s="236">
        <v>55341.63</v>
      </c>
      <c r="AF54" s="236">
        <v>55187.94</v>
      </c>
      <c r="AG54" s="236">
        <v>56056.23</v>
      </c>
      <c r="AH54" s="236">
        <v>55125.919999999998</v>
      </c>
      <c r="AI54" s="236">
        <v>54276.83</v>
      </c>
      <c r="AJ54" s="236">
        <v>51486.75</v>
      </c>
      <c r="AK54" s="236">
        <v>57734.04</v>
      </c>
      <c r="AL54" s="236">
        <v>56513.35</v>
      </c>
      <c r="AM54" s="236">
        <v>56165.58</v>
      </c>
      <c r="AN54" s="236">
        <v>54952.82</v>
      </c>
      <c r="AO54" s="236">
        <v>59110.67</v>
      </c>
      <c r="AP54" s="236">
        <v>54541.120000000003</v>
      </c>
      <c r="AQ54" s="236">
        <v>59375.63</v>
      </c>
      <c r="AR54" s="236">
        <v>56182.84</v>
      </c>
      <c r="AS54" s="236">
        <v>62481.03</v>
      </c>
      <c r="AT54" s="236">
        <v>59266.99</v>
      </c>
      <c r="AU54" s="236">
        <v>60043.71</v>
      </c>
      <c r="AV54" s="236">
        <v>58150.6</v>
      </c>
      <c r="AW54" s="236">
        <v>63145.17</v>
      </c>
      <c r="AX54" s="236">
        <v>61901.72</v>
      </c>
      <c r="AY54" s="236">
        <v>61593.27</v>
      </c>
      <c r="AZ54" s="236">
        <v>53373.42</v>
      </c>
      <c r="BA54" s="236">
        <v>42950.61</v>
      </c>
      <c r="BB54" s="236">
        <v>46211.57</v>
      </c>
      <c r="BC54" s="236">
        <v>48174.98</v>
      </c>
      <c r="BD54" s="236">
        <v>43943.17</v>
      </c>
      <c r="BE54" s="236">
        <v>48227.61</v>
      </c>
      <c r="BF54" s="236">
        <v>49523.27</v>
      </c>
      <c r="BG54" s="236">
        <v>57456.93</v>
      </c>
      <c r="BH54" s="236">
        <v>51190.5</v>
      </c>
      <c r="BI54" s="375">
        <v>59785.03</v>
      </c>
      <c r="BJ54" s="375">
        <v>55913.81</v>
      </c>
      <c r="BK54" s="375">
        <v>59461.18</v>
      </c>
      <c r="BL54" s="375">
        <v>54359.18</v>
      </c>
      <c r="BM54" s="375">
        <v>57427.06</v>
      </c>
      <c r="BN54" s="375">
        <v>53468.03</v>
      </c>
      <c r="BO54" s="375">
        <v>57405.47</v>
      </c>
      <c r="BP54" s="375">
        <v>49961</v>
      </c>
      <c r="BQ54" s="236">
        <v>52901</v>
      </c>
      <c r="BR54" s="236">
        <v>50682</v>
      </c>
      <c r="BS54" s="236">
        <v>53740</v>
      </c>
      <c r="BT54" s="236">
        <v>49521</v>
      </c>
      <c r="BU54" s="373">
        <v>51708</v>
      </c>
      <c r="BV54" s="374">
        <v>49673</v>
      </c>
      <c r="BW54" s="277"/>
      <c r="BX54" s="277"/>
    </row>
    <row r="55" spans="1:76" s="42" customFormat="1" ht="15.75" customHeight="1" x14ac:dyDescent="0.25">
      <c r="A55" s="334"/>
      <c r="B55" s="357" t="s">
        <v>97</v>
      </c>
      <c r="C55" s="358" t="s">
        <v>29</v>
      </c>
      <c r="D55" s="236">
        <v>416004.14</v>
      </c>
      <c r="E55" s="236">
        <v>464940.67</v>
      </c>
      <c r="F55" s="236">
        <v>437748.86</v>
      </c>
      <c r="G55" s="236">
        <v>474405.57</v>
      </c>
      <c r="H55" s="236">
        <v>413572.63</v>
      </c>
      <c r="I55" s="236">
        <v>457045.06</v>
      </c>
      <c r="J55" s="236">
        <v>427757.63</v>
      </c>
      <c r="K55" s="236">
        <v>480461.69</v>
      </c>
      <c r="L55" s="236">
        <v>421535.89</v>
      </c>
      <c r="M55" s="236">
        <v>476057.61</v>
      </c>
      <c r="N55" s="236">
        <v>452458.52</v>
      </c>
      <c r="O55" s="236">
        <v>503180.05</v>
      </c>
      <c r="P55" s="236">
        <v>447666.13</v>
      </c>
      <c r="Q55" s="236">
        <v>499241.57</v>
      </c>
      <c r="R55" s="236">
        <v>476220.72</v>
      </c>
      <c r="S55" s="236">
        <v>510546.76</v>
      </c>
      <c r="T55" s="236">
        <v>453611.25</v>
      </c>
      <c r="U55" s="236">
        <v>502567.54</v>
      </c>
      <c r="V55" s="236">
        <v>472938.36</v>
      </c>
      <c r="W55" s="236">
        <v>519959.24</v>
      </c>
      <c r="X55" s="236">
        <v>467253.04</v>
      </c>
      <c r="Y55" s="236">
        <v>518275.71</v>
      </c>
      <c r="Z55" s="236">
        <v>493358.17</v>
      </c>
      <c r="AA55" s="236">
        <v>555632.89</v>
      </c>
      <c r="AB55" s="236">
        <v>492810.23</v>
      </c>
      <c r="AC55" s="236">
        <v>542327.19999999995</v>
      </c>
      <c r="AD55" s="236">
        <v>517533.08</v>
      </c>
      <c r="AE55" s="236">
        <v>572802.21</v>
      </c>
      <c r="AF55" s="236">
        <v>521439.9</v>
      </c>
      <c r="AG55" s="236">
        <v>567790.31000000006</v>
      </c>
      <c r="AH55" s="236">
        <v>538814.86</v>
      </c>
      <c r="AI55" s="236">
        <v>607483.30000000005</v>
      </c>
      <c r="AJ55" s="236">
        <v>530817.76</v>
      </c>
      <c r="AK55" s="236">
        <v>596391.49</v>
      </c>
      <c r="AL55" s="236">
        <v>555285.23</v>
      </c>
      <c r="AM55" s="236">
        <v>617729.48</v>
      </c>
      <c r="AN55" s="236">
        <v>559688.54</v>
      </c>
      <c r="AO55" s="236">
        <v>591618.4</v>
      </c>
      <c r="AP55" s="236">
        <v>563911.54</v>
      </c>
      <c r="AQ55" s="236">
        <v>629185.14</v>
      </c>
      <c r="AR55" s="236">
        <v>563397.09</v>
      </c>
      <c r="AS55" s="236">
        <v>616456.69999999995</v>
      </c>
      <c r="AT55" s="236">
        <v>578750.03</v>
      </c>
      <c r="AU55" s="236">
        <v>645163.06000000006</v>
      </c>
      <c r="AV55" s="236">
        <v>582865.23</v>
      </c>
      <c r="AW55" s="236">
        <v>639353.16</v>
      </c>
      <c r="AX55" s="236">
        <v>606170.36</v>
      </c>
      <c r="AY55" s="236">
        <v>679794.37</v>
      </c>
      <c r="AZ55" s="236">
        <v>615586.61</v>
      </c>
      <c r="BA55" s="236">
        <v>605047.12</v>
      </c>
      <c r="BB55" s="236">
        <v>600184.73</v>
      </c>
      <c r="BC55" s="236">
        <v>679569.72</v>
      </c>
      <c r="BD55" s="236">
        <v>612231.65</v>
      </c>
      <c r="BE55" s="236">
        <v>677486.43</v>
      </c>
      <c r="BF55" s="236">
        <v>635995.22</v>
      </c>
      <c r="BG55" s="236">
        <v>725258.8</v>
      </c>
      <c r="BH55" s="236">
        <v>628066.93999999994</v>
      </c>
      <c r="BI55" s="375">
        <v>673832.72</v>
      </c>
      <c r="BJ55" s="375">
        <v>641921.31000000006</v>
      </c>
      <c r="BK55" s="375">
        <v>705173.75</v>
      </c>
      <c r="BL55" s="375">
        <v>646714.16</v>
      </c>
      <c r="BM55" s="375">
        <v>678573.15</v>
      </c>
      <c r="BN55" s="375">
        <v>664435.03</v>
      </c>
      <c r="BO55" s="375">
        <v>724856.24</v>
      </c>
      <c r="BP55" s="375">
        <v>652588</v>
      </c>
      <c r="BQ55" s="236">
        <v>695130</v>
      </c>
      <c r="BR55" s="236">
        <v>680618</v>
      </c>
      <c r="BS55" s="236">
        <v>740470</v>
      </c>
      <c r="BT55" s="236">
        <v>665810</v>
      </c>
      <c r="BU55" s="373">
        <v>722293</v>
      </c>
      <c r="BV55" s="374">
        <v>706176</v>
      </c>
      <c r="BW55" s="277"/>
      <c r="BX55" s="277"/>
    </row>
    <row r="56" spans="1:76" s="51" customFormat="1" ht="15.75" customHeight="1" x14ac:dyDescent="0.25">
      <c r="A56" s="334"/>
      <c r="B56" s="357" t="s">
        <v>98</v>
      </c>
      <c r="C56" s="358" t="s">
        <v>26</v>
      </c>
      <c r="D56" s="236">
        <v>288419.84000000003</v>
      </c>
      <c r="E56" s="236">
        <v>277714.68</v>
      </c>
      <c r="F56" s="236">
        <v>227303.86</v>
      </c>
      <c r="G56" s="236">
        <v>276334.48</v>
      </c>
      <c r="H56" s="236">
        <v>292274.09999999998</v>
      </c>
      <c r="I56" s="236">
        <v>276869.25</v>
      </c>
      <c r="J56" s="236">
        <v>231408</v>
      </c>
      <c r="K56" s="236">
        <v>279848.96000000002</v>
      </c>
      <c r="L56" s="236">
        <v>292915.92</v>
      </c>
      <c r="M56" s="236">
        <v>279797.28000000003</v>
      </c>
      <c r="N56" s="236">
        <v>232843.88</v>
      </c>
      <c r="O56" s="236">
        <v>281468.59000000003</v>
      </c>
      <c r="P56" s="236">
        <v>293025.58</v>
      </c>
      <c r="Q56" s="236">
        <v>276696.84000000003</v>
      </c>
      <c r="R56" s="236">
        <v>231188.72</v>
      </c>
      <c r="S56" s="236">
        <v>280905.23</v>
      </c>
      <c r="T56" s="236">
        <v>296938.23999999999</v>
      </c>
      <c r="U56" s="236">
        <v>277742.73</v>
      </c>
      <c r="V56" s="236">
        <v>232462.01</v>
      </c>
      <c r="W56" s="236">
        <v>280868.94</v>
      </c>
      <c r="X56" s="236">
        <v>293810.39</v>
      </c>
      <c r="Y56" s="236">
        <v>280185</v>
      </c>
      <c r="Z56" s="236">
        <v>234074.17</v>
      </c>
      <c r="AA56" s="236">
        <v>282186.02</v>
      </c>
      <c r="AB56" s="236">
        <v>293819.61</v>
      </c>
      <c r="AC56" s="236">
        <v>279613.59999999998</v>
      </c>
      <c r="AD56" s="236">
        <v>236235.37</v>
      </c>
      <c r="AE56" s="236">
        <v>283806.59000000003</v>
      </c>
      <c r="AF56" s="236">
        <v>297075.17</v>
      </c>
      <c r="AG56" s="236">
        <v>284500.78999999998</v>
      </c>
      <c r="AH56" s="236">
        <v>237944.52</v>
      </c>
      <c r="AI56" s="236">
        <v>289466.88</v>
      </c>
      <c r="AJ56" s="236">
        <v>297487.40000000002</v>
      </c>
      <c r="AK56" s="236">
        <v>296271.01</v>
      </c>
      <c r="AL56" s="236">
        <v>241587.85</v>
      </c>
      <c r="AM56" s="236">
        <v>293754.28000000003</v>
      </c>
      <c r="AN56" s="236">
        <v>305222.78999999998</v>
      </c>
      <c r="AO56" s="236">
        <v>290539.31</v>
      </c>
      <c r="AP56" s="236">
        <v>244820.52</v>
      </c>
      <c r="AQ56" s="236">
        <v>300468.27</v>
      </c>
      <c r="AR56" s="236">
        <v>303862.90999999997</v>
      </c>
      <c r="AS56" s="236">
        <v>295895.51</v>
      </c>
      <c r="AT56" s="236">
        <v>246011.3</v>
      </c>
      <c r="AU56" s="236">
        <v>302870.92</v>
      </c>
      <c r="AV56" s="236">
        <v>307305.13</v>
      </c>
      <c r="AW56" s="236">
        <v>294768.3</v>
      </c>
      <c r="AX56" s="236">
        <v>247157.46</v>
      </c>
      <c r="AY56" s="236">
        <v>300885.23</v>
      </c>
      <c r="AZ56" s="236">
        <v>298468.09000000003</v>
      </c>
      <c r="BA56" s="236">
        <v>278264.81</v>
      </c>
      <c r="BB56" s="236">
        <v>238957.92</v>
      </c>
      <c r="BC56" s="236">
        <v>289166.5</v>
      </c>
      <c r="BD56" s="236">
        <v>299876.98</v>
      </c>
      <c r="BE56" s="236">
        <v>295910.61</v>
      </c>
      <c r="BF56" s="236">
        <v>245772.67</v>
      </c>
      <c r="BG56" s="236">
        <v>294538.33</v>
      </c>
      <c r="BH56" s="236">
        <v>302295.32</v>
      </c>
      <c r="BI56" s="375">
        <v>292559.59999999998</v>
      </c>
      <c r="BJ56" s="375">
        <v>250314.27</v>
      </c>
      <c r="BK56" s="375">
        <v>301865.89</v>
      </c>
      <c r="BL56" s="375">
        <v>316406.78000000003</v>
      </c>
      <c r="BM56" s="375">
        <v>295450.18</v>
      </c>
      <c r="BN56" s="375">
        <v>248204</v>
      </c>
      <c r="BO56" s="375">
        <v>306678.40999999997</v>
      </c>
      <c r="BP56" s="375">
        <v>317486</v>
      </c>
      <c r="BQ56" s="236">
        <v>305365</v>
      </c>
      <c r="BR56" s="236">
        <v>256218</v>
      </c>
      <c r="BS56" s="236">
        <v>313405</v>
      </c>
      <c r="BT56" s="236">
        <v>316663</v>
      </c>
      <c r="BU56" s="373">
        <v>300157</v>
      </c>
      <c r="BV56" s="374">
        <v>260565</v>
      </c>
      <c r="BW56" s="379"/>
      <c r="BX56" s="379"/>
    </row>
    <row r="57" spans="1:76" s="45" customFormat="1" ht="15.75" customHeight="1" x14ac:dyDescent="0.3">
      <c r="A57" s="334"/>
      <c r="B57" s="359" t="s">
        <v>365</v>
      </c>
      <c r="C57" s="291" t="s">
        <v>366</v>
      </c>
      <c r="D57" s="376">
        <v>14571.68</v>
      </c>
      <c r="E57" s="236">
        <v>17508.830000000002</v>
      </c>
      <c r="F57" s="376">
        <v>14596.12</v>
      </c>
      <c r="G57" s="376">
        <v>16554.21</v>
      </c>
      <c r="H57" s="376">
        <v>14306.13</v>
      </c>
      <c r="I57" s="376">
        <v>17381.349999999999</v>
      </c>
      <c r="J57" s="376">
        <v>14263.83</v>
      </c>
      <c r="K57" s="376">
        <v>15993.35</v>
      </c>
      <c r="L57" s="376">
        <v>14235.76</v>
      </c>
      <c r="M57" s="376">
        <v>17384.939999999999</v>
      </c>
      <c r="N57" s="376">
        <v>14410.63</v>
      </c>
      <c r="O57" s="376">
        <v>15741.44</v>
      </c>
      <c r="P57" s="376">
        <v>14338.93</v>
      </c>
      <c r="Q57" s="376">
        <v>17485.39</v>
      </c>
      <c r="R57" s="376">
        <v>14558.25</v>
      </c>
      <c r="S57" s="376">
        <v>16172.42</v>
      </c>
      <c r="T57" s="376">
        <v>14537.81</v>
      </c>
      <c r="U57" s="376">
        <v>17617.87</v>
      </c>
      <c r="V57" s="376">
        <v>14801.98</v>
      </c>
      <c r="W57" s="376">
        <v>16139.95</v>
      </c>
      <c r="X57" s="376">
        <v>14613.68</v>
      </c>
      <c r="Y57" s="376">
        <v>17275.54</v>
      </c>
      <c r="Z57" s="376">
        <v>14947.81</v>
      </c>
      <c r="AA57" s="376">
        <v>16192.06</v>
      </c>
      <c r="AB57" s="376">
        <v>15040.91</v>
      </c>
      <c r="AC57" s="376">
        <v>17384.02</v>
      </c>
      <c r="AD57" s="376">
        <v>15414.02</v>
      </c>
      <c r="AE57" s="376">
        <v>16681.22</v>
      </c>
      <c r="AF57" s="376">
        <v>15180.82</v>
      </c>
      <c r="AG57" s="376">
        <v>17505.79</v>
      </c>
      <c r="AH57" s="376">
        <v>15528.17</v>
      </c>
      <c r="AI57" s="376">
        <v>16803.11</v>
      </c>
      <c r="AJ57" s="376">
        <v>15139.21</v>
      </c>
      <c r="AK57" s="376">
        <v>17487.41</v>
      </c>
      <c r="AL57" s="376">
        <v>15652.55</v>
      </c>
      <c r="AM57" s="376">
        <v>16959.84</v>
      </c>
      <c r="AN57" s="376">
        <v>15663.21</v>
      </c>
      <c r="AO57" s="376">
        <v>17801</v>
      </c>
      <c r="AP57" s="376">
        <v>16087.46</v>
      </c>
      <c r="AQ57" s="376">
        <v>17470.740000000002</v>
      </c>
      <c r="AR57" s="376">
        <v>15650.4</v>
      </c>
      <c r="AS57" s="376">
        <v>17853.37</v>
      </c>
      <c r="AT57" s="376">
        <v>16331.77</v>
      </c>
      <c r="AU57" s="376">
        <v>17212.95</v>
      </c>
      <c r="AV57" s="376">
        <v>15913.85</v>
      </c>
      <c r="AW57" s="376">
        <v>18012.22</v>
      </c>
      <c r="AX57" s="376">
        <v>16261.18</v>
      </c>
      <c r="AY57" s="376">
        <v>17315.16</v>
      </c>
      <c r="AZ57" s="376">
        <v>15709.37</v>
      </c>
      <c r="BA57" s="376">
        <v>16382.82</v>
      </c>
      <c r="BB57" s="376">
        <v>15468.11</v>
      </c>
      <c r="BC57" s="376">
        <v>16564.349999999999</v>
      </c>
      <c r="BD57" s="376">
        <v>15258.09</v>
      </c>
      <c r="BE57" s="376">
        <v>17338.009999999998</v>
      </c>
      <c r="BF57" s="376">
        <v>16048.69</v>
      </c>
      <c r="BG57" s="376">
        <v>17209.3</v>
      </c>
      <c r="BH57" s="376">
        <v>15813.74</v>
      </c>
      <c r="BI57" s="377">
        <v>18275.080000000002</v>
      </c>
      <c r="BJ57" s="377">
        <v>16819.39</v>
      </c>
      <c r="BK57" s="377">
        <v>17817.259999999998</v>
      </c>
      <c r="BL57" s="377">
        <v>15907.31</v>
      </c>
      <c r="BM57" s="377">
        <v>18733.86</v>
      </c>
      <c r="BN57" s="377">
        <v>16653.759999999998</v>
      </c>
      <c r="BO57" s="377">
        <v>18418.59</v>
      </c>
      <c r="BP57" s="377">
        <v>16493</v>
      </c>
      <c r="BQ57" s="236">
        <v>18700</v>
      </c>
      <c r="BR57" s="236">
        <v>16637</v>
      </c>
      <c r="BS57" s="236">
        <v>18742</v>
      </c>
      <c r="BT57" s="236">
        <v>16617</v>
      </c>
      <c r="BU57" s="373">
        <v>19162</v>
      </c>
      <c r="BV57" s="374">
        <v>16933</v>
      </c>
      <c r="BW57" s="273"/>
      <c r="BX57" s="273"/>
    </row>
    <row r="58" spans="1:76" ht="15.75" customHeight="1" x14ac:dyDescent="0.3">
      <c r="A58" s="334"/>
      <c r="B58" s="367" t="s">
        <v>187</v>
      </c>
      <c r="C58" s="309" t="s">
        <v>186</v>
      </c>
      <c r="D58" s="372">
        <f>D43</f>
        <v>1236732</v>
      </c>
      <c r="E58" s="372">
        <f t="shared" ref="E58:BQ58" si="2">E43</f>
        <v>1305852</v>
      </c>
      <c r="F58" s="372">
        <f t="shared" si="2"/>
        <v>1160798</v>
      </c>
      <c r="G58" s="372">
        <f t="shared" si="2"/>
        <v>1267676</v>
      </c>
      <c r="H58" s="372">
        <f t="shared" si="2"/>
        <v>1158054</v>
      </c>
      <c r="I58" s="372">
        <f t="shared" si="2"/>
        <v>1224504</v>
      </c>
      <c r="J58" s="372">
        <f t="shared" si="2"/>
        <v>1109961</v>
      </c>
      <c r="K58" s="372">
        <f t="shared" si="2"/>
        <v>1266990</v>
      </c>
      <c r="L58" s="372">
        <f t="shared" si="2"/>
        <v>1183475</v>
      </c>
      <c r="M58" s="372">
        <f t="shared" si="2"/>
        <v>1294037</v>
      </c>
      <c r="N58" s="372">
        <f t="shared" si="2"/>
        <v>1189218</v>
      </c>
      <c r="O58" s="372">
        <f t="shared" si="2"/>
        <v>1366487</v>
      </c>
      <c r="P58" s="372">
        <f t="shared" si="2"/>
        <v>1266308</v>
      </c>
      <c r="Q58" s="372">
        <f t="shared" si="2"/>
        <v>1340319</v>
      </c>
      <c r="R58" s="372">
        <f t="shared" si="2"/>
        <v>1228919</v>
      </c>
      <c r="S58" s="372">
        <f t="shared" si="2"/>
        <v>1356916</v>
      </c>
      <c r="T58" s="372">
        <f t="shared" si="2"/>
        <v>1268580</v>
      </c>
      <c r="U58" s="372">
        <f t="shared" si="2"/>
        <v>1329148</v>
      </c>
      <c r="V58" s="372">
        <f t="shared" si="2"/>
        <v>1215626</v>
      </c>
      <c r="W58" s="372">
        <f t="shared" si="2"/>
        <v>1357590</v>
      </c>
      <c r="X58" s="372">
        <f t="shared" si="2"/>
        <v>1263600</v>
      </c>
      <c r="Y58" s="372">
        <f t="shared" si="2"/>
        <v>1343146</v>
      </c>
      <c r="Z58" s="372">
        <f t="shared" si="2"/>
        <v>1228332</v>
      </c>
      <c r="AA58" s="372">
        <f t="shared" si="2"/>
        <v>1394694</v>
      </c>
      <c r="AB58" s="372">
        <f t="shared" si="2"/>
        <v>1292566</v>
      </c>
      <c r="AC58" s="372">
        <f t="shared" si="2"/>
        <v>1372684</v>
      </c>
      <c r="AD58" s="372">
        <f t="shared" si="2"/>
        <v>1258731</v>
      </c>
      <c r="AE58" s="372">
        <f t="shared" si="2"/>
        <v>1425855</v>
      </c>
      <c r="AF58" s="372">
        <f t="shared" si="2"/>
        <v>1329359</v>
      </c>
      <c r="AG58" s="372">
        <f t="shared" si="2"/>
        <v>1447137</v>
      </c>
      <c r="AH58" s="372">
        <f t="shared" si="2"/>
        <v>1306318</v>
      </c>
      <c r="AI58" s="372">
        <f t="shared" si="2"/>
        <v>1501785</v>
      </c>
      <c r="AJ58" s="372">
        <f t="shared" si="2"/>
        <v>1361052</v>
      </c>
      <c r="AK58" s="372">
        <f t="shared" si="2"/>
        <v>1482218</v>
      </c>
      <c r="AL58" s="372">
        <f t="shared" si="2"/>
        <v>1329042</v>
      </c>
      <c r="AM58" s="372">
        <f t="shared" si="2"/>
        <v>1531305</v>
      </c>
      <c r="AN58" s="372">
        <f t="shared" si="2"/>
        <v>1419887</v>
      </c>
      <c r="AO58" s="372">
        <f t="shared" si="2"/>
        <v>1487065</v>
      </c>
      <c r="AP58" s="372">
        <f t="shared" si="2"/>
        <v>1347847</v>
      </c>
      <c r="AQ58" s="372">
        <f t="shared" si="2"/>
        <v>1556207</v>
      </c>
      <c r="AR58" s="372">
        <f t="shared" si="2"/>
        <v>1437535</v>
      </c>
      <c r="AS58" s="372">
        <f t="shared" si="2"/>
        <v>1523540</v>
      </c>
      <c r="AT58" s="372">
        <f t="shared" si="2"/>
        <v>1367740</v>
      </c>
      <c r="AU58" s="372">
        <f t="shared" si="2"/>
        <v>1585060</v>
      </c>
      <c r="AV58" s="372">
        <f t="shared" si="2"/>
        <v>1467326</v>
      </c>
      <c r="AW58" s="372">
        <f t="shared" si="2"/>
        <v>1555969</v>
      </c>
      <c r="AX58" s="372">
        <f t="shared" si="2"/>
        <v>1410827</v>
      </c>
      <c r="AY58" s="372">
        <f t="shared" si="2"/>
        <v>1634001</v>
      </c>
      <c r="AZ58" s="372">
        <f t="shared" si="2"/>
        <v>1508773</v>
      </c>
      <c r="BA58" s="372">
        <f t="shared" si="2"/>
        <v>1444596</v>
      </c>
      <c r="BB58" s="372">
        <f t="shared" si="2"/>
        <v>1388126</v>
      </c>
      <c r="BC58" s="372">
        <f t="shared" si="2"/>
        <v>1609283</v>
      </c>
      <c r="BD58" s="372">
        <f t="shared" si="2"/>
        <v>1510888</v>
      </c>
      <c r="BE58" s="372">
        <f t="shared" si="2"/>
        <v>1606681</v>
      </c>
      <c r="BF58" s="372">
        <f t="shared" si="2"/>
        <v>1446831</v>
      </c>
      <c r="BG58" s="372">
        <f t="shared" si="2"/>
        <v>1697358</v>
      </c>
      <c r="BH58" s="372">
        <f t="shared" si="2"/>
        <v>1552733</v>
      </c>
      <c r="BI58" s="372">
        <f t="shared" si="2"/>
        <v>1630074</v>
      </c>
      <c r="BJ58" s="372">
        <f t="shared" si="2"/>
        <v>1477029</v>
      </c>
      <c r="BK58" s="372">
        <f t="shared" si="2"/>
        <v>1680535</v>
      </c>
      <c r="BL58" s="372">
        <f t="shared" si="2"/>
        <v>1572609</v>
      </c>
      <c r="BM58" s="372">
        <f t="shared" si="2"/>
        <v>1603390</v>
      </c>
      <c r="BN58" s="372">
        <f t="shared" si="2"/>
        <v>1473235</v>
      </c>
      <c r="BO58" s="372">
        <f t="shared" si="2"/>
        <v>1678199</v>
      </c>
      <c r="BP58" s="372">
        <f t="shared" si="2"/>
        <v>1563558</v>
      </c>
      <c r="BQ58" s="372">
        <f t="shared" si="2"/>
        <v>1617970</v>
      </c>
      <c r="BR58" s="372">
        <f>BR43</f>
        <v>1496109</v>
      </c>
      <c r="BS58" s="372">
        <f t="shared" ref="BS58:BU58" si="3">BS43</f>
        <v>1709390</v>
      </c>
      <c r="BT58" s="372">
        <f t="shared" si="3"/>
        <v>1564834</v>
      </c>
      <c r="BU58" s="372">
        <f t="shared" si="3"/>
        <v>1639461</v>
      </c>
      <c r="BV58" s="378">
        <f>BV43</f>
        <v>1535095</v>
      </c>
      <c r="BW58" s="344"/>
      <c r="BX58" s="344"/>
    </row>
    <row r="59" spans="1:76" s="45" customFormat="1" ht="15.75" customHeight="1" x14ac:dyDescent="0.3">
      <c r="A59" s="334"/>
      <c r="B59" s="192"/>
      <c r="C59" s="192"/>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row>
    <row r="60" spans="1:76" s="45" customFormat="1" ht="15.75" customHeight="1" x14ac:dyDescent="0.3">
      <c r="A60" s="334"/>
      <c r="B60" s="192" t="s">
        <v>223</v>
      </c>
      <c r="C60" s="360" t="s">
        <v>196</v>
      </c>
      <c r="D60" s="41"/>
      <c r="E60" s="46"/>
      <c r="F60" s="41"/>
      <c r="G60" s="41"/>
      <c r="H60" s="41"/>
      <c r="I60" s="41"/>
      <c r="J60" s="41"/>
      <c r="K60" s="41"/>
      <c r="L60" s="41"/>
      <c r="M60" s="41"/>
      <c r="N60" s="41"/>
      <c r="O60" s="41"/>
      <c r="P60" s="41"/>
      <c r="Q60" s="41"/>
      <c r="R60" s="41"/>
      <c r="S60" s="41"/>
      <c r="T60" s="41"/>
      <c r="U60" s="41"/>
      <c r="V60" s="41"/>
      <c r="W60" s="41"/>
      <c r="X60" s="41"/>
      <c r="Y60" s="41"/>
      <c r="Z60" s="41"/>
      <c r="AA60" s="41"/>
      <c r="AB60" s="41"/>
      <c r="AC60" s="43"/>
      <c r="AD60" s="41"/>
      <c r="AE60" s="2"/>
      <c r="AF60" s="2"/>
      <c r="AG60" s="2"/>
      <c r="AH60" s="2"/>
      <c r="AI60" s="2"/>
      <c r="AJ60" s="42"/>
      <c r="AK60" s="42"/>
      <c r="AL60" s="43"/>
      <c r="AN60" s="54"/>
      <c r="AS60" s="104"/>
      <c r="AT60" s="104"/>
      <c r="AU60" s="104"/>
      <c r="AV60" s="104"/>
      <c r="AW60" s="104"/>
      <c r="AX60" s="104"/>
      <c r="AY60" s="104"/>
      <c r="AZ60" s="104"/>
      <c r="BA60" s="104"/>
      <c r="BB60" s="104"/>
      <c r="BC60" s="104"/>
      <c r="BD60" s="104"/>
      <c r="BE60" s="104"/>
      <c r="BF60" s="104"/>
      <c r="BG60" s="104"/>
    </row>
    <row r="61" spans="1:76" s="45" customFormat="1" ht="15.75" customHeight="1" x14ac:dyDescent="0.3">
      <c r="A61"/>
      <c r="D61" s="41"/>
      <c r="E61" s="46"/>
      <c r="F61" s="41"/>
      <c r="G61" s="41"/>
      <c r="H61" s="41"/>
      <c r="I61" s="41"/>
      <c r="J61" s="41"/>
      <c r="K61" s="41"/>
      <c r="L61" s="41"/>
      <c r="M61" s="41"/>
      <c r="N61" s="41"/>
      <c r="O61" s="41"/>
      <c r="P61" s="41"/>
      <c r="Q61" s="41"/>
      <c r="R61" s="41"/>
      <c r="S61" s="41"/>
      <c r="T61" s="41"/>
      <c r="U61" s="41"/>
      <c r="V61" s="41"/>
      <c r="W61" s="41"/>
      <c r="X61" s="41"/>
      <c r="Y61" s="41"/>
      <c r="Z61" s="41"/>
      <c r="AA61" s="41"/>
      <c r="AB61" s="41"/>
      <c r="AC61" s="43"/>
      <c r="AD61" s="41"/>
      <c r="AE61" s="43"/>
      <c r="AF61" s="43"/>
      <c r="AG61" s="43"/>
      <c r="AH61" s="43"/>
      <c r="AI61" s="43"/>
      <c r="AJ61" s="42"/>
      <c r="AK61" s="42"/>
      <c r="AL61" s="43"/>
      <c r="AN61" s="54"/>
      <c r="AS61" s="48"/>
      <c r="AT61" s="48"/>
      <c r="AU61" s="48"/>
      <c r="AV61" s="48"/>
      <c r="AW61" s="48"/>
      <c r="AX61" s="48"/>
      <c r="AY61" s="48"/>
      <c r="AZ61" s="48"/>
      <c r="BA61" s="48"/>
      <c r="BB61" s="48"/>
      <c r="BC61" s="48"/>
      <c r="BD61" s="48"/>
      <c r="BE61" s="48"/>
      <c r="BF61" s="48"/>
      <c r="BG61" s="48"/>
      <c r="BI61" s="104"/>
      <c r="BM61" s="48"/>
      <c r="BR61" s="152"/>
      <c r="BS61" s="152"/>
      <c r="BT61" s="152"/>
      <c r="BU61" s="68"/>
    </row>
    <row r="62" spans="1:76" s="45" customFormat="1" ht="15.75" customHeight="1" x14ac:dyDescent="0.3">
      <c r="A62"/>
      <c r="C62" s="52"/>
      <c r="D62" s="41"/>
      <c r="E62" s="46"/>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N62" s="42"/>
    </row>
    <row r="63" spans="1:76" s="45" customFormat="1" ht="15.75" customHeight="1" x14ac:dyDescent="0.3">
      <c r="A63"/>
      <c r="B63" s="52"/>
      <c r="C63" s="52"/>
      <c r="D63" s="41"/>
      <c r="E63" s="46"/>
      <c r="F63" s="41"/>
      <c r="G63" s="41"/>
      <c r="H63" s="41"/>
      <c r="I63" s="41"/>
      <c r="J63" s="41"/>
      <c r="K63" s="41"/>
      <c r="L63" s="41"/>
      <c r="M63" s="41"/>
      <c r="N63" s="41"/>
      <c r="O63" s="41"/>
      <c r="P63" s="41"/>
      <c r="Q63" s="41"/>
      <c r="R63" s="41"/>
      <c r="S63" s="41"/>
      <c r="T63" s="41"/>
      <c r="U63" s="41"/>
      <c r="V63" s="41"/>
      <c r="W63" s="41"/>
      <c r="X63" s="41"/>
      <c r="Y63" s="41"/>
      <c r="Z63" s="41"/>
      <c r="AA63" s="41"/>
      <c r="AB63" s="55"/>
      <c r="AC63" s="41"/>
      <c r="AD63" s="41"/>
      <c r="AE63" s="41"/>
      <c r="AF63" s="41"/>
      <c r="AG63" s="41"/>
      <c r="AH63" s="41"/>
      <c r="AI63" s="41"/>
      <c r="AJ63" s="41"/>
      <c r="AK63" s="41"/>
      <c r="AN63" s="42"/>
    </row>
    <row r="64" spans="1:76" s="45" customFormat="1" ht="15.75" customHeight="1" x14ac:dyDescent="0.3">
      <c r="A64"/>
      <c r="B64" s="52"/>
      <c r="C64" s="52"/>
      <c r="D64" s="41"/>
      <c r="E64" s="46"/>
      <c r="F64" s="41"/>
      <c r="G64" s="41"/>
      <c r="H64" s="41"/>
      <c r="I64" s="41"/>
      <c r="J64" s="41"/>
      <c r="K64" s="41"/>
      <c r="L64" s="41"/>
      <c r="M64" s="41"/>
      <c r="N64" s="41"/>
      <c r="O64" s="41"/>
      <c r="P64" s="41"/>
      <c r="Q64" s="41"/>
      <c r="R64" s="41"/>
      <c r="S64" s="41"/>
      <c r="T64" s="41"/>
      <c r="U64" s="41"/>
      <c r="V64" s="41"/>
      <c r="W64" s="41"/>
      <c r="X64" s="41"/>
      <c r="Y64" s="41"/>
      <c r="Z64" s="41"/>
      <c r="AA64" s="41"/>
      <c r="AB64" s="56"/>
      <c r="AC64" s="41"/>
      <c r="AD64" s="41"/>
      <c r="AE64" s="41"/>
      <c r="AF64" s="41"/>
      <c r="AG64" s="41"/>
      <c r="AH64" s="41"/>
      <c r="AI64" s="41"/>
      <c r="AJ64" s="41"/>
      <c r="AK64" s="41"/>
      <c r="AN64" s="42"/>
    </row>
    <row r="65" spans="1:68" s="45" customFormat="1" ht="15.75" customHeight="1" x14ac:dyDescent="0.3">
      <c r="A65"/>
      <c r="B65" s="36" t="s">
        <v>87</v>
      </c>
      <c r="C65" s="36" t="s">
        <v>89</v>
      </c>
      <c r="D65" s="41"/>
      <c r="E65" s="46"/>
      <c r="F65" s="41"/>
      <c r="G65" s="41"/>
      <c r="H65" s="41"/>
      <c r="I65" s="41"/>
      <c r="J65" s="41"/>
      <c r="K65" s="41"/>
      <c r="L65" s="41"/>
      <c r="M65" s="41"/>
      <c r="N65" s="41"/>
      <c r="O65" s="41"/>
      <c r="P65" s="41"/>
      <c r="Q65" s="41"/>
      <c r="R65" s="41"/>
      <c r="S65" s="41"/>
      <c r="T65" s="41"/>
      <c r="U65" s="41"/>
      <c r="V65" s="41"/>
      <c r="W65" s="41"/>
      <c r="X65" s="41"/>
      <c r="Y65" s="41"/>
      <c r="Z65" s="41"/>
      <c r="AA65" s="41"/>
      <c r="AB65" s="57"/>
      <c r="AC65" s="41"/>
      <c r="AD65" s="41"/>
      <c r="AE65" s="41"/>
      <c r="AF65" s="41"/>
      <c r="AG65" s="41"/>
      <c r="AH65" s="41"/>
      <c r="AI65" s="41"/>
      <c r="AJ65" s="41"/>
      <c r="AK65" s="41"/>
      <c r="AN65" s="42"/>
    </row>
    <row r="66" spans="1:68" s="45" customFormat="1" ht="15.75" customHeight="1" x14ac:dyDescent="0.3">
      <c r="A66"/>
      <c r="B66" s="56">
        <v>45989</v>
      </c>
      <c r="C66" s="56">
        <f>B66</f>
        <v>45989</v>
      </c>
      <c r="D66" s="41"/>
      <c r="E66" s="46"/>
      <c r="F66" s="41"/>
      <c r="G66" s="41"/>
      <c r="H66" s="41"/>
      <c r="I66" s="41"/>
      <c r="J66" s="41"/>
      <c r="K66" s="41"/>
      <c r="L66" s="41"/>
      <c r="M66" s="41"/>
      <c r="N66" s="41"/>
      <c r="O66" s="41"/>
      <c r="P66" s="41"/>
      <c r="Q66" s="41"/>
      <c r="R66" s="41"/>
      <c r="S66" s="41"/>
      <c r="T66" s="41"/>
      <c r="U66" s="41"/>
      <c r="V66" s="41"/>
      <c r="W66" s="41"/>
      <c r="X66" s="41"/>
      <c r="Y66" s="41"/>
      <c r="Z66" s="41"/>
      <c r="AA66" s="41"/>
      <c r="AB66" s="55"/>
      <c r="AC66" s="41"/>
      <c r="AD66" s="41"/>
      <c r="AE66" s="41"/>
      <c r="AF66" s="41"/>
      <c r="AG66" s="41"/>
      <c r="AH66" s="41"/>
      <c r="AI66" s="41"/>
      <c r="AJ66" s="41"/>
      <c r="AK66" s="41"/>
      <c r="AN66" s="42"/>
    </row>
    <row r="67" spans="1:68" s="45" customFormat="1" ht="15.75" customHeight="1" x14ac:dyDescent="0.3">
      <c r="A67"/>
      <c r="B67" s="37"/>
      <c r="C67" s="37"/>
      <c r="D67" s="41"/>
      <c r="E67" s="46"/>
      <c r="F67" s="41"/>
      <c r="G67" s="41"/>
      <c r="H67" s="41"/>
      <c r="I67" s="41"/>
      <c r="J67" s="41"/>
      <c r="K67" s="41"/>
      <c r="L67" s="41"/>
      <c r="M67" s="41"/>
      <c r="N67" s="41"/>
      <c r="O67" s="41"/>
      <c r="P67" s="41"/>
      <c r="Q67" s="41"/>
      <c r="R67" s="41"/>
      <c r="S67" s="41"/>
      <c r="T67" s="41"/>
      <c r="U67" s="41"/>
      <c r="V67" s="41"/>
      <c r="W67" s="41"/>
      <c r="X67" s="41"/>
      <c r="Y67" s="41"/>
      <c r="Z67" s="41"/>
      <c r="AA67" s="41"/>
      <c r="AB67" s="57"/>
      <c r="AC67" s="41"/>
      <c r="AD67" s="41"/>
      <c r="AE67" s="41"/>
      <c r="AF67" s="41"/>
      <c r="AG67" s="41"/>
      <c r="AH67" s="41"/>
      <c r="AI67" s="41"/>
      <c r="AJ67" s="41"/>
      <c r="AK67" s="41"/>
      <c r="AN67" s="42"/>
    </row>
    <row r="68" spans="1:68" s="45" customFormat="1" ht="15.75" customHeight="1" x14ac:dyDescent="0.3">
      <c r="A68"/>
      <c r="B68" s="36" t="s">
        <v>88</v>
      </c>
      <c r="C68" s="36" t="s">
        <v>90</v>
      </c>
      <c r="D68" s="41"/>
      <c r="E68" s="53"/>
      <c r="F68" s="41"/>
      <c r="G68" s="41"/>
      <c r="H68" s="41"/>
      <c r="I68" s="41"/>
      <c r="J68" s="41"/>
      <c r="K68" s="41"/>
      <c r="L68" s="41"/>
      <c r="M68" s="41"/>
      <c r="N68" s="41"/>
      <c r="O68" s="41"/>
      <c r="P68" s="41"/>
      <c r="Q68" s="41"/>
      <c r="R68" s="41"/>
      <c r="S68" s="41"/>
      <c r="T68" s="41"/>
      <c r="U68" s="41"/>
      <c r="V68" s="41"/>
      <c r="W68" s="41"/>
      <c r="X68" s="41"/>
      <c r="Y68" s="41"/>
      <c r="Z68" s="41"/>
      <c r="AA68" s="41"/>
      <c r="AB68" s="57"/>
      <c r="AC68" s="41"/>
      <c r="AD68" s="41"/>
      <c r="AE68" s="41"/>
      <c r="AF68" s="41"/>
      <c r="AG68" s="41"/>
      <c r="AH68" s="41"/>
      <c r="AI68" s="41"/>
      <c r="AJ68" s="41"/>
      <c r="AK68" s="41"/>
      <c r="AN68" s="42"/>
    </row>
    <row r="69" spans="1:68" s="45" customFormat="1" ht="15.75" customHeight="1" x14ac:dyDescent="0.3">
      <c r="A69"/>
      <c r="B69" s="37" t="s">
        <v>153</v>
      </c>
      <c r="C69" s="37" t="s">
        <v>211</v>
      </c>
      <c r="D69" s="41"/>
      <c r="E69" s="53"/>
      <c r="F69" s="41"/>
      <c r="G69" s="41"/>
      <c r="H69" s="41"/>
      <c r="I69" s="41"/>
      <c r="J69" s="41"/>
      <c r="K69" s="41"/>
      <c r="L69" s="41"/>
      <c r="M69" s="41"/>
      <c r="N69" s="41"/>
      <c r="O69" s="41"/>
      <c r="P69" s="41"/>
      <c r="Q69" s="41"/>
      <c r="R69" s="41"/>
      <c r="S69" s="41"/>
      <c r="T69" s="41"/>
      <c r="U69" s="41"/>
      <c r="V69" s="41"/>
      <c r="W69" s="41"/>
      <c r="X69" s="41"/>
      <c r="Y69" s="41"/>
      <c r="Z69" s="41"/>
      <c r="AA69" s="41"/>
      <c r="AB69" s="55"/>
      <c r="AC69" s="41"/>
      <c r="AD69" s="41"/>
      <c r="AE69" s="41"/>
      <c r="AF69" s="41"/>
      <c r="AG69" s="41"/>
      <c r="AH69" s="41"/>
      <c r="AI69" s="41"/>
      <c r="AJ69" s="41"/>
      <c r="AK69" s="41"/>
      <c r="AN69" s="42"/>
    </row>
    <row r="70" spans="1:68" s="45" customFormat="1" ht="15.75" customHeight="1" x14ac:dyDescent="0.3">
      <c r="A70"/>
      <c r="B70" s="28"/>
      <c r="C70" s="39"/>
      <c r="D70" s="41"/>
      <c r="E70" s="53"/>
      <c r="F70" s="41"/>
      <c r="G70" s="41"/>
      <c r="H70" s="41"/>
      <c r="I70" s="41"/>
      <c r="J70" s="41"/>
      <c r="K70" s="41"/>
      <c r="L70" s="41"/>
      <c r="M70" s="41"/>
      <c r="N70" s="41"/>
      <c r="O70" s="41"/>
      <c r="P70" s="41"/>
      <c r="Q70" s="41"/>
      <c r="R70" s="41"/>
      <c r="S70" s="41"/>
      <c r="T70" s="41"/>
      <c r="U70" s="41"/>
      <c r="V70" s="41"/>
      <c r="W70" s="41"/>
      <c r="X70" s="41"/>
      <c r="Y70" s="41"/>
      <c r="Z70" s="41"/>
      <c r="AA70" s="41"/>
      <c r="AB70" s="58"/>
      <c r="AC70" s="41"/>
      <c r="AD70" s="41"/>
      <c r="AE70" s="41"/>
      <c r="AF70" s="41"/>
      <c r="AG70" s="41"/>
      <c r="AH70" s="41"/>
      <c r="AI70" s="41"/>
      <c r="AJ70" s="41"/>
      <c r="AK70" s="41"/>
      <c r="AN70" s="42"/>
    </row>
    <row r="71" spans="1:68" s="45" customFormat="1" ht="15.75" customHeight="1" x14ac:dyDescent="0.3">
      <c r="A71"/>
      <c r="B71" s="36" t="s">
        <v>34</v>
      </c>
      <c r="C71" s="36" t="s">
        <v>33</v>
      </c>
      <c r="D71" s="41"/>
      <c r="E71" s="41"/>
      <c r="F71" s="41"/>
      <c r="G71" s="41"/>
      <c r="H71" s="41"/>
      <c r="I71" s="41"/>
      <c r="J71" s="41"/>
      <c r="K71" s="41"/>
      <c r="L71" s="41"/>
      <c r="M71" s="41"/>
      <c r="N71" s="41"/>
      <c r="O71" s="41"/>
      <c r="P71" s="41"/>
      <c r="Q71" s="41"/>
      <c r="R71" s="41"/>
      <c r="S71" s="41"/>
      <c r="T71" s="41"/>
      <c r="U71" s="41"/>
      <c r="V71" s="41"/>
      <c r="W71" s="41"/>
      <c r="X71" s="41"/>
      <c r="Y71" s="41"/>
      <c r="Z71" s="41"/>
      <c r="AA71" s="41"/>
      <c r="AB71" s="58"/>
      <c r="AC71" s="41"/>
      <c r="AD71" s="41"/>
      <c r="AE71" s="41"/>
      <c r="AF71" s="41"/>
      <c r="AG71" s="41"/>
      <c r="AH71" s="41"/>
      <c r="AI71" s="41"/>
      <c r="AJ71" s="41"/>
      <c r="AK71" s="41"/>
      <c r="AN71" s="42"/>
    </row>
    <row r="72" spans="1:68" s="45" customFormat="1" ht="15.75" customHeight="1" x14ac:dyDescent="0.3">
      <c r="A72"/>
      <c r="B72" s="37" t="s">
        <v>177</v>
      </c>
      <c r="C72" s="37" t="s">
        <v>177</v>
      </c>
      <c r="D72" s="41"/>
      <c r="E72" s="41"/>
      <c r="F72" s="41"/>
      <c r="G72" s="41"/>
      <c r="H72" s="41"/>
      <c r="I72" s="41"/>
      <c r="J72" s="41"/>
      <c r="K72" s="41"/>
      <c r="L72" s="41"/>
      <c r="M72" s="41"/>
      <c r="N72" s="41"/>
      <c r="O72" s="41"/>
      <c r="P72" s="41"/>
      <c r="Q72" s="41"/>
      <c r="R72" s="41"/>
      <c r="S72" s="41"/>
      <c r="T72" s="41"/>
      <c r="U72" s="41"/>
      <c r="V72" s="41"/>
      <c r="W72" s="41"/>
      <c r="X72" s="41"/>
      <c r="Y72" s="41"/>
      <c r="Z72" s="41"/>
      <c r="AA72" s="41"/>
      <c r="AB72" s="58"/>
      <c r="AC72" s="41"/>
      <c r="AD72" s="41"/>
      <c r="AE72" s="41"/>
      <c r="AF72" s="41"/>
      <c r="AG72" s="41"/>
      <c r="AH72" s="41"/>
      <c r="AI72" s="41"/>
      <c r="AJ72" s="41"/>
      <c r="AK72" s="41"/>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51"/>
      <c r="BM72" s="42"/>
      <c r="BN72" s="42"/>
      <c r="BO72" s="42"/>
      <c r="BP72" s="42"/>
    </row>
    <row r="73" spans="1:68" ht="15.75" customHeight="1" x14ac:dyDescent="0.3">
      <c r="B73" s="37" t="s">
        <v>208</v>
      </c>
      <c r="C73" s="37" t="s">
        <v>178</v>
      </c>
    </row>
    <row r="74" spans="1:68" ht="15.75" customHeight="1" x14ac:dyDescent="0.3">
      <c r="B74" s="37" t="s">
        <v>209</v>
      </c>
      <c r="C74" s="37" t="s">
        <v>179</v>
      </c>
    </row>
    <row r="75" spans="1:68" ht="15.75" customHeight="1" x14ac:dyDescent="0.3">
      <c r="B75" s="37" t="s">
        <v>180</v>
      </c>
      <c r="C75" s="37" t="s">
        <v>180</v>
      </c>
    </row>
    <row r="76" spans="1:68" ht="15.75" customHeight="1" x14ac:dyDescent="0.3">
      <c r="B76" s="37" t="s">
        <v>208</v>
      </c>
      <c r="C76" s="37" t="s">
        <v>178</v>
      </c>
    </row>
    <row r="77" spans="1:68" ht="15.75" customHeight="1" x14ac:dyDescent="0.3">
      <c r="B77" s="37" t="s">
        <v>210</v>
      </c>
      <c r="C77" s="37" t="s">
        <v>181</v>
      </c>
    </row>
    <row r="78" spans="1:68" ht="15.75" customHeight="1" x14ac:dyDescent="0.3"/>
    <row r="79" spans="1:68" ht="15.75" customHeight="1" x14ac:dyDescent="0.3"/>
    <row r="80" spans="1:68" ht="15.75" customHeight="1" x14ac:dyDescent="0.3"/>
  </sheetData>
  <phoneticPr fontId="47"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X94"/>
  <sheetViews>
    <sheetView zoomScale="80" zoomScaleNormal="80" workbookViewId="0">
      <pane xSplit="3" ySplit="5" topLeftCell="D6" activePane="bottomRight" state="frozen"/>
      <selection pane="topRight"/>
      <selection pane="bottomLeft"/>
      <selection pane="bottomRight"/>
    </sheetView>
  </sheetViews>
  <sheetFormatPr defaultColWidth="9.21875" defaultRowHeight="13.8" x14ac:dyDescent="0.3"/>
  <cols>
    <col min="1" max="1" width="1.77734375" style="159" customWidth="1"/>
    <col min="2" max="3" width="72.77734375" style="28" customWidth="1"/>
    <col min="4" max="34" width="9.21875" style="29" customWidth="1"/>
    <col min="35" max="89" width="9.21875" style="28" customWidth="1"/>
    <col min="90" max="16384" width="9.21875" style="28"/>
  </cols>
  <sheetData>
    <row r="1" spans="1:76" ht="15.75" customHeight="1" x14ac:dyDescent="0.3">
      <c r="B1" s="397" t="s">
        <v>162</v>
      </c>
      <c r="C1" s="184"/>
    </row>
    <row r="2" spans="1:76" ht="15.75" customHeight="1" x14ac:dyDescent="0.3">
      <c r="B2" s="183"/>
      <c r="C2" s="184"/>
    </row>
    <row r="3" spans="1:76" ht="15.75" customHeight="1" x14ac:dyDescent="0.3">
      <c r="B3" s="188" t="s">
        <v>234</v>
      </c>
      <c r="C3" s="188" t="s">
        <v>201</v>
      </c>
      <c r="D3" s="31"/>
      <c r="AI3" s="29"/>
      <c r="AJ3" s="29"/>
      <c r="AK3" s="29"/>
      <c r="AL3" s="29"/>
      <c r="AM3" s="29"/>
      <c r="AN3" s="29"/>
      <c r="AO3" s="29"/>
      <c r="AP3" s="29"/>
    </row>
    <row r="4" spans="1:76" ht="15.75" customHeight="1" x14ac:dyDescent="0.3">
      <c r="B4" s="188" t="s">
        <v>205</v>
      </c>
      <c r="C4" s="188" t="s">
        <v>202</v>
      </c>
      <c r="D4" s="31"/>
      <c r="AY4" s="110"/>
      <c r="AZ4" s="110"/>
      <c r="BA4" s="110"/>
      <c r="BC4" s="110"/>
      <c r="BD4" s="110"/>
      <c r="BE4" s="110"/>
      <c r="BF4" s="110"/>
    </row>
    <row r="5" spans="1:76" s="38" customFormat="1" ht="15.75" customHeight="1" x14ac:dyDescent="0.3">
      <c r="A5" s="159"/>
      <c r="B5" s="189" t="s">
        <v>103</v>
      </c>
      <c r="C5" s="190" t="s">
        <v>21</v>
      </c>
      <c r="D5" s="247" t="s">
        <v>52</v>
      </c>
      <c r="E5" s="247" t="s">
        <v>53</v>
      </c>
      <c r="F5" s="247" t="s">
        <v>54</v>
      </c>
      <c r="G5" s="247" t="s">
        <v>55</v>
      </c>
      <c r="H5" s="247" t="s">
        <v>56</v>
      </c>
      <c r="I5" s="247" t="s">
        <v>57</v>
      </c>
      <c r="J5" s="247" t="s">
        <v>58</v>
      </c>
      <c r="K5" s="247" t="s">
        <v>59</v>
      </c>
      <c r="L5" s="247" t="s">
        <v>60</v>
      </c>
      <c r="M5" s="247" t="s">
        <v>61</v>
      </c>
      <c r="N5" s="247" t="s">
        <v>62</v>
      </c>
      <c r="O5" s="247" t="s">
        <v>63</v>
      </c>
      <c r="P5" s="247" t="s">
        <v>64</v>
      </c>
      <c r="Q5" s="247" t="s">
        <v>65</v>
      </c>
      <c r="R5" s="247" t="s">
        <v>66</v>
      </c>
      <c r="S5" s="247" t="s">
        <v>67</v>
      </c>
      <c r="T5" s="247" t="s">
        <v>68</v>
      </c>
      <c r="U5" s="247" t="s">
        <v>69</v>
      </c>
      <c r="V5" s="247" t="s">
        <v>70</v>
      </c>
      <c r="W5" s="247" t="s">
        <v>71</v>
      </c>
      <c r="X5" s="247" t="s">
        <v>72</v>
      </c>
      <c r="Y5" s="247" t="s">
        <v>73</v>
      </c>
      <c r="Z5" s="247" t="s">
        <v>74</v>
      </c>
      <c r="AA5" s="247" t="s">
        <v>75</v>
      </c>
      <c r="AB5" s="247" t="s">
        <v>76</v>
      </c>
      <c r="AC5" s="247" t="s">
        <v>77</v>
      </c>
      <c r="AD5" s="247" t="s">
        <v>78</v>
      </c>
      <c r="AE5" s="247" t="s">
        <v>79</v>
      </c>
      <c r="AF5" s="247" t="s">
        <v>80</v>
      </c>
      <c r="AG5" s="247" t="s">
        <v>81</v>
      </c>
      <c r="AH5" s="247" t="s">
        <v>146</v>
      </c>
      <c r="AI5" s="247" t="s">
        <v>147</v>
      </c>
      <c r="AJ5" s="247" t="s">
        <v>161</v>
      </c>
      <c r="AK5" s="247" t="s">
        <v>163</v>
      </c>
      <c r="AL5" s="247" t="s">
        <v>164</v>
      </c>
      <c r="AM5" s="247" t="s">
        <v>166</v>
      </c>
      <c r="AN5" s="321" t="s">
        <v>167</v>
      </c>
      <c r="AO5" s="321" t="s">
        <v>171</v>
      </c>
      <c r="AP5" s="321" t="s">
        <v>174</v>
      </c>
      <c r="AQ5" s="321" t="s">
        <v>176</v>
      </c>
      <c r="AR5" s="321" t="s">
        <v>195</v>
      </c>
      <c r="AS5" s="321" t="s">
        <v>206</v>
      </c>
      <c r="AT5" s="321" t="s">
        <v>207</v>
      </c>
      <c r="AU5" s="321" t="s">
        <v>212</v>
      </c>
      <c r="AV5" s="321" t="s">
        <v>213</v>
      </c>
      <c r="AW5" s="321" t="s">
        <v>214</v>
      </c>
      <c r="AX5" s="321" t="s">
        <v>215</v>
      </c>
      <c r="AY5" s="321" t="s">
        <v>217</v>
      </c>
      <c r="AZ5" s="321" t="s">
        <v>219</v>
      </c>
      <c r="BA5" s="321" t="s">
        <v>221</v>
      </c>
      <c r="BB5" s="321" t="s">
        <v>222</v>
      </c>
      <c r="BC5" s="321" t="s">
        <v>224</v>
      </c>
      <c r="BD5" s="321" t="s">
        <v>225</v>
      </c>
      <c r="BE5" s="321" t="s">
        <v>226</v>
      </c>
      <c r="BF5" s="321" t="s">
        <v>229</v>
      </c>
      <c r="BG5" s="380" t="s">
        <v>231</v>
      </c>
      <c r="BH5" s="321" t="s">
        <v>232</v>
      </c>
      <c r="BI5" s="321" t="s">
        <v>233</v>
      </c>
      <c r="BJ5" s="321" t="s">
        <v>235</v>
      </c>
      <c r="BK5" s="321" t="s">
        <v>244</v>
      </c>
      <c r="BL5" s="321" t="s">
        <v>247</v>
      </c>
      <c r="BM5" s="321" t="s">
        <v>332</v>
      </c>
      <c r="BN5" s="321" t="s">
        <v>333</v>
      </c>
      <c r="BO5" s="321" t="s">
        <v>336</v>
      </c>
      <c r="BP5" s="321" t="s">
        <v>337</v>
      </c>
      <c r="BQ5" s="321" t="s">
        <v>341</v>
      </c>
      <c r="BR5" s="321" t="s">
        <v>342</v>
      </c>
      <c r="BS5" s="321" t="s">
        <v>343</v>
      </c>
      <c r="BT5" s="321" t="s">
        <v>354</v>
      </c>
      <c r="BU5" s="321" t="s">
        <v>373</v>
      </c>
      <c r="BV5" s="381" t="s">
        <v>400</v>
      </c>
      <c r="BW5" s="395"/>
      <c r="BX5" s="395"/>
    </row>
    <row r="6" spans="1:76" ht="15.75" customHeight="1" x14ac:dyDescent="0.3">
      <c r="B6" s="191" t="s">
        <v>104</v>
      </c>
      <c r="C6" s="192" t="s">
        <v>35</v>
      </c>
      <c r="D6" s="382">
        <v>103.8</v>
      </c>
      <c r="E6" s="382">
        <v>109.5</v>
      </c>
      <c r="F6" s="382">
        <v>111.4</v>
      </c>
      <c r="G6" s="382">
        <v>124.5</v>
      </c>
      <c r="H6" s="382">
        <v>103.1</v>
      </c>
      <c r="I6" s="382">
        <v>111.8</v>
      </c>
      <c r="J6" s="382">
        <v>113.7</v>
      </c>
      <c r="K6" s="382">
        <v>121.3</v>
      </c>
      <c r="L6" s="382">
        <v>106.4</v>
      </c>
      <c r="M6" s="382">
        <v>116.7</v>
      </c>
      <c r="N6" s="382">
        <v>118.5</v>
      </c>
      <c r="O6" s="382">
        <v>125.3</v>
      </c>
      <c r="P6" s="382">
        <v>118.5</v>
      </c>
      <c r="Q6" s="382">
        <v>125.8</v>
      </c>
      <c r="R6" s="382">
        <v>129.6</v>
      </c>
      <c r="S6" s="382">
        <v>137.19999999999999</v>
      </c>
      <c r="T6" s="382">
        <v>126.2</v>
      </c>
      <c r="U6" s="382">
        <v>128.1</v>
      </c>
      <c r="V6" s="382">
        <v>130.80000000000001</v>
      </c>
      <c r="W6" s="382">
        <v>141.69999999999999</v>
      </c>
      <c r="X6" s="382">
        <v>125.9</v>
      </c>
      <c r="Y6" s="382">
        <v>134.19999999999999</v>
      </c>
      <c r="Z6" s="382">
        <v>129.69999999999999</v>
      </c>
      <c r="AA6" s="382">
        <v>140.80000000000001</v>
      </c>
      <c r="AB6" s="382">
        <v>122.8</v>
      </c>
      <c r="AC6" s="382">
        <v>133.4</v>
      </c>
      <c r="AD6" s="382">
        <v>140.1</v>
      </c>
      <c r="AE6" s="382">
        <v>137.30000000000001</v>
      </c>
      <c r="AF6" s="382">
        <v>132.80000000000001</v>
      </c>
      <c r="AG6" s="382">
        <v>135.69999999999999</v>
      </c>
      <c r="AH6" s="382">
        <v>135.6</v>
      </c>
      <c r="AI6" s="382">
        <v>125.4</v>
      </c>
      <c r="AJ6" s="382">
        <v>124.2</v>
      </c>
      <c r="AK6" s="382">
        <v>132.9</v>
      </c>
      <c r="AL6" s="382">
        <v>128.1</v>
      </c>
      <c r="AM6" s="382">
        <v>129.6</v>
      </c>
      <c r="AN6" s="382">
        <v>125.6</v>
      </c>
      <c r="AO6" s="382">
        <v>133.6</v>
      </c>
      <c r="AP6" s="382">
        <v>135</v>
      </c>
      <c r="AQ6" s="382">
        <v>131.5</v>
      </c>
      <c r="AR6" s="382">
        <v>128.80000000000001</v>
      </c>
      <c r="AS6" s="382">
        <v>125.9</v>
      </c>
      <c r="AT6" s="382">
        <v>134.19999999999999</v>
      </c>
      <c r="AU6" s="382">
        <v>134.19999999999999</v>
      </c>
      <c r="AV6" s="382">
        <v>128.9</v>
      </c>
      <c r="AW6" s="382">
        <v>132.19999999999999</v>
      </c>
      <c r="AX6" s="382">
        <v>134.5</v>
      </c>
      <c r="AY6" s="382">
        <v>141.69999999999999</v>
      </c>
      <c r="AZ6" s="382">
        <v>129</v>
      </c>
      <c r="BA6" s="382">
        <v>137</v>
      </c>
      <c r="BB6" s="382">
        <v>144.4</v>
      </c>
      <c r="BC6" s="382">
        <v>139.69999999999999</v>
      </c>
      <c r="BD6" s="382">
        <v>131.6</v>
      </c>
      <c r="BE6" s="382">
        <v>137.30000000000001</v>
      </c>
      <c r="BF6" s="382">
        <v>144.5</v>
      </c>
      <c r="BG6" s="382">
        <v>139</v>
      </c>
      <c r="BH6" s="382">
        <v>132.30000000000001</v>
      </c>
      <c r="BI6" s="382">
        <v>137.5</v>
      </c>
      <c r="BJ6" s="382">
        <v>144.30000000000001</v>
      </c>
      <c r="BK6" s="382">
        <v>139.4</v>
      </c>
      <c r="BL6" s="382">
        <v>132.9</v>
      </c>
      <c r="BM6" s="382">
        <v>137.80000000000001</v>
      </c>
      <c r="BN6" s="382">
        <v>144.30000000000001</v>
      </c>
      <c r="BO6" s="382">
        <v>139.19999999999999</v>
      </c>
      <c r="BP6" s="382">
        <v>133.1</v>
      </c>
      <c r="BQ6" s="382">
        <v>138</v>
      </c>
      <c r="BR6" s="382">
        <v>145.5</v>
      </c>
      <c r="BS6" s="382">
        <v>140.4</v>
      </c>
      <c r="BT6" s="382">
        <v>135.30000000000001</v>
      </c>
      <c r="BU6" s="382">
        <v>141</v>
      </c>
      <c r="BV6" s="383">
        <v>148.1</v>
      </c>
      <c r="BW6" s="382"/>
      <c r="BX6" s="387"/>
    </row>
    <row r="7" spans="1:76" ht="15.75" customHeight="1" x14ac:dyDescent="0.3">
      <c r="B7" s="193" t="s">
        <v>105</v>
      </c>
      <c r="C7" s="192" t="s">
        <v>1</v>
      </c>
      <c r="D7" s="382">
        <v>9.1</v>
      </c>
      <c r="E7" s="382">
        <v>8.1999999999999993</v>
      </c>
      <c r="F7" s="382">
        <v>9.8000000000000007</v>
      </c>
      <c r="G7" s="382">
        <v>9.6999999999999993</v>
      </c>
      <c r="H7" s="382">
        <v>9.1</v>
      </c>
      <c r="I7" s="382">
        <v>7.1</v>
      </c>
      <c r="J7" s="382">
        <v>8.5</v>
      </c>
      <c r="K7" s="382">
        <v>8.9</v>
      </c>
      <c r="L7" s="382">
        <v>9.1</v>
      </c>
      <c r="M7" s="382">
        <v>8</v>
      </c>
      <c r="N7" s="382">
        <v>9</v>
      </c>
      <c r="O7" s="382">
        <v>9.1</v>
      </c>
      <c r="P7" s="382">
        <v>9.5</v>
      </c>
      <c r="Q7" s="382">
        <v>9</v>
      </c>
      <c r="R7" s="382">
        <v>9.6999999999999993</v>
      </c>
      <c r="S7" s="382">
        <v>9.1</v>
      </c>
      <c r="T7" s="382">
        <v>9.1999999999999993</v>
      </c>
      <c r="U7" s="382">
        <v>9.6</v>
      </c>
      <c r="V7" s="382">
        <v>10.3</v>
      </c>
      <c r="W7" s="382">
        <v>9.4</v>
      </c>
      <c r="X7" s="382">
        <v>9.9</v>
      </c>
      <c r="Y7" s="382">
        <v>9.4</v>
      </c>
      <c r="Z7" s="382">
        <v>10.6</v>
      </c>
      <c r="AA7" s="382">
        <v>9.6</v>
      </c>
      <c r="AB7" s="382">
        <v>10.3</v>
      </c>
      <c r="AC7" s="382">
        <v>9.6999999999999993</v>
      </c>
      <c r="AD7" s="382">
        <v>10.7</v>
      </c>
      <c r="AE7" s="382">
        <v>9.4</v>
      </c>
      <c r="AF7" s="382">
        <v>9.8000000000000007</v>
      </c>
      <c r="AG7" s="382">
        <v>8.8000000000000007</v>
      </c>
      <c r="AH7" s="382">
        <v>9.6999999999999993</v>
      </c>
      <c r="AI7" s="382">
        <v>8.8000000000000007</v>
      </c>
      <c r="AJ7" s="382">
        <v>9.3000000000000007</v>
      </c>
      <c r="AK7" s="382">
        <v>9</v>
      </c>
      <c r="AL7" s="382">
        <v>9.6</v>
      </c>
      <c r="AM7" s="382">
        <v>8.9</v>
      </c>
      <c r="AN7" s="382">
        <v>9.1</v>
      </c>
      <c r="AO7" s="382">
        <v>9</v>
      </c>
      <c r="AP7" s="382">
        <v>9.6999999999999993</v>
      </c>
      <c r="AQ7" s="382">
        <v>9.1</v>
      </c>
      <c r="AR7" s="382">
        <v>9.5</v>
      </c>
      <c r="AS7" s="382">
        <v>9.6999999999999993</v>
      </c>
      <c r="AT7" s="382">
        <v>10.199999999999999</v>
      </c>
      <c r="AU7" s="382">
        <v>9.1</v>
      </c>
      <c r="AV7" s="382">
        <v>9.1999999999999993</v>
      </c>
      <c r="AW7" s="382">
        <v>9.6999999999999993</v>
      </c>
      <c r="AX7" s="382">
        <v>10.3</v>
      </c>
      <c r="AY7" s="382">
        <v>9.6</v>
      </c>
      <c r="AZ7" s="382">
        <v>9.5</v>
      </c>
      <c r="BA7" s="382">
        <v>9.9</v>
      </c>
      <c r="BB7" s="382">
        <v>10.6</v>
      </c>
      <c r="BC7" s="382">
        <v>9.9</v>
      </c>
      <c r="BD7" s="382">
        <v>10</v>
      </c>
      <c r="BE7" s="382">
        <v>10.4</v>
      </c>
      <c r="BF7" s="382">
        <v>11.2</v>
      </c>
      <c r="BG7" s="382">
        <v>10.4</v>
      </c>
      <c r="BH7" s="382">
        <v>10.199999999999999</v>
      </c>
      <c r="BI7" s="382">
        <v>10.7</v>
      </c>
      <c r="BJ7" s="382">
        <v>11.4</v>
      </c>
      <c r="BK7" s="382">
        <v>10.5</v>
      </c>
      <c r="BL7" s="382">
        <v>10.3</v>
      </c>
      <c r="BM7" s="382">
        <v>10.7</v>
      </c>
      <c r="BN7" s="382">
        <v>11.3</v>
      </c>
      <c r="BO7" s="382">
        <v>10.5</v>
      </c>
      <c r="BP7" s="382">
        <v>10.4</v>
      </c>
      <c r="BQ7" s="382">
        <v>10.9</v>
      </c>
      <c r="BR7" s="382">
        <v>11.4</v>
      </c>
      <c r="BS7" s="382">
        <v>10.6</v>
      </c>
      <c r="BT7" s="382">
        <v>10.6</v>
      </c>
      <c r="BU7" s="382">
        <v>11.1</v>
      </c>
      <c r="BV7" s="383">
        <v>11.6</v>
      </c>
      <c r="BW7" s="382"/>
      <c r="BX7" s="387"/>
    </row>
    <row r="8" spans="1:76" ht="15.75" customHeight="1" x14ac:dyDescent="0.3">
      <c r="B8" s="193" t="s">
        <v>106</v>
      </c>
      <c r="C8" s="192" t="s">
        <v>2</v>
      </c>
      <c r="D8" s="382">
        <v>59.1</v>
      </c>
      <c r="E8" s="382">
        <v>59.4</v>
      </c>
      <c r="F8" s="382">
        <v>63.1</v>
      </c>
      <c r="G8" s="382">
        <v>62.8</v>
      </c>
      <c r="H8" s="382">
        <v>58.7</v>
      </c>
      <c r="I8" s="382">
        <v>58.1</v>
      </c>
      <c r="J8" s="382">
        <v>60.6</v>
      </c>
      <c r="K8" s="382">
        <v>62.6</v>
      </c>
      <c r="L8" s="382">
        <v>58.1</v>
      </c>
      <c r="M8" s="382">
        <v>56.6</v>
      </c>
      <c r="N8" s="382">
        <v>60</v>
      </c>
      <c r="O8" s="382">
        <v>61.6</v>
      </c>
      <c r="P8" s="382">
        <v>56.3</v>
      </c>
      <c r="Q8" s="382">
        <v>56.8</v>
      </c>
      <c r="R8" s="382">
        <v>60</v>
      </c>
      <c r="S8" s="382">
        <v>62.6</v>
      </c>
      <c r="T8" s="382">
        <v>57.2</v>
      </c>
      <c r="U8" s="382">
        <v>55.5</v>
      </c>
      <c r="V8" s="382">
        <v>60</v>
      </c>
      <c r="W8" s="382">
        <v>60.9</v>
      </c>
      <c r="X8" s="382">
        <v>57.8</v>
      </c>
      <c r="Y8" s="382">
        <v>54.1</v>
      </c>
      <c r="Z8" s="382">
        <v>59.2</v>
      </c>
      <c r="AA8" s="382">
        <v>60.1</v>
      </c>
      <c r="AB8" s="382">
        <v>56.3</v>
      </c>
      <c r="AC8" s="382">
        <v>54.5</v>
      </c>
      <c r="AD8" s="382">
        <v>59.8</v>
      </c>
      <c r="AE8" s="382">
        <v>59.5</v>
      </c>
      <c r="AF8" s="382">
        <v>57.6</v>
      </c>
      <c r="AG8" s="382">
        <v>56</v>
      </c>
      <c r="AH8" s="382">
        <v>59.6</v>
      </c>
      <c r="AI8" s="382">
        <v>59.3</v>
      </c>
      <c r="AJ8" s="382">
        <v>57</v>
      </c>
      <c r="AK8" s="382">
        <v>54.5</v>
      </c>
      <c r="AL8" s="382">
        <v>58.8</v>
      </c>
      <c r="AM8" s="382">
        <v>59.8</v>
      </c>
      <c r="AN8" s="382">
        <v>57.7</v>
      </c>
      <c r="AO8" s="382">
        <v>55.6</v>
      </c>
      <c r="AP8" s="382">
        <v>59.4</v>
      </c>
      <c r="AQ8" s="382">
        <v>60.1</v>
      </c>
      <c r="AR8" s="382">
        <v>58.6</v>
      </c>
      <c r="AS8" s="382">
        <v>56.6</v>
      </c>
      <c r="AT8" s="382">
        <v>61.1</v>
      </c>
      <c r="AU8" s="382">
        <v>58.7</v>
      </c>
      <c r="AV8" s="382">
        <v>56.1</v>
      </c>
      <c r="AW8" s="382">
        <v>55.1</v>
      </c>
      <c r="AX8" s="382">
        <v>61.3</v>
      </c>
      <c r="AY8" s="382">
        <v>58.8</v>
      </c>
      <c r="AZ8" s="382">
        <v>55</v>
      </c>
      <c r="BA8" s="382">
        <v>55</v>
      </c>
      <c r="BB8" s="382">
        <v>58.9</v>
      </c>
      <c r="BC8" s="382">
        <v>54.7</v>
      </c>
      <c r="BD8" s="382">
        <v>53.7</v>
      </c>
      <c r="BE8" s="382">
        <v>55.2</v>
      </c>
      <c r="BF8" s="382">
        <v>59.9</v>
      </c>
      <c r="BG8" s="382">
        <v>55.6</v>
      </c>
      <c r="BH8" s="382">
        <v>54.7</v>
      </c>
      <c r="BI8" s="382">
        <v>56.4</v>
      </c>
      <c r="BJ8" s="382">
        <v>60.9</v>
      </c>
      <c r="BK8" s="382">
        <v>56.1</v>
      </c>
      <c r="BL8" s="382">
        <v>54.7</v>
      </c>
      <c r="BM8" s="382">
        <v>55.7</v>
      </c>
      <c r="BN8" s="382">
        <v>60.3</v>
      </c>
      <c r="BO8" s="382">
        <v>55.1</v>
      </c>
      <c r="BP8" s="382">
        <v>54</v>
      </c>
      <c r="BQ8" s="382">
        <v>55.4</v>
      </c>
      <c r="BR8" s="382">
        <v>60.3</v>
      </c>
      <c r="BS8" s="382">
        <v>55.3</v>
      </c>
      <c r="BT8" s="382">
        <v>55</v>
      </c>
      <c r="BU8" s="382">
        <v>56.2</v>
      </c>
      <c r="BV8" s="383">
        <v>61.1</v>
      </c>
      <c r="BW8" s="382"/>
      <c r="BX8" s="387"/>
    </row>
    <row r="9" spans="1:76" ht="15.75" customHeight="1" x14ac:dyDescent="0.3">
      <c r="B9" s="193" t="s">
        <v>107</v>
      </c>
      <c r="C9" s="192" t="s">
        <v>3</v>
      </c>
      <c r="D9" s="382">
        <v>10.1</v>
      </c>
      <c r="E9" s="382">
        <v>10.6</v>
      </c>
      <c r="F9" s="382">
        <v>11.2</v>
      </c>
      <c r="G9" s="382">
        <v>10.9</v>
      </c>
      <c r="H9" s="382">
        <v>9.1</v>
      </c>
      <c r="I9" s="382">
        <v>9.4</v>
      </c>
      <c r="J9" s="382">
        <v>9.8000000000000007</v>
      </c>
      <c r="K9" s="382">
        <v>10.199999999999999</v>
      </c>
      <c r="L9" s="382">
        <v>9</v>
      </c>
      <c r="M9" s="382">
        <v>9.3000000000000007</v>
      </c>
      <c r="N9" s="382">
        <v>9.5</v>
      </c>
      <c r="O9" s="382">
        <v>9.8000000000000007</v>
      </c>
      <c r="P9" s="382">
        <v>8.8000000000000007</v>
      </c>
      <c r="Q9" s="382">
        <v>8.6999999999999993</v>
      </c>
      <c r="R9" s="382">
        <v>8.8000000000000007</v>
      </c>
      <c r="S9" s="382">
        <v>8.9</v>
      </c>
      <c r="T9" s="382">
        <v>8.1</v>
      </c>
      <c r="U9" s="382">
        <v>7.7</v>
      </c>
      <c r="V9" s="382">
        <v>8.6999999999999993</v>
      </c>
      <c r="W9" s="382">
        <v>8.6999999999999993</v>
      </c>
      <c r="X9" s="382">
        <v>8.1</v>
      </c>
      <c r="Y9" s="382">
        <v>7.9</v>
      </c>
      <c r="Z9" s="382">
        <v>8.8000000000000007</v>
      </c>
      <c r="AA9" s="382">
        <v>8.9</v>
      </c>
      <c r="AB9" s="382">
        <v>8</v>
      </c>
      <c r="AC9" s="382">
        <v>8</v>
      </c>
      <c r="AD9" s="382">
        <v>8.8000000000000007</v>
      </c>
      <c r="AE9" s="382">
        <v>8.4</v>
      </c>
      <c r="AF9" s="382">
        <v>8.1999999999999993</v>
      </c>
      <c r="AG9" s="382">
        <v>7.7</v>
      </c>
      <c r="AH9" s="382">
        <v>8.3000000000000007</v>
      </c>
      <c r="AI9" s="382">
        <v>8.1999999999999993</v>
      </c>
      <c r="AJ9" s="382">
        <v>7.8</v>
      </c>
      <c r="AK9" s="382">
        <v>7.4</v>
      </c>
      <c r="AL9" s="382">
        <v>7.8</v>
      </c>
      <c r="AM9" s="382">
        <v>8.5</v>
      </c>
      <c r="AN9" s="382">
        <v>8.4</v>
      </c>
      <c r="AO9" s="382">
        <v>7.4</v>
      </c>
      <c r="AP9" s="382">
        <v>8.1999999999999993</v>
      </c>
      <c r="AQ9" s="382">
        <v>8.3000000000000007</v>
      </c>
      <c r="AR9" s="382">
        <v>7.7</v>
      </c>
      <c r="AS9" s="382">
        <v>7.5</v>
      </c>
      <c r="AT9" s="382">
        <v>8.1999999999999993</v>
      </c>
      <c r="AU9" s="382">
        <v>7.8</v>
      </c>
      <c r="AV9" s="382">
        <v>8</v>
      </c>
      <c r="AW9" s="382">
        <v>7.9</v>
      </c>
      <c r="AX9" s="382">
        <v>8</v>
      </c>
      <c r="AY9" s="382">
        <v>7.8</v>
      </c>
      <c r="AZ9" s="382">
        <v>7.4</v>
      </c>
      <c r="BA9" s="382">
        <v>7.5</v>
      </c>
      <c r="BB9" s="382">
        <v>7.6</v>
      </c>
      <c r="BC9" s="382">
        <v>7.4</v>
      </c>
      <c r="BD9" s="382">
        <v>7.2</v>
      </c>
      <c r="BE9" s="382">
        <v>7.4</v>
      </c>
      <c r="BF9" s="382">
        <v>7.6</v>
      </c>
      <c r="BG9" s="382">
        <v>7.4</v>
      </c>
      <c r="BH9" s="382">
        <v>7.5</v>
      </c>
      <c r="BI9" s="382">
        <v>7.7</v>
      </c>
      <c r="BJ9" s="382">
        <v>7.9</v>
      </c>
      <c r="BK9" s="382">
        <v>7.7</v>
      </c>
      <c r="BL9" s="382">
        <v>7.6</v>
      </c>
      <c r="BM9" s="382">
        <v>7.7</v>
      </c>
      <c r="BN9" s="382">
        <v>7.7</v>
      </c>
      <c r="BO9" s="382">
        <v>7.5</v>
      </c>
      <c r="BP9" s="382">
        <v>7.4</v>
      </c>
      <c r="BQ9" s="382">
        <v>7.6</v>
      </c>
      <c r="BR9" s="382">
        <v>7.6</v>
      </c>
      <c r="BS9" s="382">
        <v>7.4</v>
      </c>
      <c r="BT9" s="382">
        <v>7.3</v>
      </c>
      <c r="BU9" s="382">
        <v>7.5</v>
      </c>
      <c r="BV9" s="383">
        <v>7.5</v>
      </c>
      <c r="BW9" s="382"/>
      <c r="BX9" s="387"/>
    </row>
    <row r="10" spans="1:76" ht="15.75" customHeight="1" x14ac:dyDescent="0.3">
      <c r="B10" s="193" t="s">
        <v>108</v>
      </c>
      <c r="C10" s="192" t="s">
        <v>36</v>
      </c>
      <c r="D10" s="382">
        <v>86.9</v>
      </c>
      <c r="E10" s="382">
        <v>92.8</v>
      </c>
      <c r="F10" s="382">
        <v>99.1</v>
      </c>
      <c r="G10" s="382">
        <v>84.8</v>
      </c>
      <c r="H10" s="382">
        <v>80.8</v>
      </c>
      <c r="I10" s="382">
        <v>84.8</v>
      </c>
      <c r="J10" s="382">
        <v>88.8</v>
      </c>
      <c r="K10" s="382">
        <v>78.5</v>
      </c>
      <c r="L10" s="382">
        <v>77.3</v>
      </c>
      <c r="M10" s="382">
        <v>82</v>
      </c>
      <c r="N10" s="382">
        <v>88</v>
      </c>
      <c r="O10" s="382">
        <v>76.7</v>
      </c>
      <c r="P10" s="382">
        <v>75.8</v>
      </c>
      <c r="Q10" s="382">
        <v>80.7</v>
      </c>
      <c r="R10" s="382">
        <v>85.8</v>
      </c>
      <c r="S10" s="382">
        <v>75.3</v>
      </c>
      <c r="T10" s="382">
        <v>74.2</v>
      </c>
      <c r="U10" s="382">
        <v>77.3</v>
      </c>
      <c r="V10" s="382">
        <v>81.5</v>
      </c>
      <c r="W10" s="382">
        <v>71.599999999999994</v>
      </c>
      <c r="X10" s="382">
        <v>70</v>
      </c>
      <c r="Y10" s="382">
        <v>73.099999999999994</v>
      </c>
      <c r="Z10" s="382">
        <v>76.7</v>
      </c>
      <c r="AA10" s="382">
        <v>69.099999999999994</v>
      </c>
      <c r="AB10" s="382">
        <v>69.400000000000006</v>
      </c>
      <c r="AC10" s="382">
        <v>70.099999999999994</v>
      </c>
      <c r="AD10" s="382">
        <v>75.099999999999994</v>
      </c>
      <c r="AE10" s="382">
        <v>69</v>
      </c>
      <c r="AF10" s="382">
        <v>70.099999999999994</v>
      </c>
      <c r="AG10" s="382">
        <v>70.5</v>
      </c>
      <c r="AH10" s="382">
        <v>72.900000000000006</v>
      </c>
      <c r="AI10" s="382">
        <v>70.8</v>
      </c>
      <c r="AJ10" s="382">
        <v>68.8</v>
      </c>
      <c r="AK10" s="382">
        <v>69.8</v>
      </c>
      <c r="AL10" s="382">
        <v>71.400000000000006</v>
      </c>
      <c r="AM10" s="382">
        <v>68.3</v>
      </c>
      <c r="AN10" s="382">
        <v>69.8</v>
      </c>
      <c r="AO10" s="382">
        <v>70.3</v>
      </c>
      <c r="AP10" s="382">
        <v>73</v>
      </c>
      <c r="AQ10" s="382">
        <v>68.900000000000006</v>
      </c>
      <c r="AR10" s="382">
        <v>70.599999999999994</v>
      </c>
      <c r="AS10" s="382">
        <v>70.900000000000006</v>
      </c>
      <c r="AT10" s="382">
        <v>71.900000000000006</v>
      </c>
      <c r="AU10" s="382">
        <v>67.5</v>
      </c>
      <c r="AV10" s="382">
        <v>68.5</v>
      </c>
      <c r="AW10" s="382">
        <v>68.3</v>
      </c>
      <c r="AX10" s="382">
        <v>70.7</v>
      </c>
      <c r="AY10" s="382">
        <v>65.7</v>
      </c>
      <c r="AZ10" s="382">
        <v>67.099999999999994</v>
      </c>
      <c r="BA10" s="382">
        <v>67.599999999999994</v>
      </c>
      <c r="BB10" s="382">
        <v>69.400000000000006</v>
      </c>
      <c r="BC10" s="382">
        <v>66.8</v>
      </c>
      <c r="BD10" s="382">
        <v>67.099999999999994</v>
      </c>
      <c r="BE10" s="382">
        <v>68.3</v>
      </c>
      <c r="BF10" s="382">
        <v>70.5</v>
      </c>
      <c r="BG10" s="382">
        <v>68.099999999999994</v>
      </c>
      <c r="BH10" s="382">
        <v>68.400000000000006</v>
      </c>
      <c r="BI10" s="382">
        <v>70.3</v>
      </c>
      <c r="BJ10" s="382">
        <v>72.7</v>
      </c>
      <c r="BK10" s="382">
        <v>69.7</v>
      </c>
      <c r="BL10" s="382">
        <v>68.5</v>
      </c>
      <c r="BM10" s="382">
        <v>68.400000000000006</v>
      </c>
      <c r="BN10" s="382">
        <v>69.599999999999994</v>
      </c>
      <c r="BO10" s="382">
        <v>65.8</v>
      </c>
      <c r="BP10" s="382">
        <v>63.9</v>
      </c>
      <c r="BQ10" s="382">
        <v>64.5</v>
      </c>
      <c r="BR10" s="382">
        <v>66</v>
      </c>
      <c r="BS10" s="382">
        <v>63.1</v>
      </c>
      <c r="BT10" s="382">
        <v>63</v>
      </c>
      <c r="BU10" s="382">
        <v>64</v>
      </c>
      <c r="BV10" s="383">
        <v>65.400000000000006</v>
      </c>
      <c r="BW10" s="382"/>
      <c r="BX10" s="387"/>
    </row>
    <row r="11" spans="1:76" ht="15.75" customHeight="1" x14ac:dyDescent="0.3">
      <c r="B11" s="193" t="s">
        <v>109</v>
      </c>
      <c r="C11" s="192" t="s">
        <v>37</v>
      </c>
      <c r="D11" s="382">
        <v>39.799999999999997</v>
      </c>
      <c r="E11" s="382">
        <v>38.4</v>
      </c>
      <c r="F11" s="382">
        <v>37.6</v>
      </c>
      <c r="G11" s="382">
        <v>37</v>
      </c>
      <c r="H11" s="382">
        <v>36.1</v>
      </c>
      <c r="I11" s="382">
        <v>36.1</v>
      </c>
      <c r="J11" s="382">
        <v>35.200000000000003</v>
      </c>
      <c r="K11" s="382">
        <v>35</v>
      </c>
      <c r="L11" s="382">
        <v>35.200000000000003</v>
      </c>
      <c r="M11" s="382">
        <v>34.4</v>
      </c>
      <c r="N11" s="382">
        <v>34.5</v>
      </c>
      <c r="O11" s="382">
        <v>33.5</v>
      </c>
      <c r="P11" s="382">
        <v>34.9</v>
      </c>
      <c r="Q11" s="382">
        <v>33.6</v>
      </c>
      <c r="R11" s="382">
        <v>33.299999999999997</v>
      </c>
      <c r="S11" s="382">
        <v>32.5</v>
      </c>
      <c r="T11" s="382">
        <v>33.700000000000003</v>
      </c>
      <c r="U11" s="382">
        <v>32</v>
      </c>
      <c r="V11" s="382">
        <v>32.4</v>
      </c>
      <c r="W11" s="382">
        <v>31.3</v>
      </c>
      <c r="X11" s="382">
        <v>34.4</v>
      </c>
      <c r="Y11" s="382">
        <v>31.8</v>
      </c>
      <c r="Z11" s="382">
        <v>32.4</v>
      </c>
      <c r="AA11" s="382">
        <v>31.1</v>
      </c>
      <c r="AB11" s="382">
        <v>32.5</v>
      </c>
      <c r="AC11" s="382">
        <v>31.8</v>
      </c>
      <c r="AD11" s="382">
        <v>32.1</v>
      </c>
      <c r="AE11" s="382">
        <v>30.8</v>
      </c>
      <c r="AF11" s="382">
        <v>33.4</v>
      </c>
      <c r="AG11" s="382">
        <v>32.200000000000003</v>
      </c>
      <c r="AH11" s="382">
        <v>31.6</v>
      </c>
      <c r="AI11" s="382">
        <v>31.1</v>
      </c>
      <c r="AJ11" s="382">
        <v>32</v>
      </c>
      <c r="AK11" s="382">
        <v>32</v>
      </c>
      <c r="AL11" s="382">
        <v>31.6</v>
      </c>
      <c r="AM11" s="382">
        <v>31.6</v>
      </c>
      <c r="AN11" s="382">
        <v>34.6</v>
      </c>
      <c r="AO11" s="382">
        <v>32.6</v>
      </c>
      <c r="AP11" s="382">
        <v>33.4</v>
      </c>
      <c r="AQ11" s="382">
        <v>31.6</v>
      </c>
      <c r="AR11" s="382">
        <v>33.200000000000003</v>
      </c>
      <c r="AS11" s="382">
        <v>34.200000000000003</v>
      </c>
      <c r="AT11" s="382">
        <v>34.700000000000003</v>
      </c>
      <c r="AU11" s="382">
        <v>32.700000000000003</v>
      </c>
      <c r="AV11" s="382">
        <v>34</v>
      </c>
      <c r="AW11" s="382">
        <v>34.1</v>
      </c>
      <c r="AX11" s="382">
        <v>35.299999999999997</v>
      </c>
      <c r="AY11" s="382">
        <v>33.9</v>
      </c>
      <c r="AZ11" s="382">
        <v>34.5</v>
      </c>
      <c r="BA11" s="382">
        <v>35.200000000000003</v>
      </c>
      <c r="BB11" s="382">
        <v>36.299999999999997</v>
      </c>
      <c r="BC11" s="382">
        <v>35.1</v>
      </c>
      <c r="BD11" s="382">
        <v>35.4</v>
      </c>
      <c r="BE11" s="382">
        <v>36.1</v>
      </c>
      <c r="BF11" s="382">
        <v>37.299999999999997</v>
      </c>
      <c r="BG11" s="382">
        <v>36</v>
      </c>
      <c r="BH11" s="382">
        <v>36</v>
      </c>
      <c r="BI11" s="382">
        <v>36.5</v>
      </c>
      <c r="BJ11" s="382">
        <v>37.6</v>
      </c>
      <c r="BK11" s="382">
        <v>36.299999999999997</v>
      </c>
      <c r="BL11" s="382">
        <v>36.299999999999997</v>
      </c>
      <c r="BM11" s="382">
        <v>36.700000000000003</v>
      </c>
      <c r="BN11" s="382">
        <v>37.799999999999997</v>
      </c>
      <c r="BO11" s="382">
        <v>36.6</v>
      </c>
      <c r="BP11" s="382">
        <v>36.799999999999997</v>
      </c>
      <c r="BQ11" s="382">
        <v>37.4</v>
      </c>
      <c r="BR11" s="382">
        <v>38.6</v>
      </c>
      <c r="BS11" s="382">
        <v>37.4</v>
      </c>
      <c r="BT11" s="382">
        <v>37.4</v>
      </c>
      <c r="BU11" s="382">
        <v>37.799999999999997</v>
      </c>
      <c r="BV11" s="383">
        <v>38.799999999999997</v>
      </c>
      <c r="BW11" s="382"/>
      <c r="BX11" s="387"/>
    </row>
    <row r="12" spans="1:76" ht="15.75" customHeight="1" x14ac:dyDescent="0.3">
      <c r="B12" s="193" t="s">
        <v>109</v>
      </c>
      <c r="C12" s="192" t="s">
        <v>38</v>
      </c>
      <c r="D12" s="382">
        <v>38</v>
      </c>
      <c r="E12" s="382">
        <v>41.6</v>
      </c>
      <c r="F12" s="382">
        <v>44.3</v>
      </c>
      <c r="G12" s="382">
        <v>39.799999999999997</v>
      </c>
      <c r="H12" s="382">
        <v>35.1</v>
      </c>
      <c r="I12" s="382">
        <v>37.4</v>
      </c>
      <c r="J12" s="382">
        <v>38.200000000000003</v>
      </c>
      <c r="K12" s="382">
        <v>37.700000000000003</v>
      </c>
      <c r="L12" s="382">
        <v>34.299999999999997</v>
      </c>
      <c r="M12" s="382">
        <v>38.200000000000003</v>
      </c>
      <c r="N12" s="382">
        <v>40.200000000000003</v>
      </c>
      <c r="O12" s="382">
        <v>40</v>
      </c>
      <c r="P12" s="382">
        <v>36.200000000000003</v>
      </c>
      <c r="Q12" s="382">
        <v>40.700000000000003</v>
      </c>
      <c r="R12" s="382">
        <v>41</v>
      </c>
      <c r="S12" s="382">
        <v>40</v>
      </c>
      <c r="T12" s="382">
        <v>36.5</v>
      </c>
      <c r="U12" s="382">
        <v>40.4</v>
      </c>
      <c r="V12" s="382">
        <v>40.299999999999997</v>
      </c>
      <c r="W12" s="382">
        <v>39.1</v>
      </c>
      <c r="X12" s="382">
        <v>36.4</v>
      </c>
      <c r="Y12" s="382">
        <v>38.799999999999997</v>
      </c>
      <c r="Z12" s="382">
        <v>39.1</v>
      </c>
      <c r="AA12" s="382">
        <v>38.5</v>
      </c>
      <c r="AB12" s="382">
        <v>35.1</v>
      </c>
      <c r="AC12" s="382">
        <v>36.9</v>
      </c>
      <c r="AD12" s="382">
        <v>38.799999999999997</v>
      </c>
      <c r="AE12" s="382">
        <v>37.299999999999997</v>
      </c>
      <c r="AF12" s="382">
        <v>36</v>
      </c>
      <c r="AG12" s="382">
        <v>36.5</v>
      </c>
      <c r="AH12" s="382">
        <v>38</v>
      </c>
      <c r="AI12" s="382">
        <v>37</v>
      </c>
      <c r="AJ12" s="382">
        <v>36.299999999999997</v>
      </c>
      <c r="AK12" s="382">
        <v>36.9</v>
      </c>
      <c r="AL12" s="382">
        <v>37.700000000000003</v>
      </c>
      <c r="AM12" s="382">
        <v>36.700000000000003</v>
      </c>
      <c r="AN12" s="382">
        <v>37</v>
      </c>
      <c r="AO12" s="382">
        <v>38.200000000000003</v>
      </c>
      <c r="AP12" s="382">
        <v>39.1</v>
      </c>
      <c r="AQ12" s="382">
        <v>38.200000000000003</v>
      </c>
      <c r="AR12" s="382">
        <v>39.6</v>
      </c>
      <c r="AS12" s="382">
        <v>40.700000000000003</v>
      </c>
      <c r="AT12" s="382">
        <v>40.5</v>
      </c>
      <c r="AU12" s="382">
        <v>39.200000000000003</v>
      </c>
      <c r="AV12" s="382">
        <v>39.1</v>
      </c>
      <c r="AW12" s="382">
        <v>38.9</v>
      </c>
      <c r="AX12" s="382">
        <v>39.200000000000003</v>
      </c>
      <c r="AY12" s="382">
        <v>38</v>
      </c>
      <c r="AZ12" s="382">
        <v>38.1</v>
      </c>
      <c r="BA12" s="382">
        <v>38.1</v>
      </c>
      <c r="BB12" s="382">
        <v>38.5</v>
      </c>
      <c r="BC12" s="382">
        <v>37.700000000000003</v>
      </c>
      <c r="BD12" s="382">
        <v>37.6</v>
      </c>
      <c r="BE12" s="382">
        <v>38.200000000000003</v>
      </c>
      <c r="BF12" s="382">
        <v>39.200000000000003</v>
      </c>
      <c r="BG12" s="382">
        <v>38.4</v>
      </c>
      <c r="BH12" s="382">
        <v>38.299999999999997</v>
      </c>
      <c r="BI12" s="382">
        <v>38.9</v>
      </c>
      <c r="BJ12" s="382">
        <v>39.799999999999997</v>
      </c>
      <c r="BK12" s="382">
        <v>38.6</v>
      </c>
      <c r="BL12" s="382">
        <v>38.200000000000003</v>
      </c>
      <c r="BM12" s="382">
        <v>38.1</v>
      </c>
      <c r="BN12" s="382">
        <v>38.4</v>
      </c>
      <c r="BO12" s="382">
        <v>37</v>
      </c>
      <c r="BP12" s="382">
        <v>36</v>
      </c>
      <c r="BQ12" s="382">
        <v>36</v>
      </c>
      <c r="BR12" s="382">
        <v>36.6</v>
      </c>
      <c r="BS12" s="382">
        <v>35.700000000000003</v>
      </c>
      <c r="BT12" s="382">
        <v>35.700000000000003</v>
      </c>
      <c r="BU12" s="382">
        <v>36.299999999999997</v>
      </c>
      <c r="BV12" s="383">
        <v>37</v>
      </c>
      <c r="BW12" s="382"/>
      <c r="BX12" s="387"/>
    </row>
    <row r="13" spans="1:76" ht="15.75" customHeight="1" x14ac:dyDescent="0.3">
      <c r="B13" s="193" t="s">
        <v>110</v>
      </c>
      <c r="C13" s="192" t="s">
        <v>39</v>
      </c>
      <c r="D13" s="382">
        <v>115</v>
      </c>
      <c r="E13" s="382">
        <v>122.6</v>
      </c>
      <c r="F13" s="382">
        <v>118.9</v>
      </c>
      <c r="G13" s="382">
        <v>115.3</v>
      </c>
      <c r="H13" s="382">
        <v>110.2</v>
      </c>
      <c r="I13" s="382">
        <v>106.8</v>
      </c>
      <c r="J13" s="382">
        <v>100.3</v>
      </c>
      <c r="K13" s="382">
        <v>100.8</v>
      </c>
      <c r="L13" s="382">
        <v>99</v>
      </c>
      <c r="M13" s="382">
        <v>103.8</v>
      </c>
      <c r="N13" s="382">
        <v>104.5</v>
      </c>
      <c r="O13" s="382">
        <v>105.1</v>
      </c>
      <c r="P13" s="382">
        <v>104.2</v>
      </c>
      <c r="Q13" s="382">
        <v>107.4</v>
      </c>
      <c r="R13" s="382">
        <v>107.7</v>
      </c>
      <c r="S13" s="382">
        <v>104.6</v>
      </c>
      <c r="T13" s="382">
        <v>105.9</v>
      </c>
      <c r="U13" s="382">
        <v>106.7</v>
      </c>
      <c r="V13" s="382">
        <v>106</v>
      </c>
      <c r="W13" s="382">
        <v>103.5</v>
      </c>
      <c r="X13" s="382">
        <v>102.7</v>
      </c>
      <c r="Y13" s="382">
        <v>101.8</v>
      </c>
      <c r="Z13" s="382">
        <v>103.5</v>
      </c>
      <c r="AA13" s="382">
        <v>101.5</v>
      </c>
      <c r="AB13" s="382">
        <v>101</v>
      </c>
      <c r="AC13" s="382">
        <v>100.8</v>
      </c>
      <c r="AD13" s="382">
        <v>103.4</v>
      </c>
      <c r="AE13" s="382">
        <v>102</v>
      </c>
      <c r="AF13" s="382">
        <v>100.1</v>
      </c>
      <c r="AG13" s="382">
        <v>100.2</v>
      </c>
      <c r="AH13" s="382">
        <v>100.9</v>
      </c>
      <c r="AI13" s="382">
        <v>98.2</v>
      </c>
      <c r="AJ13" s="382">
        <v>98</v>
      </c>
      <c r="AK13" s="382">
        <v>99.7</v>
      </c>
      <c r="AL13" s="382">
        <v>96.7</v>
      </c>
      <c r="AM13" s="382">
        <v>93.6</v>
      </c>
      <c r="AN13" s="382">
        <v>97.2</v>
      </c>
      <c r="AO13" s="382">
        <v>99.6</v>
      </c>
      <c r="AP13" s="382">
        <v>100.8</v>
      </c>
      <c r="AQ13" s="382">
        <v>96.4</v>
      </c>
      <c r="AR13" s="382">
        <v>98.9</v>
      </c>
      <c r="AS13" s="382">
        <v>100.5</v>
      </c>
      <c r="AT13" s="382">
        <v>101.5</v>
      </c>
      <c r="AU13" s="382">
        <v>98.2</v>
      </c>
      <c r="AV13" s="382">
        <v>97.9</v>
      </c>
      <c r="AW13" s="382">
        <v>100.2</v>
      </c>
      <c r="AX13" s="382">
        <v>103.2</v>
      </c>
      <c r="AY13" s="382">
        <v>97.5</v>
      </c>
      <c r="AZ13" s="382">
        <v>96.6</v>
      </c>
      <c r="BA13" s="382">
        <v>96.4</v>
      </c>
      <c r="BB13" s="382">
        <v>96.2</v>
      </c>
      <c r="BC13" s="382">
        <v>94</v>
      </c>
      <c r="BD13" s="382">
        <v>93.8</v>
      </c>
      <c r="BE13" s="382">
        <v>95.5</v>
      </c>
      <c r="BF13" s="382">
        <v>98.2</v>
      </c>
      <c r="BG13" s="382">
        <v>96.1</v>
      </c>
      <c r="BH13" s="382">
        <v>96.2</v>
      </c>
      <c r="BI13" s="382">
        <v>98.2</v>
      </c>
      <c r="BJ13" s="382">
        <v>100.5</v>
      </c>
      <c r="BK13" s="382">
        <v>97.6</v>
      </c>
      <c r="BL13" s="382">
        <v>97</v>
      </c>
      <c r="BM13" s="382">
        <v>98.2</v>
      </c>
      <c r="BN13" s="382">
        <v>100.5</v>
      </c>
      <c r="BO13" s="382">
        <v>97.3</v>
      </c>
      <c r="BP13" s="382">
        <v>96.4</v>
      </c>
      <c r="BQ13" s="382">
        <v>97.3</v>
      </c>
      <c r="BR13" s="382">
        <v>99.5</v>
      </c>
      <c r="BS13" s="382">
        <v>96.5</v>
      </c>
      <c r="BT13" s="382">
        <v>95.9</v>
      </c>
      <c r="BU13" s="382">
        <v>97.6</v>
      </c>
      <c r="BV13" s="383">
        <v>100</v>
      </c>
      <c r="BW13" s="382"/>
      <c r="BX13" s="387"/>
    </row>
    <row r="14" spans="1:76" ht="15.75" customHeight="1" x14ac:dyDescent="0.3">
      <c r="B14" s="193" t="s">
        <v>111</v>
      </c>
      <c r="C14" s="192" t="s">
        <v>4</v>
      </c>
      <c r="D14" s="382">
        <v>24.4</v>
      </c>
      <c r="E14" s="382">
        <v>24.8</v>
      </c>
      <c r="F14" s="382">
        <v>26.4</v>
      </c>
      <c r="G14" s="382">
        <v>24.8</v>
      </c>
      <c r="H14" s="382">
        <v>26.2</v>
      </c>
      <c r="I14" s="382">
        <v>26</v>
      </c>
      <c r="J14" s="382">
        <v>27</v>
      </c>
      <c r="K14" s="382">
        <v>25.7</v>
      </c>
      <c r="L14" s="382">
        <v>24.7</v>
      </c>
      <c r="M14" s="382">
        <v>24.5</v>
      </c>
      <c r="N14" s="382">
        <v>25.9</v>
      </c>
      <c r="O14" s="382">
        <v>24.8</v>
      </c>
      <c r="P14" s="382">
        <v>24.2</v>
      </c>
      <c r="Q14" s="382">
        <v>24</v>
      </c>
      <c r="R14" s="382">
        <v>25</v>
      </c>
      <c r="S14" s="382">
        <v>24</v>
      </c>
      <c r="T14" s="382">
        <v>24</v>
      </c>
      <c r="U14" s="382">
        <v>25.1</v>
      </c>
      <c r="V14" s="382">
        <v>26.8</v>
      </c>
      <c r="W14" s="382">
        <v>24.1</v>
      </c>
      <c r="X14" s="382">
        <v>25.6</v>
      </c>
      <c r="Y14" s="382">
        <v>26.4</v>
      </c>
      <c r="Z14" s="382">
        <v>26.9</v>
      </c>
      <c r="AA14" s="382">
        <v>25</v>
      </c>
      <c r="AB14" s="382">
        <v>23.5</v>
      </c>
      <c r="AC14" s="382">
        <v>25.4</v>
      </c>
      <c r="AD14" s="382">
        <v>26.4</v>
      </c>
      <c r="AE14" s="382">
        <v>24.7</v>
      </c>
      <c r="AF14" s="382">
        <v>17.8</v>
      </c>
      <c r="AG14" s="382">
        <v>19.8</v>
      </c>
      <c r="AH14" s="382">
        <v>19.3</v>
      </c>
      <c r="AI14" s="382">
        <v>17.7</v>
      </c>
      <c r="AJ14" s="382">
        <v>16.7</v>
      </c>
      <c r="AK14" s="382">
        <v>17.8</v>
      </c>
      <c r="AL14" s="382">
        <v>17.899999999999999</v>
      </c>
      <c r="AM14" s="382">
        <v>16.5</v>
      </c>
      <c r="AN14" s="382">
        <v>15.8</v>
      </c>
      <c r="AO14" s="382">
        <v>16.899999999999999</v>
      </c>
      <c r="AP14" s="382">
        <v>16.899999999999999</v>
      </c>
      <c r="AQ14" s="382">
        <v>16</v>
      </c>
      <c r="AR14" s="382">
        <v>18.7</v>
      </c>
      <c r="AS14" s="382">
        <v>18.5</v>
      </c>
      <c r="AT14" s="382">
        <v>18.2</v>
      </c>
      <c r="AU14" s="382">
        <v>17.8</v>
      </c>
      <c r="AV14" s="382">
        <v>19.5</v>
      </c>
      <c r="AW14" s="382">
        <v>20.100000000000001</v>
      </c>
      <c r="AX14" s="382">
        <v>20.2</v>
      </c>
      <c r="AY14" s="382">
        <v>19.8</v>
      </c>
      <c r="AZ14" s="382">
        <v>19.5</v>
      </c>
      <c r="BA14" s="382">
        <v>19.5</v>
      </c>
      <c r="BB14" s="382">
        <v>19.7</v>
      </c>
      <c r="BC14" s="382">
        <v>19.399999999999999</v>
      </c>
      <c r="BD14" s="382">
        <v>19.600000000000001</v>
      </c>
      <c r="BE14" s="382">
        <v>19.600000000000001</v>
      </c>
      <c r="BF14" s="382">
        <v>20.2</v>
      </c>
      <c r="BG14" s="382">
        <v>19.8</v>
      </c>
      <c r="BH14" s="382">
        <v>20</v>
      </c>
      <c r="BI14" s="382">
        <v>20.100000000000001</v>
      </c>
      <c r="BJ14" s="382">
        <v>20.7</v>
      </c>
      <c r="BK14" s="382">
        <v>20.3</v>
      </c>
      <c r="BL14" s="382">
        <v>20.6</v>
      </c>
      <c r="BM14" s="382">
        <v>21</v>
      </c>
      <c r="BN14" s="382">
        <v>21.7</v>
      </c>
      <c r="BO14" s="382">
        <v>21.4</v>
      </c>
      <c r="BP14" s="382">
        <v>21.5</v>
      </c>
      <c r="BQ14" s="382">
        <v>21.9</v>
      </c>
      <c r="BR14" s="382">
        <v>22.4</v>
      </c>
      <c r="BS14" s="382">
        <v>22</v>
      </c>
      <c r="BT14" s="382">
        <v>22.3</v>
      </c>
      <c r="BU14" s="382">
        <v>22.7</v>
      </c>
      <c r="BV14" s="383">
        <v>23.2</v>
      </c>
      <c r="BW14" s="382"/>
      <c r="BX14" s="387"/>
    </row>
    <row r="15" spans="1:76" ht="15.75" customHeight="1" x14ac:dyDescent="0.3">
      <c r="B15" s="193" t="s">
        <v>112</v>
      </c>
      <c r="C15" s="192" t="s">
        <v>5</v>
      </c>
      <c r="D15" s="382">
        <v>28.7</v>
      </c>
      <c r="E15" s="382">
        <v>27.1</v>
      </c>
      <c r="F15" s="382">
        <v>28.3</v>
      </c>
      <c r="G15" s="382">
        <v>26.3</v>
      </c>
      <c r="H15" s="382">
        <v>26.1</v>
      </c>
      <c r="I15" s="382">
        <v>24.9</v>
      </c>
      <c r="J15" s="382">
        <v>25.9</v>
      </c>
      <c r="K15" s="382">
        <v>25</v>
      </c>
      <c r="L15" s="382">
        <v>26.1</v>
      </c>
      <c r="M15" s="382">
        <v>24.5</v>
      </c>
      <c r="N15" s="382">
        <v>24.8</v>
      </c>
      <c r="O15" s="382">
        <v>24.2</v>
      </c>
      <c r="P15" s="382">
        <v>25.6</v>
      </c>
      <c r="Q15" s="382">
        <v>24.7</v>
      </c>
      <c r="R15" s="382">
        <v>25.3</v>
      </c>
      <c r="S15" s="382">
        <v>24</v>
      </c>
      <c r="T15" s="382">
        <v>24.6</v>
      </c>
      <c r="U15" s="382">
        <v>24.1</v>
      </c>
      <c r="V15" s="382">
        <v>25.2</v>
      </c>
      <c r="W15" s="382">
        <v>24.5</v>
      </c>
      <c r="X15" s="382">
        <v>23.8</v>
      </c>
      <c r="Y15" s="382">
        <v>23.3</v>
      </c>
      <c r="Z15" s="382">
        <v>24.4</v>
      </c>
      <c r="AA15" s="382">
        <v>23.3</v>
      </c>
      <c r="AB15" s="382">
        <v>24.3</v>
      </c>
      <c r="AC15" s="382">
        <v>23.5</v>
      </c>
      <c r="AD15" s="382">
        <v>25.2</v>
      </c>
      <c r="AE15" s="382">
        <v>23</v>
      </c>
      <c r="AF15" s="382">
        <v>23.8</v>
      </c>
      <c r="AG15" s="382">
        <v>22.1</v>
      </c>
      <c r="AH15" s="382">
        <v>23.8</v>
      </c>
      <c r="AI15" s="382">
        <v>21.9</v>
      </c>
      <c r="AJ15" s="382">
        <v>21.5</v>
      </c>
      <c r="AK15" s="382">
        <v>21.1</v>
      </c>
      <c r="AL15" s="382">
        <v>22.2</v>
      </c>
      <c r="AM15" s="382">
        <v>20.7</v>
      </c>
      <c r="AN15" s="382">
        <v>21.1</v>
      </c>
      <c r="AO15" s="382">
        <v>21</v>
      </c>
      <c r="AP15" s="382">
        <v>22.8</v>
      </c>
      <c r="AQ15" s="382">
        <v>20.6</v>
      </c>
      <c r="AR15" s="382">
        <v>22.1</v>
      </c>
      <c r="AS15" s="382">
        <v>21.2</v>
      </c>
      <c r="AT15" s="382">
        <v>22.2</v>
      </c>
      <c r="AU15" s="382">
        <v>21</v>
      </c>
      <c r="AV15" s="382">
        <v>21.6</v>
      </c>
      <c r="AW15" s="382">
        <v>21.9</v>
      </c>
      <c r="AX15" s="382">
        <v>22.4</v>
      </c>
      <c r="AY15" s="382">
        <v>21.4</v>
      </c>
      <c r="AZ15" s="382">
        <v>21.8</v>
      </c>
      <c r="BA15" s="382">
        <v>21.9</v>
      </c>
      <c r="BB15" s="382">
        <v>22.4</v>
      </c>
      <c r="BC15" s="382">
        <v>22</v>
      </c>
      <c r="BD15" s="382">
        <v>22.1</v>
      </c>
      <c r="BE15" s="382">
        <v>22.6</v>
      </c>
      <c r="BF15" s="382">
        <v>23.5</v>
      </c>
      <c r="BG15" s="382">
        <v>23.3</v>
      </c>
      <c r="BH15" s="382">
        <v>23.8</v>
      </c>
      <c r="BI15" s="382">
        <v>24.5</v>
      </c>
      <c r="BJ15" s="382">
        <v>25.7</v>
      </c>
      <c r="BK15" s="382">
        <v>25.6</v>
      </c>
      <c r="BL15" s="382">
        <v>26.2</v>
      </c>
      <c r="BM15" s="382">
        <v>26.9</v>
      </c>
      <c r="BN15" s="382">
        <v>28.2</v>
      </c>
      <c r="BO15" s="382">
        <v>28.2</v>
      </c>
      <c r="BP15" s="382">
        <v>30.4</v>
      </c>
      <c r="BQ15" s="382">
        <v>31.3</v>
      </c>
      <c r="BR15" s="382">
        <v>32.799999999999997</v>
      </c>
      <c r="BS15" s="382">
        <v>32.5</v>
      </c>
      <c r="BT15" s="382">
        <v>30.5</v>
      </c>
      <c r="BU15" s="382">
        <v>29.2</v>
      </c>
      <c r="BV15" s="383">
        <v>28.9</v>
      </c>
      <c r="BW15" s="382"/>
      <c r="BX15" s="387"/>
    </row>
    <row r="16" spans="1:76" ht="15.75" customHeight="1" x14ac:dyDescent="0.3">
      <c r="B16" s="193" t="s">
        <v>113</v>
      </c>
      <c r="C16" s="192" t="s">
        <v>6</v>
      </c>
      <c r="D16" s="382">
        <v>86</v>
      </c>
      <c r="E16" s="382">
        <v>87.2</v>
      </c>
      <c r="F16" s="382">
        <v>93.9</v>
      </c>
      <c r="G16" s="382">
        <v>83.7</v>
      </c>
      <c r="H16" s="382">
        <v>80.5</v>
      </c>
      <c r="I16" s="382">
        <v>75.3</v>
      </c>
      <c r="J16" s="382">
        <v>76.3</v>
      </c>
      <c r="K16" s="382">
        <v>71.099999999999994</v>
      </c>
      <c r="L16" s="382">
        <v>72.3</v>
      </c>
      <c r="M16" s="382">
        <v>72</v>
      </c>
      <c r="N16" s="382">
        <v>78.3</v>
      </c>
      <c r="O16" s="382">
        <v>74.900000000000006</v>
      </c>
      <c r="P16" s="382">
        <v>76.2</v>
      </c>
      <c r="Q16" s="382">
        <v>74.2</v>
      </c>
      <c r="R16" s="382">
        <v>81.099999999999994</v>
      </c>
      <c r="S16" s="382">
        <v>74.099999999999994</v>
      </c>
      <c r="T16" s="382">
        <v>75.7</v>
      </c>
      <c r="U16" s="382">
        <v>72.7</v>
      </c>
      <c r="V16" s="382">
        <v>78</v>
      </c>
      <c r="W16" s="382">
        <v>72.8</v>
      </c>
      <c r="X16" s="382">
        <v>72.8</v>
      </c>
      <c r="Y16" s="382">
        <v>72.2</v>
      </c>
      <c r="Z16" s="382">
        <v>74.400000000000006</v>
      </c>
      <c r="AA16" s="382">
        <v>72.2</v>
      </c>
      <c r="AB16" s="382">
        <v>67.599999999999994</v>
      </c>
      <c r="AC16" s="382">
        <v>70.3</v>
      </c>
      <c r="AD16" s="382">
        <v>70.599999999999994</v>
      </c>
      <c r="AE16" s="382">
        <v>69.8</v>
      </c>
      <c r="AF16" s="382">
        <v>67.5</v>
      </c>
      <c r="AG16" s="382">
        <v>69.400000000000006</v>
      </c>
      <c r="AH16" s="382">
        <v>67.400000000000006</v>
      </c>
      <c r="AI16" s="382">
        <v>69.8</v>
      </c>
      <c r="AJ16" s="382">
        <v>67.3</v>
      </c>
      <c r="AK16" s="382">
        <v>67.400000000000006</v>
      </c>
      <c r="AL16" s="382">
        <v>66</v>
      </c>
      <c r="AM16" s="382">
        <v>67.7</v>
      </c>
      <c r="AN16" s="382">
        <v>67.099999999999994</v>
      </c>
      <c r="AO16" s="382">
        <v>69.2</v>
      </c>
      <c r="AP16" s="382">
        <v>69.099999999999994</v>
      </c>
      <c r="AQ16" s="382">
        <v>69.3</v>
      </c>
      <c r="AR16" s="382">
        <v>69.599999999999994</v>
      </c>
      <c r="AS16" s="382">
        <v>71.7</v>
      </c>
      <c r="AT16" s="382">
        <v>72.2</v>
      </c>
      <c r="AU16" s="382">
        <v>70.099999999999994</v>
      </c>
      <c r="AV16" s="382">
        <v>71.900000000000006</v>
      </c>
      <c r="AW16" s="382">
        <v>72.7</v>
      </c>
      <c r="AX16" s="382">
        <v>73.8</v>
      </c>
      <c r="AY16" s="382">
        <v>72.5</v>
      </c>
      <c r="AZ16" s="382">
        <v>73</v>
      </c>
      <c r="BA16" s="382">
        <v>72.7</v>
      </c>
      <c r="BB16" s="382">
        <v>73</v>
      </c>
      <c r="BC16" s="382">
        <v>71.400000000000006</v>
      </c>
      <c r="BD16" s="382">
        <v>71.3</v>
      </c>
      <c r="BE16" s="382">
        <v>72.400000000000006</v>
      </c>
      <c r="BF16" s="382">
        <v>74.3</v>
      </c>
      <c r="BG16" s="382">
        <v>73.3</v>
      </c>
      <c r="BH16" s="382">
        <v>74.900000000000006</v>
      </c>
      <c r="BI16" s="382">
        <v>76.2</v>
      </c>
      <c r="BJ16" s="382">
        <v>78.599999999999994</v>
      </c>
      <c r="BK16" s="382">
        <v>77.400000000000006</v>
      </c>
      <c r="BL16" s="382">
        <v>77.900000000000006</v>
      </c>
      <c r="BM16" s="382">
        <v>79</v>
      </c>
      <c r="BN16" s="382">
        <v>81.3</v>
      </c>
      <c r="BO16" s="382">
        <v>79.5</v>
      </c>
      <c r="BP16" s="382">
        <v>78.3</v>
      </c>
      <c r="BQ16" s="382">
        <v>78.3</v>
      </c>
      <c r="BR16" s="382">
        <v>79.7</v>
      </c>
      <c r="BS16" s="382">
        <v>77.5</v>
      </c>
      <c r="BT16" s="382">
        <v>76.900000000000006</v>
      </c>
      <c r="BU16" s="382">
        <v>77.3</v>
      </c>
      <c r="BV16" s="383">
        <v>78.8</v>
      </c>
      <c r="BW16" s="382"/>
      <c r="BX16" s="387"/>
    </row>
    <row r="17" spans="2:76" ht="15.75" customHeight="1" x14ac:dyDescent="0.3">
      <c r="B17" s="193" t="s">
        <v>114</v>
      </c>
      <c r="C17" s="192" t="s">
        <v>7</v>
      </c>
      <c r="D17" s="382">
        <v>87.5</v>
      </c>
      <c r="E17" s="382">
        <v>74.3</v>
      </c>
      <c r="F17" s="382">
        <v>78.2</v>
      </c>
      <c r="G17" s="382">
        <v>78.900000000000006</v>
      </c>
      <c r="H17" s="382">
        <v>74.099999999999994</v>
      </c>
      <c r="I17" s="382">
        <v>58.8</v>
      </c>
      <c r="J17" s="382">
        <v>61.2</v>
      </c>
      <c r="K17" s="382">
        <v>61.6</v>
      </c>
      <c r="L17" s="382">
        <v>63.7</v>
      </c>
      <c r="M17" s="382">
        <v>57.6</v>
      </c>
      <c r="N17" s="382">
        <v>64</v>
      </c>
      <c r="O17" s="382">
        <v>67.8</v>
      </c>
      <c r="P17" s="382">
        <v>71.2</v>
      </c>
      <c r="Q17" s="382">
        <v>63.8</v>
      </c>
      <c r="R17" s="382">
        <v>69.8</v>
      </c>
      <c r="S17" s="382">
        <v>67.5</v>
      </c>
      <c r="T17" s="382">
        <v>66.2</v>
      </c>
      <c r="U17" s="382">
        <v>60.4</v>
      </c>
      <c r="V17" s="382">
        <v>67</v>
      </c>
      <c r="W17" s="382">
        <v>63.1</v>
      </c>
      <c r="X17" s="382">
        <v>66</v>
      </c>
      <c r="Y17" s="382">
        <v>60.7</v>
      </c>
      <c r="Z17" s="382">
        <v>67.900000000000006</v>
      </c>
      <c r="AA17" s="382">
        <v>63.8</v>
      </c>
      <c r="AB17" s="382">
        <v>67.2</v>
      </c>
      <c r="AC17" s="382">
        <v>63.7</v>
      </c>
      <c r="AD17" s="382">
        <v>68.5</v>
      </c>
      <c r="AE17" s="382">
        <v>65.400000000000006</v>
      </c>
      <c r="AF17" s="382">
        <v>66.2</v>
      </c>
      <c r="AG17" s="382">
        <v>64.3</v>
      </c>
      <c r="AH17" s="382">
        <v>69</v>
      </c>
      <c r="AI17" s="382">
        <v>66</v>
      </c>
      <c r="AJ17" s="382">
        <v>67.7</v>
      </c>
      <c r="AK17" s="382">
        <v>67.900000000000006</v>
      </c>
      <c r="AL17" s="382">
        <v>69.099999999999994</v>
      </c>
      <c r="AM17" s="382">
        <v>69.3</v>
      </c>
      <c r="AN17" s="382">
        <v>72.7</v>
      </c>
      <c r="AO17" s="382">
        <v>73</v>
      </c>
      <c r="AP17" s="382">
        <v>76</v>
      </c>
      <c r="AQ17" s="382">
        <v>76.3</v>
      </c>
      <c r="AR17" s="382">
        <v>78.5</v>
      </c>
      <c r="AS17" s="382">
        <v>81.5</v>
      </c>
      <c r="AT17" s="382">
        <v>81.400000000000006</v>
      </c>
      <c r="AU17" s="382">
        <v>79.400000000000006</v>
      </c>
      <c r="AV17" s="382">
        <v>78.7</v>
      </c>
      <c r="AW17" s="382">
        <v>78.2</v>
      </c>
      <c r="AX17" s="382">
        <v>78.2</v>
      </c>
      <c r="AY17" s="382">
        <v>74.900000000000006</v>
      </c>
      <c r="AZ17" s="382">
        <v>74.599999999999994</v>
      </c>
      <c r="BA17" s="382">
        <v>74.2</v>
      </c>
      <c r="BB17" s="382">
        <v>74.3</v>
      </c>
      <c r="BC17" s="382">
        <v>73.7</v>
      </c>
      <c r="BD17" s="382">
        <v>73.8</v>
      </c>
      <c r="BE17" s="382">
        <v>75</v>
      </c>
      <c r="BF17" s="382">
        <v>77.3</v>
      </c>
      <c r="BG17" s="382">
        <v>75.5</v>
      </c>
      <c r="BH17" s="382">
        <v>76</v>
      </c>
      <c r="BI17" s="382">
        <v>77.2</v>
      </c>
      <c r="BJ17" s="382">
        <v>79</v>
      </c>
      <c r="BK17" s="382">
        <v>77.400000000000006</v>
      </c>
      <c r="BL17" s="382">
        <v>78.099999999999994</v>
      </c>
      <c r="BM17" s="382">
        <v>79.599999999999994</v>
      </c>
      <c r="BN17" s="382">
        <v>81.400000000000006</v>
      </c>
      <c r="BO17" s="382">
        <v>79.5</v>
      </c>
      <c r="BP17" s="382">
        <v>80.5</v>
      </c>
      <c r="BQ17" s="382">
        <v>81</v>
      </c>
      <c r="BR17" s="382">
        <v>81.099999999999994</v>
      </c>
      <c r="BS17" s="382">
        <v>78.599999999999994</v>
      </c>
      <c r="BT17" s="382">
        <v>76</v>
      </c>
      <c r="BU17" s="382">
        <v>77</v>
      </c>
      <c r="BV17" s="383">
        <v>73.3</v>
      </c>
      <c r="BW17" s="382"/>
      <c r="BX17" s="387"/>
    </row>
    <row r="18" spans="2:76" ht="15.75" customHeight="1" x14ac:dyDescent="0.3">
      <c r="B18" s="193" t="s">
        <v>115</v>
      </c>
      <c r="C18" s="192" t="s">
        <v>8</v>
      </c>
      <c r="D18" s="382">
        <v>15.6</v>
      </c>
      <c r="E18" s="382">
        <v>16.600000000000001</v>
      </c>
      <c r="F18" s="382">
        <v>14.6</v>
      </c>
      <c r="G18" s="382">
        <v>14</v>
      </c>
      <c r="H18" s="382">
        <v>16.2</v>
      </c>
      <c r="I18" s="382">
        <v>16.7</v>
      </c>
      <c r="J18" s="382">
        <v>15.1</v>
      </c>
      <c r="K18" s="382">
        <v>14.4</v>
      </c>
      <c r="L18" s="382">
        <v>15.3</v>
      </c>
      <c r="M18" s="382">
        <v>15.6</v>
      </c>
      <c r="N18" s="382">
        <v>14.4</v>
      </c>
      <c r="O18" s="382">
        <v>13.8</v>
      </c>
      <c r="P18" s="382">
        <v>14.5</v>
      </c>
      <c r="Q18" s="382">
        <v>15.6</v>
      </c>
      <c r="R18" s="382">
        <v>14.3</v>
      </c>
      <c r="S18" s="382">
        <v>14</v>
      </c>
      <c r="T18" s="382">
        <v>14.5</v>
      </c>
      <c r="U18" s="382">
        <v>15.5</v>
      </c>
      <c r="V18" s="382">
        <v>14.4</v>
      </c>
      <c r="W18" s="382">
        <v>14.4</v>
      </c>
      <c r="X18" s="382">
        <v>15.2</v>
      </c>
      <c r="Y18" s="382">
        <v>15.4</v>
      </c>
      <c r="Z18" s="382">
        <v>14.5</v>
      </c>
      <c r="AA18" s="382">
        <v>14.5</v>
      </c>
      <c r="AB18" s="382">
        <v>15.1</v>
      </c>
      <c r="AC18" s="382">
        <v>15.5</v>
      </c>
      <c r="AD18" s="382">
        <v>14.5</v>
      </c>
      <c r="AE18" s="382">
        <v>14.9</v>
      </c>
      <c r="AF18" s="382">
        <v>15.6</v>
      </c>
      <c r="AG18" s="382">
        <v>15.8</v>
      </c>
      <c r="AH18" s="382">
        <v>15.4</v>
      </c>
      <c r="AI18" s="382">
        <v>15.1</v>
      </c>
      <c r="AJ18" s="382">
        <v>15</v>
      </c>
      <c r="AK18" s="382">
        <v>15.3</v>
      </c>
      <c r="AL18" s="382">
        <v>14.8</v>
      </c>
      <c r="AM18" s="382">
        <v>14.1</v>
      </c>
      <c r="AN18" s="382">
        <v>15.6</v>
      </c>
      <c r="AO18" s="382">
        <v>15.6</v>
      </c>
      <c r="AP18" s="382">
        <v>15.5</v>
      </c>
      <c r="AQ18" s="382">
        <v>14.9</v>
      </c>
      <c r="AR18" s="382">
        <v>14.3</v>
      </c>
      <c r="AS18" s="382">
        <v>14.6</v>
      </c>
      <c r="AT18" s="382">
        <v>14.5</v>
      </c>
      <c r="AU18" s="382">
        <v>14.1</v>
      </c>
      <c r="AV18" s="382">
        <v>14.3</v>
      </c>
      <c r="AW18" s="382">
        <v>14.8</v>
      </c>
      <c r="AX18" s="382">
        <v>14.9</v>
      </c>
      <c r="AY18" s="382">
        <v>14.8</v>
      </c>
      <c r="AZ18" s="382">
        <v>15.3</v>
      </c>
      <c r="BA18" s="382">
        <v>15.4</v>
      </c>
      <c r="BB18" s="382">
        <v>15.3</v>
      </c>
      <c r="BC18" s="382">
        <v>15.2</v>
      </c>
      <c r="BD18" s="382">
        <v>15.2</v>
      </c>
      <c r="BE18" s="382">
        <v>15.3</v>
      </c>
      <c r="BF18" s="382">
        <v>15.6</v>
      </c>
      <c r="BG18" s="382">
        <v>15.5</v>
      </c>
      <c r="BH18" s="382">
        <v>15.6</v>
      </c>
      <c r="BI18" s="382">
        <v>15.8</v>
      </c>
      <c r="BJ18" s="382">
        <v>16.3</v>
      </c>
      <c r="BK18" s="382">
        <v>16.2</v>
      </c>
      <c r="BL18" s="382">
        <v>16.600000000000001</v>
      </c>
      <c r="BM18" s="382">
        <v>17</v>
      </c>
      <c r="BN18" s="382">
        <v>17.5</v>
      </c>
      <c r="BO18" s="382">
        <v>17.600000000000001</v>
      </c>
      <c r="BP18" s="382">
        <v>18</v>
      </c>
      <c r="BQ18" s="382">
        <v>18.399999999999999</v>
      </c>
      <c r="BR18" s="382">
        <v>18.899999999999999</v>
      </c>
      <c r="BS18" s="382">
        <v>18.8</v>
      </c>
      <c r="BT18" s="382">
        <v>19.100000000000001</v>
      </c>
      <c r="BU18" s="382">
        <v>19.5</v>
      </c>
      <c r="BV18" s="383">
        <v>20.100000000000001</v>
      </c>
      <c r="BW18" s="382"/>
      <c r="BX18" s="387"/>
    </row>
    <row r="19" spans="2:76" ht="15.75" customHeight="1" x14ac:dyDescent="0.3">
      <c r="B19" s="193" t="s">
        <v>116</v>
      </c>
      <c r="C19" s="192" t="s">
        <v>40</v>
      </c>
      <c r="D19" s="382">
        <v>51.3</v>
      </c>
      <c r="E19" s="382">
        <v>53.7</v>
      </c>
      <c r="F19" s="382">
        <v>51.4</v>
      </c>
      <c r="G19" s="382">
        <v>51.4</v>
      </c>
      <c r="H19" s="382">
        <v>47.1</v>
      </c>
      <c r="I19" s="382">
        <v>48.2</v>
      </c>
      <c r="J19" s="382">
        <v>48.2</v>
      </c>
      <c r="K19" s="382">
        <v>50.8</v>
      </c>
      <c r="L19" s="382">
        <v>45.5</v>
      </c>
      <c r="M19" s="382">
        <v>46.2</v>
      </c>
      <c r="N19" s="382">
        <v>46.8</v>
      </c>
      <c r="O19" s="382">
        <v>49.2</v>
      </c>
      <c r="P19" s="382">
        <v>47.3</v>
      </c>
      <c r="Q19" s="382">
        <v>47.8</v>
      </c>
      <c r="R19" s="382">
        <v>48.7</v>
      </c>
      <c r="S19" s="382">
        <v>48.5</v>
      </c>
      <c r="T19" s="382">
        <v>47.6</v>
      </c>
      <c r="U19" s="382">
        <v>48.7</v>
      </c>
      <c r="V19" s="382">
        <v>47.5</v>
      </c>
      <c r="W19" s="382">
        <v>48.4</v>
      </c>
      <c r="X19" s="382">
        <v>46.1</v>
      </c>
      <c r="Y19" s="382">
        <v>44.6</v>
      </c>
      <c r="Z19" s="382">
        <v>44.2</v>
      </c>
      <c r="AA19" s="382">
        <v>45.8</v>
      </c>
      <c r="AB19" s="382">
        <v>46.6</v>
      </c>
      <c r="AC19" s="382">
        <v>44.7</v>
      </c>
      <c r="AD19" s="382">
        <v>44.2</v>
      </c>
      <c r="AE19" s="382">
        <v>43.8</v>
      </c>
      <c r="AF19" s="382">
        <v>45.3</v>
      </c>
      <c r="AG19" s="382">
        <v>43.9</v>
      </c>
      <c r="AH19" s="382">
        <v>43.1</v>
      </c>
      <c r="AI19" s="382">
        <v>44</v>
      </c>
      <c r="AJ19" s="382">
        <v>42.4</v>
      </c>
      <c r="AK19" s="382">
        <v>43.8</v>
      </c>
      <c r="AL19" s="382">
        <v>43.4</v>
      </c>
      <c r="AM19" s="382">
        <v>43.5</v>
      </c>
      <c r="AN19" s="382">
        <v>43</v>
      </c>
      <c r="AO19" s="382">
        <v>43.6</v>
      </c>
      <c r="AP19" s="382">
        <v>43.2</v>
      </c>
      <c r="AQ19" s="382">
        <v>42</v>
      </c>
      <c r="AR19" s="382">
        <v>42.7</v>
      </c>
      <c r="AS19" s="382">
        <v>44.1</v>
      </c>
      <c r="AT19" s="382">
        <v>43.7</v>
      </c>
      <c r="AU19" s="382">
        <v>42.2</v>
      </c>
      <c r="AV19" s="382">
        <v>42.3</v>
      </c>
      <c r="AW19" s="382">
        <v>42.7</v>
      </c>
      <c r="AX19" s="382">
        <v>44</v>
      </c>
      <c r="AY19" s="382">
        <v>42.7</v>
      </c>
      <c r="AZ19" s="382">
        <v>42.6</v>
      </c>
      <c r="BA19" s="382">
        <v>42.6</v>
      </c>
      <c r="BB19" s="382">
        <v>42.6</v>
      </c>
      <c r="BC19" s="382">
        <v>42.2</v>
      </c>
      <c r="BD19" s="382">
        <v>41.9</v>
      </c>
      <c r="BE19" s="382">
        <v>42.6</v>
      </c>
      <c r="BF19" s="382">
        <v>43.1</v>
      </c>
      <c r="BG19" s="382">
        <v>43</v>
      </c>
      <c r="BH19" s="382">
        <v>43.3</v>
      </c>
      <c r="BI19" s="382">
        <v>44</v>
      </c>
      <c r="BJ19" s="382">
        <v>44.6</v>
      </c>
      <c r="BK19" s="382">
        <v>44</v>
      </c>
      <c r="BL19" s="382">
        <v>43.9</v>
      </c>
      <c r="BM19" s="382">
        <v>44.2</v>
      </c>
      <c r="BN19" s="382">
        <v>44.6</v>
      </c>
      <c r="BO19" s="382">
        <v>44</v>
      </c>
      <c r="BP19" s="382">
        <v>43.4</v>
      </c>
      <c r="BQ19" s="382">
        <v>43.7</v>
      </c>
      <c r="BR19" s="382">
        <v>44.1</v>
      </c>
      <c r="BS19" s="382">
        <v>43.4</v>
      </c>
      <c r="BT19" s="382">
        <v>44</v>
      </c>
      <c r="BU19" s="382">
        <v>44.6</v>
      </c>
      <c r="BV19" s="383">
        <v>45.1</v>
      </c>
      <c r="BW19" s="382"/>
      <c r="BX19" s="387"/>
    </row>
    <row r="20" spans="2:76" ht="15.75" customHeight="1" x14ac:dyDescent="0.3">
      <c r="B20" s="193" t="s">
        <v>117</v>
      </c>
      <c r="C20" s="192" t="s">
        <v>41</v>
      </c>
      <c r="D20" s="382">
        <v>49</v>
      </c>
      <c r="E20" s="382">
        <v>51.1</v>
      </c>
      <c r="F20" s="382">
        <v>49.1</v>
      </c>
      <c r="G20" s="382">
        <v>47.2</v>
      </c>
      <c r="H20" s="382">
        <v>50.2</v>
      </c>
      <c r="I20" s="382">
        <v>53.5</v>
      </c>
      <c r="J20" s="382">
        <v>50.1</v>
      </c>
      <c r="K20" s="382">
        <v>47.1</v>
      </c>
      <c r="L20" s="382">
        <v>50.4</v>
      </c>
      <c r="M20" s="382">
        <v>52.4</v>
      </c>
      <c r="N20" s="382">
        <v>49.5</v>
      </c>
      <c r="O20" s="382">
        <v>47.1</v>
      </c>
      <c r="P20" s="382">
        <v>51.8</v>
      </c>
      <c r="Q20" s="382">
        <v>52.8</v>
      </c>
      <c r="R20" s="382">
        <v>50.4</v>
      </c>
      <c r="S20" s="382">
        <v>47.7</v>
      </c>
      <c r="T20" s="382">
        <v>52.4</v>
      </c>
      <c r="U20" s="382">
        <v>52.7</v>
      </c>
      <c r="V20" s="382">
        <v>51.7</v>
      </c>
      <c r="W20" s="382">
        <v>48.8</v>
      </c>
      <c r="X20" s="382">
        <v>53.6</v>
      </c>
      <c r="Y20" s="382">
        <v>54.4</v>
      </c>
      <c r="Z20" s="382">
        <v>53.1</v>
      </c>
      <c r="AA20" s="382">
        <v>49.7</v>
      </c>
      <c r="AB20" s="382">
        <v>54.2</v>
      </c>
      <c r="AC20" s="382">
        <v>54.5</v>
      </c>
      <c r="AD20" s="382">
        <v>53.8</v>
      </c>
      <c r="AE20" s="382">
        <v>51.1</v>
      </c>
      <c r="AF20" s="382">
        <v>54.1</v>
      </c>
      <c r="AG20" s="382">
        <v>53.7</v>
      </c>
      <c r="AH20" s="382">
        <v>54.7</v>
      </c>
      <c r="AI20" s="382">
        <v>52.4</v>
      </c>
      <c r="AJ20" s="382">
        <v>53.4</v>
      </c>
      <c r="AK20" s="382">
        <v>54.2</v>
      </c>
      <c r="AL20" s="382">
        <v>54.2</v>
      </c>
      <c r="AM20" s="382">
        <v>53.8</v>
      </c>
      <c r="AN20" s="382">
        <v>55.4</v>
      </c>
      <c r="AO20" s="382">
        <v>54.4</v>
      </c>
      <c r="AP20" s="382">
        <v>55.6</v>
      </c>
      <c r="AQ20" s="382">
        <v>54.7</v>
      </c>
      <c r="AR20" s="382">
        <v>56.3</v>
      </c>
      <c r="AS20" s="382">
        <v>55.7</v>
      </c>
      <c r="AT20" s="382">
        <v>56.5</v>
      </c>
      <c r="AU20" s="382">
        <v>55.1</v>
      </c>
      <c r="AV20" s="382">
        <v>56.4</v>
      </c>
      <c r="AW20" s="382">
        <v>56.2</v>
      </c>
      <c r="AX20" s="382">
        <v>57.8</v>
      </c>
      <c r="AY20" s="382">
        <v>57.1</v>
      </c>
      <c r="AZ20" s="382">
        <v>57.7</v>
      </c>
      <c r="BA20" s="382">
        <v>58.3</v>
      </c>
      <c r="BB20" s="382">
        <v>60.2</v>
      </c>
      <c r="BC20" s="382">
        <v>58.6</v>
      </c>
      <c r="BD20" s="382">
        <v>58.5</v>
      </c>
      <c r="BE20" s="382">
        <v>59.4</v>
      </c>
      <c r="BF20" s="382">
        <v>61.4</v>
      </c>
      <c r="BG20" s="382">
        <v>59.8</v>
      </c>
      <c r="BH20" s="382">
        <v>59.4</v>
      </c>
      <c r="BI20" s="382">
        <v>59.8</v>
      </c>
      <c r="BJ20" s="382">
        <v>61.5</v>
      </c>
      <c r="BK20" s="382">
        <v>60.3</v>
      </c>
      <c r="BL20" s="382">
        <v>60.8</v>
      </c>
      <c r="BM20" s="382">
        <v>62</v>
      </c>
      <c r="BN20" s="382">
        <v>64.5</v>
      </c>
      <c r="BO20" s="382">
        <v>63.6</v>
      </c>
      <c r="BP20" s="382">
        <v>63.7</v>
      </c>
      <c r="BQ20" s="382">
        <v>64.099999999999994</v>
      </c>
      <c r="BR20" s="382">
        <v>66.099999999999994</v>
      </c>
      <c r="BS20" s="382">
        <v>65.2</v>
      </c>
      <c r="BT20" s="382">
        <v>65.5</v>
      </c>
      <c r="BU20" s="382">
        <v>66</v>
      </c>
      <c r="BV20" s="383">
        <v>68</v>
      </c>
      <c r="BW20" s="382"/>
      <c r="BX20" s="387"/>
    </row>
    <row r="21" spans="2:76" ht="15.75" customHeight="1" x14ac:dyDescent="0.3">
      <c r="B21" s="193" t="s">
        <v>118</v>
      </c>
      <c r="C21" s="192" t="s">
        <v>9</v>
      </c>
      <c r="D21" s="382">
        <v>301.3</v>
      </c>
      <c r="E21" s="382">
        <v>296.10000000000002</v>
      </c>
      <c r="F21" s="382">
        <v>291.2</v>
      </c>
      <c r="G21" s="382">
        <v>283</v>
      </c>
      <c r="H21" s="382">
        <v>304</v>
      </c>
      <c r="I21" s="382">
        <v>297.39999999999998</v>
      </c>
      <c r="J21" s="382">
        <v>288.60000000000002</v>
      </c>
      <c r="K21" s="382">
        <v>282.39999999999998</v>
      </c>
      <c r="L21" s="382">
        <v>308.60000000000002</v>
      </c>
      <c r="M21" s="382">
        <v>299</v>
      </c>
      <c r="N21" s="382">
        <v>294.7</v>
      </c>
      <c r="O21" s="382">
        <v>289.39999999999998</v>
      </c>
      <c r="P21" s="382">
        <v>327.5</v>
      </c>
      <c r="Q21" s="382">
        <v>307.3</v>
      </c>
      <c r="R21" s="382">
        <v>305.5</v>
      </c>
      <c r="S21" s="382">
        <v>307.7</v>
      </c>
      <c r="T21" s="382">
        <v>327.3</v>
      </c>
      <c r="U21" s="382">
        <v>321.7</v>
      </c>
      <c r="V21" s="382">
        <v>315.8</v>
      </c>
      <c r="W21" s="382">
        <v>302.39999999999998</v>
      </c>
      <c r="X21" s="382">
        <v>310.8</v>
      </c>
      <c r="Y21" s="382">
        <v>323.8</v>
      </c>
      <c r="Z21" s="382">
        <v>322.3</v>
      </c>
      <c r="AA21" s="382">
        <v>318</v>
      </c>
      <c r="AB21" s="382">
        <v>317.60000000000002</v>
      </c>
      <c r="AC21" s="382">
        <v>329.2</v>
      </c>
      <c r="AD21" s="382">
        <v>326.5</v>
      </c>
      <c r="AE21" s="382">
        <v>325.10000000000002</v>
      </c>
      <c r="AF21" s="382">
        <v>326.7</v>
      </c>
      <c r="AG21" s="382">
        <v>333.9</v>
      </c>
      <c r="AH21" s="382">
        <v>332.8</v>
      </c>
      <c r="AI21" s="382">
        <v>337.8</v>
      </c>
      <c r="AJ21" s="382">
        <v>327.39999999999998</v>
      </c>
      <c r="AK21" s="382">
        <v>340.4</v>
      </c>
      <c r="AL21" s="382">
        <v>341.6</v>
      </c>
      <c r="AM21" s="382">
        <v>343.3</v>
      </c>
      <c r="AN21" s="382">
        <v>353.7</v>
      </c>
      <c r="AO21" s="382">
        <v>362.1</v>
      </c>
      <c r="AP21" s="382">
        <v>371</v>
      </c>
      <c r="AQ21" s="382">
        <v>364.8</v>
      </c>
      <c r="AR21" s="382">
        <v>363.6</v>
      </c>
      <c r="AS21" s="382">
        <v>378.3</v>
      </c>
      <c r="AT21" s="382">
        <v>380.5</v>
      </c>
      <c r="AU21" s="382">
        <v>378.7</v>
      </c>
      <c r="AV21" s="382">
        <v>366.9</v>
      </c>
      <c r="AW21" s="382">
        <v>378.3</v>
      </c>
      <c r="AX21" s="382">
        <v>380.2</v>
      </c>
      <c r="AY21" s="382">
        <v>378.3</v>
      </c>
      <c r="AZ21" s="382">
        <v>365.8</v>
      </c>
      <c r="BA21" s="382">
        <v>373.5</v>
      </c>
      <c r="BB21" s="382">
        <v>379</v>
      </c>
      <c r="BC21" s="382">
        <v>376.4</v>
      </c>
      <c r="BD21" s="382">
        <v>367.9</v>
      </c>
      <c r="BE21" s="382">
        <v>377.4</v>
      </c>
      <c r="BF21" s="382">
        <v>389.1</v>
      </c>
      <c r="BG21" s="382">
        <v>389.9</v>
      </c>
      <c r="BH21" s="382">
        <v>382.6</v>
      </c>
      <c r="BI21" s="382">
        <v>391.5</v>
      </c>
      <c r="BJ21" s="382">
        <v>402</v>
      </c>
      <c r="BK21" s="382">
        <v>402</v>
      </c>
      <c r="BL21" s="382">
        <v>393.1</v>
      </c>
      <c r="BM21" s="382">
        <v>395</v>
      </c>
      <c r="BN21" s="382">
        <v>399.4</v>
      </c>
      <c r="BO21" s="382">
        <v>392.3</v>
      </c>
      <c r="BP21" s="382">
        <v>377</v>
      </c>
      <c r="BQ21" s="382">
        <v>376.7</v>
      </c>
      <c r="BR21" s="382">
        <v>381</v>
      </c>
      <c r="BS21" s="382">
        <v>376.5</v>
      </c>
      <c r="BT21" s="382">
        <v>365.9</v>
      </c>
      <c r="BU21" s="382">
        <v>369.5</v>
      </c>
      <c r="BV21" s="383">
        <v>376.6</v>
      </c>
      <c r="BW21" s="382"/>
      <c r="BX21" s="387"/>
    </row>
    <row r="22" spans="2:76" ht="15.75" customHeight="1" x14ac:dyDescent="0.3">
      <c r="B22" s="193" t="s">
        <v>119</v>
      </c>
      <c r="C22" s="192" t="s">
        <v>10</v>
      </c>
      <c r="D22" s="382">
        <v>559.9</v>
      </c>
      <c r="E22" s="382">
        <v>566.79999999999995</v>
      </c>
      <c r="F22" s="382">
        <v>567</v>
      </c>
      <c r="G22" s="382">
        <v>542.20000000000005</v>
      </c>
      <c r="H22" s="382">
        <v>572.9</v>
      </c>
      <c r="I22" s="382">
        <v>567.29999999999995</v>
      </c>
      <c r="J22" s="382">
        <v>565.29999999999995</v>
      </c>
      <c r="K22" s="382">
        <v>547.9</v>
      </c>
      <c r="L22" s="382">
        <v>569.5</v>
      </c>
      <c r="M22" s="382">
        <v>573.9</v>
      </c>
      <c r="N22" s="382">
        <v>575</v>
      </c>
      <c r="O22" s="382">
        <v>557.9</v>
      </c>
      <c r="P22" s="382">
        <v>579.29999999999995</v>
      </c>
      <c r="Q22" s="382">
        <v>586.5</v>
      </c>
      <c r="R22" s="382">
        <v>583</v>
      </c>
      <c r="S22" s="382">
        <v>563.6</v>
      </c>
      <c r="T22" s="382">
        <v>576.70000000000005</v>
      </c>
      <c r="U22" s="382">
        <v>585.9</v>
      </c>
      <c r="V22" s="382">
        <v>584.5</v>
      </c>
      <c r="W22" s="382">
        <v>564.29999999999995</v>
      </c>
      <c r="X22" s="382">
        <v>572.5</v>
      </c>
      <c r="Y22" s="382">
        <v>582.9</v>
      </c>
      <c r="Z22" s="382">
        <v>591.6</v>
      </c>
      <c r="AA22" s="382">
        <v>572.9</v>
      </c>
      <c r="AB22" s="382">
        <v>573.9</v>
      </c>
      <c r="AC22" s="382">
        <v>596.9</v>
      </c>
      <c r="AD22" s="382">
        <v>604</v>
      </c>
      <c r="AE22" s="382">
        <v>581.5</v>
      </c>
      <c r="AF22" s="382">
        <v>578.5</v>
      </c>
      <c r="AG22" s="382">
        <v>598.20000000000005</v>
      </c>
      <c r="AH22" s="382">
        <v>604.9</v>
      </c>
      <c r="AI22" s="382">
        <v>580.70000000000005</v>
      </c>
      <c r="AJ22" s="382">
        <v>594.79999999999995</v>
      </c>
      <c r="AK22" s="382">
        <v>596.70000000000005</v>
      </c>
      <c r="AL22" s="382">
        <v>597.20000000000005</v>
      </c>
      <c r="AM22" s="382">
        <v>581.70000000000005</v>
      </c>
      <c r="AN22" s="382">
        <v>605.5</v>
      </c>
      <c r="AO22" s="382">
        <v>604.70000000000005</v>
      </c>
      <c r="AP22" s="382">
        <v>614.9</v>
      </c>
      <c r="AQ22" s="382">
        <v>589.4</v>
      </c>
      <c r="AR22" s="382">
        <v>608.5</v>
      </c>
      <c r="AS22" s="382">
        <v>617</v>
      </c>
      <c r="AT22" s="382">
        <v>621.9</v>
      </c>
      <c r="AU22" s="382">
        <v>604.20000000000005</v>
      </c>
      <c r="AV22" s="382">
        <v>619.5</v>
      </c>
      <c r="AW22" s="382">
        <v>613.6</v>
      </c>
      <c r="AX22" s="382">
        <v>624.9</v>
      </c>
      <c r="AY22" s="382">
        <v>598.1</v>
      </c>
      <c r="AZ22" s="382">
        <v>598.20000000000005</v>
      </c>
      <c r="BA22" s="382">
        <v>595.70000000000005</v>
      </c>
      <c r="BB22" s="382">
        <v>616.9</v>
      </c>
      <c r="BC22" s="382">
        <v>594.79999999999995</v>
      </c>
      <c r="BD22" s="382">
        <v>588.4</v>
      </c>
      <c r="BE22" s="382">
        <v>601.6</v>
      </c>
      <c r="BF22" s="382">
        <v>636.4</v>
      </c>
      <c r="BG22" s="382">
        <v>609.70000000000005</v>
      </c>
      <c r="BH22" s="382">
        <v>606.9</v>
      </c>
      <c r="BI22" s="382">
        <v>620.20000000000005</v>
      </c>
      <c r="BJ22" s="382">
        <v>652.70000000000005</v>
      </c>
      <c r="BK22" s="382">
        <v>619.29999999999995</v>
      </c>
      <c r="BL22" s="382">
        <v>612.29999999999995</v>
      </c>
      <c r="BM22" s="382">
        <v>620.70000000000005</v>
      </c>
      <c r="BN22" s="382">
        <v>653.1</v>
      </c>
      <c r="BO22" s="382">
        <v>617.9</v>
      </c>
      <c r="BP22" s="382">
        <v>610.70000000000005</v>
      </c>
      <c r="BQ22" s="382">
        <v>618</v>
      </c>
      <c r="BR22" s="382">
        <v>648.5</v>
      </c>
      <c r="BS22" s="382">
        <v>613.6</v>
      </c>
      <c r="BT22" s="382">
        <v>603.5</v>
      </c>
      <c r="BU22" s="382">
        <v>615</v>
      </c>
      <c r="BV22" s="383">
        <v>645.9</v>
      </c>
      <c r="BW22" s="382"/>
      <c r="BX22" s="387"/>
    </row>
    <row r="23" spans="2:76" ht="15.75" customHeight="1" x14ac:dyDescent="0.3">
      <c r="B23" s="193" t="s">
        <v>120</v>
      </c>
      <c r="C23" s="192" t="s">
        <v>42</v>
      </c>
      <c r="D23" s="382">
        <v>224.4</v>
      </c>
      <c r="E23" s="382">
        <v>240.9</v>
      </c>
      <c r="F23" s="382">
        <v>255.8</v>
      </c>
      <c r="G23" s="382">
        <v>238.7</v>
      </c>
      <c r="H23" s="382">
        <v>218.4</v>
      </c>
      <c r="I23" s="382">
        <v>232.3</v>
      </c>
      <c r="J23" s="382">
        <v>244.8</v>
      </c>
      <c r="K23" s="382">
        <v>229.8</v>
      </c>
      <c r="L23" s="382">
        <v>218.1</v>
      </c>
      <c r="M23" s="382">
        <v>234.4</v>
      </c>
      <c r="N23" s="382">
        <v>244.6</v>
      </c>
      <c r="O23" s="382">
        <v>232.6</v>
      </c>
      <c r="P23" s="382">
        <v>223.6</v>
      </c>
      <c r="Q23" s="382">
        <v>238.3</v>
      </c>
      <c r="R23" s="382">
        <v>246.3</v>
      </c>
      <c r="S23" s="382">
        <v>235.9</v>
      </c>
      <c r="T23" s="382">
        <v>222.2</v>
      </c>
      <c r="U23" s="382">
        <v>234.2</v>
      </c>
      <c r="V23" s="382">
        <v>240.4</v>
      </c>
      <c r="W23" s="382">
        <v>231.4</v>
      </c>
      <c r="X23" s="382">
        <v>223</v>
      </c>
      <c r="Y23" s="382">
        <v>231.2</v>
      </c>
      <c r="Z23" s="382">
        <v>241.3</v>
      </c>
      <c r="AA23" s="382">
        <v>231.5</v>
      </c>
      <c r="AB23" s="382">
        <v>221.7</v>
      </c>
      <c r="AC23" s="382">
        <v>227.2</v>
      </c>
      <c r="AD23" s="382">
        <v>240.8</v>
      </c>
      <c r="AE23" s="382">
        <v>224.1</v>
      </c>
      <c r="AF23" s="382">
        <v>219.5</v>
      </c>
      <c r="AG23" s="382">
        <v>225.9</v>
      </c>
      <c r="AH23" s="382">
        <v>233.3</v>
      </c>
      <c r="AI23" s="382">
        <v>222.2</v>
      </c>
      <c r="AJ23" s="382">
        <v>225.3</v>
      </c>
      <c r="AK23" s="382">
        <v>232.4</v>
      </c>
      <c r="AL23" s="382">
        <v>229.7</v>
      </c>
      <c r="AM23" s="382">
        <v>229.4</v>
      </c>
      <c r="AN23" s="382">
        <v>231.1</v>
      </c>
      <c r="AO23" s="382">
        <v>236.6</v>
      </c>
      <c r="AP23" s="382">
        <v>236.2</v>
      </c>
      <c r="AQ23" s="382">
        <v>232.8</v>
      </c>
      <c r="AR23" s="382">
        <v>234.1</v>
      </c>
      <c r="AS23" s="382">
        <v>245.5</v>
      </c>
      <c r="AT23" s="382">
        <v>243.1</v>
      </c>
      <c r="AU23" s="382">
        <v>238.2</v>
      </c>
      <c r="AV23" s="382">
        <v>238.3</v>
      </c>
      <c r="AW23" s="382">
        <v>248.1</v>
      </c>
      <c r="AX23" s="382">
        <v>247.4</v>
      </c>
      <c r="AY23" s="382">
        <v>241.2</v>
      </c>
      <c r="AZ23" s="382">
        <v>238.1</v>
      </c>
      <c r="BA23" s="382">
        <v>232.9</v>
      </c>
      <c r="BB23" s="382">
        <v>234.7</v>
      </c>
      <c r="BC23" s="382">
        <v>230.1</v>
      </c>
      <c r="BD23" s="382">
        <v>228.8</v>
      </c>
      <c r="BE23" s="382">
        <v>231.2</v>
      </c>
      <c r="BF23" s="382">
        <v>239.3</v>
      </c>
      <c r="BG23" s="382">
        <v>237.2</v>
      </c>
      <c r="BH23" s="382">
        <v>236.8</v>
      </c>
      <c r="BI23" s="382">
        <v>238.2</v>
      </c>
      <c r="BJ23" s="382">
        <v>244.7</v>
      </c>
      <c r="BK23" s="382">
        <v>238.9</v>
      </c>
      <c r="BL23" s="382">
        <v>237.2</v>
      </c>
      <c r="BM23" s="382">
        <v>239</v>
      </c>
      <c r="BN23" s="382">
        <v>245</v>
      </c>
      <c r="BO23" s="382">
        <v>238.2</v>
      </c>
      <c r="BP23" s="382">
        <v>233.9</v>
      </c>
      <c r="BQ23" s="382">
        <v>235.8</v>
      </c>
      <c r="BR23" s="382">
        <v>242.1</v>
      </c>
      <c r="BS23" s="382">
        <v>236.7</v>
      </c>
      <c r="BT23" s="382">
        <v>235.7</v>
      </c>
      <c r="BU23" s="382">
        <v>237.8</v>
      </c>
      <c r="BV23" s="383">
        <v>243.8</v>
      </c>
      <c r="BW23" s="382"/>
      <c r="BX23" s="387"/>
    </row>
    <row r="24" spans="2:76" ht="15.75" customHeight="1" x14ac:dyDescent="0.3">
      <c r="B24" s="193" t="s">
        <v>121</v>
      </c>
      <c r="C24" s="192" t="s">
        <v>11</v>
      </c>
      <c r="D24" s="382">
        <v>118.6</v>
      </c>
      <c r="E24" s="382">
        <v>137.5</v>
      </c>
      <c r="F24" s="382">
        <v>141.1</v>
      </c>
      <c r="G24" s="382">
        <v>136</v>
      </c>
      <c r="H24" s="382">
        <v>117.9</v>
      </c>
      <c r="I24" s="382">
        <v>137.9</v>
      </c>
      <c r="J24" s="382">
        <v>145.9</v>
      </c>
      <c r="K24" s="382">
        <v>145.69999999999999</v>
      </c>
      <c r="L24" s="382">
        <v>121.8</v>
      </c>
      <c r="M24" s="382">
        <v>143.30000000000001</v>
      </c>
      <c r="N24" s="382">
        <v>153.9</v>
      </c>
      <c r="O24" s="382">
        <v>146.19999999999999</v>
      </c>
      <c r="P24" s="382">
        <v>131.9</v>
      </c>
      <c r="Q24" s="382">
        <v>150.6</v>
      </c>
      <c r="R24" s="382">
        <v>157</v>
      </c>
      <c r="S24" s="382">
        <v>149.19999999999999</v>
      </c>
      <c r="T24" s="382">
        <v>141.6</v>
      </c>
      <c r="U24" s="382">
        <v>157.5</v>
      </c>
      <c r="V24" s="382">
        <v>160.80000000000001</v>
      </c>
      <c r="W24" s="382">
        <v>157.19999999999999</v>
      </c>
      <c r="X24" s="382">
        <v>153.5</v>
      </c>
      <c r="Y24" s="382">
        <v>163.9</v>
      </c>
      <c r="Z24" s="382">
        <v>171.5</v>
      </c>
      <c r="AA24" s="382">
        <v>165.5</v>
      </c>
      <c r="AB24" s="382">
        <v>162.80000000000001</v>
      </c>
      <c r="AC24" s="382">
        <v>171.2</v>
      </c>
      <c r="AD24" s="382">
        <v>177.9</v>
      </c>
      <c r="AE24" s="382">
        <v>167.4</v>
      </c>
      <c r="AF24" s="382">
        <v>165.8</v>
      </c>
      <c r="AG24" s="382">
        <v>173.4</v>
      </c>
      <c r="AH24" s="382">
        <v>189.1</v>
      </c>
      <c r="AI24" s="382">
        <v>179.6</v>
      </c>
      <c r="AJ24" s="382">
        <v>180</v>
      </c>
      <c r="AK24" s="382">
        <v>195</v>
      </c>
      <c r="AL24" s="382">
        <v>201.5</v>
      </c>
      <c r="AM24" s="382">
        <v>182.3</v>
      </c>
      <c r="AN24" s="382">
        <v>175.2</v>
      </c>
      <c r="AO24" s="382">
        <v>199.5</v>
      </c>
      <c r="AP24" s="382">
        <v>206.8</v>
      </c>
      <c r="AQ24" s="382">
        <v>190.6</v>
      </c>
      <c r="AR24" s="382">
        <v>188.1</v>
      </c>
      <c r="AS24" s="382">
        <v>192</v>
      </c>
      <c r="AT24" s="382">
        <v>202.3</v>
      </c>
      <c r="AU24" s="382">
        <v>193.3</v>
      </c>
      <c r="AV24" s="382">
        <v>180.8</v>
      </c>
      <c r="AW24" s="382">
        <v>192.3</v>
      </c>
      <c r="AX24" s="382">
        <v>203.5</v>
      </c>
      <c r="AY24" s="382">
        <v>193</v>
      </c>
      <c r="AZ24" s="382">
        <v>181.5</v>
      </c>
      <c r="BA24" s="382">
        <v>157.69999999999999</v>
      </c>
      <c r="BB24" s="382">
        <v>171.5</v>
      </c>
      <c r="BC24" s="382">
        <v>157.30000000000001</v>
      </c>
      <c r="BD24" s="382">
        <v>135</v>
      </c>
      <c r="BE24" s="382">
        <v>147.1</v>
      </c>
      <c r="BF24" s="382">
        <v>186.1</v>
      </c>
      <c r="BG24" s="382">
        <v>178.6</v>
      </c>
      <c r="BH24" s="382">
        <v>170.7</v>
      </c>
      <c r="BI24" s="382">
        <v>194</v>
      </c>
      <c r="BJ24" s="382">
        <v>222</v>
      </c>
      <c r="BK24" s="382">
        <v>196.9</v>
      </c>
      <c r="BL24" s="382">
        <v>187.7</v>
      </c>
      <c r="BM24" s="382">
        <v>202.1</v>
      </c>
      <c r="BN24" s="382">
        <v>226.5</v>
      </c>
      <c r="BO24" s="382">
        <v>198.7</v>
      </c>
      <c r="BP24" s="382">
        <v>187.9</v>
      </c>
      <c r="BQ24" s="382">
        <v>201.1</v>
      </c>
      <c r="BR24" s="382">
        <v>224.6</v>
      </c>
      <c r="BS24" s="382">
        <v>197.5</v>
      </c>
      <c r="BT24" s="382">
        <v>189.1</v>
      </c>
      <c r="BU24" s="382">
        <v>203.5</v>
      </c>
      <c r="BV24" s="383">
        <v>227.2</v>
      </c>
      <c r="BW24" s="382"/>
      <c r="BX24" s="387"/>
    </row>
    <row r="25" spans="2:76" ht="15.75" customHeight="1" x14ac:dyDescent="0.3">
      <c r="B25" s="193" t="s">
        <v>122</v>
      </c>
      <c r="C25" s="192" t="s">
        <v>43</v>
      </c>
      <c r="D25" s="382">
        <v>53.2</v>
      </c>
      <c r="E25" s="382">
        <v>42.8</v>
      </c>
      <c r="F25" s="382">
        <v>45.3</v>
      </c>
      <c r="G25" s="382">
        <v>47.4</v>
      </c>
      <c r="H25" s="382">
        <v>53</v>
      </c>
      <c r="I25" s="382">
        <v>43</v>
      </c>
      <c r="J25" s="382">
        <v>45.1</v>
      </c>
      <c r="K25" s="382">
        <v>46.3</v>
      </c>
      <c r="L25" s="382">
        <v>50.9</v>
      </c>
      <c r="M25" s="382">
        <v>40.6</v>
      </c>
      <c r="N25" s="382">
        <v>44.1</v>
      </c>
      <c r="O25" s="382">
        <v>45.3</v>
      </c>
      <c r="P25" s="382">
        <v>50.6</v>
      </c>
      <c r="Q25" s="382">
        <v>40.5</v>
      </c>
      <c r="R25" s="382">
        <v>43.7</v>
      </c>
      <c r="S25" s="382">
        <v>44.1</v>
      </c>
      <c r="T25" s="382">
        <v>50.4</v>
      </c>
      <c r="U25" s="382">
        <v>40.700000000000003</v>
      </c>
      <c r="V25" s="382">
        <v>44</v>
      </c>
      <c r="W25" s="382">
        <v>44.1</v>
      </c>
      <c r="X25" s="382">
        <v>49.6</v>
      </c>
      <c r="Y25" s="382">
        <v>42</v>
      </c>
      <c r="Z25" s="382">
        <v>45.5</v>
      </c>
      <c r="AA25" s="382">
        <v>44.9</v>
      </c>
      <c r="AB25" s="382">
        <v>48.9</v>
      </c>
      <c r="AC25" s="382">
        <v>43.4</v>
      </c>
      <c r="AD25" s="382">
        <v>44.2</v>
      </c>
      <c r="AE25" s="382">
        <v>45.1</v>
      </c>
      <c r="AF25" s="382">
        <v>50.6</v>
      </c>
      <c r="AG25" s="382">
        <v>44.1</v>
      </c>
      <c r="AH25" s="382">
        <v>45.4</v>
      </c>
      <c r="AI25" s="382">
        <v>47</v>
      </c>
      <c r="AJ25" s="382">
        <v>47.2</v>
      </c>
      <c r="AK25" s="382">
        <v>45.2</v>
      </c>
      <c r="AL25" s="382">
        <v>44.4</v>
      </c>
      <c r="AM25" s="382">
        <v>46.7</v>
      </c>
      <c r="AN25" s="382">
        <v>47.9</v>
      </c>
      <c r="AO25" s="382">
        <v>46.8</v>
      </c>
      <c r="AP25" s="382">
        <v>47.7</v>
      </c>
      <c r="AQ25" s="382">
        <v>48.7</v>
      </c>
      <c r="AR25" s="382">
        <v>46.4</v>
      </c>
      <c r="AS25" s="382">
        <v>46.1</v>
      </c>
      <c r="AT25" s="382">
        <v>46.9</v>
      </c>
      <c r="AU25" s="382">
        <v>49</v>
      </c>
      <c r="AV25" s="382">
        <v>47.4</v>
      </c>
      <c r="AW25" s="382">
        <v>48.8</v>
      </c>
      <c r="AX25" s="382">
        <v>49.7</v>
      </c>
      <c r="AY25" s="382">
        <v>50.6</v>
      </c>
      <c r="AZ25" s="382">
        <v>49.4</v>
      </c>
      <c r="BA25" s="382">
        <v>49.4</v>
      </c>
      <c r="BB25" s="382">
        <v>49</v>
      </c>
      <c r="BC25" s="382">
        <v>50.6</v>
      </c>
      <c r="BD25" s="382">
        <v>50</v>
      </c>
      <c r="BE25" s="382">
        <v>51.3</v>
      </c>
      <c r="BF25" s="382">
        <v>52.6</v>
      </c>
      <c r="BG25" s="382">
        <v>53.8</v>
      </c>
      <c r="BH25" s="382">
        <v>52.9</v>
      </c>
      <c r="BI25" s="382">
        <v>54.2</v>
      </c>
      <c r="BJ25" s="382">
        <v>55.1</v>
      </c>
      <c r="BK25" s="382">
        <v>55.9</v>
      </c>
      <c r="BL25" s="382">
        <v>55.4</v>
      </c>
      <c r="BM25" s="382">
        <v>55.9</v>
      </c>
      <c r="BN25" s="382">
        <v>56.2</v>
      </c>
      <c r="BO25" s="382">
        <v>56</v>
      </c>
      <c r="BP25" s="382">
        <v>53.5</v>
      </c>
      <c r="BQ25" s="382">
        <v>53.9</v>
      </c>
      <c r="BR25" s="382">
        <v>53.7</v>
      </c>
      <c r="BS25" s="382">
        <v>53.7</v>
      </c>
      <c r="BT25" s="382">
        <v>53.2</v>
      </c>
      <c r="BU25" s="382">
        <v>53.7</v>
      </c>
      <c r="BV25" s="383">
        <v>54</v>
      </c>
      <c r="BW25" s="382"/>
      <c r="BX25" s="387"/>
    </row>
    <row r="26" spans="2:76" ht="15.75" customHeight="1" x14ac:dyDescent="0.3">
      <c r="B26" s="193" t="s">
        <v>123</v>
      </c>
      <c r="C26" s="192" t="s">
        <v>12</v>
      </c>
      <c r="D26" s="382">
        <v>23.1</v>
      </c>
      <c r="E26" s="382">
        <v>28.5</v>
      </c>
      <c r="F26" s="382">
        <v>27.3</v>
      </c>
      <c r="G26" s="382">
        <v>24.3</v>
      </c>
      <c r="H26" s="382">
        <v>23.5</v>
      </c>
      <c r="I26" s="382">
        <v>28.2</v>
      </c>
      <c r="J26" s="382">
        <v>26.7</v>
      </c>
      <c r="K26" s="382">
        <v>23.7</v>
      </c>
      <c r="L26" s="382">
        <v>21.7</v>
      </c>
      <c r="M26" s="382">
        <v>26.2</v>
      </c>
      <c r="N26" s="382">
        <v>24</v>
      </c>
      <c r="O26" s="382">
        <v>22.1</v>
      </c>
      <c r="P26" s="382">
        <v>20.399999999999999</v>
      </c>
      <c r="Q26" s="382">
        <v>24.4</v>
      </c>
      <c r="R26" s="382">
        <v>22.9</v>
      </c>
      <c r="S26" s="382">
        <v>20.7</v>
      </c>
      <c r="T26" s="382">
        <v>21.5</v>
      </c>
      <c r="U26" s="382">
        <v>23.3</v>
      </c>
      <c r="V26" s="382">
        <v>23.4</v>
      </c>
      <c r="W26" s="382">
        <v>21.3</v>
      </c>
      <c r="X26" s="382">
        <v>21.9</v>
      </c>
      <c r="Y26" s="382">
        <v>23.2</v>
      </c>
      <c r="Z26" s="382">
        <v>23.8</v>
      </c>
      <c r="AA26" s="382">
        <v>21.5</v>
      </c>
      <c r="AB26" s="382">
        <v>21.9</v>
      </c>
      <c r="AC26" s="382">
        <v>24</v>
      </c>
      <c r="AD26" s="382">
        <v>23.9</v>
      </c>
      <c r="AE26" s="382">
        <v>21.8</v>
      </c>
      <c r="AF26" s="382">
        <v>23.8</v>
      </c>
      <c r="AG26" s="382">
        <v>25</v>
      </c>
      <c r="AH26" s="382">
        <v>24.2</v>
      </c>
      <c r="AI26" s="382">
        <v>23.1</v>
      </c>
      <c r="AJ26" s="382">
        <v>23.7</v>
      </c>
      <c r="AK26" s="382">
        <v>24.4</v>
      </c>
      <c r="AL26" s="382">
        <v>24.4</v>
      </c>
      <c r="AM26" s="382">
        <v>22.7</v>
      </c>
      <c r="AN26" s="382">
        <v>25.1</v>
      </c>
      <c r="AO26" s="382">
        <v>24.2</v>
      </c>
      <c r="AP26" s="382">
        <v>24.1</v>
      </c>
      <c r="AQ26" s="382">
        <v>21.1</v>
      </c>
      <c r="AR26" s="382">
        <v>23.5</v>
      </c>
      <c r="AS26" s="382">
        <v>24.3</v>
      </c>
      <c r="AT26" s="382">
        <v>23.4</v>
      </c>
      <c r="AU26" s="382">
        <v>21.7</v>
      </c>
      <c r="AV26" s="382">
        <v>23</v>
      </c>
      <c r="AW26" s="382">
        <v>22.9</v>
      </c>
      <c r="AX26" s="382">
        <v>22.7</v>
      </c>
      <c r="AY26" s="382">
        <v>20.6</v>
      </c>
      <c r="AZ26" s="382">
        <v>22.2</v>
      </c>
      <c r="BA26" s="382">
        <v>22.1</v>
      </c>
      <c r="BB26" s="382">
        <v>22</v>
      </c>
      <c r="BC26" s="382">
        <v>21.7</v>
      </c>
      <c r="BD26" s="382">
        <v>21.6</v>
      </c>
      <c r="BE26" s="382">
        <v>21.5</v>
      </c>
      <c r="BF26" s="382">
        <v>21.6</v>
      </c>
      <c r="BG26" s="382">
        <v>21.3</v>
      </c>
      <c r="BH26" s="382">
        <v>21.1</v>
      </c>
      <c r="BI26" s="382">
        <v>21.2</v>
      </c>
      <c r="BJ26" s="382">
        <v>21.3</v>
      </c>
      <c r="BK26" s="382">
        <v>21.2</v>
      </c>
      <c r="BL26" s="382">
        <v>21.3</v>
      </c>
      <c r="BM26" s="382">
        <v>21.6</v>
      </c>
      <c r="BN26" s="382">
        <v>21.6</v>
      </c>
      <c r="BO26" s="382">
        <v>21.5</v>
      </c>
      <c r="BP26" s="382">
        <v>21.2</v>
      </c>
      <c r="BQ26" s="382">
        <v>21.2</v>
      </c>
      <c r="BR26" s="382">
        <v>21.3</v>
      </c>
      <c r="BS26" s="382">
        <v>21.4</v>
      </c>
      <c r="BT26" s="382">
        <v>21.2</v>
      </c>
      <c r="BU26" s="382">
        <v>21</v>
      </c>
      <c r="BV26" s="383">
        <v>20.7</v>
      </c>
      <c r="BW26" s="382"/>
      <c r="BX26" s="387"/>
    </row>
    <row r="27" spans="2:76" ht="15.75" customHeight="1" x14ac:dyDescent="0.3">
      <c r="B27" s="193" t="s">
        <v>124</v>
      </c>
      <c r="C27" s="192" t="s">
        <v>13</v>
      </c>
      <c r="D27" s="382">
        <v>112.9</v>
      </c>
      <c r="E27" s="382">
        <v>117.9</v>
      </c>
      <c r="F27" s="382">
        <v>118.2</v>
      </c>
      <c r="G27" s="382">
        <v>106.2</v>
      </c>
      <c r="H27" s="382">
        <v>111.1</v>
      </c>
      <c r="I27" s="382">
        <v>115.5</v>
      </c>
      <c r="J27" s="382">
        <v>111.8</v>
      </c>
      <c r="K27" s="382">
        <v>100</v>
      </c>
      <c r="L27" s="382">
        <v>109.5</v>
      </c>
      <c r="M27" s="382">
        <v>113.4</v>
      </c>
      <c r="N27" s="382">
        <v>113.2</v>
      </c>
      <c r="O27" s="382">
        <v>102.3</v>
      </c>
      <c r="P27" s="382">
        <v>111.8</v>
      </c>
      <c r="Q27" s="382">
        <v>114.7</v>
      </c>
      <c r="R27" s="382">
        <v>119</v>
      </c>
      <c r="S27" s="382">
        <v>107.6</v>
      </c>
      <c r="T27" s="382">
        <v>116.6</v>
      </c>
      <c r="U27" s="382">
        <v>118.7</v>
      </c>
      <c r="V27" s="382">
        <v>121.2</v>
      </c>
      <c r="W27" s="382">
        <v>109.8</v>
      </c>
      <c r="X27" s="382">
        <v>118</v>
      </c>
      <c r="Y27" s="382">
        <v>122.1</v>
      </c>
      <c r="Z27" s="382">
        <v>116.5</v>
      </c>
      <c r="AA27" s="382">
        <v>111</v>
      </c>
      <c r="AB27" s="382">
        <v>118.4</v>
      </c>
      <c r="AC27" s="382">
        <v>125.1</v>
      </c>
      <c r="AD27" s="382">
        <v>125.3</v>
      </c>
      <c r="AE27" s="382">
        <v>113.1</v>
      </c>
      <c r="AF27" s="382">
        <v>123.8</v>
      </c>
      <c r="AG27" s="382">
        <v>129.1</v>
      </c>
      <c r="AH27" s="382">
        <v>126.5</v>
      </c>
      <c r="AI27" s="382">
        <v>119.7</v>
      </c>
      <c r="AJ27" s="382">
        <v>125.5</v>
      </c>
      <c r="AK27" s="382">
        <v>129.30000000000001</v>
      </c>
      <c r="AL27" s="382">
        <v>127.4</v>
      </c>
      <c r="AM27" s="382">
        <v>115.7</v>
      </c>
      <c r="AN27" s="382">
        <v>128.9</v>
      </c>
      <c r="AO27" s="382">
        <v>133.30000000000001</v>
      </c>
      <c r="AP27" s="382">
        <v>133.80000000000001</v>
      </c>
      <c r="AQ27" s="382">
        <v>128.30000000000001</v>
      </c>
      <c r="AR27" s="382">
        <v>138</v>
      </c>
      <c r="AS27" s="382">
        <v>142.6</v>
      </c>
      <c r="AT27" s="382">
        <v>135.6</v>
      </c>
      <c r="AU27" s="382">
        <v>133.80000000000001</v>
      </c>
      <c r="AV27" s="382">
        <v>141.69999999999999</v>
      </c>
      <c r="AW27" s="382">
        <v>143.1</v>
      </c>
      <c r="AX27" s="382">
        <v>141.30000000000001</v>
      </c>
      <c r="AY27" s="382">
        <v>145.80000000000001</v>
      </c>
      <c r="AZ27" s="382">
        <v>145.30000000000001</v>
      </c>
      <c r="BA27" s="382">
        <v>146.4</v>
      </c>
      <c r="BB27" s="382">
        <v>146</v>
      </c>
      <c r="BC27" s="382">
        <v>146.1</v>
      </c>
      <c r="BD27" s="382">
        <v>147.4</v>
      </c>
      <c r="BE27" s="382">
        <v>150.30000000000001</v>
      </c>
      <c r="BF27" s="382">
        <v>153.19999999999999</v>
      </c>
      <c r="BG27" s="382">
        <v>155.9</v>
      </c>
      <c r="BH27" s="382">
        <v>158.80000000000001</v>
      </c>
      <c r="BI27" s="382">
        <v>162.4</v>
      </c>
      <c r="BJ27" s="382">
        <v>165.9</v>
      </c>
      <c r="BK27" s="382">
        <v>168.2</v>
      </c>
      <c r="BL27" s="382">
        <v>169.3</v>
      </c>
      <c r="BM27" s="382">
        <v>170.6</v>
      </c>
      <c r="BN27" s="382">
        <v>171.7</v>
      </c>
      <c r="BO27" s="382">
        <v>171.3</v>
      </c>
      <c r="BP27" s="382">
        <v>169.1</v>
      </c>
      <c r="BQ27" s="382">
        <v>168.5</v>
      </c>
      <c r="BR27" s="382">
        <v>168.7</v>
      </c>
      <c r="BS27" s="382">
        <v>167.8</v>
      </c>
      <c r="BT27" s="382">
        <v>168.1</v>
      </c>
      <c r="BU27" s="382">
        <v>167.5</v>
      </c>
      <c r="BV27" s="383">
        <v>167.7</v>
      </c>
      <c r="BW27" s="382"/>
      <c r="BX27" s="387"/>
    </row>
    <row r="28" spans="2:76" ht="15.75" customHeight="1" x14ac:dyDescent="0.3">
      <c r="B28" s="193" t="s">
        <v>125</v>
      </c>
      <c r="C28" s="192" t="s">
        <v>44</v>
      </c>
      <c r="D28" s="382">
        <v>90.6</v>
      </c>
      <c r="E28" s="382">
        <v>92.6</v>
      </c>
      <c r="F28" s="382">
        <v>87.3</v>
      </c>
      <c r="G28" s="382">
        <v>88</v>
      </c>
      <c r="H28" s="382">
        <v>89.4</v>
      </c>
      <c r="I28" s="382">
        <v>87.8</v>
      </c>
      <c r="J28" s="382">
        <v>84.8</v>
      </c>
      <c r="K28" s="382">
        <v>88</v>
      </c>
      <c r="L28" s="382">
        <v>86.4</v>
      </c>
      <c r="M28" s="382">
        <v>89.6</v>
      </c>
      <c r="N28" s="382">
        <v>85.7</v>
      </c>
      <c r="O28" s="382">
        <v>87.5</v>
      </c>
      <c r="P28" s="382">
        <v>89.3</v>
      </c>
      <c r="Q28" s="382">
        <v>90.7</v>
      </c>
      <c r="R28" s="382">
        <v>87.9</v>
      </c>
      <c r="S28" s="382">
        <v>87.7</v>
      </c>
      <c r="T28" s="382">
        <v>86.7</v>
      </c>
      <c r="U28" s="382">
        <v>92.8</v>
      </c>
      <c r="V28" s="382">
        <v>89.3</v>
      </c>
      <c r="W28" s="382">
        <v>89.6</v>
      </c>
      <c r="X28" s="382">
        <v>87.5</v>
      </c>
      <c r="Y28" s="382">
        <v>92.6</v>
      </c>
      <c r="Z28" s="382">
        <v>89.6</v>
      </c>
      <c r="AA28" s="382">
        <v>88.3</v>
      </c>
      <c r="AB28" s="382">
        <v>88.7</v>
      </c>
      <c r="AC28" s="382">
        <v>91.2</v>
      </c>
      <c r="AD28" s="382">
        <v>89.8</v>
      </c>
      <c r="AE28" s="382">
        <v>89.2</v>
      </c>
      <c r="AF28" s="382">
        <v>87.8</v>
      </c>
      <c r="AG28" s="382">
        <v>90.2</v>
      </c>
      <c r="AH28" s="382">
        <v>88.8</v>
      </c>
      <c r="AI28" s="382">
        <v>88.3</v>
      </c>
      <c r="AJ28" s="382">
        <v>86.1</v>
      </c>
      <c r="AK28" s="382">
        <v>88.7</v>
      </c>
      <c r="AL28" s="382">
        <v>86.9</v>
      </c>
      <c r="AM28" s="382">
        <v>86.9</v>
      </c>
      <c r="AN28" s="382">
        <v>84.5</v>
      </c>
      <c r="AO28" s="382">
        <v>86.8</v>
      </c>
      <c r="AP28" s="382">
        <v>85.4</v>
      </c>
      <c r="AQ28" s="382">
        <v>85</v>
      </c>
      <c r="AR28" s="382">
        <v>86.2</v>
      </c>
      <c r="AS28" s="382">
        <v>88.1</v>
      </c>
      <c r="AT28" s="382">
        <v>87.6</v>
      </c>
      <c r="AU28" s="382">
        <v>86.2</v>
      </c>
      <c r="AV28" s="382">
        <v>88.1</v>
      </c>
      <c r="AW28" s="382">
        <v>91.4</v>
      </c>
      <c r="AX28" s="382">
        <v>94</v>
      </c>
      <c r="AY28" s="382">
        <v>92.1</v>
      </c>
      <c r="AZ28" s="382">
        <v>97.4</v>
      </c>
      <c r="BA28" s="382">
        <v>98.5</v>
      </c>
      <c r="BB28" s="382">
        <v>99.1</v>
      </c>
      <c r="BC28" s="382">
        <v>98.6</v>
      </c>
      <c r="BD28" s="382">
        <v>99.5</v>
      </c>
      <c r="BE28" s="382">
        <v>101.5</v>
      </c>
      <c r="BF28" s="382">
        <v>102.6</v>
      </c>
      <c r="BG28" s="382">
        <v>102.2</v>
      </c>
      <c r="BH28" s="382">
        <v>103.4</v>
      </c>
      <c r="BI28" s="382">
        <v>105.7</v>
      </c>
      <c r="BJ28" s="382">
        <v>106.7</v>
      </c>
      <c r="BK28" s="382">
        <v>106.2</v>
      </c>
      <c r="BL28" s="382">
        <v>107.3</v>
      </c>
      <c r="BM28" s="382">
        <v>108.3</v>
      </c>
      <c r="BN28" s="382">
        <v>109.5</v>
      </c>
      <c r="BO28" s="382">
        <v>109.2</v>
      </c>
      <c r="BP28" s="382">
        <v>110.1</v>
      </c>
      <c r="BQ28" s="382">
        <v>111.3</v>
      </c>
      <c r="BR28" s="382">
        <v>112.3</v>
      </c>
      <c r="BS28" s="382">
        <v>111.6</v>
      </c>
      <c r="BT28" s="382">
        <v>111.9</v>
      </c>
      <c r="BU28" s="382">
        <v>112.7</v>
      </c>
      <c r="BV28" s="383">
        <v>113.2</v>
      </c>
      <c r="BW28" s="382"/>
      <c r="BX28" s="387"/>
    </row>
    <row r="29" spans="2:76" ht="15.75" customHeight="1" x14ac:dyDescent="0.3">
      <c r="B29" s="193" t="s">
        <v>126</v>
      </c>
      <c r="C29" s="192" t="s">
        <v>14</v>
      </c>
      <c r="D29" s="382">
        <v>59.7</v>
      </c>
      <c r="E29" s="382">
        <v>78.3</v>
      </c>
      <c r="F29" s="382">
        <v>74.5</v>
      </c>
      <c r="G29" s="382">
        <v>64.2</v>
      </c>
      <c r="H29" s="382">
        <v>61.1</v>
      </c>
      <c r="I29" s="382">
        <v>77.2</v>
      </c>
      <c r="J29" s="382">
        <v>74.2</v>
      </c>
      <c r="K29" s="382">
        <v>66.599999999999994</v>
      </c>
      <c r="L29" s="382">
        <v>61.4</v>
      </c>
      <c r="M29" s="382">
        <v>75</v>
      </c>
      <c r="N29" s="382">
        <v>72.8</v>
      </c>
      <c r="O29" s="382">
        <v>66.400000000000006</v>
      </c>
      <c r="P29" s="382">
        <v>64.8</v>
      </c>
      <c r="Q29" s="382">
        <v>77.5</v>
      </c>
      <c r="R29" s="382">
        <v>74.099999999999994</v>
      </c>
      <c r="S29" s="382">
        <v>70.400000000000006</v>
      </c>
      <c r="T29" s="382">
        <v>63.9</v>
      </c>
      <c r="U29" s="382">
        <v>76.400000000000006</v>
      </c>
      <c r="V29" s="382">
        <v>75.099999999999994</v>
      </c>
      <c r="W29" s="382">
        <v>71.599999999999994</v>
      </c>
      <c r="X29" s="382">
        <v>67.7</v>
      </c>
      <c r="Y29" s="382">
        <v>78</v>
      </c>
      <c r="Z29" s="382">
        <v>79.900000000000006</v>
      </c>
      <c r="AA29" s="382">
        <v>71.400000000000006</v>
      </c>
      <c r="AB29" s="382">
        <v>68.8</v>
      </c>
      <c r="AC29" s="382">
        <v>79.3</v>
      </c>
      <c r="AD29" s="382">
        <v>80.7</v>
      </c>
      <c r="AE29" s="382">
        <v>76.7</v>
      </c>
      <c r="AF29" s="382">
        <v>70.900000000000006</v>
      </c>
      <c r="AG29" s="382">
        <v>80</v>
      </c>
      <c r="AH29" s="382">
        <v>80.5</v>
      </c>
      <c r="AI29" s="382">
        <v>80.5</v>
      </c>
      <c r="AJ29" s="382">
        <v>74.7</v>
      </c>
      <c r="AK29" s="382">
        <v>84.5</v>
      </c>
      <c r="AL29" s="382">
        <v>80.3</v>
      </c>
      <c r="AM29" s="382">
        <v>80.5</v>
      </c>
      <c r="AN29" s="382">
        <v>78.900000000000006</v>
      </c>
      <c r="AO29" s="382">
        <v>86.3</v>
      </c>
      <c r="AP29" s="382">
        <v>86.3</v>
      </c>
      <c r="AQ29" s="382">
        <v>89.5</v>
      </c>
      <c r="AR29" s="382">
        <v>81.8</v>
      </c>
      <c r="AS29" s="382">
        <v>84.7</v>
      </c>
      <c r="AT29" s="382">
        <v>88.7</v>
      </c>
      <c r="AU29" s="382">
        <v>88.9</v>
      </c>
      <c r="AV29" s="382">
        <v>80.599999999999994</v>
      </c>
      <c r="AW29" s="382">
        <v>86.6</v>
      </c>
      <c r="AX29" s="382">
        <v>90.9</v>
      </c>
      <c r="AY29" s="382">
        <v>89.6</v>
      </c>
      <c r="AZ29" s="382">
        <v>82.6</v>
      </c>
      <c r="BA29" s="382">
        <v>87.9</v>
      </c>
      <c r="BB29" s="382">
        <v>90.5</v>
      </c>
      <c r="BC29" s="382">
        <v>89.7</v>
      </c>
      <c r="BD29" s="382">
        <v>82.8</v>
      </c>
      <c r="BE29" s="382">
        <v>88.8</v>
      </c>
      <c r="BF29" s="382">
        <v>90.9</v>
      </c>
      <c r="BG29" s="382">
        <v>90</v>
      </c>
      <c r="BH29" s="382">
        <v>84.6</v>
      </c>
      <c r="BI29" s="382">
        <v>90.7</v>
      </c>
      <c r="BJ29" s="382">
        <v>91.9</v>
      </c>
      <c r="BK29" s="382">
        <v>90.8</v>
      </c>
      <c r="BL29" s="382">
        <v>84.4</v>
      </c>
      <c r="BM29" s="382">
        <v>90</v>
      </c>
      <c r="BN29" s="382">
        <v>90.7</v>
      </c>
      <c r="BO29" s="382">
        <v>90</v>
      </c>
      <c r="BP29" s="382">
        <v>84</v>
      </c>
      <c r="BQ29" s="382">
        <v>90.3</v>
      </c>
      <c r="BR29" s="382">
        <v>90.6</v>
      </c>
      <c r="BS29" s="382">
        <v>89.9</v>
      </c>
      <c r="BT29" s="382">
        <v>83.5</v>
      </c>
      <c r="BU29" s="382">
        <v>90.5</v>
      </c>
      <c r="BV29" s="383">
        <v>90.3</v>
      </c>
      <c r="BW29" s="382"/>
      <c r="BX29" s="387"/>
    </row>
    <row r="30" spans="2:76" ht="15.75" customHeight="1" x14ac:dyDescent="0.3">
      <c r="B30" s="193" t="s">
        <v>127</v>
      </c>
      <c r="C30" s="192" t="s">
        <v>45</v>
      </c>
      <c r="D30" s="382">
        <v>175.5</v>
      </c>
      <c r="E30" s="382">
        <v>184.1</v>
      </c>
      <c r="F30" s="382">
        <v>183</v>
      </c>
      <c r="G30" s="382">
        <v>189.6</v>
      </c>
      <c r="H30" s="382">
        <v>182.7</v>
      </c>
      <c r="I30" s="382">
        <v>183.7</v>
      </c>
      <c r="J30" s="382">
        <v>182</v>
      </c>
      <c r="K30" s="382">
        <v>188.7</v>
      </c>
      <c r="L30" s="382">
        <v>183.6</v>
      </c>
      <c r="M30" s="382">
        <v>186.7</v>
      </c>
      <c r="N30" s="382">
        <v>190.1</v>
      </c>
      <c r="O30" s="382">
        <v>194.9</v>
      </c>
      <c r="P30" s="382">
        <v>189.8</v>
      </c>
      <c r="Q30" s="382">
        <v>195.1</v>
      </c>
      <c r="R30" s="382">
        <v>197.8</v>
      </c>
      <c r="S30" s="382">
        <v>204.2</v>
      </c>
      <c r="T30" s="382">
        <v>199.8</v>
      </c>
      <c r="U30" s="382">
        <v>200.6</v>
      </c>
      <c r="V30" s="382">
        <v>208.3</v>
      </c>
      <c r="W30" s="382">
        <v>213</v>
      </c>
      <c r="X30" s="382">
        <v>207.7</v>
      </c>
      <c r="Y30" s="382">
        <v>208.4</v>
      </c>
      <c r="Z30" s="382">
        <v>206.8</v>
      </c>
      <c r="AA30" s="382">
        <v>214.7</v>
      </c>
      <c r="AB30" s="382">
        <v>211.2</v>
      </c>
      <c r="AC30" s="382">
        <v>209.9</v>
      </c>
      <c r="AD30" s="382">
        <v>212.2</v>
      </c>
      <c r="AE30" s="382">
        <v>222.8</v>
      </c>
      <c r="AF30" s="382">
        <v>214.7</v>
      </c>
      <c r="AG30" s="382">
        <v>210.7</v>
      </c>
      <c r="AH30" s="382">
        <v>217.4</v>
      </c>
      <c r="AI30" s="382">
        <v>232.5</v>
      </c>
      <c r="AJ30" s="382">
        <v>214.4</v>
      </c>
      <c r="AK30" s="382">
        <v>229.2</v>
      </c>
      <c r="AL30" s="382">
        <v>220.7</v>
      </c>
      <c r="AM30" s="382">
        <v>227.4</v>
      </c>
      <c r="AN30" s="382">
        <v>234.3</v>
      </c>
      <c r="AO30" s="382">
        <v>244.3</v>
      </c>
      <c r="AP30" s="382">
        <v>239.5</v>
      </c>
      <c r="AQ30" s="382">
        <v>245.3</v>
      </c>
      <c r="AR30" s="382">
        <v>242.8</v>
      </c>
      <c r="AS30" s="382">
        <v>254.7</v>
      </c>
      <c r="AT30" s="382">
        <v>249</v>
      </c>
      <c r="AU30" s="382">
        <v>248.6</v>
      </c>
      <c r="AV30" s="382">
        <v>252.2</v>
      </c>
      <c r="AW30" s="382">
        <v>260.7</v>
      </c>
      <c r="AX30" s="382">
        <v>257.60000000000002</v>
      </c>
      <c r="AY30" s="382">
        <v>256.3</v>
      </c>
      <c r="AZ30" s="382">
        <v>257.2</v>
      </c>
      <c r="BA30" s="382">
        <v>260.10000000000002</v>
      </c>
      <c r="BB30" s="382">
        <v>256.2</v>
      </c>
      <c r="BC30" s="382">
        <v>256.5</v>
      </c>
      <c r="BD30" s="382">
        <v>253.7</v>
      </c>
      <c r="BE30" s="382">
        <v>257.10000000000002</v>
      </c>
      <c r="BF30" s="382">
        <v>260.3</v>
      </c>
      <c r="BG30" s="382">
        <v>264.39999999999998</v>
      </c>
      <c r="BH30" s="382">
        <v>264.8</v>
      </c>
      <c r="BI30" s="382">
        <v>269.8</v>
      </c>
      <c r="BJ30" s="382">
        <v>273.2</v>
      </c>
      <c r="BK30" s="382">
        <v>277.89999999999998</v>
      </c>
      <c r="BL30" s="382">
        <v>276.2</v>
      </c>
      <c r="BM30" s="382">
        <v>278.5</v>
      </c>
      <c r="BN30" s="382">
        <v>280.3</v>
      </c>
      <c r="BO30" s="382">
        <v>282.8</v>
      </c>
      <c r="BP30" s="382">
        <v>282.7</v>
      </c>
      <c r="BQ30" s="382">
        <v>284</v>
      </c>
      <c r="BR30" s="382">
        <v>284.8</v>
      </c>
      <c r="BS30" s="382">
        <v>286.2</v>
      </c>
      <c r="BT30" s="382">
        <v>285.89999999999998</v>
      </c>
      <c r="BU30" s="382">
        <v>286.3</v>
      </c>
      <c r="BV30" s="383">
        <v>291.39999999999998</v>
      </c>
      <c r="BW30" s="382"/>
      <c r="BX30" s="387"/>
    </row>
    <row r="31" spans="2:76" ht="15.75" customHeight="1" x14ac:dyDescent="0.3">
      <c r="B31" s="193" t="s">
        <v>127</v>
      </c>
      <c r="C31" s="192" t="s">
        <v>15</v>
      </c>
      <c r="D31" s="382">
        <v>63.3</v>
      </c>
      <c r="E31" s="382">
        <v>67.2</v>
      </c>
      <c r="F31" s="382">
        <v>66.400000000000006</v>
      </c>
      <c r="G31" s="382">
        <v>64.7</v>
      </c>
      <c r="H31" s="382">
        <v>61.7</v>
      </c>
      <c r="I31" s="382">
        <v>64.5</v>
      </c>
      <c r="J31" s="382">
        <v>64.3</v>
      </c>
      <c r="K31" s="382">
        <v>61.1</v>
      </c>
      <c r="L31" s="382">
        <v>62.8</v>
      </c>
      <c r="M31" s="382">
        <v>65.7</v>
      </c>
      <c r="N31" s="382">
        <v>65.5</v>
      </c>
      <c r="O31" s="382">
        <v>62.5</v>
      </c>
      <c r="P31" s="382">
        <v>63.5</v>
      </c>
      <c r="Q31" s="382">
        <v>63.8</v>
      </c>
      <c r="R31" s="382">
        <v>63.4</v>
      </c>
      <c r="S31" s="382">
        <v>60.5</v>
      </c>
      <c r="T31" s="382">
        <v>64.2</v>
      </c>
      <c r="U31" s="382">
        <v>62</v>
      </c>
      <c r="V31" s="382">
        <v>65.400000000000006</v>
      </c>
      <c r="W31" s="382">
        <v>61.2</v>
      </c>
      <c r="X31" s="382">
        <v>64.599999999999994</v>
      </c>
      <c r="Y31" s="382">
        <v>64.3</v>
      </c>
      <c r="Z31" s="382">
        <v>62.7</v>
      </c>
      <c r="AA31" s="382">
        <v>63</v>
      </c>
      <c r="AB31" s="382">
        <v>64</v>
      </c>
      <c r="AC31" s="382">
        <v>65</v>
      </c>
      <c r="AD31" s="382">
        <v>65</v>
      </c>
      <c r="AE31" s="382">
        <v>62.6</v>
      </c>
      <c r="AF31" s="382">
        <v>63.7</v>
      </c>
      <c r="AG31" s="382">
        <v>63.7</v>
      </c>
      <c r="AH31" s="382">
        <v>66.8</v>
      </c>
      <c r="AI31" s="382">
        <v>65.7</v>
      </c>
      <c r="AJ31" s="382">
        <v>63.4</v>
      </c>
      <c r="AK31" s="382">
        <v>64</v>
      </c>
      <c r="AL31" s="382">
        <v>66.7</v>
      </c>
      <c r="AM31" s="382">
        <v>65</v>
      </c>
      <c r="AN31" s="382">
        <v>66.3</v>
      </c>
      <c r="AO31" s="382">
        <v>67.599999999999994</v>
      </c>
      <c r="AP31" s="382">
        <v>65.2</v>
      </c>
      <c r="AQ31" s="382">
        <v>65.3</v>
      </c>
      <c r="AR31" s="382">
        <v>65.3</v>
      </c>
      <c r="AS31" s="382">
        <v>68</v>
      </c>
      <c r="AT31" s="382">
        <v>65.7</v>
      </c>
      <c r="AU31" s="382">
        <v>69.400000000000006</v>
      </c>
      <c r="AV31" s="382">
        <v>66.7</v>
      </c>
      <c r="AW31" s="382">
        <v>65.8</v>
      </c>
      <c r="AX31" s="382">
        <v>66.900000000000006</v>
      </c>
      <c r="AY31" s="382">
        <v>67.3</v>
      </c>
      <c r="AZ31" s="382">
        <v>64.8</v>
      </c>
      <c r="BA31" s="382">
        <v>65.2</v>
      </c>
      <c r="BB31" s="382">
        <v>64</v>
      </c>
      <c r="BC31" s="382">
        <v>64.900000000000006</v>
      </c>
      <c r="BD31" s="382">
        <v>63.3</v>
      </c>
      <c r="BE31" s="382">
        <v>65</v>
      </c>
      <c r="BF31" s="382">
        <v>65.3</v>
      </c>
      <c r="BG31" s="382">
        <v>66.5</v>
      </c>
      <c r="BH31" s="382">
        <v>65.599999999999994</v>
      </c>
      <c r="BI31" s="382">
        <v>68</v>
      </c>
      <c r="BJ31" s="382">
        <v>68.5</v>
      </c>
      <c r="BK31" s="382">
        <v>69.599999999999994</v>
      </c>
      <c r="BL31" s="382">
        <v>67.7</v>
      </c>
      <c r="BM31" s="382">
        <v>68.900000000000006</v>
      </c>
      <c r="BN31" s="382">
        <v>68.099999999999994</v>
      </c>
      <c r="BO31" s="382">
        <v>68.2</v>
      </c>
      <c r="BP31" s="382">
        <v>66.400000000000006</v>
      </c>
      <c r="BQ31" s="382">
        <v>67.099999999999994</v>
      </c>
      <c r="BR31" s="382">
        <v>66.3</v>
      </c>
      <c r="BS31" s="382">
        <v>67.099999999999994</v>
      </c>
      <c r="BT31" s="382">
        <v>64.599999999999994</v>
      </c>
      <c r="BU31" s="382">
        <v>65.8</v>
      </c>
      <c r="BV31" s="383">
        <v>65.3</v>
      </c>
      <c r="BW31" s="382"/>
      <c r="BX31" s="387"/>
    </row>
    <row r="32" spans="2:76" ht="15.75" customHeight="1" x14ac:dyDescent="0.3">
      <c r="B32" s="193" t="s">
        <v>128</v>
      </c>
      <c r="C32" s="192" t="s">
        <v>46</v>
      </c>
      <c r="D32" s="382">
        <v>202.1</v>
      </c>
      <c r="E32" s="382">
        <v>216.6</v>
      </c>
      <c r="F32" s="382">
        <v>220.2</v>
      </c>
      <c r="G32" s="382">
        <v>210.3</v>
      </c>
      <c r="H32" s="382">
        <v>188.2</v>
      </c>
      <c r="I32" s="382">
        <v>206.6</v>
      </c>
      <c r="J32" s="382">
        <v>212.8</v>
      </c>
      <c r="K32" s="382">
        <v>194.5</v>
      </c>
      <c r="L32" s="382">
        <v>186.3</v>
      </c>
      <c r="M32" s="382">
        <v>212.8</v>
      </c>
      <c r="N32" s="382">
        <v>230.6</v>
      </c>
      <c r="O32" s="382">
        <v>218.4</v>
      </c>
      <c r="P32" s="382">
        <v>205</v>
      </c>
      <c r="Q32" s="382">
        <v>232.5</v>
      </c>
      <c r="R32" s="382">
        <v>247.1</v>
      </c>
      <c r="S32" s="382">
        <v>232.9</v>
      </c>
      <c r="T32" s="382">
        <v>217.3</v>
      </c>
      <c r="U32" s="382">
        <v>236.7</v>
      </c>
      <c r="V32" s="382">
        <v>249.9</v>
      </c>
      <c r="W32" s="382">
        <v>234.7</v>
      </c>
      <c r="X32" s="382">
        <v>221.3</v>
      </c>
      <c r="Y32" s="382">
        <v>238.6</v>
      </c>
      <c r="Z32" s="382">
        <v>254.3</v>
      </c>
      <c r="AA32" s="382">
        <v>236.8</v>
      </c>
      <c r="AB32" s="382">
        <v>225.9</v>
      </c>
      <c r="AC32" s="382">
        <v>242.7</v>
      </c>
      <c r="AD32" s="382">
        <v>258.39999999999998</v>
      </c>
      <c r="AE32" s="382">
        <v>244.2</v>
      </c>
      <c r="AF32" s="382">
        <v>239.2</v>
      </c>
      <c r="AG32" s="382">
        <v>252.7</v>
      </c>
      <c r="AH32" s="382">
        <v>273</v>
      </c>
      <c r="AI32" s="382">
        <v>255.5</v>
      </c>
      <c r="AJ32" s="382">
        <v>253.2</v>
      </c>
      <c r="AK32" s="382">
        <v>258.60000000000002</v>
      </c>
      <c r="AL32" s="382">
        <v>281.3</v>
      </c>
      <c r="AM32" s="382">
        <v>278.5</v>
      </c>
      <c r="AN32" s="382">
        <v>261.60000000000002</v>
      </c>
      <c r="AO32" s="382">
        <v>271.8</v>
      </c>
      <c r="AP32" s="382">
        <v>290.39999999999998</v>
      </c>
      <c r="AQ32" s="382">
        <v>283.39999999999998</v>
      </c>
      <c r="AR32" s="382">
        <v>271</v>
      </c>
      <c r="AS32" s="382">
        <v>281.5</v>
      </c>
      <c r="AT32" s="382">
        <v>299.5</v>
      </c>
      <c r="AU32" s="382">
        <v>285.60000000000002</v>
      </c>
      <c r="AV32" s="382">
        <v>275.89999999999998</v>
      </c>
      <c r="AW32" s="382">
        <v>287</v>
      </c>
      <c r="AX32" s="382">
        <v>294.60000000000002</v>
      </c>
      <c r="AY32" s="382">
        <v>287.10000000000002</v>
      </c>
      <c r="AZ32" s="382">
        <v>271.60000000000002</v>
      </c>
      <c r="BA32" s="382">
        <v>267.7</v>
      </c>
      <c r="BB32" s="382">
        <v>268.39999999999998</v>
      </c>
      <c r="BC32" s="382">
        <v>266</v>
      </c>
      <c r="BD32" s="382">
        <v>261.8</v>
      </c>
      <c r="BE32" s="382">
        <v>272.60000000000002</v>
      </c>
      <c r="BF32" s="382">
        <v>288.60000000000002</v>
      </c>
      <c r="BG32" s="382">
        <v>288.10000000000002</v>
      </c>
      <c r="BH32" s="382">
        <v>286.2</v>
      </c>
      <c r="BI32" s="382">
        <v>296.5</v>
      </c>
      <c r="BJ32" s="382">
        <v>311.8</v>
      </c>
      <c r="BK32" s="382">
        <v>307.10000000000002</v>
      </c>
      <c r="BL32" s="382">
        <v>296.60000000000002</v>
      </c>
      <c r="BM32" s="382">
        <v>301.5</v>
      </c>
      <c r="BN32" s="382">
        <v>311.89999999999998</v>
      </c>
      <c r="BO32" s="382">
        <v>302.2</v>
      </c>
      <c r="BP32" s="382">
        <v>291.3</v>
      </c>
      <c r="BQ32" s="382">
        <v>293.7</v>
      </c>
      <c r="BR32" s="382">
        <v>301.39999999999998</v>
      </c>
      <c r="BS32" s="382">
        <v>289.8</v>
      </c>
      <c r="BT32" s="382">
        <v>281.60000000000002</v>
      </c>
      <c r="BU32" s="382">
        <v>288</v>
      </c>
      <c r="BV32" s="383">
        <v>299</v>
      </c>
      <c r="BW32" s="382"/>
      <c r="BX32" s="387"/>
    </row>
    <row r="33" spans="1:76" ht="15.75" customHeight="1" x14ac:dyDescent="0.3">
      <c r="B33" s="193" t="s">
        <v>129</v>
      </c>
      <c r="C33" s="192" t="s">
        <v>16</v>
      </c>
      <c r="D33" s="382">
        <v>54.9</v>
      </c>
      <c r="E33" s="382">
        <v>54.9</v>
      </c>
      <c r="F33" s="382">
        <v>58</v>
      </c>
      <c r="G33" s="382">
        <v>60.2</v>
      </c>
      <c r="H33" s="382">
        <v>58.6</v>
      </c>
      <c r="I33" s="382">
        <v>59.7</v>
      </c>
      <c r="J33" s="382">
        <v>63</v>
      </c>
      <c r="K33" s="382">
        <v>66.099999999999994</v>
      </c>
      <c r="L33" s="382">
        <v>61.5</v>
      </c>
      <c r="M33" s="382">
        <v>61.6</v>
      </c>
      <c r="N33" s="382">
        <v>65.599999999999994</v>
      </c>
      <c r="O33" s="382">
        <v>69.8</v>
      </c>
      <c r="P33" s="382">
        <v>66.8</v>
      </c>
      <c r="Q33" s="382">
        <v>69.400000000000006</v>
      </c>
      <c r="R33" s="382">
        <v>72.5</v>
      </c>
      <c r="S33" s="382">
        <v>72.5</v>
      </c>
      <c r="T33" s="382">
        <v>69.400000000000006</v>
      </c>
      <c r="U33" s="382">
        <v>73.8</v>
      </c>
      <c r="V33" s="382">
        <v>75.3</v>
      </c>
      <c r="W33" s="382">
        <v>78.400000000000006</v>
      </c>
      <c r="X33" s="382">
        <v>71.5</v>
      </c>
      <c r="Y33" s="382">
        <v>75</v>
      </c>
      <c r="Z33" s="382">
        <v>77.3</v>
      </c>
      <c r="AA33" s="382">
        <v>78.7</v>
      </c>
      <c r="AB33" s="382">
        <v>71.8</v>
      </c>
      <c r="AC33" s="382">
        <v>76.7</v>
      </c>
      <c r="AD33" s="382">
        <v>80.099999999999994</v>
      </c>
      <c r="AE33" s="382">
        <v>83.3</v>
      </c>
      <c r="AF33" s="382">
        <v>78.2</v>
      </c>
      <c r="AG33" s="382">
        <v>81.400000000000006</v>
      </c>
      <c r="AH33" s="382">
        <v>80.7</v>
      </c>
      <c r="AI33" s="382">
        <v>83.4</v>
      </c>
      <c r="AJ33" s="382">
        <v>85.2</v>
      </c>
      <c r="AK33" s="382">
        <v>87.7</v>
      </c>
      <c r="AL33" s="382">
        <v>89.7</v>
      </c>
      <c r="AM33" s="382">
        <v>92.9</v>
      </c>
      <c r="AN33" s="382">
        <v>85.3</v>
      </c>
      <c r="AO33" s="382">
        <v>88</v>
      </c>
      <c r="AP33" s="382">
        <v>88.3</v>
      </c>
      <c r="AQ33" s="382">
        <v>91.2</v>
      </c>
      <c r="AR33" s="382">
        <v>88.6</v>
      </c>
      <c r="AS33" s="382">
        <v>90.6</v>
      </c>
      <c r="AT33" s="382">
        <v>90.6</v>
      </c>
      <c r="AU33" s="382">
        <v>90.6</v>
      </c>
      <c r="AV33" s="382">
        <v>89.2</v>
      </c>
      <c r="AW33" s="382">
        <v>90.9</v>
      </c>
      <c r="AX33" s="382">
        <v>89.3</v>
      </c>
      <c r="AY33" s="382">
        <v>91.3</v>
      </c>
      <c r="AZ33" s="382">
        <v>93</v>
      </c>
      <c r="BA33" s="382">
        <v>92.6</v>
      </c>
      <c r="BB33" s="382">
        <v>90</v>
      </c>
      <c r="BC33" s="382">
        <v>95.1</v>
      </c>
      <c r="BD33" s="382">
        <v>94.6</v>
      </c>
      <c r="BE33" s="382">
        <v>97.2</v>
      </c>
      <c r="BF33" s="382">
        <v>94.1</v>
      </c>
      <c r="BG33" s="382">
        <v>98.1</v>
      </c>
      <c r="BH33" s="382">
        <v>97.9</v>
      </c>
      <c r="BI33" s="382">
        <v>99.5</v>
      </c>
      <c r="BJ33" s="382">
        <v>95.4</v>
      </c>
      <c r="BK33" s="382">
        <v>99.6</v>
      </c>
      <c r="BL33" s="382">
        <v>99.2</v>
      </c>
      <c r="BM33" s="382">
        <v>100.6</v>
      </c>
      <c r="BN33" s="382">
        <v>96.2</v>
      </c>
      <c r="BO33" s="382">
        <v>99.7</v>
      </c>
      <c r="BP33" s="382">
        <v>98.9</v>
      </c>
      <c r="BQ33" s="382">
        <v>100.1</v>
      </c>
      <c r="BR33" s="382">
        <v>95.5</v>
      </c>
      <c r="BS33" s="382">
        <v>98.8</v>
      </c>
      <c r="BT33" s="382">
        <v>98</v>
      </c>
      <c r="BU33" s="382">
        <v>98.9</v>
      </c>
      <c r="BV33" s="383">
        <v>94.4</v>
      </c>
      <c r="BW33" s="382"/>
      <c r="BX33" s="387"/>
    </row>
    <row r="34" spans="1:76" ht="15.75" customHeight="1" x14ac:dyDescent="0.3">
      <c r="B34" s="192" t="s">
        <v>130</v>
      </c>
      <c r="C34" s="192" t="s">
        <v>17</v>
      </c>
      <c r="D34" s="382">
        <v>63.2</v>
      </c>
      <c r="E34" s="382">
        <v>58.2</v>
      </c>
      <c r="F34" s="382">
        <v>60.4</v>
      </c>
      <c r="G34" s="382">
        <v>58.7</v>
      </c>
      <c r="H34" s="382">
        <v>62.6</v>
      </c>
      <c r="I34" s="382">
        <v>58.8</v>
      </c>
      <c r="J34" s="382">
        <v>60.9</v>
      </c>
      <c r="K34" s="382">
        <v>60.5</v>
      </c>
      <c r="L34" s="382">
        <v>67.3</v>
      </c>
      <c r="M34" s="382">
        <v>60.6</v>
      </c>
      <c r="N34" s="382">
        <v>63.3</v>
      </c>
      <c r="O34" s="382">
        <v>62.5</v>
      </c>
      <c r="P34" s="382">
        <v>70.8</v>
      </c>
      <c r="Q34" s="382">
        <v>64.2</v>
      </c>
      <c r="R34" s="382">
        <v>66</v>
      </c>
      <c r="S34" s="382">
        <v>64.5</v>
      </c>
      <c r="T34" s="382">
        <v>61.1</v>
      </c>
      <c r="U34" s="382">
        <v>56.3</v>
      </c>
      <c r="V34" s="382">
        <v>57.5</v>
      </c>
      <c r="W34" s="382">
        <v>57.5</v>
      </c>
      <c r="X34" s="382">
        <v>62.1</v>
      </c>
      <c r="Y34" s="382">
        <v>59.6</v>
      </c>
      <c r="Z34" s="382">
        <v>58.7</v>
      </c>
      <c r="AA34" s="382">
        <v>58</v>
      </c>
      <c r="AB34" s="382">
        <v>68.599999999999994</v>
      </c>
      <c r="AC34" s="382">
        <v>61.3</v>
      </c>
      <c r="AD34" s="382">
        <v>62.9</v>
      </c>
      <c r="AE34" s="382">
        <v>61.6</v>
      </c>
      <c r="AF34" s="382">
        <v>68.400000000000006</v>
      </c>
      <c r="AG34" s="382">
        <v>63.9</v>
      </c>
      <c r="AH34" s="382">
        <v>66.5</v>
      </c>
      <c r="AI34" s="382">
        <v>62.7</v>
      </c>
      <c r="AJ34" s="382">
        <v>68.3</v>
      </c>
      <c r="AK34" s="382">
        <v>66.7</v>
      </c>
      <c r="AL34" s="382">
        <v>67.8</v>
      </c>
      <c r="AM34" s="382">
        <v>63.6</v>
      </c>
      <c r="AN34" s="382">
        <v>68.5</v>
      </c>
      <c r="AO34" s="382">
        <v>70</v>
      </c>
      <c r="AP34" s="382">
        <v>70</v>
      </c>
      <c r="AQ34" s="382">
        <v>65.900000000000006</v>
      </c>
      <c r="AR34" s="382">
        <v>73.7</v>
      </c>
      <c r="AS34" s="382">
        <v>74.5</v>
      </c>
      <c r="AT34" s="382">
        <v>71.900000000000006</v>
      </c>
      <c r="AU34" s="382">
        <v>67.2</v>
      </c>
      <c r="AV34" s="382">
        <v>72.400000000000006</v>
      </c>
      <c r="AW34" s="382">
        <v>74.2</v>
      </c>
      <c r="AX34" s="382">
        <v>74</v>
      </c>
      <c r="AY34" s="382">
        <v>72.400000000000006</v>
      </c>
      <c r="AZ34" s="382">
        <v>74.8</v>
      </c>
      <c r="BA34" s="382">
        <v>74.599999999999994</v>
      </c>
      <c r="BB34" s="382">
        <v>75.2</v>
      </c>
      <c r="BC34" s="382">
        <v>76.2</v>
      </c>
      <c r="BD34" s="382">
        <v>76.8</v>
      </c>
      <c r="BE34" s="382">
        <v>79.099999999999994</v>
      </c>
      <c r="BF34" s="382">
        <v>81.7</v>
      </c>
      <c r="BG34" s="382">
        <v>81.2</v>
      </c>
      <c r="BH34" s="382">
        <v>81.8</v>
      </c>
      <c r="BI34" s="382">
        <v>81.8</v>
      </c>
      <c r="BJ34" s="382">
        <v>82.1</v>
      </c>
      <c r="BK34" s="382">
        <v>82.3</v>
      </c>
      <c r="BL34" s="382">
        <v>82.3</v>
      </c>
      <c r="BM34" s="382">
        <v>83.2</v>
      </c>
      <c r="BN34" s="382">
        <v>83.9</v>
      </c>
      <c r="BO34" s="382">
        <v>83.9</v>
      </c>
      <c r="BP34" s="382">
        <v>83.7</v>
      </c>
      <c r="BQ34" s="382">
        <v>84</v>
      </c>
      <c r="BR34" s="382">
        <v>84.3</v>
      </c>
      <c r="BS34" s="382">
        <v>84</v>
      </c>
      <c r="BT34" s="382">
        <v>83.1</v>
      </c>
      <c r="BU34" s="382">
        <v>83.1</v>
      </c>
      <c r="BV34" s="383">
        <v>83.2</v>
      </c>
      <c r="BW34" s="382"/>
      <c r="BX34" s="387"/>
    </row>
    <row r="35" spans="1:76" ht="15.75" customHeight="1" x14ac:dyDescent="0.3">
      <c r="B35" s="193" t="s">
        <v>131</v>
      </c>
      <c r="C35" s="192" t="s">
        <v>18</v>
      </c>
      <c r="D35" s="382">
        <v>76.900000000000006</v>
      </c>
      <c r="E35" s="382">
        <v>82.1</v>
      </c>
      <c r="F35" s="382">
        <v>89.6</v>
      </c>
      <c r="G35" s="382">
        <v>88.9</v>
      </c>
      <c r="H35" s="382">
        <v>82.4</v>
      </c>
      <c r="I35" s="382">
        <v>87.8</v>
      </c>
      <c r="J35" s="382">
        <v>96</v>
      </c>
      <c r="K35" s="382">
        <v>95.5</v>
      </c>
      <c r="L35" s="382">
        <v>87.9</v>
      </c>
      <c r="M35" s="382">
        <v>93.5</v>
      </c>
      <c r="N35" s="382">
        <v>101.9</v>
      </c>
      <c r="O35" s="382">
        <v>101.9</v>
      </c>
      <c r="P35" s="382">
        <v>95.6</v>
      </c>
      <c r="Q35" s="382">
        <v>104.3</v>
      </c>
      <c r="R35" s="382">
        <v>113.8</v>
      </c>
      <c r="S35" s="382">
        <v>112.5</v>
      </c>
      <c r="T35" s="382">
        <v>100.4</v>
      </c>
      <c r="U35" s="382">
        <v>108.6</v>
      </c>
      <c r="V35" s="382">
        <v>114</v>
      </c>
      <c r="W35" s="382">
        <v>115.7</v>
      </c>
      <c r="X35" s="382">
        <v>107.5</v>
      </c>
      <c r="Y35" s="382">
        <v>115</v>
      </c>
      <c r="Z35" s="382">
        <v>121.1</v>
      </c>
      <c r="AA35" s="382">
        <v>125.3</v>
      </c>
      <c r="AB35" s="382">
        <v>115.3</v>
      </c>
      <c r="AC35" s="382">
        <v>123.5</v>
      </c>
      <c r="AD35" s="382">
        <v>130.80000000000001</v>
      </c>
      <c r="AE35" s="382">
        <v>134.9</v>
      </c>
      <c r="AF35" s="382">
        <v>124.3</v>
      </c>
      <c r="AG35" s="382">
        <v>128.1</v>
      </c>
      <c r="AH35" s="382">
        <v>139.80000000000001</v>
      </c>
      <c r="AI35" s="382">
        <v>137.4</v>
      </c>
      <c r="AJ35" s="382">
        <v>146.1</v>
      </c>
      <c r="AK35" s="382">
        <v>142.4</v>
      </c>
      <c r="AL35" s="382">
        <v>160.4</v>
      </c>
      <c r="AM35" s="382">
        <v>151.5</v>
      </c>
      <c r="AN35" s="382">
        <v>142.5</v>
      </c>
      <c r="AO35" s="382">
        <v>133.4</v>
      </c>
      <c r="AP35" s="382">
        <v>147.69999999999999</v>
      </c>
      <c r="AQ35" s="382">
        <v>140</v>
      </c>
      <c r="AR35" s="382">
        <v>142.6</v>
      </c>
      <c r="AS35" s="382">
        <v>133.4</v>
      </c>
      <c r="AT35" s="382">
        <v>146</v>
      </c>
      <c r="AU35" s="382">
        <v>132.9</v>
      </c>
      <c r="AV35" s="382">
        <v>130.4</v>
      </c>
      <c r="AW35" s="382">
        <v>128.30000000000001</v>
      </c>
      <c r="AX35" s="382">
        <v>137.9</v>
      </c>
      <c r="AY35" s="382">
        <v>129.4</v>
      </c>
      <c r="AZ35" s="382">
        <v>130.9</v>
      </c>
      <c r="BA35" s="382">
        <v>132.5</v>
      </c>
      <c r="BB35" s="382">
        <v>135.4</v>
      </c>
      <c r="BC35" s="382">
        <v>130.80000000000001</v>
      </c>
      <c r="BD35" s="382">
        <v>129.80000000000001</v>
      </c>
      <c r="BE35" s="382">
        <v>131.80000000000001</v>
      </c>
      <c r="BF35" s="382">
        <v>136.30000000000001</v>
      </c>
      <c r="BG35" s="382">
        <v>131.6</v>
      </c>
      <c r="BH35" s="382">
        <v>130.80000000000001</v>
      </c>
      <c r="BI35" s="382">
        <v>131.4</v>
      </c>
      <c r="BJ35" s="382">
        <v>135.4</v>
      </c>
      <c r="BK35" s="382">
        <v>131.6</v>
      </c>
      <c r="BL35" s="382">
        <v>130.30000000000001</v>
      </c>
      <c r="BM35" s="382">
        <v>131.69999999999999</v>
      </c>
      <c r="BN35" s="382">
        <v>135.30000000000001</v>
      </c>
      <c r="BO35" s="382">
        <v>131.9</v>
      </c>
      <c r="BP35" s="382">
        <v>130.69999999999999</v>
      </c>
      <c r="BQ35" s="382">
        <v>132.6</v>
      </c>
      <c r="BR35" s="382">
        <v>136.6</v>
      </c>
      <c r="BS35" s="382">
        <v>132.4</v>
      </c>
      <c r="BT35" s="382">
        <v>132.19999999999999</v>
      </c>
      <c r="BU35" s="382">
        <v>133.80000000000001</v>
      </c>
      <c r="BV35" s="383">
        <v>137.19999999999999</v>
      </c>
      <c r="BW35" s="382"/>
      <c r="BX35" s="387"/>
    </row>
    <row r="36" spans="1:76" ht="15.75" customHeight="1" x14ac:dyDescent="0.3">
      <c r="B36" s="193" t="s">
        <v>132</v>
      </c>
      <c r="C36" s="192" t="s">
        <v>19</v>
      </c>
      <c r="D36" s="382">
        <v>42.9</v>
      </c>
      <c r="E36" s="382">
        <v>45.3</v>
      </c>
      <c r="F36" s="382">
        <v>51.4</v>
      </c>
      <c r="G36" s="382">
        <v>46.4</v>
      </c>
      <c r="H36" s="382">
        <v>42.2</v>
      </c>
      <c r="I36" s="382">
        <v>45.6</v>
      </c>
      <c r="J36" s="382">
        <v>51</v>
      </c>
      <c r="K36" s="382">
        <v>45.8</v>
      </c>
      <c r="L36" s="382">
        <v>43.8</v>
      </c>
      <c r="M36" s="382">
        <v>47.5</v>
      </c>
      <c r="N36" s="382">
        <v>53.3</v>
      </c>
      <c r="O36" s="382">
        <v>47.4</v>
      </c>
      <c r="P36" s="382">
        <v>43.5</v>
      </c>
      <c r="Q36" s="382">
        <v>47.6</v>
      </c>
      <c r="R36" s="382">
        <v>53.9</v>
      </c>
      <c r="S36" s="382">
        <v>46.9</v>
      </c>
      <c r="T36" s="382">
        <v>45.3</v>
      </c>
      <c r="U36" s="382">
        <v>49.2</v>
      </c>
      <c r="V36" s="382">
        <v>55.5</v>
      </c>
      <c r="W36" s="382">
        <v>49.2</v>
      </c>
      <c r="X36" s="382">
        <v>45.4</v>
      </c>
      <c r="Y36" s="382">
        <v>51.6</v>
      </c>
      <c r="Z36" s="382">
        <v>57.1</v>
      </c>
      <c r="AA36" s="382">
        <v>50.7</v>
      </c>
      <c r="AB36" s="382">
        <v>47.2</v>
      </c>
      <c r="AC36" s="382">
        <v>55.4</v>
      </c>
      <c r="AD36" s="382">
        <v>58.7</v>
      </c>
      <c r="AE36" s="382">
        <v>51.7</v>
      </c>
      <c r="AF36" s="382">
        <v>50.8</v>
      </c>
      <c r="AG36" s="382">
        <v>56.2</v>
      </c>
      <c r="AH36" s="382">
        <v>59.1</v>
      </c>
      <c r="AI36" s="382">
        <v>52.8</v>
      </c>
      <c r="AJ36" s="382">
        <v>49.5</v>
      </c>
      <c r="AK36" s="382">
        <v>58.7</v>
      </c>
      <c r="AL36" s="382">
        <v>60.5</v>
      </c>
      <c r="AM36" s="382">
        <v>55.3</v>
      </c>
      <c r="AN36" s="382">
        <v>54.3</v>
      </c>
      <c r="AO36" s="382">
        <v>61.2</v>
      </c>
      <c r="AP36" s="382">
        <v>63.4</v>
      </c>
      <c r="AQ36" s="382">
        <v>58.4</v>
      </c>
      <c r="AR36" s="382">
        <v>55.6</v>
      </c>
      <c r="AS36" s="382">
        <v>61.7</v>
      </c>
      <c r="AT36" s="382">
        <v>64.099999999999994</v>
      </c>
      <c r="AU36" s="382">
        <v>61.1</v>
      </c>
      <c r="AV36" s="382">
        <v>59.2</v>
      </c>
      <c r="AW36" s="382">
        <v>63.7</v>
      </c>
      <c r="AX36" s="382">
        <v>64.5</v>
      </c>
      <c r="AY36" s="382">
        <v>59.5</v>
      </c>
      <c r="AZ36" s="382">
        <v>61.5</v>
      </c>
      <c r="BA36" s="382">
        <v>57.3</v>
      </c>
      <c r="BB36" s="382">
        <v>57.4</v>
      </c>
      <c r="BC36" s="382">
        <v>56.3</v>
      </c>
      <c r="BD36" s="382">
        <v>55.3</v>
      </c>
      <c r="BE36" s="382">
        <v>56.9</v>
      </c>
      <c r="BF36" s="382">
        <v>62.7</v>
      </c>
      <c r="BG36" s="382">
        <v>62.1</v>
      </c>
      <c r="BH36" s="382">
        <v>61.9</v>
      </c>
      <c r="BI36" s="382">
        <v>66.400000000000006</v>
      </c>
      <c r="BJ36" s="382">
        <v>70.599999999999994</v>
      </c>
      <c r="BK36" s="382">
        <v>67.099999999999994</v>
      </c>
      <c r="BL36" s="382">
        <v>65.900000000000006</v>
      </c>
      <c r="BM36" s="382">
        <v>68.900000000000006</v>
      </c>
      <c r="BN36" s="382">
        <v>73.400000000000006</v>
      </c>
      <c r="BO36" s="382">
        <v>68.8</v>
      </c>
      <c r="BP36" s="382">
        <v>67</v>
      </c>
      <c r="BQ36" s="382">
        <v>69.599999999999994</v>
      </c>
      <c r="BR36" s="382">
        <v>72.8</v>
      </c>
      <c r="BS36" s="382">
        <v>68.7</v>
      </c>
      <c r="BT36" s="382">
        <v>66.5</v>
      </c>
      <c r="BU36" s="382">
        <v>68.900000000000006</v>
      </c>
      <c r="BV36" s="383">
        <v>72.3</v>
      </c>
      <c r="BW36" s="382"/>
      <c r="BX36" s="387"/>
    </row>
    <row r="37" spans="1:76" ht="15.75" customHeight="1" x14ac:dyDescent="0.3">
      <c r="B37" s="193" t="s">
        <v>133</v>
      </c>
      <c r="C37" s="192" t="s">
        <v>20</v>
      </c>
      <c r="D37" s="382">
        <v>63.4</v>
      </c>
      <c r="E37" s="382">
        <v>60.8</v>
      </c>
      <c r="F37" s="382">
        <v>62</v>
      </c>
      <c r="G37" s="382">
        <v>65.3</v>
      </c>
      <c r="H37" s="382">
        <v>64.400000000000006</v>
      </c>
      <c r="I37" s="382">
        <v>60.1</v>
      </c>
      <c r="J37" s="382">
        <v>66.599999999999994</v>
      </c>
      <c r="K37" s="382">
        <v>69</v>
      </c>
      <c r="L37" s="382">
        <v>66.3</v>
      </c>
      <c r="M37" s="382">
        <v>62</v>
      </c>
      <c r="N37" s="382">
        <v>69.8</v>
      </c>
      <c r="O37" s="382">
        <v>70.099999999999994</v>
      </c>
      <c r="P37" s="382">
        <v>64.7</v>
      </c>
      <c r="Q37" s="382">
        <v>60</v>
      </c>
      <c r="R37" s="382">
        <v>67.599999999999994</v>
      </c>
      <c r="S37" s="382">
        <v>67.400000000000006</v>
      </c>
      <c r="T37" s="382">
        <v>67.3</v>
      </c>
      <c r="U37" s="382">
        <v>61.2</v>
      </c>
      <c r="V37" s="382">
        <v>66.599999999999994</v>
      </c>
      <c r="W37" s="382">
        <v>73.400000000000006</v>
      </c>
      <c r="X37" s="382">
        <v>70.5</v>
      </c>
      <c r="Y37" s="382">
        <v>63.7</v>
      </c>
      <c r="Z37" s="382">
        <v>70.099999999999994</v>
      </c>
      <c r="AA37" s="382">
        <v>75</v>
      </c>
      <c r="AB37" s="382">
        <v>75.3</v>
      </c>
      <c r="AC37" s="382">
        <v>68.2</v>
      </c>
      <c r="AD37" s="382">
        <v>73.5</v>
      </c>
      <c r="AE37" s="382">
        <v>72</v>
      </c>
      <c r="AF37" s="382">
        <v>72.900000000000006</v>
      </c>
      <c r="AG37" s="382">
        <v>66.900000000000006</v>
      </c>
      <c r="AH37" s="382">
        <v>70.5</v>
      </c>
      <c r="AI37" s="382">
        <v>72.5</v>
      </c>
      <c r="AJ37" s="382">
        <v>70.3</v>
      </c>
      <c r="AK37" s="382">
        <v>69.3</v>
      </c>
      <c r="AL37" s="382">
        <v>71.400000000000006</v>
      </c>
      <c r="AM37" s="382">
        <v>74.400000000000006</v>
      </c>
      <c r="AN37" s="382">
        <v>68.900000000000006</v>
      </c>
      <c r="AO37" s="382">
        <v>67</v>
      </c>
      <c r="AP37" s="382">
        <v>71.8</v>
      </c>
      <c r="AQ37" s="382">
        <v>76.3</v>
      </c>
      <c r="AR37" s="382">
        <v>66.5</v>
      </c>
      <c r="AS37" s="382">
        <v>67.5</v>
      </c>
      <c r="AT37" s="382">
        <v>73.900000000000006</v>
      </c>
      <c r="AU37" s="382">
        <v>76.900000000000006</v>
      </c>
      <c r="AV37" s="382">
        <v>71</v>
      </c>
      <c r="AW37" s="382">
        <v>71.2</v>
      </c>
      <c r="AX37" s="382">
        <v>71.400000000000006</v>
      </c>
      <c r="AY37" s="382">
        <v>70.099999999999994</v>
      </c>
      <c r="AZ37" s="382">
        <v>70.900000000000006</v>
      </c>
      <c r="BA37" s="382">
        <v>70</v>
      </c>
      <c r="BB37" s="382">
        <v>70.2</v>
      </c>
      <c r="BC37" s="382">
        <v>71.7</v>
      </c>
      <c r="BD37" s="382">
        <v>68.8</v>
      </c>
      <c r="BE37" s="382">
        <v>70.8</v>
      </c>
      <c r="BF37" s="382">
        <v>71.2</v>
      </c>
      <c r="BG37" s="382">
        <v>73.099999999999994</v>
      </c>
      <c r="BH37" s="382">
        <v>72.3</v>
      </c>
      <c r="BI37" s="382">
        <v>73.099999999999994</v>
      </c>
      <c r="BJ37" s="382">
        <v>72.599999999999994</v>
      </c>
      <c r="BK37" s="382">
        <v>73.5</v>
      </c>
      <c r="BL37" s="382">
        <v>72.599999999999994</v>
      </c>
      <c r="BM37" s="382">
        <v>74.099999999999994</v>
      </c>
      <c r="BN37" s="382">
        <v>73.099999999999994</v>
      </c>
      <c r="BO37" s="382">
        <v>74.5</v>
      </c>
      <c r="BP37" s="382">
        <v>73.400000000000006</v>
      </c>
      <c r="BQ37" s="382">
        <v>74.5</v>
      </c>
      <c r="BR37" s="382">
        <v>73.2</v>
      </c>
      <c r="BS37" s="382">
        <v>74.400000000000006</v>
      </c>
      <c r="BT37" s="382">
        <v>70.8</v>
      </c>
      <c r="BU37" s="382">
        <v>72.3</v>
      </c>
      <c r="BV37" s="383">
        <v>71.3</v>
      </c>
      <c r="BW37" s="382"/>
      <c r="BX37" s="387"/>
    </row>
    <row r="38" spans="1:76" ht="15.75" customHeight="1" x14ac:dyDescent="0.3">
      <c r="B38" s="193" t="s">
        <v>134</v>
      </c>
      <c r="C38" s="192" t="s">
        <v>50</v>
      </c>
      <c r="D38" s="382">
        <v>99.3</v>
      </c>
      <c r="E38" s="382">
        <v>100.3</v>
      </c>
      <c r="F38" s="382">
        <v>100.9</v>
      </c>
      <c r="G38" s="382">
        <v>96.7</v>
      </c>
      <c r="H38" s="382">
        <v>99.9</v>
      </c>
      <c r="I38" s="382">
        <v>102.7</v>
      </c>
      <c r="J38" s="382">
        <v>102.5</v>
      </c>
      <c r="K38" s="382">
        <v>95.8</v>
      </c>
      <c r="L38" s="382">
        <v>101.1</v>
      </c>
      <c r="M38" s="382">
        <v>101.5</v>
      </c>
      <c r="N38" s="382">
        <v>103.4</v>
      </c>
      <c r="O38" s="382">
        <v>93.6</v>
      </c>
      <c r="P38" s="382">
        <v>101</v>
      </c>
      <c r="Q38" s="382">
        <v>99.4</v>
      </c>
      <c r="R38" s="382">
        <v>101.7</v>
      </c>
      <c r="S38" s="382">
        <v>92.3</v>
      </c>
      <c r="T38" s="382">
        <v>109.3</v>
      </c>
      <c r="U38" s="382">
        <v>101.8</v>
      </c>
      <c r="V38" s="382">
        <v>105.1</v>
      </c>
      <c r="W38" s="382">
        <v>92.1</v>
      </c>
      <c r="X38" s="382">
        <v>117.5</v>
      </c>
      <c r="Y38" s="382">
        <v>102.9</v>
      </c>
      <c r="Z38" s="382">
        <v>112</v>
      </c>
      <c r="AA38" s="382">
        <v>94</v>
      </c>
      <c r="AB38" s="382">
        <v>119.7</v>
      </c>
      <c r="AC38" s="382">
        <v>106.4</v>
      </c>
      <c r="AD38" s="382">
        <v>116.8</v>
      </c>
      <c r="AE38" s="382">
        <v>96.5</v>
      </c>
      <c r="AF38" s="382">
        <v>120.1</v>
      </c>
      <c r="AG38" s="382">
        <v>107.1</v>
      </c>
      <c r="AH38" s="382">
        <v>120.7</v>
      </c>
      <c r="AI38" s="382">
        <v>102.7</v>
      </c>
      <c r="AJ38" s="382">
        <v>119.5</v>
      </c>
      <c r="AK38" s="382">
        <v>109.8</v>
      </c>
      <c r="AL38" s="382">
        <v>121.8</v>
      </c>
      <c r="AM38" s="382">
        <v>104.7</v>
      </c>
      <c r="AN38" s="382">
        <v>113.3</v>
      </c>
      <c r="AO38" s="382">
        <v>120.4</v>
      </c>
      <c r="AP38" s="382">
        <v>121.9</v>
      </c>
      <c r="AQ38" s="382">
        <v>116.8</v>
      </c>
      <c r="AR38" s="382">
        <v>116</v>
      </c>
      <c r="AS38" s="382">
        <v>118</v>
      </c>
      <c r="AT38" s="382">
        <v>120.1</v>
      </c>
      <c r="AU38" s="382">
        <v>122.7</v>
      </c>
      <c r="AV38" s="382">
        <v>119.4</v>
      </c>
      <c r="AW38" s="382">
        <v>119</v>
      </c>
      <c r="AX38" s="382">
        <v>120.1</v>
      </c>
      <c r="AY38" s="382">
        <v>122.1</v>
      </c>
      <c r="AZ38" s="382">
        <v>115</v>
      </c>
      <c r="BA38" s="382">
        <v>116.6</v>
      </c>
      <c r="BB38" s="382">
        <v>118.2</v>
      </c>
      <c r="BC38" s="382">
        <v>122.3</v>
      </c>
      <c r="BD38" s="382">
        <v>107.5</v>
      </c>
      <c r="BE38" s="382">
        <v>114.8</v>
      </c>
      <c r="BF38" s="382">
        <v>119.9</v>
      </c>
      <c r="BG38" s="382">
        <v>126.8</v>
      </c>
      <c r="BH38" s="382">
        <v>112.1</v>
      </c>
      <c r="BI38" s="382">
        <v>121.6</v>
      </c>
      <c r="BJ38" s="382">
        <v>124.1</v>
      </c>
      <c r="BK38" s="382">
        <v>127.5</v>
      </c>
      <c r="BL38" s="382">
        <v>114.4</v>
      </c>
      <c r="BM38" s="382">
        <v>123</v>
      </c>
      <c r="BN38" s="382">
        <v>124</v>
      </c>
      <c r="BO38" s="382">
        <v>127</v>
      </c>
      <c r="BP38" s="382">
        <v>115.9</v>
      </c>
      <c r="BQ38" s="382">
        <v>122.9</v>
      </c>
      <c r="BR38" s="382">
        <v>123.3</v>
      </c>
      <c r="BS38" s="382">
        <v>129.19999999999999</v>
      </c>
      <c r="BT38" s="382">
        <v>115</v>
      </c>
      <c r="BU38" s="382">
        <v>123.2</v>
      </c>
      <c r="BV38" s="383">
        <v>123.8</v>
      </c>
      <c r="BW38" s="382"/>
      <c r="BX38" s="387"/>
    </row>
    <row r="39" spans="1:76" ht="15.75" customHeight="1" x14ac:dyDescent="0.3">
      <c r="B39" s="193" t="s">
        <v>135</v>
      </c>
      <c r="C39" s="192" t="s">
        <v>47</v>
      </c>
      <c r="D39" s="382">
        <v>234.2</v>
      </c>
      <c r="E39" s="382">
        <v>244</v>
      </c>
      <c r="F39" s="382">
        <v>238.8</v>
      </c>
      <c r="G39" s="382">
        <v>237.7</v>
      </c>
      <c r="H39" s="382">
        <v>231</v>
      </c>
      <c r="I39" s="382">
        <v>238.9</v>
      </c>
      <c r="J39" s="382">
        <v>237.9</v>
      </c>
      <c r="K39" s="382">
        <v>241.4</v>
      </c>
      <c r="L39" s="382">
        <v>235.9</v>
      </c>
      <c r="M39" s="382">
        <v>243.9</v>
      </c>
      <c r="N39" s="382">
        <v>242.9</v>
      </c>
      <c r="O39" s="382">
        <v>246.5</v>
      </c>
      <c r="P39" s="382">
        <v>237.9</v>
      </c>
      <c r="Q39" s="382">
        <v>244.5</v>
      </c>
      <c r="R39" s="382">
        <v>243.1</v>
      </c>
      <c r="S39" s="382">
        <v>246.6</v>
      </c>
      <c r="T39" s="382">
        <v>241.4</v>
      </c>
      <c r="U39" s="382">
        <v>249.1</v>
      </c>
      <c r="V39" s="382">
        <v>248.3</v>
      </c>
      <c r="W39" s="382">
        <v>251.2</v>
      </c>
      <c r="X39" s="382">
        <v>247.2</v>
      </c>
      <c r="Y39" s="382">
        <v>255.5</v>
      </c>
      <c r="Z39" s="382">
        <v>253.7</v>
      </c>
      <c r="AA39" s="382">
        <v>256.39999999999998</v>
      </c>
      <c r="AB39" s="382">
        <v>251</v>
      </c>
      <c r="AC39" s="382">
        <v>258.39999999999998</v>
      </c>
      <c r="AD39" s="382">
        <v>256.2</v>
      </c>
      <c r="AE39" s="382">
        <v>259.60000000000002</v>
      </c>
      <c r="AF39" s="382">
        <v>254.4</v>
      </c>
      <c r="AG39" s="382">
        <v>259.3</v>
      </c>
      <c r="AH39" s="382">
        <v>256.3</v>
      </c>
      <c r="AI39" s="382">
        <v>260</v>
      </c>
      <c r="AJ39" s="382">
        <v>258</v>
      </c>
      <c r="AK39" s="382">
        <v>263.5</v>
      </c>
      <c r="AL39" s="382">
        <v>259.60000000000002</v>
      </c>
      <c r="AM39" s="382">
        <v>262.10000000000002</v>
      </c>
      <c r="AN39" s="382">
        <v>259.89999999999998</v>
      </c>
      <c r="AO39" s="382">
        <v>266</v>
      </c>
      <c r="AP39" s="382">
        <v>263.8</v>
      </c>
      <c r="AQ39" s="382">
        <v>266.3</v>
      </c>
      <c r="AR39" s="382">
        <v>264</v>
      </c>
      <c r="AS39" s="382">
        <v>270.60000000000002</v>
      </c>
      <c r="AT39" s="382">
        <v>266.39999999999998</v>
      </c>
      <c r="AU39" s="382">
        <v>270.7</v>
      </c>
      <c r="AV39" s="382">
        <v>268.5</v>
      </c>
      <c r="AW39" s="382">
        <v>273.39999999999998</v>
      </c>
      <c r="AX39" s="382">
        <v>269.89999999999998</v>
      </c>
      <c r="AY39" s="382">
        <v>272.89999999999998</v>
      </c>
      <c r="AZ39" s="382">
        <v>272</v>
      </c>
      <c r="BA39" s="382">
        <v>274.60000000000002</v>
      </c>
      <c r="BB39" s="382">
        <v>275.60000000000002</v>
      </c>
      <c r="BC39" s="382">
        <v>280.2</v>
      </c>
      <c r="BD39" s="382">
        <v>278.5</v>
      </c>
      <c r="BE39" s="382">
        <v>283.39999999999998</v>
      </c>
      <c r="BF39" s="382">
        <v>283.60000000000002</v>
      </c>
      <c r="BG39" s="382">
        <v>286.10000000000002</v>
      </c>
      <c r="BH39" s="382">
        <v>287.10000000000002</v>
      </c>
      <c r="BI39" s="382">
        <v>292.2</v>
      </c>
      <c r="BJ39" s="382">
        <v>292.5</v>
      </c>
      <c r="BK39" s="382">
        <v>296.60000000000002</v>
      </c>
      <c r="BL39" s="382">
        <v>296</v>
      </c>
      <c r="BM39" s="382">
        <v>301.7</v>
      </c>
      <c r="BN39" s="382">
        <v>301.7</v>
      </c>
      <c r="BO39" s="382">
        <v>304.7</v>
      </c>
      <c r="BP39" s="382">
        <v>301.60000000000002</v>
      </c>
      <c r="BQ39" s="382">
        <v>308.39999999999998</v>
      </c>
      <c r="BR39" s="382">
        <v>308.7</v>
      </c>
      <c r="BS39" s="382">
        <v>310.89999999999998</v>
      </c>
      <c r="BT39" s="382">
        <v>307.89999999999998</v>
      </c>
      <c r="BU39" s="382">
        <v>315.8</v>
      </c>
      <c r="BV39" s="383">
        <v>316.7</v>
      </c>
      <c r="BW39" s="382"/>
      <c r="BX39" s="387"/>
    </row>
    <row r="40" spans="1:76" ht="15.75" customHeight="1" x14ac:dyDescent="0.3">
      <c r="B40" s="193" t="s">
        <v>136</v>
      </c>
      <c r="C40" s="192" t="s">
        <v>48</v>
      </c>
      <c r="D40" s="382">
        <v>843.3</v>
      </c>
      <c r="E40" s="382">
        <v>835.9</v>
      </c>
      <c r="F40" s="382">
        <v>869.4</v>
      </c>
      <c r="G40" s="382">
        <v>836.6</v>
      </c>
      <c r="H40" s="382">
        <v>826.5</v>
      </c>
      <c r="I40" s="382">
        <v>824.8</v>
      </c>
      <c r="J40" s="382">
        <v>847.2</v>
      </c>
      <c r="K40" s="382">
        <v>809.1</v>
      </c>
      <c r="L40" s="382">
        <v>807.4</v>
      </c>
      <c r="M40" s="382">
        <v>815.6</v>
      </c>
      <c r="N40" s="382">
        <v>845.6</v>
      </c>
      <c r="O40" s="382">
        <v>815.4</v>
      </c>
      <c r="P40" s="382">
        <v>810.1</v>
      </c>
      <c r="Q40" s="382">
        <v>820.9</v>
      </c>
      <c r="R40" s="382">
        <v>848</v>
      </c>
      <c r="S40" s="382">
        <v>817.4</v>
      </c>
      <c r="T40" s="382">
        <v>816.2</v>
      </c>
      <c r="U40" s="382">
        <v>826.2</v>
      </c>
      <c r="V40" s="382">
        <v>853.3</v>
      </c>
      <c r="W40" s="382">
        <v>821.9</v>
      </c>
      <c r="X40" s="382">
        <v>819.7</v>
      </c>
      <c r="Y40" s="382">
        <v>833.4</v>
      </c>
      <c r="Z40" s="382">
        <v>859</v>
      </c>
      <c r="AA40" s="382">
        <v>829.1</v>
      </c>
      <c r="AB40" s="382">
        <v>824.9</v>
      </c>
      <c r="AC40" s="382">
        <v>836.3</v>
      </c>
      <c r="AD40" s="382">
        <v>871.5</v>
      </c>
      <c r="AE40" s="382">
        <v>846.1</v>
      </c>
      <c r="AF40" s="382">
        <v>848.2</v>
      </c>
      <c r="AG40" s="382">
        <v>859.1</v>
      </c>
      <c r="AH40" s="382">
        <v>893.4</v>
      </c>
      <c r="AI40" s="382">
        <v>873.3</v>
      </c>
      <c r="AJ40" s="382">
        <v>877</v>
      </c>
      <c r="AK40" s="382">
        <v>891.6</v>
      </c>
      <c r="AL40" s="382">
        <v>929.1</v>
      </c>
      <c r="AM40" s="382">
        <v>907.5</v>
      </c>
      <c r="AN40" s="382">
        <v>899.9</v>
      </c>
      <c r="AO40" s="382">
        <v>910.4</v>
      </c>
      <c r="AP40" s="382">
        <v>940.5</v>
      </c>
      <c r="AQ40" s="382">
        <v>914.8</v>
      </c>
      <c r="AR40" s="382">
        <v>906.9</v>
      </c>
      <c r="AS40" s="382">
        <v>913.3</v>
      </c>
      <c r="AT40" s="382">
        <v>941.4</v>
      </c>
      <c r="AU40" s="382">
        <v>917.5</v>
      </c>
      <c r="AV40" s="382">
        <v>913.4</v>
      </c>
      <c r="AW40" s="382">
        <v>918.4</v>
      </c>
      <c r="AX40" s="382">
        <v>942.9</v>
      </c>
      <c r="AY40" s="382">
        <v>913</v>
      </c>
      <c r="AZ40" s="382">
        <v>905</v>
      </c>
      <c r="BA40" s="382">
        <v>906</v>
      </c>
      <c r="BB40" s="382">
        <v>933.5</v>
      </c>
      <c r="BC40" s="382">
        <v>905.9</v>
      </c>
      <c r="BD40" s="382">
        <v>897.3</v>
      </c>
      <c r="BE40" s="382">
        <v>910.8</v>
      </c>
      <c r="BF40" s="382">
        <v>944.6</v>
      </c>
      <c r="BG40" s="382">
        <v>907.3</v>
      </c>
      <c r="BH40" s="382">
        <v>904.9</v>
      </c>
      <c r="BI40" s="382">
        <v>921.1</v>
      </c>
      <c r="BJ40" s="382">
        <v>951.5</v>
      </c>
      <c r="BK40" s="382">
        <v>919.7</v>
      </c>
      <c r="BL40" s="382">
        <v>914.4</v>
      </c>
      <c r="BM40" s="382">
        <v>930.3</v>
      </c>
      <c r="BN40" s="382">
        <v>955.1</v>
      </c>
      <c r="BO40" s="382">
        <v>921.1</v>
      </c>
      <c r="BP40" s="382">
        <v>916.8</v>
      </c>
      <c r="BQ40" s="382">
        <v>933.4</v>
      </c>
      <c r="BR40" s="382">
        <v>960.7</v>
      </c>
      <c r="BS40" s="382">
        <v>916.8</v>
      </c>
      <c r="BT40" s="382">
        <v>909.8</v>
      </c>
      <c r="BU40" s="382">
        <v>926.2</v>
      </c>
      <c r="BV40" s="383">
        <v>953.4</v>
      </c>
      <c r="BW40" s="382"/>
      <c r="BX40" s="387"/>
    </row>
    <row r="41" spans="1:76" s="33" customFormat="1" ht="15.75" customHeight="1" x14ac:dyDescent="0.3">
      <c r="A41" s="159"/>
      <c r="B41" s="193" t="s">
        <v>137</v>
      </c>
      <c r="C41" s="192" t="s">
        <v>220</v>
      </c>
      <c r="D41" s="382">
        <v>265.8</v>
      </c>
      <c r="E41" s="382">
        <v>265.39999999999998</v>
      </c>
      <c r="F41" s="382">
        <v>271.3</v>
      </c>
      <c r="G41" s="382">
        <v>265.2</v>
      </c>
      <c r="H41" s="382">
        <v>261.3</v>
      </c>
      <c r="I41" s="382">
        <v>259.5</v>
      </c>
      <c r="J41" s="382">
        <v>264.8</v>
      </c>
      <c r="K41" s="382">
        <v>257.2</v>
      </c>
      <c r="L41" s="382">
        <v>252.9</v>
      </c>
      <c r="M41" s="382">
        <v>253.6</v>
      </c>
      <c r="N41" s="382">
        <v>260.3</v>
      </c>
      <c r="O41" s="382">
        <v>254.3</v>
      </c>
      <c r="P41" s="382">
        <v>253.9</v>
      </c>
      <c r="Q41" s="382">
        <v>256.10000000000002</v>
      </c>
      <c r="R41" s="382">
        <v>262.39999999999998</v>
      </c>
      <c r="S41" s="382">
        <v>256.10000000000002</v>
      </c>
      <c r="T41" s="382">
        <v>254.3</v>
      </c>
      <c r="U41" s="382">
        <v>256</v>
      </c>
      <c r="V41" s="382">
        <v>262.5</v>
      </c>
      <c r="W41" s="382">
        <v>255.3</v>
      </c>
      <c r="X41" s="382">
        <v>256.39999999999998</v>
      </c>
      <c r="Y41" s="382">
        <v>258.8</v>
      </c>
      <c r="Z41" s="382">
        <v>265.60000000000002</v>
      </c>
      <c r="AA41" s="382">
        <v>259.10000000000002</v>
      </c>
      <c r="AB41" s="382">
        <v>260.7</v>
      </c>
      <c r="AC41" s="382">
        <v>262.89999999999998</v>
      </c>
      <c r="AD41" s="382">
        <v>270.7</v>
      </c>
      <c r="AE41" s="382">
        <v>264.8</v>
      </c>
      <c r="AF41" s="382">
        <v>266.39999999999998</v>
      </c>
      <c r="AG41" s="382">
        <v>269.89999999999998</v>
      </c>
      <c r="AH41" s="382">
        <v>276.2</v>
      </c>
      <c r="AI41" s="382">
        <v>269.8</v>
      </c>
      <c r="AJ41" s="382">
        <v>270.8</v>
      </c>
      <c r="AK41" s="382">
        <v>273.5</v>
      </c>
      <c r="AL41" s="382">
        <v>279.8</v>
      </c>
      <c r="AM41" s="382">
        <v>273.89999999999998</v>
      </c>
      <c r="AN41" s="382">
        <v>277.7</v>
      </c>
      <c r="AO41" s="382">
        <v>280.8</v>
      </c>
      <c r="AP41" s="382">
        <v>287.2</v>
      </c>
      <c r="AQ41" s="382">
        <v>281.2</v>
      </c>
      <c r="AR41" s="382">
        <v>284.60000000000002</v>
      </c>
      <c r="AS41" s="382">
        <v>286.7</v>
      </c>
      <c r="AT41" s="382">
        <v>294.3</v>
      </c>
      <c r="AU41" s="382">
        <v>287.5</v>
      </c>
      <c r="AV41" s="382">
        <v>289.10000000000002</v>
      </c>
      <c r="AW41" s="382">
        <v>291.39999999999998</v>
      </c>
      <c r="AX41" s="382">
        <v>299.39999999999998</v>
      </c>
      <c r="AY41" s="382">
        <v>292.39999999999998</v>
      </c>
      <c r="AZ41" s="382">
        <v>291.3</v>
      </c>
      <c r="BA41" s="382">
        <v>292.89999999999998</v>
      </c>
      <c r="BB41" s="382">
        <v>300.10000000000002</v>
      </c>
      <c r="BC41" s="382">
        <v>294.60000000000002</v>
      </c>
      <c r="BD41" s="382">
        <v>297.10000000000002</v>
      </c>
      <c r="BE41" s="382">
        <v>303</v>
      </c>
      <c r="BF41" s="382">
        <v>310.10000000000002</v>
      </c>
      <c r="BG41" s="382">
        <v>299.39999999999998</v>
      </c>
      <c r="BH41" s="382">
        <v>302.5</v>
      </c>
      <c r="BI41" s="382">
        <v>304.2</v>
      </c>
      <c r="BJ41" s="382">
        <v>309.5</v>
      </c>
      <c r="BK41" s="382">
        <v>301.39999999999998</v>
      </c>
      <c r="BL41" s="382">
        <v>302.39999999999998</v>
      </c>
      <c r="BM41" s="382">
        <v>306.60000000000002</v>
      </c>
      <c r="BN41" s="382">
        <v>313.5</v>
      </c>
      <c r="BO41" s="382">
        <v>306.10000000000002</v>
      </c>
      <c r="BP41" s="382">
        <v>305.89999999999998</v>
      </c>
      <c r="BQ41" s="382">
        <v>308.89999999999998</v>
      </c>
      <c r="BR41" s="382">
        <v>314.7</v>
      </c>
      <c r="BS41" s="382">
        <v>307.2</v>
      </c>
      <c r="BT41" s="370">
        <v>307.10000000000002</v>
      </c>
      <c r="BU41" s="370">
        <v>311.39999999999998</v>
      </c>
      <c r="BV41" s="383">
        <v>317.89999999999998</v>
      </c>
      <c r="BW41" s="382"/>
      <c r="BX41" s="396"/>
    </row>
    <row r="42" spans="1:76" s="33" customFormat="1" ht="15.75" customHeight="1" x14ac:dyDescent="0.3">
      <c r="A42" s="159"/>
      <c r="B42" s="193" t="s">
        <v>138</v>
      </c>
      <c r="C42" s="192" t="s">
        <v>49</v>
      </c>
      <c r="D42" s="382" t="s">
        <v>340</v>
      </c>
      <c r="E42" s="382" t="s">
        <v>340</v>
      </c>
      <c r="F42" s="382" t="s">
        <v>340</v>
      </c>
      <c r="G42" s="382" t="s">
        <v>340</v>
      </c>
      <c r="H42" s="382" t="s">
        <v>340</v>
      </c>
      <c r="I42" s="382" t="s">
        <v>340</v>
      </c>
      <c r="J42" s="382" t="s">
        <v>340</v>
      </c>
      <c r="K42" s="382" t="s">
        <v>340</v>
      </c>
      <c r="L42" s="382" t="s">
        <v>340</v>
      </c>
      <c r="M42" s="382" t="s">
        <v>340</v>
      </c>
      <c r="N42" s="382" t="s">
        <v>340</v>
      </c>
      <c r="O42" s="382" t="s">
        <v>340</v>
      </c>
      <c r="P42" s="382" t="s">
        <v>340</v>
      </c>
      <c r="Q42" s="382" t="s">
        <v>340</v>
      </c>
      <c r="R42" s="382" t="s">
        <v>340</v>
      </c>
      <c r="S42" s="382" t="s">
        <v>340</v>
      </c>
      <c r="T42" s="382" t="s">
        <v>340</v>
      </c>
      <c r="U42" s="382" t="s">
        <v>340</v>
      </c>
      <c r="V42" s="382" t="s">
        <v>340</v>
      </c>
      <c r="W42" s="382" t="s">
        <v>340</v>
      </c>
      <c r="X42" s="382" t="s">
        <v>340</v>
      </c>
      <c r="Y42" s="382" t="s">
        <v>340</v>
      </c>
      <c r="Z42" s="382" t="s">
        <v>340</v>
      </c>
      <c r="AA42" s="382" t="s">
        <v>340</v>
      </c>
      <c r="AB42" s="382" t="s">
        <v>340</v>
      </c>
      <c r="AC42" s="382" t="s">
        <v>340</v>
      </c>
      <c r="AD42" s="382" t="s">
        <v>340</v>
      </c>
      <c r="AE42" s="382" t="s">
        <v>340</v>
      </c>
      <c r="AF42" s="382" t="s">
        <v>340</v>
      </c>
      <c r="AG42" s="382" t="s">
        <v>340</v>
      </c>
      <c r="AH42" s="382" t="s">
        <v>340</v>
      </c>
      <c r="AI42" s="382" t="s">
        <v>340</v>
      </c>
      <c r="AJ42" s="382" t="s">
        <v>340</v>
      </c>
      <c r="AK42" s="382" t="s">
        <v>340</v>
      </c>
      <c r="AL42" s="382" t="s">
        <v>340</v>
      </c>
      <c r="AM42" s="382" t="s">
        <v>340</v>
      </c>
      <c r="AN42" s="382" t="s">
        <v>340</v>
      </c>
      <c r="AO42" s="382" t="s">
        <v>340</v>
      </c>
      <c r="AP42" s="382" t="s">
        <v>340</v>
      </c>
      <c r="AQ42" s="382" t="s">
        <v>340</v>
      </c>
      <c r="AR42" s="382" t="s">
        <v>340</v>
      </c>
      <c r="AS42" s="382" t="s">
        <v>340</v>
      </c>
      <c r="AT42" s="382" t="s">
        <v>340</v>
      </c>
      <c r="AU42" s="382" t="s">
        <v>340</v>
      </c>
      <c r="AV42" s="382" t="s">
        <v>340</v>
      </c>
      <c r="AW42" s="382" t="s">
        <v>340</v>
      </c>
      <c r="AX42" s="382" t="s">
        <v>340</v>
      </c>
      <c r="AY42" s="382" t="s">
        <v>340</v>
      </c>
      <c r="AZ42" s="382" t="s">
        <v>340</v>
      </c>
      <c r="BA42" s="382" t="s">
        <v>340</v>
      </c>
      <c r="BB42" s="382" t="s">
        <v>340</v>
      </c>
      <c r="BC42" s="382" t="s">
        <v>340</v>
      </c>
      <c r="BD42" s="382" t="s">
        <v>340</v>
      </c>
      <c r="BE42" s="382" t="s">
        <v>340</v>
      </c>
      <c r="BF42" s="382" t="s">
        <v>340</v>
      </c>
      <c r="BG42" s="382" t="s">
        <v>340</v>
      </c>
      <c r="BH42" s="382" t="s">
        <v>340</v>
      </c>
      <c r="BI42" s="382"/>
      <c r="BJ42" s="382" t="s">
        <v>340</v>
      </c>
      <c r="BK42" s="382" t="s">
        <v>340</v>
      </c>
      <c r="BL42" s="382" t="s">
        <v>340</v>
      </c>
      <c r="BM42" s="382" t="s">
        <v>340</v>
      </c>
      <c r="BN42" s="382" t="s">
        <v>340</v>
      </c>
      <c r="BO42" s="382" t="s">
        <v>340</v>
      </c>
      <c r="BP42" s="382" t="s">
        <v>340</v>
      </c>
      <c r="BQ42" s="382" t="s">
        <v>340</v>
      </c>
      <c r="BR42" s="382" t="s">
        <v>340</v>
      </c>
      <c r="BS42" s="382"/>
      <c r="BT42" s="382" t="s">
        <v>340</v>
      </c>
      <c r="BU42" s="382" t="s">
        <v>340</v>
      </c>
      <c r="BV42" s="382" t="s">
        <v>340</v>
      </c>
      <c r="BW42" s="382"/>
      <c r="BX42" s="396"/>
    </row>
    <row r="43" spans="1:76" ht="15.75" customHeight="1" x14ac:dyDescent="0.3">
      <c r="B43" s="194" t="s">
        <v>99</v>
      </c>
      <c r="C43" s="195" t="s">
        <v>30</v>
      </c>
      <c r="D43" s="384">
        <v>4532.8</v>
      </c>
      <c r="E43" s="384">
        <v>4634.1000000000004</v>
      </c>
      <c r="F43" s="384">
        <v>4716.3999999999996</v>
      </c>
      <c r="G43" s="384">
        <v>4561.3999999999996</v>
      </c>
      <c r="H43" s="384">
        <v>4475.3999999999996</v>
      </c>
      <c r="I43" s="384">
        <v>4534.2</v>
      </c>
      <c r="J43" s="384">
        <v>4595.1000000000004</v>
      </c>
      <c r="K43" s="384">
        <v>4465.8</v>
      </c>
      <c r="L43" s="384">
        <v>4431.1000000000004</v>
      </c>
      <c r="M43" s="384">
        <v>4542.2</v>
      </c>
      <c r="N43" s="384">
        <v>4668.2</v>
      </c>
      <c r="O43" s="384">
        <v>4549.8999999999996</v>
      </c>
      <c r="P43" s="384">
        <v>4556.8</v>
      </c>
      <c r="Q43" s="384">
        <v>4653.8999999999996</v>
      </c>
      <c r="R43" s="384">
        <v>4767.2</v>
      </c>
      <c r="S43" s="384">
        <v>4630.7</v>
      </c>
      <c r="T43" s="384">
        <v>4608.8999999999996</v>
      </c>
      <c r="U43" s="384">
        <v>4689.2</v>
      </c>
      <c r="V43" s="384">
        <v>4796.8</v>
      </c>
      <c r="W43" s="384">
        <v>4657.6000000000004</v>
      </c>
      <c r="X43" s="384">
        <v>4644.2</v>
      </c>
      <c r="Y43" s="384">
        <v>4734.6000000000004</v>
      </c>
      <c r="Z43" s="384">
        <v>4845.8</v>
      </c>
      <c r="AA43" s="384">
        <v>4719.7</v>
      </c>
      <c r="AB43" s="384">
        <v>4692.2</v>
      </c>
      <c r="AC43" s="384">
        <v>4797</v>
      </c>
      <c r="AD43" s="384">
        <v>4941.8999999999996</v>
      </c>
      <c r="AE43" s="384">
        <v>4790.5</v>
      </c>
      <c r="AF43" s="384">
        <v>4787</v>
      </c>
      <c r="AG43" s="384">
        <v>4855.3999999999996</v>
      </c>
      <c r="AH43" s="384">
        <v>4995.2</v>
      </c>
      <c r="AI43" s="384">
        <v>4872.8999999999996</v>
      </c>
      <c r="AJ43" s="384">
        <v>4877.8</v>
      </c>
      <c r="AK43" s="384">
        <v>4981.3</v>
      </c>
      <c r="AL43" s="384">
        <v>5071.5</v>
      </c>
      <c r="AM43" s="384">
        <v>4968.6000000000004</v>
      </c>
      <c r="AN43" s="384">
        <v>4993.3999999999996</v>
      </c>
      <c r="AO43" s="384">
        <v>5101.2</v>
      </c>
      <c r="AP43" s="384">
        <v>5213.6000000000004</v>
      </c>
      <c r="AQ43" s="384">
        <v>5093</v>
      </c>
      <c r="AR43" s="384">
        <v>5096.8999999999996</v>
      </c>
      <c r="AS43" s="384">
        <v>5192.3999999999996</v>
      </c>
      <c r="AT43" s="384">
        <v>5283.9</v>
      </c>
      <c r="AU43" s="384">
        <v>5171.8</v>
      </c>
      <c r="AV43" s="384">
        <v>5140.1000000000004</v>
      </c>
      <c r="AW43" s="384">
        <v>5222.1000000000004</v>
      </c>
      <c r="AX43" s="384">
        <v>5316.9</v>
      </c>
      <c r="AY43" s="384">
        <v>5199.3</v>
      </c>
      <c r="AZ43" s="384">
        <v>5130.2</v>
      </c>
      <c r="BA43" s="384">
        <v>5125.5</v>
      </c>
      <c r="BB43" s="384">
        <v>5222.3</v>
      </c>
      <c r="BC43" s="384">
        <v>5133.6000000000004</v>
      </c>
      <c r="BD43" s="384">
        <v>5044.7</v>
      </c>
      <c r="BE43" s="384">
        <v>5168.5</v>
      </c>
      <c r="BF43" s="384">
        <v>5374</v>
      </c>
      <c r="BG43" s="384">
        <v>5284.5</v>
      </c>
      <c r="BH43" s="384">
        <v>5242.3</v>
      </c>
      <c r="BI43" s="384">
        <v>5377.5</v>
      </c>
      <c r="BJ43" s="384">
        <v>5551</v>
      </c>
      <c r="BK43" s="384">
        <v>5430.4</v>
      </c>
      <c r="BL43" s="384">
        <v>5355.6</v>
      </c>
      <c r="BM43" s="384">
        <v>5455.2</v>
      </c>
      <c r="BN43" s="384">
        <v>5599.3</v>
      </c>
      <c r="BO43" s="384">
        <v>5448.8</v>
      </c>
      <c r="BP43" s="384">
        <v>5355.5</v>
      </c>
      <c r="BQ43" s="384">
        <v>5441.8</v>
      </c>
      <c r="BR43" s="384">
        <v>5575.7</v>
      </c>
      <c r="BS43" s="384">
        <v>5418.6</v>
      </c>
      <c r="BT43" s="384">
        <v>5329.1</v>
      </c>
      <c r="BU43" s="384">
        <v>5432.7</v>
      </c>
      <c r="BV43" s="385">
        <v>5572.2</v>
      </c>
      <c r="BW43" s="382"/>
      <c r="BX43" s="387"/>
    </row>
    <row r="44" spans="1:76" ht="15.75" customHeight="1" x14ac:dyDescent="0.3">
      <c r="B44" s="196"/>
      <c r="C44" s="197"/>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7"/>
      <c r="BO44" s="388"/>
      <c r="BP44" s="387"/>
      <c r="BQ44" s="387"/>
      <c r="BR44" s="387"/>
      <c r="BS44" s="387"/>
      <c r="BT44" s="387"/>
      <c r="BU44" s="387"/>
      <c r="BV44" s="387"/>
      <c r="BW44" s="387"/>
      <c r="BX44" s="387"/>
    </row>
    <row r="45" spans="1:76" ht="15.75" customHeight="1" x14ac:dyDescent="0.3">
      <c r="B45" s="198"/>
      <c r="C45" s="197"/>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89"/>
      <c r="AJ45" s="389"/>
      <c r="AK45" s="389"/>
      <c r="AL45" s="387"/>
      <c r="AM45" s="387"/>
      <c r="AN45" s="389"/>
      <c r="AO45" s="387"/>
      <c r="AP45" s="387"/>
      <c r="AQ45" s="387"/>
      <c r="AR45" s="387"/>
      <c r="AS45" s="387"/>
      <c r="AT45" s="387"/>
      <c r="AU45" s="387"/>
      <c r="AV45" s="387"/>
      <c r="AW45" s="387"/>
      <c r="AX45" s="387"/>
      <c r="AY45" s="390"/>
      <c r="AZ45" s="390"/>
      <c r="BA45" s="390"/>
      <c r="BB45" s="390"/>
      <c r="BC45" s="390"/>
      <c r="BD45" s="390"/>
      <c r="BE45" s="390"/>
      <c r="BF45" s="390"/>
      <c r="BG45" s="387"/>
      <c r="BH45" s="387"/>
      <c r="BI45" s="387"/>
      <c r="BJ45" s="387"/>
      <c r="BK45" s="387"/>
      <c r="BL45" s="387"/>
      <c r="BM45" s="387"/>
      <c r="BN45" s="387"/>
      <c r="BO45" s="388"/>
      <c r="BP45" s="387"/>
      <c r="BQ45" s="387"/>
      <c r="BR45" s="387"/>
      <c r="BS45" s="387"/>
      <c r="BT45" s="387"/>
      <c r="BU45" s="387"/>
      <c r="BV45" s="387"/>
      <c r="BW45" s="387"/>
      <c r="BX45" s="387"/>
    </row>
    <row r="46" spans="1:76" ht="15.75" customHeight="1" x14ac:dyDescent="0.3">
      <c r="B46" s="188" t="str">
        <f>B3</f>
        <v>Labour input (ESA2010) by industrial classification NACE Rev.2</v>
      </c>
      <c r="C46" s="188" t="str">
        <f>C3</f>
        <v>Arbetskraftsinsats (ENS2010) efter näringsgren SNI 2007.</v>
      </c>
      <c r="D46" s="391"/>
      <c r="E46" s="391"/>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92"/>
      <c r="AJ46" s="392"/>
      <c r="AK46" s="392"/>
      <c r="AL46" s="387"/>
      <c r="AM46" s="387"/>
      <c r="AN46" s="392"/>
      <c r="AO46" s="387"/>
      <c r="AP46" s="387"/>
      <c r="AQ46" s="387"/>
      <c r="AR46" s="387"/>
      <c r="AS46" s="387"/>
      <c r="AT46" s="387"/>
      <c r="AU46" s="387"/>
      <c r="AV46" s="387"/>
      <c r="AW46" s="387"/>
      <c r="AX46" s="387"/>
      <c r="AY46" s="390"/>
      <c r="AZ46" s="390"/>
      <c r="BA46" s="390"/>
      <c r="BB46" s="390"/>
      <c r="BC46" s="390"/>
      <c r="BD46" s="390"/>
      <c r="BE46" s="390"/>
      <c r="BF46" s="390"/>
      <c r="BG46" s="387"/>
      <c r="BH46" s="387"/>
      <c r="BI46" s="387"/>
      <c r="BJ46" s="387"/>
      <c r="BK46" s="387"/>
      <c r="BL46" s="387"/>
      <c r="BM46" s="387"/>
      <c r="BN46" s="387"/>
      <c r="BO46" s="387"/>
      <c r="BP46" s="387"/>
      <c r="BQ46" s="387"/>
      <c r="BR46" s="387"/>
      <c r="BS46" s="387"/>
      <c r="BT46" s="387"/>
      <c r="BU46" s="387"/>
      <c r="BV46" s="387"/>
      <c r="BW46" s="387"/>
      <c r="BX46" s="387"/>
    </row>
    <row r="47" spans="1:76" s="30" customFormat="1" ht="15.75" customHeight="1" x14ac:dyDescent="0.3">
      <c r="A47" s="159"/>
      <c r="B47" s="188" t="str">
        <f>B4</f>
        <v>Average number of persons employed, thousands and quarter</v>
      </c>
      <c r="C47" s="188" t="str">
        <f>C4</f>
        <v>Medelantal sysselsatta, personer i 1000-tal efter näringsgren SNI 2007 och kvartal</v>
      </c>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2"/>
      <c r="AJ47" s="392"/>
      <c r="AK47" s="392"/>
      <c r="AL47" s="393"/>
      <c r="AM47" s="393"/>
      <c r="AN47" s="392"/>
      <c r="AO47" s="393"/>
      <c r="AP47" s="393"/>
      <c r="AQ47" s="393"/>
      <c r="AR47" s="393"/>
      <c r="AS47" s="393"/>
      <c r="AT47" s="393"/>
      <c r="AU47" s="393"/>
      <c r="AV47" s="393"/>
      <c r="AW47" s="393"/>
      <c r="AX47" s="393"/>
      <c r="AY47" s="390"/>
      <c r="AZ47" s="390"/>
      <c r="BA47" s="390"/>
      <c r="BB47" s="390"/>
      <c r="BC47" s="390"/>
      <c r="BD47" s="390"/>
      <c r="BE47" s="390"/>
      <c r="BF47" s="390"/>
      <c r="BG47" s="393"/>
      <c r="BH47" s="393"/>
      <c r="BI47" s="393"/>
      <c r="BJ47" s="393"/>
      <c r="BK47" s="393"/>
      <c r="BL47" s="393"/>
      <c r="BM47" s="393"/>
      <c r="BN47" s="393"/>
      <c r="BO47" s="393"/>
      <c r="BP47" s="270"/>
      <c r="BQ47" s="270"/>
      <c r="BR47" s="270"/>
      <c r="BS47" s="270"/>
      <c r="BT47" s="393"/>
      <c r="BU47" s="393"/>
      <c r="BV47" s="393"/>
      <c r="BW47" s="393"/>
      <c r="BX47" s="393"/>
    </row>
    <row r="48" spans="1:76" s="30" customFormat="1" ht="15.75" customHeight="1" x14ac:dyDescent="0.3">
      <c r="A48" s="159"/>
      <c r="B48" s="199" t="s">
        <v>100</v>
      </c>
      <c r="C48" s="200" t="s">
        <v>173</v>
      </c>
      <c r="D48" s="394" t="str">
        <f t="shared" ref="D48:S48" si="0">D5</f>
        <v>2008K1</v>
      </c>
      <c r="E48" s="394" t="str">
        <f t="shared" si="0"/>
        <v>2008K2</v>
      </c>
      <c r="F48" s="394" t="str">
        <f t="shared" si="0"/>
        <v>2008K3</v>
      </c>
      <c r="G48" s="394" t="str">
        <f t="shared" si="0"/>
        <v>2008K4</v>
      </c>
      <c r="H48" s="394" t="str">
        <f t="shared" si="0"/>
        <v>2009K1</v>
      </c>
      <c r="I48" s="394" t="str">
        <f t="shared" si="0"/>
        <v>2009K2</v>
      </c>
      <c r="J48" s="394" t="str">
        <f t="shared" si="0"/>
        <v>2009K3</v>
      </c>
      <c r="K48" s="394" t="str">
        <f t="shared" si="0"/>
        <v>2009K4</v>
      </c>
      <c r="L48" s="394" t="str">
        <f t="shared" si="0"/>
        <v>2010K1</v>
      </c>
      <c r="M48" s="394" t="str">
        <f t="shared" si="0"/>
        <v>2010K2</v>
      </c>
      <c r="N48" s="394" t="str">
        <f t="shared" si="0"/>
        <v>2010K3</v>
      </c>
      <c r="O48" s="394" t="str">
        <f t="shared" si="0"/>
        <v>2010K4</v>
      </c>
      <c r="P48" s="394" t="str">
        <f t="shared" si="0"/>
        <v>2011K1</v>
      </c>
      <c r="Q48" s="394" t="str">
        <f t="shared" si="0"/>
        <v>2011K2</v>
      </c>
      <c r="R48" s="394" t="str">
        <f t="shared" si="0"/>
        <v>2011K3</v>
      </c>
      <c r="S48" s="394" t="str">
        <f t="shared" si="0"/>
        <v>2011K4</v>
      </c>
      <c r="T48" s="394" t="str">
        <f t="shared" ref="T48:BV48" si="1">T5</f>
        <v>2012K1</v>
      </c>
      <c r="U48" s="394" t="str">
        <f t="shared" si="1"/>
        <v>2012K2</v>
      </c>
      <c r="V48" s="394" t="str">
        <f t="shared" si="1"/>
        <v>2012K3</v>
      </c>
      <c r="W48" s="394" t="str">
        <f t="shared" si="1"/>
        <v>2012K4</v>
      </c>
      <c r="X48" s="394" t="str">
        <f t="shared" si="1"/>
        <v>2013K1</v>
      </c>
      <c r="Y48" s="394" t="str">
        <f t="shared" si="1"/>
        <v>2013K2</v>
      </c>
      <c r="Z48" s="394" t="str">
        <f t="shared" si="1"/>
        <v>2013K3</v>
      </c>
      <c r="AA48" s="394" t="str">
        <f t="shared" si="1"/>
        <v>2013K4</v>
      </c>
      <c r="AB48" s="394" t="str">
        <f t="shared" si="1"/>
        <v>2014K1</v>
      </c>
      <c r="AC48" s="394" t="str">
        <f t="shared" si="1"/>
        <v>2014K2</v>
      </c>
      <c r="AD48" s="394" t="str">
        <f t="shared" si="1"/>
        <v>2014K3</v>
      </c>
      <c r="AE48" s="394" t="str">
        <f t="shared" si="1"/>
        <v>2014K4</v>
      </c>
      <c r="AF48" s="394" t="str">
        <f t="shared" si="1"/>
        <v>2015K1</v>
      </c>
      <c r="AG48" s="394" t="str">
        <f t="shared" si="1"/>
        <v>2015K2</v>
      </c>
      <c r="AH48" s="394" t="str">
        <f t="shared" si="1"/>
        <v>2015K3</v>
      </c>
      <c r="AI48" s="394" t="str">
        <f t="shared" si="1"/>
        <v>2015K4</v>
      </c>
      <c r="AJ48" s="394" t="str">
        <f t="shared" si="1"/>
        <v>2016K1</v>
      </c>
      <c r="AK48" s="394" t="str">
        <f t="shared" si="1"/>
        <v>2016K2</v>
      </c>
      <c r="AL48" s="394" t="str">
        <f t="shared" si="1"/>
        <v>2016K3</v>
      </c>
      <c r="AM48" s="394" t="str">
        <f t="shared" si="1"/>
        <v>2016K4</v>
      </c>
      <c r="AN48" s="394" t="str">
        <f t="shared" si="1"/>
        <v>2017K1</v>
      </c>
      <c r="AO48" s="394" t="str">
        <f t="shared" si="1"/>
        <v>2017K2</v>
      </c>
      <c r="AP48" s="394" t="str">
        <f t="shared" si="1"/>
        <v>2017K3</v>
      </c>
      <c r="AQ48" s="394" t="str">
        <f t="shared" si="1"/>
        <v>2017K4</v>
      </c>
      <c r="AR48" s="394" t="str">
        <f t="shared" si="1"/>
        <v>2018K1</v>
      </c>
      <c r="AS48" s="394" t="str">
        <f t="shared" si="1"/>
        <v>2018K2</v>
      </c>
      <c r="AT48" s="394" t="str">
        <f t="shared" si="1"/>
        <v>2018K3</v>
      </c>
      <c r="AU48" s="394" t="str">
        <f t="shared" si="1"/>
        <v>2018K4</v>
      </c>
      <c r="AV48" s="394" t="str">
        <f t="shared" si="1"/>
        <v>2019K1</v>
      </c>
      <c r="AW48" s="394" t="str">
        <f t="shared" si="1"/>
        <v>2019K2</v>
      </c>
      <c r="AX48" s="394" t="str">
        <f t="shared" si="1"/>
        <v>2019K3</v>
      </c>
      <c r="AY48" s="394" t="str">
        <f t="shared" si="1"/>
        <v>2019K4</v>
      </c>
      <c r="AZ48" s="394" t="str">
        <f t="shared" si="1"/>
        <v>2020K1</v>
      </c>
      <c r="BA48" s="394" t="str">
        <f t="shared" si="1"/>
        <v>2020K2</v>
      </c>
      <c r="BB48" s="394" t="str">
        <f t="shared" si="1"/>
        <v>2020K3</v>
      </c>
      <c r="BC48" s="394" t="str">
        <f t="shared" si="1"/>
        <v>2020K4</v>
      </c>
      <c r="BD48" s="394" t="str">
        <f t="shared" si="1"/>
        <v>2021K1</v>
      </c>
      <c r="BE48" s="394" t="str">
        <f t="shared" si="1"/>
        <v>2021K2</v>
      </c>
      <c r="BF48" s="394" t="str">
        <f t="shared" si="1"/>
        <v>2021K3</v>
      </c>
      <c r="BG48" s="394" t="str">
        <f t="shared" si="1"/>
        <v>2021K4</v>
      </c>
      <c r="BH48" s="394" t="str">
        <f t="shared" si="1"/>
        <v>2022K1</v>
      </c>
      <c r="BI48" s="394" t="str">
        <f t="shared" si="1"/>
        <v>2022K2</v>
      </c>
      <c r="BJ48" s="394" t="str">
        <f t="shared" si="1"/>
        <v>2022K3</v>
      </c>
      <c r="BK48" s="394" t="str">
        <f t="shared" si="1"/>
        <v>2022K4</v>
      </c>
      <c r="BL48" s="394" t="str">
        <f t="shared" si="1"/>
        <v>2023K1</v>
      </c>
      <c r="BM48" s="394" t="str">
        <f t="shared" si="1"/>
        <v>2023K2</v>
      </c>
      <c r="BN48" s="394" t="str">
        <f t="shared" si="1"/>
        <v>2023K3</v>
      </c>
      <c r="BO48" s="394" t="str">
        <f t="shared" si="1"/>
        <v>2023K4</v>
      </c>
      <c r="BP48" s="394" t="str">
        <f t="shared" si="1"/>
        <v>2024K1</v>
      </c>
      <c r="BQ48" s="394" t="str">
        <f t="shared" si="1"/>
        <v>2024K2</v>
      </c>
      <c r="BR48" s="394" t="str">
        <f t="shared" si="1"/>
        <v>2024K3</v>
      </c>
      <c r="BS48" s="394" t="str">
        <f t="shared" si="1"/>
        <v>2024K4</v>
      </c>
      <c r="BT48" s="394" t="str">
        <f t="shared" si="1"/>
        <v>2025K1</v>
      </c>
      <c r="BU48" s="394" t="str">
        <f t="shared" si="1"/>
        <v>2025K2</v>
      </c>
      <c r="BV48" s="381" t="str">
        <f t="shared" si="1"/>
        <v>2025K3</v>
      </c>
      <c r="BW48" s="393"/>
      <c r="BX48" s="393"/>
    </row>
    <row r="49" spans="1:76" s="30" customFormat="1" ht="15.75" customHeight="1" x14ac:dyDescent="0.3">
      <c r="A49" s="159"/>
      <c r="B49" s="185" t="s">
        <v>91</v>
      </c>
      <c r="C49" s="186" t="s">
        <v>22</v>
      </c>
      <c r="D49" s="248">
        <v>103.8</v>
      </c>
      <c r="E49" s="248">
        <v>109.5</v>
      </c>
      <c r="F49" s="248">
        <v>111.4</v>
      </c>
      <c r="G49" s="248">
        <v>124.5</v>
      </c>
      <c r="H49" s="248">
        <v>103.1</v>
      </c>
      <c r="I49" s="248">
        <v>111.8</v>
      </c>
      <c r="J49" s="248">
        <v>113.7</v>
      </c>
      <c r="K49" s="248">
        <v>121.3</v>
      </c>
      <c r="L49" s="248">
        <v>106.4</v>
      </c>
      <c r="M49" s="248">
        <v>116.7</v>
      </c>
      <c r="N49" s="248">
        <v>118.5</v>
      </c>
      <c r="O49" s="248">
        <v>125.3</v>
      </c>
      <c r="P49" s="248">
        <v>118.5</v>
      </c>
      <c r="Q49" s="248">
        <v>125.8</v>
      </c>
      <c r="R49" s="248">
        <v>129.6</v>
      </c>
      <c r="S49" s="248">
        <v>137.19999999999999</v>
      </c>
      <c r="T49" s="248">
        <v>126.2</v>
      </c>
      <c r="U49" s="248">
        <v>128.1</v>
      </c>
      <c r="V49" s="248">
        <v>130.80000000000001</v>
      </c>
      <c r="W49" s="248">
        <v>141.69999999999999</v>
      </c>
      <c r="X49" s="248">
        <v>125.9</v>
      </c>
      <c r="Y49" s="248">
        <v>134.19999999999999</v>
      </c>
      <c r="Z49" s="248">
        <v>129.69999999999999</v>
      </c>
      <c r="AA49" s="248">
        <v>140.80000000000001</v>
      </c>
      <c r="AB49" s="248">
        <v>122.8</v>
      </c>
      <c r="AC49" s="248">
        <v>133.4</v>
      </c>
      <c r="AD49" s="248">
        <v>140.1</v>
      </c>
      <c r="AE49" s="248">
        <v>137.30000000000001</v>
      </c>
      <c r="AF49" s="248">
        <v>132.80000000000001</v>
      </c>
      <c r="AG49" s="248">
        <v>135.69999999999999</v>
      </c>
      <c r="AH49" s="248">
        <v>135.6</v>
      </c>
      <c r="AI49" s="248">
        <v>125.4</v>
      </c>
      <c r="AJ49" s="248">
        <v>124.2</v>
      </c>
      <c r="AK49" s="248">
        <v>132.9</v>
      </c>
      <c r="AL49" s="248">
        <v>128.1</v>
      </c>
      <c r="AM49" s="248">
        <v>129.6</v>
      </c>
      <c r="AN49" s="248">
        <v>125.6</v>
      </c>
      <c r="AO49" s="248">
        <v>133.6</v>
      </c>
      <c r="AP49" s="248">
        <v>135</v>
      </c>
      <c r="AQ49" s="248">
        <v>131.5</v>
      </c>
      <c r="AR49" s="248">
        <v>128.80000000000001</v>
      </c>
      <c r="AS49" s="248">
        <v>125.9</v>
      </c>
      <c r="AT49" s="248">
        <v>134.19999999999999</v>
      </c>
      <c r="AU49" s="248">
        <v>134.19999999999999</v>
      </c>
      <c r="AV49" s="248">
        <v>128.9</v>
      </c>
      <c r="AW49" s="248">
        <v>132.19999999999999</v>
      </c>
      <c r="AX49" s="248">
        <v>134.5</v>
      </c>
      <c r="AY49" s="248">
        <v>141.69999999999999</v>
      </c>
      <c r="AZ49" s="248">
        <v>129</v>
      </c>
      <c r="BA49" s="248">
        <v>137</v>
      </c>
      <c r="BB49" s="248">
        <v>144.4</v>
      </c>
      <c r="BC49" s="248">
        <v>139.69999999999999</v>
      </c>
      <c r="BD49" s="248">
        <v>131.6</v>
      </c>
      <c r="BE49" s="248">
        <v>137.30000000000001</v>
      </c>
      <c r="BF49" s="248">
        <v>144.5</v>
      </c>
      <c r="BG49" s="248">
        <v>139</v>
      </c>
      <c r="BH49" s="248">
        <v>132.30000000000001</v>
      </c>
      <c r="BI49" s="248">
        <v>137.5</v>
      </c>
      <c r="BJ49" s="248">
        <v>144.30000000000001</v>
      </c>
      <c r="BK49" s="248">
        <v>139.4</v>
      </c>
      <c r="BL49" s="248">
        <v>132.9</v>
      </c>
      <c r="BM49" s="248">
        <v>137.80000000000001</v>
      </c>
      <c r="BN49" s="248">
        <v>144.30000000000001</v>
      </c>
      <c r="BO49" s="248">
        <v>139.19999999999999</v>
      </c>
      <c r="BP49" s="248">
        <v>133.1</v>
      </c>
      <c r="BQ49" s="248">
        <v>138</v>
      </c>
      <c r="BR49" s="248">
        <v>145.5</v>
      </c>
      <c r="BS49" s="248">
        <v>140.4</v>
      </c>
      <c r="BT49" s="248">
        <v>135.30000000000001</v>
      </c>
      <c r="BU49" s="248">
        <v>141</v>
      </c>
      <c r="BV49" s="249">
        <v>148.1</v>
      </c>
      <c r="BW49" s="393"/>
      <c r="BX49" s="393"/>
    </row>
    <row r="50" spans="1:76" s="30" customFormat="1" ht="15.75" customHeight="1" x14ac:dyDescent="0.3">
      <c r="A50" s="159"/>
      <c r="B50" s="185" t="s">
        <v>92</v>
      </c>
      <c r="C50" s="186" t="s">
        <v>23</v>
      </c>
      <c r="D50" s="248">
        <v>9.1</v>
      </c>
      <c r="E50" s="248">
        <v>8.1999999999999993</v>
      </c>
      <c r="F50" s="248">
        <v>9.8000000000000007</v>
      </c>
      <c r="G50" s="248">
        <v>9.6999999999999993</v>
      </c>
      <c r="H50" s="248">
        <v>9.1</v>
      </c>
      <c r="I50" s="248">
        <v>7.1</v>
      </c>
      <c r="J50" s="248">
        <v>8.5</v>
      </c>
      <c r="K50" s="248">
        <v>8.9</v>
      </c>
      <c r="L50" s="248">
        <v>9.1</v>
      </c>
      <c r="M50" s="248">
        <v>8</v>
      </c>
      <c r="N50" s="248">
        <v>9</v>
      </c>
      <c r="O50" s="248">
        <v>9.1</v>
      </c>
      <c r="P50" s="248">
        <v>9.5</v>
      </c>
      <c r="Q50" s="248">
        <v>9</v>
      </c>
      <c r="R50" s="248">
        <v>9.6999999999999993</v>
      </c>
      <c r="S50" s="248">
        <v>9.1</v>
      </c>
      <c r="T50" s="248">
        <v>9.1999999999999993</v>
      </c>
      <c r="U50" s="248">
        <v>9.6</v>
      </c>
      <c r="V50" s="248">
        <v>10.3</v>
      </c>
      <c r="W50" s="248">
        <v>9.4</v>
      </c>
      <c r="X50" s="248">
        <v>9.9</v>
      </c>
      <c r="Y50" s="248">
        <v>9.4</v>
      </c>
      <c r="Z50" s="248">
        <v>10.6</v>
      </c>
      <c r="AA50" s="248">
        <v>9.6</v>
      </c>
      <c r="AB50" s="248">
        <v>10.3</v>
      </c>
      <c r="AC50" s="248">
        <v>9.6999999999999993</v>
      </c>
      <c r="AD50" s="248">
        <v>10.7</v>
      </c>
      <c r="AE50" s="248">
        <v>9.4</v>
      </c>
      <c r="AF50" s="248">
        <v>9.8000000000000007</v>
      </c>
      <c r="AG50" s="248">
        <v>8.8000000000000007</v>
      </c>
      <c r="AH50" s="248">
        <v>9.6999999999999993</v>
      </c>
      <c r="AI50" s="248">
        <v>8.8000000000000007</v>
      </c>
      <c r="AJ50" s="248">
        <v>9.3000000000000007</v>
      </c>
      <c r="AK50" s="248">
        <v>9</v>
      </c>
      <c r="AL50" s="248">
        <v>9.6</v>
      </c>
      <c r="AM50" s="248">
        <v>8.9</v>
      </c>
      <c r="AN50" s="248">
        <v>9.1</v>
      </c>
      <c r="AO50" s="248">
        <v>9</v>
      </c>
      <c r="AP50" s="248">
        <v>9.6999999999999993</v>
      </c>
      <c r="AQ50" s="248">
        <v>9.1</v>
      </c>
      <c r="AR50" s="248">
        <v>9.5</v>
      </c>
      <c r="AS50" s="248">
        <v>9.6999999999999993</v>
      </c>
      <c r="AT50" s="248">
        <v>10.199999999999999</v>
      </c>
      <c r="AU50" s="248">
        <v>9.1</v>
      </c>
      <c r="AV50" s="248">
        <v>9.1999999999999993</v>
      </c>
      <c r="AW50" s="248">
        <v>9.6999999999999993</v>
      </c>
      <c r="AX50" s="248">
        <v>10.3</v>
      </c>
      <c r="AY50" s="248">
        <v>9.6</v>
      </c>
      <c r="AZ50" s="248">
        <v>9.5</v>
      </c>
      <c r="BA50" s="248">
        <v>9.9</v>
      </c>
      <c r="BB50" s="248">
        <v>10.6</v>
      </c>
      <c r="BC50" s="248">
        <v>9.9</v>
      </c>
      <c r="BD50" s="248">
        <v>10</v>
      </c>
      <c r="BE50" s="248">
        <v>10.4</v>
      </c>
      <c r="BF50" s="248">
        <v>11.2</v>
      </c>
      <c r="BG50" s="248">
        <v>10.4</v>
      </c>
      <c r="BH50" s="248">
        <v>10.199999999999999</v>
      </c>
      <c r="BI50" s="248">
        <v>10.7</v>
      </c>
      <c r="BJ50" s="248">
        <v>11.4</v>
      </c>
      <c r="BK50" s="248">
        <v>10.5</v>
      </c>
      <c r="BL50" s="248">
        <v>10.3</v>
      </c>
      <c r="BM50" s="248">
        <v>10.7</v>
      </c>
      <c r="BN50" s="248">
        <v>11.3</v>
      </c>
      <c r="BO50" s="248">
        <v>10.5</v>
      </c>
      <c r="BP50" s="248">
        <v>10.4</v>
      </c>
      <c r="BQ50" s="248">
        <v>10.9</v>
      </c>
      <c r="BR50" s="248">
        <v>11.4</v>
      </c>
      <c r="BS50" s="248">
        <v>10.6</v>
      </c>
      <c r="BT50" s="248">
        <v>10.6</v>
      </c>
      <c r="BU50" s="248">
        <v>11.1</v>
      </c>
      <c r="BV50" s="249">
        <v>11.6</v>
      </c>
      <c r="BW50" s="393"/>
      <c r="BX50" s="393"/>
    </row>
    <row r="51" spans="1:76" s="30" customFormat="1" ht="15.75" customHeight="1" x14ac:dyDescent="0.3">
      <c r="A51" s="159"/>
      <c r="B51" s="185" t="s">
        <v>93</v>
      </c>
      <c r="C51" s="186" t="s">
        <v>0</v>
      </c>
      <c r="D51" s="248">
        <v>642.4</v>
      </c>
      <c r="E51" s="248">
        <v>649.1</v>
      </c>
      <c r="F51" s="248">
        <v>667</v>
      </c>
      <c r="G51" s="248">
        <v>629.70000000000005</v>
      </c>
      <c r="H51" s="248">
        <v>600.20000000000005</v>
      </c>
      <c r="I51" s="248">
        <v>582.50000000000011</v>
      </c>
      <c r="J51" s="248">
        <v>586.6</v>
      </c>
      <c r="K51" s="248">
        <v>573.4</v>
      </c>
      <c r="L51" s="248">
        <v>560.5</v>
      </c>
      <c r="M51" s="248">
        <v>564.70000000000005</v>
      </c>
      <c r="N51" s="248">
        <v>590.9</v>
      </c>
      <c r="O51" s="248">
        <v>581.4</v>
      </c>
      <c r="P51" s="248">
        <v>575.19999999999993</v>
      </c>
      <c r="Q51" s="248">
        <v>577.99999999999989</v>
      </c>
      <c r="R51" s="248">
        <v>600.79999999999995</v>
      </c>
      <c r="S51" s="248">
        <v>576</v>
      </c>
      <c r="T51" s="248">
        <v>568.20000000000005</v>
      </c>
      <c r="U51" s="248">
        <v>566.10000000000014</v>
      </c>
      <c r="V51" s="248">
        <v>587.79999999999995</v>
      </c>
      <c r="W51" s="248">
        <v>562.40000000000009</v>
      </c>
      <c r="X51" s="248">
        <v>558.90000000000009</v>
      </c>
      <c r="Y51" s="248">
        <v>550.09999999999991</v>
      </c>
      <c r="Z51" s="248">
        <v>572</v>
      </c>
      <c r="AA51" s="248">
        <v>553.79999999999995</v>
      </c>
      <c r="AB51" s="248">
        <v>546.59999999999991</v>
      </c>
      <c r="AC51" s="248">
        <v>545.20000000000005</v>
      </c>
      <c r="AD51" s="248">
        <v>567.4</v>
      </c>
      <c r="AE51" s="248">
        <v>548.59999999999991</v>
      </c>
      <c r="AF51" s="248">
        <v>541.6</v>
      </c>
      <c r="AG51" s="248">
        <v>538.4</v>
      </c>
      <c r="AH51" s="248">
        <v>549.30000000000007</v>
      </c>
      <c r="AI51" s="248">
        <v>539.1</v>
      </c>
      <c r="AJ51" s="248">
        <v>530.5</v>
      </c>
      <c r="AK51" s="248">
        <v>533.6</v>
      </c>
      <c r="AL51" s="248">
        <v>537.4</v>
      </c>
      <c r="AM51" s="248">
        <v>530.29999999999995</v>
      </c>
      <c r="AN51" s="248">
        <v>540</v>
      </c>
      <c r="AO51" s="248">
        <v>543</v>
      </c>
      <c r="AP51" s="248">
        <v>557.4</v>
      </c>
      <c r="AQ51" s="248">
        <v>542.6</v>
      </c>
      <c r="AR51" s="248">
        <v>554.5</v>
      </c>
      <c r="AS51" s="248">
        <v>562</v>
      </c>
      <c r="AT51" s="248">
        <v>570.1</v>
      </c>
      <c r="AU51" s="248">
        <v>548.70000000000005</v>
      </c>
      <c r="AV51" s="248">
        <v>551.9</v>
      </c>
      <c r="AW51" s="248">
        <v>554.9</v>
      </c>
      <c r="AX51" s="248">
        <v>571.19999999999993</v>
      </c>
      <c r="AY51" s="248">
        <v>547.80000000000007</v>
      </c>
      <c r="AZ51" s="248">
        <v>545.5</v>
      </c>
      <c r="BA51" s="248">
        <v>546.09999999999991</v>
      </c>
      <c r="BB51" s="248">
        <v>554.19999999999993</v>
      </c>
      <c r="BC51" s="248">
        <v>539.6</v>
      </c>
      <c r="BD51" s="248">
        <v>538.70000000000005</v>
      </c>
      <c r="BE51" s="248">
        <v>548.20000000000005</v>
      </c>
      <c r="BF51" s="248">
        <v>566.70000000000005</v>
      </c>
      <c r="BG51" s="248">
        <v>552</v>
      </c>
      <c r="BH51" s="248">
        <v>554.70000000000005</v>
      </c>
      <c r="BI51" s="248">
        <v>565.79999999999995</v>
      </c>
      <c r="BJ51" s="248">
        <v>584.29999999999995</v>
      </c>
      <c r="BK51" s="248">
        <v>566.90000000000009</v>
      </c>
      <c r="BL51" s="248">
        <v>565.6</v>
      </c>
      <c r="BM51" s="248">
        <v>572.5</v>
      </c>
      <c r="BN51" s="248">
        <v>589</v>
      </c>
      <c r="BO51" s="248">
        <v>569.5</v>
      </c>
      <c r="BP51" s="248">
        <v>566.6</v>
      </c>
      <c r="BQ51" s="248">
        <v>572.80000000000007</v>
      </c>
      <c r="BR51" s="248">
        <v>587.59999999999991</v>
      </c>
      <c r="BS51" s="248">
        <v>568.19999999999993</v>
      </c>
      <c r="BT51" s="248">
        <v>563.1</v>
      </c>
      <c r="BU51" s="248">
        <v>569.69999999999993</v>
      </c>
      <c r="BV51" s="249">
        <v>579.20000000000005</v>
      </c>
      <c r="BW51" s="393"/>
      <c r="BX51" s="393"/>
    </row>
    <row r="52" spans="1:76" s="30" customFormat="1" ht="15.75" customHeight="1" x14ac:dyDescent="0.3">
      <c r="A52" s="159"/>
      <c r="B52" s="185" t="s">
        <v>94</v>
      </c>
      <c r="C52" s="186" t="s">
        <v>28</v>
      </c>
      <c r="D52" s="248">
        <v>49</v>
      </c>
      <c r="E52" s="248">
        <v>51.1</v>
      </c>
      <c r="F52" s="248">
        <v>49.1</v>
      </c>
      <c r="G52" s="248">
        <v>47.2</v>
      </c>
      <c r="H52" s="248">
        <v>50.2</v>
      </c>
      <c r="I52" s="248">
        <v>53.5</v>
      </c>
      <c r="J52" s="248">
        <v>50.1</v>
      </c>
      <c r="K52" s="248">
        <v>47.1</v>
      </c>
      <c r="L52" s="248">
        <v>50.4</v>
      </c>
      <c r="M52" s="248">
        <v>52.4</v>
      </c>
      <c r="N52" s="248">
        <v>49.5</v>
      </c>
      <c r="O52" s="248">
        <v>47.1</v>
      </c>
      <c r="P52" s="248">
        <v>51.8</v>
      </c>
      <c r="Q52" s="248">
        <v>52.8</v>
      </c>
      <c r="R52" s="248">
        <v>50.4</v>
      </c>
      <c r="S52" s="248">
        <v>47.7</v>
      </c>
      <c r="T52" s="248">
        <v>52.4</v>
      </c>
      <c r="U52" s="248">
        <v>52.7</v>
      </c>
      <c r="V52" s="248">
        <v>51.7</v>
      </c>
      <c r="W52" s="248">
        <v>48.8</v>
      </c>
      <c r="X52" s="248">
        <v>53.6</v>
      </c>
      <c r="Y52" s="248">
        <v>54.4</v>
      </c>
      <c r="Z52" s="248">
        <v>53.1</v>
      </c>
      <c r="AA52" s="248">
        <v>49.7</v>
      </c>
      <c r="AB52" s="248">
        <v>54.2</v>
      </c>
      <c r="AC52" s="248">
        <v>54.5</v>
      </c>
      <c r="AD52" s="248">
        <v>53.8</v>
      </c>
      <c r="AE52" s="248">
        <v>51.1</v>
      </c>
      <c r="AF52" s="248">
        <v>54.1</v>
      </c>
      <c r="AG52" s="248">
        <v>53.7</v>
      </c>
      <c r="AH52" s="248">
        <v>54.7</v>
      </c>
      <c r="AI52" s="248">
        <v>52.4</v>
      </c>
      <c r="AJ52" s="248">
        <v>53.4</v>
      </c>
      <c r="AK52" s="248">
        <v>54.2</v>
      </c>
      <c r="AL52" s="248">
        <v>54.2</v>
      </c>
      <c r="AM52" s="248">
        <v>53.8</v>
      </c>
      <c r="AN52" s="248">
        <v>55.4</v>
      </c>
      <c r="AO52" s="248">
        <v>54.4</v>
      </c>
      <c r="AP52" s="248">
        <v>55.6</v>
      </c>
      <c r="AQ52" s="248">
        <v>54.7</v>
      </c>
      <c r="AR52" s="248">
        <v>56.3</v>
      </c>
      <c r="AS52" s="248">
        <v>55.7</v>
      </c>
      <c r="AT52" s="248">
        <v>56.5</v>
      </c>
      <c r="AU52" s="248">
        <v>55.1</v>
      </c>
      <c r="AV52" s="248">
        <v>56.4</v>
      </c>
      <c r="AW52" s="248">
        <v>56.2</v>
      </c>
      <c r="AX52" s="248">
        <v>57.8</v>
      </c>
      <c r="AY52" s="248">
        <v>57.1</v>
      </c>
      <c r="AZ52" s="248">
        <v>57.7</v>
      </c>
      <c r="BA52" s="248">
        <v>58.3</v>
      </c>
      <c r="BB52" s="248">
        <v>60.2</v>
      </c>
      <c r="BC52" s="248">
        <v>58.6</v>
      </c>
      <c r="BD52" s="248">
        <v>58.5</v>
      </c>
      <c r="BE52" s="248">
        <v>59.4</v>
      </c>
      <c r="BF52" s="248">
        <v>61.4</v>
      </c>
      <c r="BG52" s="248">
        <v>59.8</v>
      </c>
      <c r="BH52" s="248">
        <v>59.4</v>
      </c>
      <c r="BI52" s="248">
        <v>59.8</v>
      </c>
      <c r="BJ52" s="248">
        <v>61.5</v>
      </c>
      <c r="BK52" s="248">
        <v>60.3</v>
      </c>
      <c r="BL52" s="248">
        <v>60.8</v>
      </c>
      <c r="BM52" s="248">
        <v>62</v>
      </c>
      <c r="BN52" s="248">
        <v>64.5</v>
      </c>
      <c r="BO52" s="248">
        <v>63.6</v>
      </c>
      <c r="BP52" s="248">
        <v>63.7</v>
      </c>
      <c r="BQ52" s="248">
        <v>64.099999999999994</v>
      </c>
      <c r="BR52" s="248">
        <v>66.099999999999994</v>
      </c>
      <c r="BS52" s="248">
        <v>65.2</v>
      </c>
      <c r="BT52" s="248">
        <v>65.5</v>
      </c>
      <c r="BU52" s="248">
        <v>66</v>
      </c>
      <c r="BV52" s="249">
        <v>68</v>
      </c>
      <c r="BW52" s="393"/>
      <c r="BX52" s="393"/>
    </row>
    <row r="53" spans="1:76" s="30" customFormat="1" ht="15.75" customHeight="1" x14ac:dyDescent="0.3">
      <c r="A53" s="159"/>
      <c r="B53" s="185" t="s">
        <v>95</v>
      </c>
      <c r="C53" s="186" t="s">
        <v>24</v>
      </c>
      <c r="D53" s="248">
        <v>301.3</v>
      </c>
      <c r="E53" s="248">
        <v>296.10000000000002</v>
      </c>
      <c r="F53" s="248">
        <v>291.2</v>
      </c>
      <c r="G53" s="248">
        <v>283</v>
      </c>
      <c r="H53" s="248">
        <v>304</v>
      </c>
      <c r="I53" s="248">
        <v>297.39999999999998</v>
      </c>
      <c r="J53" s="248">
        <v>288.60000000000002</v>
      </c>
      <c r="K53" s="248">
        <v>282.39999999999998</v>
      </c>
      <c r="L53" s="248">
        <v>308.60000000000002</v>
      </c>
      <c r="M53" s="248">
        <v>299</v>
      </c>
      <c r="N53" s="248">
        <v>294.7</v>
      </c>
      <c r="O53" s="248">
        <v>289.39999999999998</v>
      </c>
      <c r="P53" s="248">
        <v>327.5</v>
      </c>
      <c r="Q53" s="248">
        <v>307.3</v>
      </c>
      <c r="R53" s="248">
        <v>305.5</v>
      </c>
      <c r="S53" s="248">
        <v>307.7</v>
      </c>
      <c r="T53" s="248">
        <v>327.3</v>
      </c>
      <c r="U53" s="248">
        <v>321.7</v>
      </c>
      <c r="V53" s="248">
        <v>315.8</v>
      </c>
      <c r="W53" s="248">
        <v>302.39999999999998</v>
      </c>
      <c r="X53" s="248">
        <v>310.8</v>
      </c>
      <c r="Y53" s="248">
        <v>323.8</v>
      </c>
      <c r="Z53" s="248">
        <v>322.3</v>
      </c>
      <c r="AA53" s="248">
        <v>318</v>
      </c>
      <c r="AB53" s="248">
        <v>317.60000000000002</v>
      </c>
      <c r="AC53" s="248">
        <v>329.2</v>
      </c>
      <c r="AD53" s="248">
        <v>326.5</v>
      </c>
      <c r="AE53" s="248">
        <v>325.10000000000002</v>
      </c>
      <c r="AF53" s="248">
        <v>326.7</v>
      </c>
      <c r="AG53" s="248">
        <v>333.9</v>
      </c>
      <c r="AH53" s="248">
        <v>332.8</v>
      </c>
      <c r="AI53" s="248">
        <v>337.8</v>
      </c>
      <c r="AJ53" s="248">
        <v>327.39999999999998</v>
      </c>
      <c r="AK53" s="248">
        <v>340.4</v>
      </c>
      <c r="AL53" s="248">
        <v>341.6</v>
      </c>
      <c r="AM53" s="248">
        <v>343.3</v>
      </c>
      <c r="AN53" s="248">
        <v>353.7</v>
      </c>
      <c r="AO53" s="248">
        <v>362.1</v>
      </c>
      <c r="AP53" s="248">
        <v>371</v>
      </c>
      <c r="AQ53" s="248">
        <v>364.8</v>
      </c>
      <c r="AR53" s="248">
        <v>363.6</v>
      </c>
      <c r="AS53" s="248">
        <v>378.3</v>
      </c>
      <c r="AT53" s="248">
        <v>380.5</v>
      </c>
      <c r="AU53" s="248">
        <v>378.7</v>
      </c>
      <c r="AV53" s="248">
        <v>366.9</v>
      </c>
      <c r="AW53" s="248">
        <v>378.3</v>
      </c>
      <c r="AX53" s="248">
        <v>380.2</v>
      </c>
      <c r="AY53" s="248">
        <v>378.3</v>
      </c>
      <c r="AZ53" s="248">
        <v>365.8</v>
      </c>
      <c r="BA53" s="248">
        <v>373.5</v>
      </c>
      <c r="BB53" s="248">
        <v>379</v>
      </c>
      <c r="BC53" s="248">
        <v>376.4</v>
      </c>
      <c r="BD53" s="248">
        <v>367.9</v>
      </c>
      <c r="BE53" s="248">
        <v>377.4</v>
      </c>
      <c r="BF53" s="248">
        <v>389.1</v>
      </c>
      <c r="BG53" s="248">
        <v>389.9</v>
      </c>
      <c r="BH53" s="248">
        <v>382.6</v>
      </c>
      <c r="BI53" s="248">
        <v>391.5</v>
      </c>
      <c r="BJ53" s="248">
        <v>402</v>
      </c>
      <c r="BK53" s="248">
        <v>402</v>
      </c>
      <c r="BL53" s="248">
        <v>393.1</v>
      </c>
      <c r="BM53" s="248">
        <v>395</v>
      </c>
      <c r="BN53" s="248">
        <v>399.4</v>
      </c>
      <c r="BO53" s="248">
        <v>392.3</v>
      </c>
      <c r="BP53" s="248">
        <v>377</v>
      </c>
      <c r="BQ53" s="248">
        <v>376.7</v>
      </c>
      <c r="BR53" s="248">
        <v>381</v>
      </c>
      <c r="BS53" s="248">
        <v>376.5</v>
      </c>
      <c r="BT53" s="248">
        <v>365.9</v>
      </c>
      <c r="BU53" s="248">
        <v>369.5</v>
      </c>
      <c r="BV53" s="249">
        <v>376.6</v>
      </c>
      <c r="BW53" s="393"/>
      <c r="BX53" s="393"/>
    </row>
    <row r="54" spans="1:76" s="30" customFormat="1" ht="15.75" customHeight="1" x14ac:dyDescent="0.3">
      <c r="A54" s="159"/>
      <c r="B54" s="185" t="s">
        <v>96</v>
      </c>
      <c r="C54" s="186" t="s">
        <v>165</v>
      </c>
      <c r="D54" s="248">
        <v>224.4</v>
      </c>
      <c r="E54" s="248">
        <v>240.9</v>
      </c>
      <c r="F54" s="248">
        <v>255.8</v>
      </c>
      <c r="G54" s="248">
        <v>238.7</v>
      </c>
      <c r="H54" s="248">
        <v>218.4</v>
      </c>
      <c r="I54" s="248">
        <v>232.3</v>
      </c>
      <c r="J54" s="248">
        <v>244.8</v>
      </c>
      <c r="K54" s="248">
        <v>229.8</v>
      </c>
      <c r="L54" s="248">
        <v>218.1</v>
      </c>
      <c r="M54" s="248">
        <v>234.4</v>
      </c>
      <c r="N54" s="248">
        <v>244.6</v>
      </c>
      <c r="O54" s="248">
        <v>232.6</v>
      </c>
      <c r="P54" s="248">
        <v>223.6</v>
      </c>
      <c r="Q54" s="248">
        <v>238.3</v>
      </c>
      <c r="R54" s="248">
        <v>246.3</v>
      </c>
      <c r="S54" s="248">
        <v>235.9</v>
      </c>
      <c r="T54" s="248">
        <v>222.2</v>
      </c>
      <c r="U54" s="248">
        <v>234.2</v>
      </c>
      <c r="V54" s="248">
        <v>240.4</v>
      </c>
      <c r="W54" s="248">
        <v>231.4</v>
      </c>
      <c r="X54" s="248">
        <v>223</v>
      </c>
      <c r="Y54" s="248">
        <v>231.2</v>
      </c>
      <c r="Z54" s="248">
        <v>241.3</v>
      </c>
      <c r="AA54" s="248">
        <v>231.5</v>
      </c>
      <c r="AB54" s="248">
        <v>221.7</v>
      </c>
      <c r="AC54" s="248">
        <v>227.2</v>
      </c>
      <c r="AD54" s="248">
        <v>240.8</v>
      </c>
      <c r="AE54" s="248">
        <v>224.1</v>
      </c>
      <c r="AF54" s="248">
        <v>219.5</v>
      </c>
      <c r="AG54" s="248">
        <v>225.9</v>
      </c>
      <c r="AH54" s="248">
        <v>233.3</v>
      </c>
      <c r="AI54" s="248">
        <v>222.2</v>
      </c>
      <c r="AJ54" s="248">
        <v>225.3</v>
      </c>
      <c r="AK54" s="248">
        <v>232.4</v>
      </c>
      <c r="AL54" s="248">
        <v>229.7</v>
      </c>
      <c r="AM54" s="248">
        <v>229.4</v>
      </c>
      <c r="AN54" s="248">
        <v>231.1</v>
      </c>
      <c r="AO54" s="248">
        <v>236.6</v>
      </c>
      <c r="AP54" s="248">
        <v>236.2</v>
      </c>
      <c r="AQ54" s="248">
        <v>232.8</v>
      </c>
      <c r="AR54" s="248">
        <v>234.1</v>
      </c>
      <c r="AS54" s="248">
        <v>245.5</v>
      </c>
      <c r="AT54" s="248">
        <v>243.1</v>
      </c>
      <c r="AU54" s="248">
        <v>238.2</v>
      </c>
      <c r="AV54" s="248">
        <v>238.3</v>
      </c>
      <c r="AW54" s="248">
        <v>248.1</v>
      </c>
      <c r="AX54" s="248">
        <v>247.4</v>
      </c>
      <c r="AY54" s="248">
        <v>241.2</v>
      </c>
      <c r="AZ54" s="248">
        <v>238.1</v>
      </c>
      <c r="BA54" s="248">
        <v>232.9</v>
      </c>
      <c r="BB54" s="248">
        <v>234.7</v>
      </c>
      <c r="BC54" s="248">
        <v>230.1</v>
      </c>
      <c r="BD54" s="248">
        <v>228.8</v>
      </c>
      <c r="BE54" s="248">
        <v>231.2</v>
      </c>
      <c r="BF54" s="248">
        <v>239.3</v>
      </c>
      <c r="BG54" s="248">
        <v>237.2</v>
      </c>
      <c r="BH54" s="248">
        <v>236.8</v>
      </c>
      <c r="BI54" s="248">
        <v>238.2</v>
      </c>
      <c r="BJ54" s="248">
        <v>244.7</v>
      </c>
      <c r="BK54" s="248">
        <v>238.9</v>
      </c>
      <c r="BL54" s="248">
        <v>237.2</v>
      </c>
      <c r="BM54" s="248">
        <v>239</v>
      </c>
      <c r="BN54" s="248">
        <v>245</v>
      </c>
      <c r="BO54" s="248">
        <v>238.2</v>
      </c>
      <c r="BP54" s="248">
        <v>233.9</v>
      </c>
      <c r="BQ54" s="248">
        <v>235.8</v>
      </c>
      <c r="BR54" s="248">
        <v>242.1</v>
      </c>
      <c r="BS54" s="248">
        <v>236.7</v>
      </c>
      <c r="BT54" s="248">
        <v>235.7</v>
      </c>
      <c r="BU54" s="248">
        <v>237.8</v>
      </c>
      <c r="BV54" s="249">
        <v>243.8</v>
      </c>
      <c r="BW54" s="393"/>
      <c r="BX54" s="393"/>
    </row>
    <row r="55" spans="1:76" s="30" customFormat="1" ht="15.75" customHeight="1" x14ac:dyDescent="0.3">
      <c r="A55" s="159"/>
      <c r="B55" s="185" t="s">
        <v>97</v>
      </c>
      <c r="C55" s="186" t="s">
        <v>29</v>
      </c>
      <c r="D55" s="248">
        <v>1760.2000000000003</v>
      </c>
      <c r="E55" s="248">
        <v>1833.5999999999997</v>
      </c>
      <c r="F55" s="248">
        <v>1851.7</v>
      </c>
      <c r="G55" s="248">
        <v>1792.4000000000003</v>
      </c>
      <c r="H55" s="248">
        <v>1771.7</v>
      </c>
      <c r="I55" s="248">
        <v>1823.6999999999996</v>
      </c>
      <c r="J55" s="248">
        <v>1850.3999999999999</v>
      </c>
      <c r="K55" s="248">
        <v>1799.3999999999996</v>
      </c>
      <c r="L55" s="248">
        <v>1780.6999999999998</v>
      </c>
      <c r="M55" s="248">
        <v>1852.3999999999999</v>
      </c>
      <c r="N55" s="248">
        <v>1908.7999999999997</v>
      </c>
      <c r="O55" s="248">
        <v>1855.2</v>
      </c>
      <c r="P55" s="248">
        <v>1847.7999999999997</v>
      </c>
      <c r="Q55" s="248">
        <v>1921.8</v>
      </c>
      <c r="R55" s="248">
        <v>1969.6999999999998</v>
      </c>
      <c r="S55" s="248">
        <v>1904.7000000000005</v>
      </c>
      <c r="T55" s="248">
        <v>1882.2</v>
      </c>
      <c r="U55" s="248">
        <v>1943.6999999999998</v>
      </c>
      <c r="V55" s="248">
        <v>1990.8</v>
      </c>
      <c r="W55" s="248">
        <v>1941.0000000000002</v>
      </c>
      <c r="X55" s="248">
        <v>1921.3</v>
      </c>
      <c r="Y55" s="248">
        <v>1980.8999999999999</v>
      </c>
      <c r="Z55" s="248">
        <v>2026.4999999999998</v>
      </c>
      <c r="AA55" s="248">
        <v>1977.7</v>
      </c>
      <c r="AB55" s="248">
        <v>1962.7</v>
      </c>
      <c r="AC55" s="248">
        <v>2033.8000000000002</v>
      </c>
      <c r="AD55" s="248">
        <v>2087.4</v>
      </c>
      <c r="AE55" s="248">
        <v>2027.8999999999999</v>
      </c>
      <c r="AF55" s="248">
        <v>2013.4000000000003</v>
      </c>
      <c r="AG55" s="248">
        <v>2063.6000000000004</v>
      </c>
      <c r="AH55" s="248">
        <v>2133.2000000000003</v>
      </c>
      <c r="AI55" s="248">
        <v>2081.4000000000005</v>
      </c>
      <c r="AJ55" s="248">
        <v>2082.4</v>
      </c>
      <c r="AK55" s="248">
        <v>2140.4000000000005</v>
      </c>
      <c r="AL55" s="248">
        <v>2180.6</v>
      </c>
      <c r="AM55" s="248">
        <v>2125.1000000000004</v>
      </c>
      <c r="AN55" s="248">
        <v>2127.6999999999998</v>
      </c>
      <c r="AO55" s="248">
        <v>2184.8999999999996</v>
      </c>
      <c r="AP55" s="248">
        <v>2235.3000000000006</v>
      </c>
      <c r="AQ55" s="248">
        <v>2178.4</v>
      </c>
      <c r="AR55" s="248">
        <v>2178.6</v>
      </c>
      <c r="AS55" s="248">
        <v>2226.6999999999998</v>
      </c>
      <c r="AT55" s="248">
        <v>2267.1</v>
      </c>
      <c r="AU55" s="248">
        <v>2209.4</v>
      </c>
      <c r="AV55" s="248">
        <v>2198.0999999999995</v>
      </c>
      <c r="AW55" s="248">
        <v>2240.5</v>
      </c>
      <c r="AX55" s="248">
        <v>2283.2000000000003</v>
      </c>
      <c r="AY55" s="248">
        <v>2223.1999999999998</v>
      </c>
      <c r="AZ55" s="248">
        <v>2201.3000000000002</v>
      </c>
      <c r="BA55" s="248">
        <v>2177.7000000000003</v>
      </c>
      <c r="BB55" s="248">
        <v>2211.7999999999997</v>
      </c>
      <c r="BC55" s="248">
        <v>2176.3000000000002</v>
      </c>
      <c r="BD55" s="248">
        <v>2128.8000000000002</v>
      </c>
      <c r="BE55" s="248">
        <v>2192.6</v>
      </c>
      <c r="BF55" s="248">
        <v>2303.5999999999995</v>
      </c>
      <c r="BG55" s="248">
        <v>2276.6</v>
      </c>
      <c r="BH55" s="248">
        <v>2259.7000000000003</v>
      </c>
      <c r="BI55" s="248">
        <v>2334.9000000000005</v>
      </c>
      <c r="BJ55" s="248">
        <v>2425.1999999999998</v>
      </c>
      <c r="BK55" s="248">
        <v>2367.1999999999998</v>
      </c>
      <c r="BL55" s="248">
        <v>2328.5000000000005</v>
      </c>
      <c r="BM55" s="248">
        <v>2376.6</v>
      </c>
      <c r="BN55" s="248">
        <v>2451.5</v>
      </c>
      <c r="BO55" s="248">
        <v>2376.6000000000004</v>
      </c>
      <c r="BP55" s="248">
        <v>2330.6</v>
      </c>
      <c r="BQ55" s="248">
        <v>2369.8999999999996</v>
      </c>
      <c r="BR55" s="248">
        <v>2434.6</v>
      </c>
      <c r="BS55" s="248">
        <v>2356.8999999999996</v>
      </c>
      <c r="BT55" s="248">
        <v>2313.1999999999998</v>
      </c>
      <c r="BU55" s="248">
        <v>2361.0000000000005</v>
      </c>
      <c r="BV55" s="249">
        <v>2433.1</v>
      </c>
      <c r="BW55" s="393"/>
      <c r="BX55" s="393"/>
    </row>
    <row r="56" spans="1:76" s="30" customFormat="1" ht="15.75" customHeight="1" x14ac:dyDescent="0.3">
      <c r="A56" s="159"/>
      <c r="B56" s="185" t="s">
        <v>98</v>
      </c>
      <c r="C56" s="187" t="s">
        <v>26</v>
      </c>
      <c r="D56" s="248">
        <v>1343.3</v>
      </c>
      <c r="E56" s="248">
        <v>1345.3000000000002</v>
      </c>
      <c r="F56" s="248">
        <v>1379.5</v>
      </c>
      <c r="G56" s="248">
        <v>1339.5</v>
      </c>
      <c r="H56" s="248">
        <v>1318.8</v>
      </c>
      <c r="I56" s="248">
        <v>1323.2</v>
      </c>
      <c r="J56" s="248">
        <v>1349.9</v>
      </c>
      <c r="K56" s="248">
        <v>1307.7</v>
      </c>
      <c r="L56" s="248">
        <v>1296.2</v>
      </c>
      <c r="M56" s="248">
        <v>1313.1</v>
      </c>
      <c r="N56" s="248">
        <v>1348.8</v>
      </c>
      <c r="O56" s="248">
        <v>1316.2</v>
      </c>
      <c r="P56" s="248">
        <v>1301.9000000000001</v>
      </c>
      <c r="Q56" s="248">
        <v>1321.5</v>
      </c>
      <c r="R56" s="248">
        <v>1353.5</v>
      </c>
      <c r="S56" s="248">
        <v>1320.1</v>
      </c>
      <c r="T56" s="248">
        <v>1311.9</v>
      </c>
      <c r="U56" s="248">
        <v>1331.3</v>
      </c>
      <c r="V56" s="248">
        <v>1364.1</v>
      </c>
      <c r="W56" s="248">
        <v>1328.3999999999999</v>
      </c>
      <c r="X56" s="248">
        <v>1323.3000000000002</v>
      </c>
      <c r="Y56" s="248">
        <v>1347.7</v>
      </c>
      <c r="Z56" s="248">
        <v>1378.3000000000002</v>
      </c>
      <c r="AA56" s="248">
        <v>1344.6</v>
      </c>
      <c r="AB56" s="248">
        <v>1336.6000000000001</v>
      </c>
      <c r="AC56" s="248">
        <v>1357.6</v>
      </c>
      <c r="AD56" s="248">
        <v>1398.4</v>
      </c>
      <c r="AE56" s="248">
        <v>1370.5</v>
      </c>
      <c r="AF56" s="248">
        <v>1369</v>
      </c>
      <c r="AG56" s="248">
        <v>1388.3000000000002</v>
      </c>
      <c r="AH56" s="248">
        <v>1425.9</v>
      </c>
      <c r="AI56" s="248">
        <v>1403.1</v>
      </c>
      <c r="AJ56" s="248">
        <v>1405.8</v>
      </c>
      <c r="AK56" s="248">
        <v>1428.6</v>
      </c>
      <c r="AL56" s="248">
        <v>1468.5</v>
      </c>
      <c r="AM56" s="248">
        <v>1443.5</v>
      </c>
      <c r="AN56" s="248">
        <v>1437.5</v>
      </c>
      <c r="AO56" s="248">
        <v>1457.2</v>
      </c>
      <c r="AP56" s="248">
        <v>1491.5</v>
      </c>
      <c r="AQ56" s="248">
        <v>1462.3</v>
      </c>
      <c r="AR56" s="248">
        <v>1455.5</v>
      </c>
      <c r="AS56" s="248">
        <v>1470.6000000000001</v>
      </c>
      <c r="AT56" s="248">
        <v>1502.1</v>
      </c>
      <c r="AU56" s="248">
        <v>1475.7</v>
      </c>
      <c r="AV56" s="248">
        <v>1471</v>
      </c>
      <c r="AW56" s="248">
        <v>1483.1999999999998</v>
      </c>
      <c r="AX56" s="248">
        <v>1512.1999999999998</v>
      </c>
      <c r="AY56" s="248">
        <v>1478.3000000000002</v>
      </c>
      <c r="AZ56" s="248">
        <v>1468.3</v>
      </c>
      <c r="BA56" s="248">
        <v>1473.5</v>
      </c>
      <c r="BB56" s="248">
        <v>1509.1999999999998</v>
      </c>
      <c r="BC56" s="248">
        <v>1480.6999999999998</v>
      </c>
      <c r="BD56" s="248">
        <v>1472.9</v>
      </c>
      <c r="BE56" s="248">
        <v>1497.1999999999998</v>
      </c>
      <c r="BF56" s="248">
        <v>1538.3000000000002</v>
      </c>
      <c r="BG56" s="248">
        <v>1492.8000000000002</v>
      </c>
      <c r="BH56" s="248">
        <v>1494.5</v>
      </c>
      <c r="BI56" s="248">
        <v>1517.5</v>
      </c>
      <c r="BJ56" s="248">
        <v>1553.5</v>
      </c>
      <c r="BK56" s="248">
        <v>1517.7000000000003</v>
      </c>
      <c r="BL56" s="248">
        <v>1512.8000000000002</v>
      </c>
      <c r="BM56" s="248">
        <v>1538.6</v>
      </c>
      <c r="BN56" s="248">
        <v>1570.3</v>
      </c>
      <c r="BO56" s="248">
        <v>1531.9</v>
      </c>
      <c r="BP56" s="248">
        <v>1524.3000000000002</v>
      </c>
      <c r="BQ56" s="248">
        <v>1550.6999999999998</v>
      </c>
      <c r="BR56" s="248">
        <v>1584.1000000000001</v>
      </c>
      <c r="BS56" s="248">
        <v>1534.8999999999999</v>
      </c>
      <c r="BT56" s="248">
        <v>1524.7999999999997</v>
      </c>
      <c r="BU56" s="248">
        <v>1553.4</v>
      </c>
      <c r="BV56" s="249">
        <v>1588</v>
      </c>
      <c r="BW56" s="393"/>
      <c r="BX56" s="393"/>
    </row>
    <row r="57" spans="1:76" s="34" customFormat="1" ht="15.75" customHeight="1" x14ac:dyDescent="0.3">
      <c r="A57" s="159"/>
      <c r="B57" s="185" t="s">
        <v>150</v>
      </c>
      <c r="C57" s="198" t="s">
        <v>148</v>
      </c>
      <c r="D57" s="248">
        <v>99.3</v>
      </c>
      <c r="E57" s="248">
        <v>100.3</v>
      </c>
      <c r="F57" s="248">
        <v>100.9</v>
      </c>
      <c r="G57" s="248">
        <v>96.7</v>
      </c>
      <c r="H57" s="248">
        <v>99.9</v>
      </c>
      <c r="I57" s="248">
        <v>102.7</v>
      </c>
      <c r="J57" s="248">
        <v>102.5</v>
      </c>
      <c r="K57" s="248">
        <v>95.8</v>
      </c>
      <c r="L57" s="248">
        <v>101.1</v>
      </c>
      <c r="M57" s="248">
        <v>101.5</v>
      </c>
      <c r="N57" s="248">
        <v>103.4</v>
      </c>
      <c r="O57" s="248">
        <v>93.6</v>
      </c>
      <c r="P57" s="248">
        <v>101</v>
      </c>
      <c r="Q57" s="248">
        <v>99.4</v>
      </c>
      <c r="R57" s="248">
        <v>101.7</v>
      </c>
      <c r="S57" s="248">
        <v>92.3</v>
      </c>
      <c r="T57" s="248">
        <v>109.3</v>
      </c>
      <c r="U57" s="248">
        <v>101.8</v>
      </c>
      <c r="V57" s="248">
        <v>105.1</v>
      </c>
      <c r="W57" s="248">
        <v>92.1</v>
      </c>
      <c r="X57" s="248">
        <v>117.5</v>
      </c>
      <c r="Y57" s="248">
        <v>102.9</v>
      </c>
      <c r="Z57" s="248">
        <v>112</v>
      </c>
      <c r="AA57" s="248">
        <v>94</v>
      </c>
      <c r="AB57" s="248">
        <v>119.7</v>
      </c>
      <c r="AC57" s="248">
        <v>106.4</v>
      </c>
      <c r="AD57" s="248">
        <v>116.8</v>
      </c>
      <c r="AE57" s="248">
        <v>96.5</v>
      </c>
      <c r="AF57" s="248">
        <v>120.1</v>
      </c>
      <c r="AG57" s="248">
        <v>107.1</v>
      </c>
      <c r="AH57" s="248">
        <v>120.7</v>
      </c>
      <c r="AI57" s="248">
        <v>102.7</v>
      </c>
      <c r="AJ57" s="248">
        <v>119.5</v>
      </c>
      <c r="AK57" s="248">
        <v>109.8</v>
      </c>
      <c r="AL57" s="248">
        <v>121.8</v>
      </c>
      <c r="AM57" s="248">
        <v>104.7</v>
      </c>
      <c r="AN57" s="248">
        <v>113.3</v>
      </c>
      <c r="AO57" s="248">
        <v>120.4</v>
      </c>
      <c r="AP57" s="248">
        <v>121.9</v>
      </c>
      <c r="AQ57" s="248">
        <v>116.8</v>
      </c>
      <c r="AR57" s="248">
        <v>116</v>
      </c>
      <c r="AS57" s="248">
        <v>118</v>
      </c>
      <c r="AT57" s="248">
        <v>120.1</v>
      </c>
      <c r="AU57" s="248">
        <v>122.7</v>
      </c>
      <c r="AV57" s="248">
        <v>119.4</v>
      </c>
      <c r="AW57" s="248">
        <v>119</v>
      </c>
      <c r="AX57" s="248">
        <v>120.1</v>
      </c>
      <c r="AY57" s="248">
        <v>122.1</v>
      </c>
      <c r="AZ57" s="248">
        <v>115</v>
      </c>
      <c r="BA57" s="248">
        <v>116.6</v>
      </c>
      <c r="BB57" s="248">
        <v>118.2</v>
      </c>
      <c r="BC57" s="248">
        <v>122.3</v>
      </c>
      <c r="BD57" s="248">
        <v>107.5</v>
      </c>
      <c r="BE57" s="248">
        <v>114.8</v>
      </c>
      <c r="BF57" s="248">
        <v>119.9</v>
      </c>
      <c r="BG57" s="248">
        <v>126.8</v>
      </c>
      <c r="BH57" s="248">
        <v>112.1</v>
      </c>
      <c r="BI57" s="248">
        <v>121.6</v>
      </c>
      <c r="BJ57" s="248">
        <v>124.1</v>
      </c>
      <c r="BK57" s="248">
        <v>127.5</v>
      </c>
      <c r="BL57" s="248">
        <v>114.4</v>
      </c>
      <c r="BM57" s="248">
        <v>123</v>
      </c>
      <c r="BN57" s="248">
        <v>124</v>
      </c>
      <c r="BO57" s="248">
        <v>127</v>
      </c>
      <c r="BP57" s="248">
        <v>115.9</v>
      </c>
      <c r="BQ57" s="248">
        <v>122.9</v>
      </c>
      <c r="BR57" s="248">
        <v>123.3</v>
      </c>
      <c r="BS57" s="248">
        <v>129.19999999999999</v>
      </c>
      <c r="BT57" s="248">
        <v>115</v>
      </c>
      <c r="BU57" s="248">
        <v>123.2</v>
      </c>
      <c r="BV57" s="249">
        <v>123.8</v>
      </c>
      <c r="BW57" s="392"/>
      <c r="BX57" s="392"/>
    </row>
    <row r="58" spans="1:76" ht="15.75" customHeight="1" x14ac:dyDescent="0.3">
      <c r="B58" s="194" t="s">
        <v>99</v>
      </c>
      <c r="C58" s="195" t="s">
        <v>30</v>
      </c>
      <c r="D58" s="384">
        <v>4532.8</v>
      </c>
      <c r="E58" s="384">
        <v>4634.1000000000004</v>
      </c>
      <c r="F58" s="384">
        <v>4716.3999999999996</v>
      </c>
      <c r="G58" s="384">
        <v>4561.3999999999996</v>
      </c>
      <c r="H58" s="384">
        <v>4475.3999999999996</v>
      </c>
      <c r="I58" s="384">
        <v>4534.2</v>
      </c>
      <c r="J58" s="384">
        <v>4595.1000000000004</v>
      </c>
      <c r="K58" s="384">
        <v>4465.8</v>
      </c>
      <c r="L58" s="384">
        <v>4431.1000000000004</v>
      </c>
      <c r="M58" s="384">
        <v>4542.2</v>
      </c>
      <c r="N58" s="384">
        <v>4668.2</v>
      </c>
      <c r="O58" s="384">
        <v>4549.8999999999996</v>
      </c>
      <c r="P58" s="384">
        <v>4556.8</v>
      </c>
      <c r="Q58" s="384">
        <v>4653.8999999999996</v>
      </c>
      <c r="R58" s="384">
        <v>4767.2</v>
      </c>
      <c r="S58" s="384">
        <v>4630.7</v>
      </c>
      <c r="T58" s="384">
        <v>4608.8999999999996</v>
      </c>
      <c r="U58" s="384">
        <v>4689.2</v>
      </c>
      <c r="V58" s="384">
        <v>4796.8</v>
      </c>
      <c r="W58" s="384">
        <v>4657.6000000000004</v>
      </c>
      <c r="X58" s="384">
        <v>4644.2</v>
      </c>
      <c r="Y58" s="384">
        <v>4734.6000000000004</v>
      </c>
      <c r="Z58" s="384">
        <v>4845.8</v>
      </c>
      <c r="AA58" s="384">
        <v>4719.7</v>
      </c>
      <c r="AB58" s="384">
        <v>4692.2</v>
      </c>
      <c r="AC58" s="384">
        <v>4797</v>
      </c>
      <c r="AD58" s="384">
        <v>4941.8999999999996</v>
      </c>
      <c r="AE58" s="384">
        <v>4790.5</v>
      </c>
      <c r="AF58" s="384">
        <v>4787</v>
      </c>
      <c r="AG58" s="384">
        <v>4855.3999999999996</v>
      </c>
      <c r="AH58" s="384">
        <v>4995.2</v>
      </c>
      <c r="AI58" s="384">
        <v>4872.8999999999996</v>
      </c>
      <c r="AJ58" s="384">
        <v>4877.8</v>
      </c>
      <c r="AK58" s="384">
        <v>4981.3</v>
      </c>
      <c r="AL58" s="384">
        <v>5071.5</v>
      </c>
      <c r="AM58" s="384">
        <v>4968.6000000000004</v>
      </c>
      <c r="AN58" s="384">
        <v>4993.3999999999996</v>
      </c>
      <c r="AO58" s="384">
        <v>5101.2</v>
      </c>
      <c r="AP58" s="384">
        <v>5213.6000000000004</v>
      </c>
      <c r="AQ58" s="384">
        <v>5093</v>
      </c>
      <c r="AR58" s="384">
        <v>5096.8999999999996</v>
      </c>
      <c r="AS58" s="384">
        <v>5192.3999999999996</v>
      </c>
      <c r="AT58" s="384">
        <v>5283.9</v>
      </c>
      <c r="AU58" s="384">
        <v>5171.8</v>
      </c>
      <c r="AV58" s="384">
        <v>5140.1000000000004</v>
      </c>
      <c r="AW58" s="384">
        <v>5222.1000000000004</v>
      </c>
      <c r="AX58" s="384">
        <v>5316.9</v>
      </c>
      <c r="AY58" s="384">
        <v>5199.3</v>
      </c>
      <c r="AZ58" s="384">
        <v>5130.2</v>
      </c>
      <c r="BA58" s="384">
        <v>5125.5</v>
      </c>
      <c r="BB58" s="384">
        <v>5222.3</v>
      </c>
      <c r="BC58" s="384">
        <v>5133.6000000000004</v>
      </c>
      <c r="BD58" s="384">
        <v>5044.7</v>
      </c>
      <c r="BE58" s="384">
        <v>5168.5</v>
      </c>
      <c r="BF58" s="384">
        <v>5374</v>
      </c>
      <c r="BG58" s="384">
        <v>5284.5</v>
      </c>
      <c r="BH58" s="384">
        <v>5242.3</v>
      </c>
      <c r="BI58" s="384">
        <v>5377.5</v>
      </c>
      <c r="BJ58" s="384">
        <v>5551</v>
      </c>
      <c r="BK58" s="384">
        <v>5430.4</v>
      </c>
      <c r="BL58" s="384">
        <v>5355.6</v>
      </c>
      <c r="BM58" s="384">
        <v>5455.2</v>
      </c>
      <c r="BN58" s="384">
        <v>5599.3</v>
      </c>
      <c r="BO58" s="384">
        <v>5448.8</v>
      </c>
      <c r="BP58" s="384">
        <v>5355.5</v>
      </c>
      <c r="BQ58" s="384">
        <v>5441.8</v>
      </c>
      <c r="BR58" s="384">
        <v>5575.7</v>
      </c>
      <c r="BS58" s="384">
        <v>5418.6</v>
      </c>
      <c r="BT58" s="384">
        <v>5329.1</v>
      </c>
      <c r="BU58" s="384">
        <v>5432.7</v>
      </c>
      <c r="BV58" s="385">
        <v>5572.2</v>
      </c>
      <c r="BW58" s="387"/>
      <c r="BX58" s="387"/>
    </row>
    <row r="59" spans="1:76" s="34" customFormat="1" ht="15.75" customHeight="1" x14ac:dyDescent="0.3">
      <c r="A59" s="159"/>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U59" s="116"/>
    </row>
    <row r="60" spans="1:76" s="34" customFormat="1" ht="15.75" customHeight="1" x14ac:dyDescent="0.3">
      <c r="A60" s="159"/>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2"/>
      <c r="AJ60" s="32"/>
      <c r="AK60" s="32"/>
      <c r="AN60" s="32"/>
      <c r="AY60" s="110"/>
      <c r="AZ60" s="110"/>
      <c r="BA60" s="110"/>
      <c r="BB60" s="110"/>
      <c r="BC60" s="110"/>
      <c r="BD60" s="110"/>
      <c r="BE60" s="110"/>
      <c r="BF60" s="110"/>
      <c r="BG60" s="35"/>
    </row>
    <row r="61" spans="1:76" s="34" customFormat="1" ht="15.75" customHeight="1" x14ac:dyDescent="0.3">
      <c r="A61" s="159"/>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2"/>
      <c r="AJ61" s="32"/>
      <c r="AK61" s="32"/>
      <c r="AN61" s="32"/>
      <c r="AY61" s="110"/>
      <c r="AZ61" s="110"/>
      <c r="BA61" s="110"/>
      <c r="BB61" s="110"/>
      <c r="BC61" s="110"/>
      <c r="BD61" s="110"/>
      <c r="BE61" s="110"/>
      <c r="BF61" s="110"/>
    </row>
    <row r="62" spans="1:76" s="34" customFormat="1" ht="15.75" customHeight="1" x14ac:dyDescent="0.3">
      <c r="A62" s="159"/>
      <c r="C62" s="30"/>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8"/>
      <c r="AJ62" s="28"/>
      <c r="AK62" s="28"/>
      <c r="AN62" s="28"/>
      <c r="AY62" s="110"/>
      <c r="AZ62" s="110"/>
      <c r="BA62" s="110"/>
      <c r="BB62" s="110"/>
      <c r="BC62" s="110"/>
      <c r="BD62" s="110"/>
      <c r="BE62" s="110"/>
      <c r="BF62" s="110"/>
    </row>
    <row r="63" spans="1:76" s="34" customFormat="1" ht="15.75" customHeight="1" x14ac:dyDescent="0.3">
      <c r="A63" s="159"/>
      <c r="B63" s="36" t="s">
        <v>87</v>
      </c>
      <c r="C63" s="36" t="s">
        <v>89</v>
      </c>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8"/>
      <c r="AJ63" s="28"/>
      <c r="AK63" s="28"/>
      <c r="AN63" s="28"/>
      <c r="AY63" s="110"/>
      <c r="AZ63" s="110"/>
      <c r="BA63" s="110"/>
      <c r="BB63" s="110"/>
      <c r="BC63" s="110"/>
      <c r="BD63" s="110"/>
      <c r="BE63" s="110"/>
      <c r="BF63" s="110"/>
    </row>
    <row r="64" spans="1:76" s="34" customFormat="1" ht="15.75" customHeight="1" x14ac:dyDescent="0.3">
      <c r="A64" s="159"/>
      <c r="B64" s="56">
        <v>45989</v>
      </c>
      <c r="C64" s="56">
        <f>B64</f>
        <v>45989</v>
      </c>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8"/>
      <c r="AJ64" s="28"/>
      <c r="AK64" s="28"/>
      <c r="AN64" s="28"/>
      <c r="AY64" s="110"/>
      <c r="AZ64" s="110"/>
      <c r="BA64" s="110"/>
      <c r="BB64" s="110"/>
      <c r="BC64" s="110"/>
      <c r="BD64" s="110"/>
      <c r="BE64" s="110"/>
      <c r="BF64" s="110"/>
    </row>
    <row r="65" spans="1:58" s="34" customFormat="1" ht="15.75" customHeight="1" x14ac:dyDescent="0.3">
      <c r="A65" s="159"/>
      <c r="B65" s="37"/>
      <c r="C65" s="3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8"/>
      <c r="AJ65" s="28"/>
      <c r="AK65" s="28"/>
      <c r="AN65" s="28"/>
      <c r="AY65" s="110"/>
      <c r="AZ65" s="110"/>
      <c r="BA65" s="110"/>
      <c r="BB65" s="110"/>
      <c r="BC65" s="110"/>
      <c r="BD65" s="110"/>
      <c r="BE65" s="110"/>
      <c r="BF65" s="110"/>
    </row>
    <row r="66" spans="1:58" s="34" customFormat="1" ht="15.75" customHeight="1" x14ac:dyDescent="0.3">
      <c r="A66" s="159"/>
      <c r="B66" s="36" t="s">
        <v>88</v>
      </c>
      <c r="C66" s="36" t="s">
        <v>90</v>
      </c>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8"/>
      <c r="AJ66" s="28"/>
      <c r="AK66" s="28"/>
      <c r="AN66" s="28"/>
      <c r="AY66" s="110"/>
      <c r="AZ66" s="110"/>
      <c r="BA66" s="110"/>
      <c r="BB66" s="110"/>
      <c r="BC66" s="110"/>
      <c r="BD66" s="110"/>
      <c r="BE66" s="110"/>
      <c r="BF66" s="110"/>
    </row>
    <row r="67" spans="1:58" s="34" customFormat="1" ht="15.75" customHeight="1" x14ac:dyDescent="0.3">
      <c r="A67" s="159"/>
      <c r="B67" s="37" t="s">
        <v>153</v>
      </c>
      <c r="C67" s="37" t="s">
        <v>211</v>
      </c>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8"/>
      <c r="AJ67" s="28"/>
      <c r="AK67" s="28"/>
      <c r="AN67" s="28"/>
    </row>
    <row r="68" spans="1:58" s="34" customFormat="1" ht="15.75" customHeight="1" x14ac:dyDescent="0.3">
      <c r="A68" s="159"/>
      <c r="B68" s="28"/>
      <c r="C68" s="3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8"/>
      <c r="AJ68" s="28"/>
      <c r="AK68" s="28"/>
      <c r="AN68" s="28"/>
    </row>
    <row r="69" spans="1:58" s="34" customFormat="1" ht="15.75" customHeight="1" x14ac:dyDescent="0.3">
      <c r="A69" s="159"/>
      <c r="B69" s="36" t="s">
        <v>34</v>
      </c>
      <c r="C69" s="36" t="s">
        <v>33</v>
      </c>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8"/>
      <c r="AJ69" s="28"/>
      <c r="AK69" s="28"/>
      <c r="AN69" s="28"/>
    </row>
    <row r="70" spans="1:58" s="34" customFormat="1" ht="15.75" customHeight="1" x14ac:dyDescent="0.3">
      <c r="A70" s="159"/>
      <c r="B70" s="37" t="s">
        <v>177</v>
      </c>
      <c r="C70" s="37" t="s">
        <v>177</v>
      </c>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8"/>
      <c r="AJ70" s="28"/>
      <c r="AK70" s="28"/>
      <c r="AN70" s="28"/>
    </row>
    <row r="71" spans="1:58" s="34" customFormat="1" ht="15.75" customHeight="1" x14ac:dyDescent="0.3">
      <c r="A71" s="159"/>
      <c r="B71" s="37" t="s">
        <v>208</v>
      </c>
      <c r="C71" s="37" t="s">
        <v>178</v>
      </c>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8"/>
      <c r="AJ71" s="28"/>
      <c r="AK71" s="28"/>
      <c r="AN71" s="28"/>
    </row>
    <row r="72" spans="1:58" ht="15.75" customHeight="1" x14ac:dyDescent="0.3">
      <c r="B72" s="37" t="s">
        <v>209</v>
      </c>
      <c r="C72" s="37" t="s">
        <v>179</v>
      </c>
    </row>
    <row r="73" spans="1:58" ht="15.75" customHeight="1" x14ac:dyDescent="0.3">
      <c r="B73" s="37" t="s">
        <v>180</v>
      </c>
      <c r="C73" s="37" t="s">
        <v>180</v>
      </c>
    </row>
    <row r="74" spans="1:58" ht="15.75" customHeight="1" x14ac:dyDescent="0.3">
      <c r="B74" s="37" t="s">
        <v>208</v>
      </c>
      <c r="C74" s="37" t="s">
        <v>178</v>
      </c>
    </row>
    <row r="75" spans="1:58" ht="15.75" customHeight="1" x14ac:dyDescent="0.3">
      <c r="B75" s="37" t="s">
        <v>210</v>
      </c>
      <c r="C75" s="37" t="s">
        <v>181</v>
      </c>
    </row>
    <row r="76" spans="1:58" ht="15.75" customHeight="1" x14ac:dyDescent="0.3">
      <c r="B76" s="37"/>
      <c r="C76" s="37"/>
    </row>
    <row r="77" spans="1:58" ht="15.75" customHeight="1" x14ac:dyDescent="0.3">
      <c r="B77" s="37"/>
      <c r="C77" s="37"/>
    </row>
    <row r="78" spans="1:58" ht="15.75" customHeight="1" x14ac:dyDescent="0.3">
      <c r="B78" s="36"/>
      <c r="C78" s="36"/>
    </row>
    <row r="79" spans="1:58" ht="15.75" customHeight="1" x14ac:dyDescent="0.3">
      <c r="B79" s="37"/>
      <c r="C79" s="37"/>
    </row>
    <row r="80" spans="1:58" ht="15.75" customHeight="1" x14ac:dyDescent="0.3">
      <c r="B80" s="37"/>
      <c r="C80" s="37"/>
    </row>
    <row r="81" spans="2:3" x14ac:dyDescent="0.3">
      <c r="B81" s="36"/>
      <c r="C81" s="36"/>
    </row>
    <row r="82" spans="2:3" x14ac:dyDescent="0.3">
      <c r="B82" s="37"/>
      <c r="C82" s="37"/>
    </row>
    <row r="83" spans="2:3" x14ac:dyDescent="0.3">
      <c r="B83" s="37"/>
      <c r="C83" s="37"/>
    </row>
    <row r="84" spans="2:3" x14ac:dyDescent="0.3">
      <c r="B84" s="37"/>
      <c r="C84" s="37"/>
    </row>
    <row r="85" spans="2:3" x14ac:dyDescent="0.3">
      <c r="B85" s="37"/>
      <c r="C85" s="37"/>
    </row>
    <row r="86" spans="2:3" x14ac:dyDescent="0.3">
      <c r="B86" s="37"/>
      <c r="C86" s="37"/>
    </row>
    <row r="87" spans="2:3" x14ac:dyDescent="0.3">
      <c r="B87" s="37"/>
      <c r="C87" s="37"/>
    </row>
    <row r="88" spans="2:3" x14ac:dyDescent="0.3">
      <c r="B88" s="37"/>
      <c r="C88" s="37"/>
    </row>
    <row r="89" spans="2:3" x14ac:dyDescent="0.3">
      <c r="B89" s="37"/>
      <c r="C89" s="37"/>
    </row>
    <row r="90" spans="2:3" x14ac:dyDescent="0.3">
      <c r="B90" s="36"/>
      <c r="C90" s="36"/>
    </row>
    <row r="91" spans="2:3" x14ac:dyDescent="0.3">
      <c r="B91" s="37"/>
      <c r="C91" s="37"/>
    </row>
    <row r="92" spans="2:3" x14ac:dyDescent="0.3">
      <c r="B92" s="37"/>
      <c r="C92" s="37"/>
    </row>
    <row r="93" spans="2:3" x14ac:dyDescent="0.3">
      <c r="B93" s="37"/>
      <c r="C93" s="37"/>
    </row>
    <row r="94" spans="2:3" x14ac:dyDescent="0.3">
      <c r="B94" s="37"/>
      <c r="C94" s="37"/>
    </row>
  </sheetData>
  <phoneticPr fontId="47"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ignoredErrors>
    <ignoredError sqref="B48:C56"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1b Mobila utsläpp</vt:lpstr>
      <vt:lpstr>2 Diagram</vt:lpstr>
      <vt:lpstr>3 Prel. årssiffor</vt:lpstr>
      <vt:lpstr>4 Utsläpp per FV (kvartal)</vt:lpstr>
      <vt:lpstr>5 Utsläpp per syss. (kvartal)</vt:lpstr>
      <vt:lpstr>6 FV (kvartal)</vt:lpstr>
      <vt:lpstr>7 Sysselsatta (kvartal)</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Bergström Jonas ESA/MS/MEM-S</cp:lastModifiedBy>
  <cp:lastPrinted>2021-10-26T11:50:55Z</cp:lastPrinted>
  <dcterms:created xsi:type="dcterms:W3CDTF">2012-09-11T12:09:58Z</dcterms:created>
  <dcterms:modified xsi:type="dcterms:W3CDTF">2026-01-23T11:23:56Z</dcterms:modified>
</cp:coreProperties>
</file>