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120" windowWidth="12120" windowHeight="9120" activeTab="0"/>
  </bookViews>
  <sheets>
    <sheet name="Blad1" sheetId="1" r:id="rId1"/>
    <sheet name="Blad2" sheetId="2" state="hidden" r:id="rId2"/>
  </sheets>
  <definedNames>
    <definedName name="_xlnm.Print_Area" localSheetId="0">'Blad1'!$B$1:$D$37</definedName>
    <definedName name="_xlnm.Print_Titles" localSheetId="1">'Blad2'!$B:$B</definedName>
  </definedNames>
  <calcPr fullCalcOnLoad="1"/>
</workbook>
</file>

<file path=xl/sharedStrings.xml><?xml version="1.0" encoding="utf-8"?>
<sst xmlns="http://schemas.openxmlformats.org/spreadsheetml/2006/main" count="990" uniqueCount="674">
  <si>
    <t>Upplands Väsby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</si>
  <si>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</si>
  <si>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</si>
  <si>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</si>
  <si>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</si>
  <si>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</si>
  <si>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</si>
  <si>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</si>
  <si>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</si>
  <si>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</si>
  <si>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</si>
  <si>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</si>
  <si>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</si>
  <si>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</si>
  <si>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</si>
  <si>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</si>
  <si>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</si>
  <si>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</si>
  <si>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</si>
  <si>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</si>
  <si>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</si>
  <si>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</si>
  <si>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</si>
  <si>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</si>
  <si>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</si>
  <si>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</si>
  <si>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</si>
  <si>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</si>
  <si>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</si>
  <si>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</si>
  <si>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</si>
  <si>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</si>
  <si>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</si>
  <si>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</si>
  <si>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</si>
  <si>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</si>
  <si>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</si>
  <si>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</si>
  <si>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</si>
  <si>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</si>
  <si>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</si>
  <si>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</si>
  <si>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</si>
  <si>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</si>
  <si>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</si>
  <si>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</si>
  <si>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</si>
  <si>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</si>
  <si>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</si>
  <si>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</si>
  <si>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</si>
  <si>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</si>
  <si>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</si>
  <si>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</si>
  <si>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</si>
  <si>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</si>
  <si>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</si>
  <si>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</si>
  <si>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</si>
  <si>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</si>
  <si>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</si>
  <si>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</si>
  <si>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</si>
  <si>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</si>
  <si>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</si>
  <si>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</si>
  <si>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</si>
  <si>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</si>
  <si>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</si>
  <si>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</si>
  <si>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</si>
  <si>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</si>
  <si>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</si>
  <si>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</si>
  <si>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</si>
  <si>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</si>
  <si>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</si>
  <si>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</si>
  <si>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</si>
  <si>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</si>
  <si>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</si>
  <si>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</si>
  <si>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</si>
  <si>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</si>
  <si>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</si>
  <si>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</si>
  <si>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</si>
  <si>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</si>
  <si>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</si>
  <si>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</si>
  <si>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</si>
  <si>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</si>
  <si>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</si>
  <si>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</si>
  <si>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</si>
  <si>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</si>
  <si>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</si>
  <si>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</si>
  <si>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</si>
  <si>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</si>
  <si>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</si>
  <si>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</si>
  <si>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</si>
  <si>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</si>
  <si>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</si>
  <si>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</si>
  <si>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</si>
  <si>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</si>
  <si>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</si>
  <si>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</si>
  <si>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</si>
  <si>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</si>
  <si>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</si>
  <si>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</si>
  <si>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</si>
  <si>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</si>
  <si>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</si>
  <si>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</si>
  <si>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</si>
  <si>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</si>
  <si>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</si>
  <si>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</si>
  <si>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</si>
  <si>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</si>
  <si>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</si>
  <si>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</si>
  <si>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</si>
  <si>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</si>
  <si>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</si>
  <si>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</si>
  <si>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</si>
  <si>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</si>
  <si>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</si>
  <si>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</si>
  <si>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</si>
  <si>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</si>
  <si>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</si>
  <si>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</si>
  <si>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</si>
  <si>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</si>
  <si>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</si>
  <si>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</si>
  <si>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</si>
  <si>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</si>
  <si>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</si>
  <si>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</si>
  <si>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</si>
  <si>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</si>
  <si>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</si>
  <si>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</si>
  <si>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</si>
  <si>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</si>
  <si>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</si>
  <si>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</si>
  <si>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</si>
  <si>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</si>
  <si>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</si>
  <si>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</si>
  <si>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</si>
  <si>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</si>
  <si>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</si>
  <si>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</si>
  <si>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</si>
  <si>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</si>
  <si>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</si>
  <si>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</si>
  <si>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</si>
  <si>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</si>
  <si>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</si>
  <si>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</si>
  <si>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</si>
  <si>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</si>
  <si>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</si>
  <si>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</si>
  <si>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</si>
  <si>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</si>
  <si>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</si>
  <si>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</si>
  <si>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</si>
  <si>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</si>
  <si>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</si>
  <si>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</si>
  <si>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</si>
  <si>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</si>
  <si>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</si>
  <si>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</si>
  <si>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</si>
  <si>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</si>
  <si>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</si>
  <si>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</si>
  <si>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</si>
  <si>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</si>
  <si>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</si>
  <si>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</si>
  <si>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</si>
  <si>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</si>
  <si>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</si>
  <si>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</si>
  <si>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</si>
  <si>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</si>
  <si>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</si>
  <si>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</si>
  <si>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</si>
  <si>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</si>
  <si>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</si>
  <si>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</si>
  <si>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</si>
  <si>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</si>
  <si>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</si>
  <si>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</si>
  <si>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</si>
  <si>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</si>
  <si>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</si>
  <si>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</si>
  <si>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</si>
  <si>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</si>
  <si>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</si>
  <si>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</si>
  <si>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</si>
  <si>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</si>
  <si>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</si>
  <si>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</si>
  <si>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</si>
  <si>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</si>
  <si>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</si>
  <si>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</si>
  <si>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</si>
  <si>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</si>
  <si>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</si>
  <si>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</si>
  <si>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</si>
  <si>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</si>
  <si>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</si>
  <si>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</si>
  <si>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</si>
  <si>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</si>
  <si>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</si>
  <si>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</si>
  <si>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</si>
  <si>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</si>
  <si>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</si>
  <si>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</si>
  <si>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</si>
  <si>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</si>
  <si>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</si>
  <si>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</si>
  <si>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</si>
  <si>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</si>
  <si>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</si>
  <si>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</si>
  <si>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</si>
  <si>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</si>
  <si>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</si>
  <si>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</si>
  <si>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</si>
  <si>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</si>
  <si>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</si>
  <si>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</si>
  <si>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</si>
  <si>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</si>
  <si>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</si>
  <si>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</si>
  <si>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</si>
  <si>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</si>
  <si>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</si>
  <si>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</si>
  <si>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</si>
  <si>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</si>
  <si>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</si>
  <si>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</si>
  <si>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</si>
  <si>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</si>
  <si>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</si>
  <si>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</si>
  <si>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</si>
  <si>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</si>
  <si>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</si>
  <si>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</si>
  <si>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</si>
  <si>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</si>
  <si>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</si>
  <si>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</si>
  <si>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</si>
  <si>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</si>
  <si>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</si>
  <si>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</si>
  <si>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</si>
  <si>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</si>
  <si>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</si>
  <si>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</si>
  <si>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</si>
  <si>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</si>
  <si>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</si>
  <si>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</si>
  <si>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</si>
  <si>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</si>
  <si>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</si>
  <si>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</si>
  <si>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</si>
  <si>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</si>
  <si>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</si>
  <si>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</si>
  <si>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</si>
  <si>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</si>
  <si>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</si>
  <si>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</si>
  <si>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</si>
  <si>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</si>
  <si>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</si>
  <si>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</si>
  <si>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</si>
  <si>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</si>
  <si>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</si>
  <si>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</si>
  <si>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</si>
  <si>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</si>
  <si>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</si>
  <si>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</si>
  <si>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</si>
  <si>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</si>
  <si>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</si>
  <si>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</si>
  <si>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</si>
  <si>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</si>
  <si>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</si>
  <si>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</si>
  <si>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</si>
  <si>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</si>
  <si>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</si>
  <si>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</si>
  <si>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</si>
  <si>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</si>
  <si>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</si>
  <si>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</si>
  <si>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</si>
  <si>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</si>
  <si>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</si>
  <si>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</si>
  <si>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</si>
  <si>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</si>
  <si>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</si>
  <si>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</si>
  <si>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</si>
  <si>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</si>
  <si>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</si>
  <si>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</si>
  <si>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</si>
  <si>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</si>
  <si>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</si>
  <si>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</si>
  <si>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</si>
  <si>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</si>
  <si>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</si>
  <si>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</si>
  <si>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</si>
  <si>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</si>
  <si>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</si>
  <si>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</si>
  <si>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</si>
  <si>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</si>
  <si>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</si>
  <si>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</si>
  <si>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</si>
  <si>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</si>
  <si>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</si>
  <si>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</si>
  <si>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</si>
  <si>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</si>
  <si>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</si>
  <si>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</si>
  <si>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</si>
  <si>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</si>
  <si>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</si>
  <si>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</si>
  <si>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</si>
  <si>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</si>
  <si>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</si>
  <si>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</si>
  <si>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</si>
  <si>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</si>
  <si>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</si>
  <si>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</si>
  <si>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</si>
  <si>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</si>
  <si>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</si>
  <si>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</si>
  <si>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</si>
  <si>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</si>
  <si>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</si>
  <si>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</si>
  <si>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</si>
  <si>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</si>
  <si>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</si>
  <si>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</si>
  <si>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</si>
  <si>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</si>
  <si>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</si>
  <si>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</si>
  <si>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</si>
  <si>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</si>
  <si>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</si>
  <si>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</si>
  <si>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</si>
  <si>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</si>
  <si>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</si>
  <si>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</si>
  <si>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</si>
  <si>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</si>
  <si>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</si>
  <si>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</si>
  <si>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</si>
  <si>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</si>
  <si>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</si>
  <si>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</si>
  <si>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</si>
  <si>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</si>
  <si>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</si>
  <si>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</si>
  <si>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</si>
  <si>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</si>
  <si>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</si>
  <si>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</si>
  <si>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</si>
  <si>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</si>
  <si>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</si>
  <si>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</si>
  <si>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</si>
  <si>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</si>
  <si>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</si>
  <si>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</si>
  <si>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</si>
  <si>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</si>
  <si>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</si>
  <si>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</si>
  <si>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</si>
  <si>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</si>
  <si>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</si>
  <si>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</si>
  <si>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</si>
  <si>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</si>
  <si>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</si>
  <si>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</si>
  <si>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</si>
  <si>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</si>
  <si>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</si>
  <si>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</si>
  <si>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</si>
  <si>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</si>
  <si>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</si>
  <si>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</si>
  <si>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</si>
  <si>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</si>
  <si>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</si>
  <si>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</si>
  <si>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</si>
  <si>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</si>
  <si>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</si>
  <si>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</si>
  <si>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</si>
  <si>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</si>
  <si>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</si>
  <si>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</si>
  <si>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</si>
  <si>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</si>
  <si>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</si>
  <si>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</si>
  <si>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</si>
  <si>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</si>
  <si>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</si>
  <si>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</si>
  <si>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</si>
  <si>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</si>
  <si>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</si>
  <si>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</si>
  <si>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</si>
  <si>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</si>
  <si>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</si>
  <si>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</si>
  <si>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</si>
  <si>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</si>
  <si>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</si>
  <si>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</si>
  <si>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</si>
  <si>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</si>
  <si>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</si>
  <si>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</si>
  <si>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</si>
  <si>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</si>
  <si>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</si>
  <si>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</si>
  <si>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</si>
  <si>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</si>
  <si>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</si>
  <si>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</si>
  <si>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</si>
  <si>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</si>
  <si>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</si>
  <si>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</si>
  <si>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</si>
  <si>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</si>
  <si>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</si>
  <si>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</si>
  <si>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</si>
  <si>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</si>
  <si>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</si>
  <si>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</si>
  <si>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</si>
  <si>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</si>
  <si>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</si>
  <si>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</si>
  <si>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</si>
  <si>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</si>
  <si>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</si>
  <si>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</si>
  <si>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</si>
  <si>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</si>
  <si>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</si>
  <si>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</si>
  <si>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</si>
  <si>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</si>
  <si>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</si>
  <si>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</si>
  <si>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</si>
  <si>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</si>
  <si>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</si>
  <si>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</si>
  <si>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</si>
  <si>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</si>
  <si>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</si>
  <si>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</si>
  <si>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</si>
  <si>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</si>
  <si>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</si>
  <si>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</si>
  <si>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</si>
  <si>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</si>
  <si>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</si>
  <si>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</si>
  <si>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</si>
  <si>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</si>
  <si>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</si>
  <si>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</si>
  <si>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</si>
  <si>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</si>
  <si>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</si>
  <si>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</si>
  <si>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</si>
  <si>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</si>
  <si>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</si>
  <si>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</si>
  <si>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</si>
  <si>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</si>
  <si>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</si>
  <si>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</si>
  <si>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</si>
  <si>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</si>
  <si>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</si>
  <si>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</si>
  <si>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</si>
  <si>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</si>
  <si>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</si>
  <si>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</si>
  <si>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</si>
  <si>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</si>
  <si>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</si>
  <si>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</si>
  <si>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</si>
  <si>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</si>
  <si>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</si>
  <si>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</si>
  <si>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</si>
  <si>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</si>
  <si>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</si>
  <si>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</si>
  <si>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</si>
  <si>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</si>
  <si>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</si>
  <si>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</si>
  <si>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Namn</t>
  </si>
  <si>
    <t>Ange kommun:</t>
  </si>
  <si>
    <t>0331</t>
  </si>
  <si>
    <t>Beskattnings-</t>
  </si>
  <si>
    <t>Antal inkomst-</t>
  </si>
  <si>
    <t>Kommunal</t>
  </si>
  <si>
    <t>Statlig skatt</t>
  </si>
  <si>
    <t>Statlig</t>
  </si>
  <si>
    <t>Allmän pensions-</t>
  </si>
  <si>
    <t>Begravnings-</t>
  </si>
  <si>
    <t>Avgift till</t>
  </si>
  <si>
    <t>Övriga</t>
  </si>
  <si>
    <t>Summa skatter</t>
  </si>
  <si>
    <t>Skatte-</t>
  </si>
  <si>
    <t>Slutlig skatt,</t>
  </si>
  <si>
    <t>bar förvärvs-</t>
  </si>
  <si>
    <t>tagare med be-</t>
  </si>
  <si>
    <t>inkomst-</t>
  </si>
  <si>
    <t>på förvärvs-</t>
  </si>
  <si>
    <t>tagare som</t>
  </si>
  <si>
    <t>tagare med skatt</t>
  </si>
  <si>
    <t>på inkomst</t>
  </si>
  <si>
    <t>fastighets-</t>
  </si>
  <si>
    <t>avgift på inkomst</t>
  </si>
  <si>
    <t>avgift</t>
  </si>
  <si>
    <t>Svenska</t>
  </si>
  <si>
    <t>skatter och</t>
  </si>
  <si>
    <r>
      <t>och avgifter (</t>
    </r>
    <r>
      <rPr>
        <b/>
        <sz val="10"/>
        <color indexed="8"/>
        <rFont val="Arial"/>
        <family val="2"/>
      </rPr>
      <t>före</t>
    </r>
  </si>
  <si>
    <t>reduktion</t>
  </si>
  <si>
    <t>reduktion,</t>
  </si>
  <si>
    <t>summa skatter</t>
  </si>
  <si>
    <t>inkomst</t>
  </si>
  <si>
    <t>skattningsbar</t>
  </si>
  <si>
    <t>skatt</t>
  </si>
  <si>
    <t>betalar statlig</t>
  </si>
  <si>
    <t>på inkomst över</t>
  </si>
  <si>
    <t>av kapital</t>
  </si>
  <si>
    <t>av anställning</t>
  </si>
  <si>
    <t>av annat förvärvs-</t>
  </si>
  <si>
    <t>kyrkan</t>
  </si>
  <si>
    <t>avgifter</t>
  </si>
  <si>
    <t>skattereduktion)</t>
  </si>
  <si>
    <t>för fastig-</t>
  </si>
  <si>
    <t>för sjö-</t>
  </si>
  <si>
    <t>för allmän</t>
  </si>
  <si>
    <t>för arbets-</t>
  </si>
  <si>
    <t>för under-</t>
  </si>
  <si>
    <t>för hus-</t>
  </si>
  <si>
    <t>totalt</t>
  </si>
  <si>
    <r>
      <t>och avgifter (</t>
    </r>
    <r>
      <rPr>
        <b/>
        <sz val="10"/>
        <color indexed="8"/>
        <rFont val="Arial"/>
        <family val="2"/>
      </rPr>
      <t>efter</t>
    </r>
  </si>
  <si>
    <t>förvärvsinkomst</t>
  </si>
  <si>
    <t>inkomstskatt</t>
  </si>
  <si>
    <t>övre skiktgräns</t>
  </si>
  <si>
    <t>arbete</t>
  </si>
  <si>
    <t>hetsavgift</t>
  </si>
  <si>
    <t>pensions-</t>
  </si>
  <si>
    <t>inkomster</t>
  </si>
  <si>
    <t>skott av</t>
  </si>
  <si>
    <t>hålls-</t>
  </si>
  <si>
    <t>större än noll kr</t>
  </si>
  <si>
    <t>kapital</t>
  </si>
  <si>
    <t>Kommunal inkomstskatt (till kommun och landsting)</t>
  </si>
  <si>
    <t>Statlig skatt på förvärvsinkomst</t>
  </si>
  <si>
    <t>Statlig skatt på inkomst av kapital</t>
  </si>
  <si>
    <t>Statlig fastighetsskatt</t>
  </si>
  <si>
    <t>Kommunal fastighetsavgift</t>
  </si>
  <si>
    <t>Allmän pensionsavgift på inkomst av anställning</t>
  </si>
  <si>
    <t>Allmän pensionsavgift på inkomst av annat förvärvsarbete</t>
  </si>
  <si>
    <t>Begravningsavgift</t>
  </si>
  <si>
    <t>Avgift till Svenska kyrkan</t>
  </si>
  <si>
    <t>Skattereduktion för fastighetsavgift</t>
  </si>
  <si>
    <t>Skattereduktion för sjöinkomst</t>
  </si>
  <si>
    <t>Skattereduktion för allmän pensionsavgift</t>
  </si>
  <si>
    <t>Skattereduktion för underskott av kapital</t>
  </si>
  <si>
    <t>Skattereduktion för arbetsinkomster ("jobbskatteavdrag")</t>
  </si>
  <si>
    <r>
      <t>Antal inkomsttagare som betalar statlig inkomstskatt</t>
    </r>
    <r>
      <rPr>
        <vertAlign val="superscript"/>
        <sz val="10"/>
        <rFont val="Arial"/>
        <family val="2"/>
      </rPr>
      <t>1</t>
    </r>
  </si>
  <si>
    <r>
      <t>Antal inkomsttagare med skatt på inkomst över övre skiktgräns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</t>
    </r>
  </si>
  <si>
    <r>
      <t>Övriga skatter och avgifter</t>
    </r>
    <r>
      <rPr>
        <vertAlign val="superscript"/>
        <sz val="10"/>
        <rFont val="Arial"/>
        <family val="2"/>
      </rPr>
      <t>3</t>
    </r>
  </si>
  <si>
    <t>3) I "Övriga skatter och avgifter" ingår företagares egenavgifter, avkastningsskatt, löne-</t>
  </si>
  <si>
    <t>1) Statlig inkomstskatt betalas med 20 procent på den del av den beskattningsbara förvärvs-</t>
  </si>
  <si>
    <t>kronor.</t>
  </si>
  <si>
    <t>fysiska personer</t>
  </si>
  <si>
    <t>Beskattningsbar förvärvsinkomst, tkr</t>
  </si>
  <si>
    <t>Summa skatter och avgifter före skattereduktion, tkr</t>
  </si>
  <si>
    <t>Skattereduktion, totalt, tkr</t>
  </si>
  <si>
    <t>Slutlig skatt, summa skatter och avgifter efter skattereduktion, tkr</t>
  </si>
  <si>
    <t>Summa debiterade skatter och avgifter, tkr:</t>
  </si>
  <si>
    <t>Antal inkomsttagare med beskattn.bar förvärvsink större än noll kronor</t>
  </si>
  <si>
    <t>skatter, allmän löneavgift, avgifter till andra trossamfund än Svenska kyrkan m.m.</t>
  </si>
  <si>
    <t>Skattereduktion för husarbete</t>
  </si>
  <si>
    <t>Malung</t>
  </si>
  <si>
    <t>Debiterade skatter och avgifter enligt taxeringen 2012, fysiska personer, belopp i kronor, kommunvis</t>
  </si>
  <si>
    <t>Debiterade skatter och avgifter m.m. enligt taxeringen 2012,</t>
  </si>
  <si>
    <t>inkomsten som vid taxeringen 2012 avseende inkomsterna 2011 översteg 383 000 kronor.</t>
  </si>
  <si>
    <t>2) Vid en beskattningsbar förvärvsinkomst som är högre än 548 300 kronor betalas statlig</t>
  </si>
  <si>
    <t>inkomstskatt ("värnskatt") med ytterligare fem procent på den del som överstiger 548 300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</si>
</sst>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.00000"/>
    <numFmt numFmtId="166" formatCode="0000"/>
    <numFmt numFmtId="167" formatCode="0.000"/>
    <numFmt numFmtId="168" formatCode="#,##0.0000"/>
    <numFmt numFmtId="169" formatCode="#,##0.000"/>
    <numFmt numFmtId="170" formatCode="#,##0_ ;\-#,##0\ "/>
    <numFmt numFmtId="171" formatCode="#,##0.0"/>
    <numFmt numFmtId="172" formatCode="0.000000000"/>
    <numFmt numFmtId="173" formatCode="0.0000"/>
  </numFmts>
  <fonts count="5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9"/>
      <name val="Helvetica-Narrow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2" fillId="0" borderId="0" xfId="0" applyNumberFormat="1" applyFont="1" applyAlignment="1" applyProtection="1">
      <alignment/>
      <protection/>
    </xf>
    <xf numFmtId="3" fontId="2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6" fillId="0" borderId="0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49" fillId="0" borderId="11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left"/>
    </xf>
    <xf numFmtId="0" fontId="50" fillId="0" borderId="0" xfId="0" applyFont="1" applyAlignment="1">
      <alignment/>
    </xf>
    <xf numFmtId="0" fontId="11" fillId="0" borderId="0" xfId="0" applyFont="1" applyBorder="1" applyAlignment="1" applyProtection="1">
      <alignment/>
      <protection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3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dxfs count="2">
    <dxf>
      <font>
        <color auto="1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3</xdr:col>
      <xdr:colOff>352425</xdr:colOff>
      <xdr:row>4</xdr:row>
      <xdr:rowOff>57150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723900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D44"/>
  <sheetViews>
    <sheetView showGridLines="0" tabSelected="1" zoomScalePageLayoutView="0" workbookViewId="0" topLeftCell="A1">
      <selection activeCell="B3" sqref="B3"/>
    </sheetView>
  </sheetViews>
  <sheetFormatPr defaultColWidth="0" defaultRowHeight="12.75" zeroHeight="1"/>
  <cols>
    <col min="1" max="1" width="3.8515625" style="2" customWidth="1"/>
    <col min="2" max="2" width="59.7109375" style="2" customWidth="1"/>
    <col min="3" max="3" width="20.7109375" style="3" customWidth="1"/>
    <col min="4" max="4" width="10.7109375" style="2" customWidth="1"/>
    <col min="5" max="16384" width="53.28125" style="2" hidden="1" customWidth="1"/>
  </cols>
  <sheetData>
    <row r="1" spans="2:3" ht="18" customHeight="1">
      <c r="B1" s="18" t="s">
        <v>670</v>
      </c>
      <c r="C1" s="8"/>
    </row>
    <row r="2" spans="1:3" ht="18" customHeight="1">
      <c r="A2" s="6"/>
      <c r="B2" s="18" t="s">
        <v>659</v>
      </c>
      <c r="C2" s="9"/>
    </row>
    <row r="3" spans="1:3" ht="21" customHeight="1">
      <c r="A3" s="6"/>
      <c r="B3" s="10"/>
      <c r="C3" s="17" t="s">
        <v>579</v>
      </c>
    </row>
    <row r="4" spans="1:3" ht="12.75" customHeight="1">
      <c r="A4" s="6"/>
      <c r="B4" s="10"/>
      <c r="C4" s="13" t="s">
        <v>289</v>
      </c>
    </row>
    <row r="5" spans="1:3" ht="18" customHeight="1">
      <c r="A5" s="6"/>
      <c r="B5" s="40"/>
      <c r="C5" s="11"/>
    </row>
    <row r="6" spans="1:3" ht="12.75" customHeight="1">
      <c r="A6" s="6"/>
      <c r="B6" s="12" t="s">
        <v>660</v>
      </c>
      <c r="C6" s="11">
        <f>VLOOKUP($C$4,Blad2!$B$11:$AJ$300,2,0)/1000</f>
        <v>4842812.5</v>
      </c>
    </row>
    <row r="7" spans="1:3" ht="12.75" customHeight="1">
      <c r="A7" s="6"/>
      <c r="B7" s="10" t="s">
        <v>665</v>
      </c>
      <c r="C7" s="11">
        <f>VLOOKUP($C$4,Blad2!$B$11:$AJ$300,3,0)</f>
        <v>20096</v>
      </c>
    </row>
    <row r="8" spans="1:3" ht="21" customHeight="1">
      <c r="A8" s="6"/>
      <c r="B8" s="12" t="s">
        <v>664</v>
      </c>
      <c r="C8" s="11"/>
    </row>
    <row r="9" spans="1:3" s="1" customFormat="1" ht="15" customHeight="1">
      <c r="A9" s="7"/>
      <c r="B9" s="10" t="s">
        <v>639</v>
      </c>
      <c r="C9" s="11">
        <f>VLOOKUP($C$4,Blad2!$B$11:$AJ$300,4,0)/1000</f>
        <v>1585937.266</v>
      </c>
    </row>
    <row r="10" spans="1:4" ht="18" customHeight="1">
      <c r="A10" s="6"/>
      <c r="B10" s="10" t="s">
        <v>640</v>
      </c>
      <c r="C10" s="11">
        <f>VLOOKUP($C$4,Blad2!$B$11:$AJ$300,5,0)/1000</f>
        <v>78769.275</v>
      </c>
      <c r="D10"/>
    </row>
    <row r="11" spans="1:4" ht="15" customHeight="1">
      <c r="A11" s="6"/>
      <c r="B11" s="10" t="s">
        <v>653</v>
      </c>
      <c r="C11" s="11">
        <f>VLOOKUP($C$4,Blad2!$B$11:$AJ$300,6,0)</f>
        <v>2863</v>
      </c>
      <c r="D11"/>
    </row>
    <row r="12" spans="1:4" ht="15" customHeight="1">
      <c r="A12" s="6"/>
      <c r="B12" s="10" t="s">
        <v>654</v>
      </c>
      <c r="C12" s="11">
        <f>VLOOKUP($C$4,Blad2!$B$11:$AJ$300,7,0)</f>
        <v>702</v>
      </c>
      <c r="D12"/>
    </row>
    <row r="13" spans="1:3" ht="21" customHeight="1">
      <c r="A13" s="6"/>
      <c r="B13" s="19" t="s">
        <v>641</v>
      </c>
      <c r="C13" s="11">
        <f>VLOOKUP($C$4,Blad2!$B$11:$AJ$300,8,0)/1000</f>
        <v>89490.055</v>
      </c>
    </row>
    <row r="14" spans="1:3" ht="21" customHeight="1">
      <c r="A14" s="6"/>
      <c r="B14" s="19" t="s">
        <v>642</v>
      </c>
      <c r="C14" s="11">
        <f>VLOOKUP($C$4,Blad2!$B$11:$AJ$300,9,0)/1000</f>
        <v>1680.644</v>
      </c>
    </row>
    <row r="15" spans="1:3" ht="12.75" customHeight="1">
      <c r="A15" s="6"/>
      <c r="B15" s="10" t="s">
        <v>643</v>
      </c>
      <c r="C15" s="11">
        <f>VLOOKUP($C$4,Blad2!$B$11:$AJ$300,10,0)/1000</f>
        <v>44334.282</v>
      </c>
    </row>
    <row r="16" spans="1:3" ht="21" customHeight="1">
      <c r="A16" s="6"/>
      <c r="B16" s="10" t="s">
        <v>644</v>
      </c>
      <c r="C16" s="11">
        <f>VLOOKUP($C$4,Blad2!$B$11:$AJ$300,11,0)/1000</f>
        <v>277278.6</v>
      </c>
    </row>
    <row r="17" spans="1:3" ht="12.75" customHeight="1">
      <c r="A17" s="6"/>
      <c r="B17" s="10" t="s">
        <v>645</v>
      </c>
      <c r="C17" s="11">
        <f>VLOOKUP($C$4,Blad2!$B$11:$AJ$300,12,0)/1000</f>
        <v>8589.2</v>
      </c>
    </row>
    <row r="18" spans="1:3" ht="21" customHeight="1">
      <c r="A18" s="6"/>
      <c r="B18" s="19" t="s">
        <v>646</v>
      </c>
      <c r="C18" s="11">
        <f>VLOOKUP($C$4,Blad2!$B$11:$AJ$300,13,0)/1000</f>
        <v>10832.171</v>
      </c>
    </row>
    <row r="19" spans="1:3" ht="12.75" customHeight="1">
      <c r="A19" s="6"/>
      <c r="B19" s="15" t="s">
        <v>647</v>
      </c>
      <c r="C19" s="11">
        <f>VLOOKUP($C$4,Blad2!$B$11:$AJ$300,14,0)/1000</f>
        <v>34326.72</v>
      </c>
    </row>
    <row r="20" spans="1:3" ht="21" customHeight="1">
      <c r="A20" s="6"/>
      <c r="B20" s="16" t="s">
        <v>655</v>
      </c>
      <c r="C20" s="11">
        <f>VLOOKUP($C$4,Blad2!$B$11:$AJ$300,15,0)/1000</f>
        <v>40393.743</v>
      </c>
    </row>
    <row r="21" spans="1:3" ht="21" customHeight="1">
      <c r="A21" s="6"/>
      <c r="B21" s="43" t="s">
        <v>661</v>
      </c>
      <c r="C21" s="11">
        <f>VLOOKUP($C$4,Blad2!$B$11:$AJ$300,16,0)/1000</f>
        <v>2171631.956</v>
      </c>
    </row>
    <row r="22" spans="1:3" ht="21" customHeight="1">
      <c r="A22" s="6"/>
      <c r="B22" s="15" t="s">
        <v>648</v>
      </c>
      <c r="C22" s="11">
        <f>VLOOKUP($C$4,Blad2!$B$11:$AJ$300,17,0)/1000</f>
        <v>935.513</v>
      </c>
    </row>
    <row r="23" spans="2:3" s="14" customFormat="1" ht="12.75" customHeight="1">
      <c r="B23" s="15" t="s">
        <v>649</v>
      </c>
      <c r="C23" s="11">
        <f>VLOOKUP($C$4,Blad2!$B$11:$AJ$300,18,0)/1000</f>
        <v>273.163</v>
      </c>
    </row>
    <row r="24" spans="2:3" s="14" customFormat="1" ht="12.75" customHeight="1">
      <c r="B24" s="15" t="s">
        <v>650</v>
      </c>
      <c r="C24" s="11">
        <f>VLOOKUP($C$4,Blad2!$B$11:$AJ$300,19,0)/1000</f>
        <v>285783.809</v>
      </c>
    </row>
    <row r="25" spans="2:4" ht="12.75" customHeight="1">
      <c r="B25" s="15" t="s">
        <v>652</v>
      </c>
      <c r="C25" s="11">
        <f>VLOOKUP($C$4,Blad2!$B$11:$AJ$300,20,0)/1000</f>
        <v>252020.196</v>
      </c>
      <c r="D25" s="14"/>
    </row>
    <row r="26" spans="2:4" ht="12.75" customHeight="1">
      <c r="B26" s="15" t="s">
        <v>651</v>
      </c>
      <c r="C26" s="11">
        <f>VLOOKUP($C$4,Blad2!$B$11:$AJ$300,21,0)/1000</f>
        <v>86028.161</v>
      </c>
      <c r="D26" s="14"/>
    </row>
    <row r="27" spans="2:4" ht="12.75" customHeight="1">
      <c r="B27" s="16" t="s">
        <v>667</v>
      </c>
      <c r="C27" s="11">
        <f>VLOOKUP($C$4,Blad2!$B$11:$AJ$300,22,0)/1000</f>
        <v>35992.901</v>
      </c>
      <c r="D27" s="14"/>
    </row>
    <row r="28" spans="2:4" ht="18" customHeight="1">
      <c r="B28" s="20" t="s">
        <v>662</v>
      </c>
      <c r="C28" s="11">
        <f>VLOOKUP($C$4,Blad2!$B$11:$AJ$300,23,0)/1000</f>
        <v>661033.743</v>
      </c>
      <c r="D28" s="14"/>
    </row>
    <row r="29" spans="2:4" ht="24" customHeight="1">
      <c r="B29" s="44" t="s">
        <v>663</v>
      </c>
      <c r="C29" s="11">
        <f>VLOOKUP($C$4,Blad2!$B$11:$AJ$300,24,0)/1000</f>
        <v>1510598.213</v>
      </c>
      <c r="D29" s="14"/>
    </row>
    <row r="30" spans="2:4" ht="3" customHeight="1">
      <c r="B30" s="29"/>
      <c r="C30" s="30"/>
      <c r="D30" s="14"/>
    </row>
    <row r="31" spans="2:4" ht="18" customHeight="1">
      <c r="B31" s="16" t="s">
        <v>657</v>
      </c>
      <c r="C31" s="42"/>
      <c r="D31" s="14"/>
    </row>
    <row r="32" spans="2:4" ht="12.75" customHeight="1">
      <c r="B32" s="16" t="s">
        <v>671</v>
      </c>
      <c r="C32" s="42"/>
      <c r="D32" s="14"/>
    </row>
    <row r="33" spans="2:4" ht="18" customHeight="1">
      <c r="B33" s="16" t="s">
        <v>672</v>
      </c>
      <c r="C33" s="42"/>
      <c r="D33" s="14"/>
    </row>
    <row r="34" spans="2:4" ht="12.75" customHeight="1">
      <c r="B34" s="16" t="s">
        <v>673</v>
      </c>
      <c r="C34" s="42"/>
      <c r="D34" s="14"/>
    </row>
    <row r="35" spans="2:4" ht="12.75" customHeight="1">
      <c r="B35" s="16" t="s">
        <v>658</v>
      </c>
      <c r="C35" s="42"/>
      <c r="D35" s="14"/>
    </row>
    <row r="36" ht="18" customHeight="1">
      <c r="B36" s="14" t="s">
        <v>656</v>
      </c>
    </row>
    <row r="37" ht="12.75" customHeight="1">
      <c r="B37" s="14" t="s">
        <v>666</v>
      </c>
    </row>
    <row r="38" ht="15"/>
    <row r="39" ht="15"/>
    <row r="40" ht="15"/>
    <row r="41" ht="15"/>
    <row r="42" ht="15"/>
    <row r="43" ht="15">
      <c r="B43" s="4"/>
    </row>
    <row r="44" ht="15">
      <c r="B44" s="4"/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</sheetData>
  <sheetProtection/>
  <conditionalFormatting sqref="C6:C9">
    <cfRule type="cellIs" priority="1" dxfId="1" operator="lessThan" stopIfTrue="1">
      <formula>0</formula>
    </cfRule>
  </conditionalFormatting>
  <conditionalFormatting sqref="C24:C29">
    <cfRule type="cellIs" priority="2" dxfId="0" operator="lessThan" stopIfTrue="1">
      <formula>0</formula>
    </cfRule>
  </conditionalFormatting>
  <printOptions/>
  <pageMargins left="0.7086614173228347" right="0.1968503937007874" top="1.5748031496062993" bottom="0.7086614173228347" header="0.3937007874015748" footer="0.5118110236220472"/>
  <pageSetup horizontalDpi="600" verticalDpi="600" orientation="portrait" paperSize="9" r:id="rId2"/>
  <headerFooter alignWithMargins="0">
    <oddHeader>&amp;LStatistiska centralbyrån
Offentlig ekonomi och
   mikrosimuleringar&amp;CJanuari 2012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A300"/>
  <sheetViews>
    <sheetView zoomScalePageLayoutView="0" workbookViewId="0" topLeftCell="A1">
      <selection activeCell="R301" sqref="R301"/>
    </sheetView>
  </sheetViews>
  <sheetFormatPr defaultColWidth="9.140625" defaultRowHeight="12.75"/>
  <cols>
    <col min="1" max="1" width="5.00390625" style="0" bestFit="1" customWidth="1"/>
    <col min="2" max="2" width="14.7109375" style="47" bestFit="1" customWidth="1"/>
    <col min="3" max="3" width="14.8515625" style="24" bestFit="1" customWidth="1"/>
    <col min="4" max="4" width="14.00390625" style="24" bestFit="1" customWidth="1"/>
    <col min="5" max="5" width="13.8515625" style="24" bestFit="1" customWidth="1"/>
    <col min="6" max="6" width="12.7109375" style="24" bestFit="1" customWidth="1"/>
    <col min="7" max="7" width="13.140625" style="24" bestFit="1" customWidth="1"/>
    <col min="8" max="8" width="15.140625" style="24" bestFit="1" customWidth="1"/>
    <col min="9" max="9" width="12.7109375" style="24" bestFit="1" customWidth="1"/>
    <col min="10" max="10" width="10.140625" style="24" bestFit="1" customWidth="1"/>
    <col min="11" max="11" width="11.140625" style="24" bestFit="1" customWidth="1"/>
    <col min="12" max="13" width="15.421875" style="24" bestFit="1" customWidth="1"/>
    <col min="14" max="14" width="11.57421875" style="24" bestFit="1" customWidth="1"/>
    <col min="15" max="15" width="11.140625" style="24" bestFit="1" customWidth="1"/>
    <col min="16" max="16" width="12.7109375" style="24" bestFit="1" customWidth="1"/>
    <col min="17" max="17" width="15.140625" style="24" bestFit="1" customWidth="1"/>
    <col min="18" max="18" width="9.140625" style="24" bestFit="1" customWidth="1"/>
    <col min="19" max="19" width="10.140625" style="24" bestFit="1" customWidth="1"/>
    <col min="20" max="23" width="12.7109375" style="24" bestFit="1" customWidth="1"/>
    <col min="24" max="24" width="13.8515625" style="24" bestFit="1" customWidth="1"/>
    <col min="25" max="25" width="15.7109375" style="24" bestFit="1" customWidth="1"/>
    <col min="26" max="26" width="17.57421875" style="0" bestFit="1" customWidth="1"/>
    <col min="27" max="27" width="10.00390625" style="0" bestFit="1" customWidth="1"/>
    <col min="28" max="28" width="9.8515625" style="0" bestFit="1" customWidth="1"/>
    <col min="29" max="29" width="9.7109375" style="0" bestFit="1" customWidth="1"/>
    <col min="30" max="30" width="9.00390625" style="0" bestFit="1" customWidth="1"/>
    <col min="31" max="31" width="12.00390625" style="0" bestFit="1" customWidth="1"/>
    <col min="32" max="32" width="11.8515625" style="0" bestFit="1" customWidth="1"/>
    <col min="33" max="34" width="7.8515625" style="0" bestFit="1" customWidth="1"/>
  </cols>
  <sheetData>
    <row r="1" ht="15.75">
      <c r="A1" s="39" t="s">
        <v>669</v>
      </c>
    </row>
    <row r="2" spans="1:26" ht="12.75">
      <c r="A2" s="37"/>
      <c r="B2" s="38" t="s">
        <v>578</v>
      </c>
      <c r="C2" s="33" t="s">
        <v>581</v>
      </c>
      <c r="D2" s="33" t="s">
        <v>582</v>
      </c>
      <c r="E2" s="33" t="s">
        <v>583</v>
      </c>
      <c r="F2" s="33" t="s">
        <v>584</v>
      </c>
      <c r="G2" s="33" t="s">
        <v>582</v>
      </c>
      <c r="H2" s="33" t="s">
        <v>582</v>
      </c>
      <c r="I2" s="33" t="s">
        <v>584</v>
      </c>
      <c r="J2" s="33" t="s">
        <v>585</v>
      </c>
      <c r="K2" s="33" t="s">
        <v>583</v>
      </c>
      <c r="L2" s="33" t="s">
        <v>586</v>
      </c>
      <c r="M2" s="33" t="s">
        <v>586</v>
      </c>
      <c r="N2" s="33" t="s">
        <v>587</v>
      </c>
      <c r="O2" s="33" t="s">
        <v>588</v>
      </c>
      <c r="P2" s="33" t="s">
        <v>589</v>
      </c>
      <c r="Q2" s="33" t="s">
        <v>590</v>
      </c>
      <c r="R2" s="33" t="s">
        <v>591</v>
      </c>
      <c r="S2" s="33" t="s">
        <v>591</v>
      </c>
      <c r="T2" s="33" t="s">
        <v>591</v>
      </c>
      <c r="U2" s="33" t="s">
        <v>591</v>
      </c>
      <c r="V2" s="33" t="s">
        <v>591</v>
      </c>
      <c r="W2" s="33" t="s">
        <v>591</v>
      </c>
      <c r="X2" s="33" t="s">
        <v>591</v>
      </c>
      <c r="Y2" s="33" t="s">
        <v>592</v>
      </c>
      <c r="Z2" s="25"/>
    </row>
    <row r="3" spans="2:26" ht="12.75">
      <c r="B3" s="21"/>
      <c r="C3" s="34" t="s">
        <v>593</v>
      </c>
      <c r="D3" s="34" t="s">
        <v>594</v>
      </c>
      <c r="E3" s="34" t="s">
        <v>595</v>
      </c>
      <c r="F3" s="34" t="s">
        <v>596</v>
      </c>
      <c r="G3" s="34" t="s">
        <v>597</v>
      </c>
      <c r="H3" s="34" t="s">
        <v>598</v>
      </c>
      <c r="I3" s="34" t="s">
        <v>599</v>
      </c>
      <c r="J3" s="34" t="s">
        <v>600</v>
      </c>
      <c r="K3" s="34" t="s">
        <v>600</v>
      </c>
      <c r="L3" s="34" t="s">
        <v>601</v>
      </c>
      <c r="M3" s="34" t="s">
        <v>601</v>
      </c>
      <c r="N3" s="34" t="s">
        <v>602</v>
      </c>
      <c r="O3" s="34" t="s">
        <v>603</v>
      </c>
      <c r="P3" s="34" t="s">
        <v>604</v>
      </c>
      <c r="Q3" s="34" t="s">
        <v>605</v>
      </c>
      <c r="R3" s="34" t="s">
        <v>606</v>
      </c>
      <c r="S3" s="34" t="s">
        <v>606</v>
      </c>
      <c r="T3" s="34" t="s">
        <v>606</v>
      </c>
      <c r="U3" s="34" t="s">
        <v>606</v>
      </c>
      <c r="V3" s="34" t="s">
        <v>606</v>
      </c>
      <c r="W3" s="34" t="s">
        <v>606</v>
      </c>
      <c r="X3" s="34" t="s">
        <v>607</v>
      </c>
      <c r="Y3" s="34" t="s">
        <v>608</v>
      </c>
      <c r="Z3" s="25"/>
    </row>
    <row r="4" spans="2:26" ht="12.75">
      <c r="B4" s="21"/>
      <c r="C4" s="34" t="s">
        <v>609</v>
      </c>
      <c r="D4" s="34" t="s">
        <v>610</v>
      </c>
      <c r="E4" s="34" t="s">
        <v>611</v>
      </c>
      <c r="F4" s="34" t="s">
        <v>609</v>
      </c>
      <c r="G4" s="34" t="s">
        <v>612</v>
      </c>
      <c r="H4" s="34" t="s">
        <v>613</v>
      </c>
      <c r="I4" s="34" t="s">
        <v>614</v>
      </c>
      <c r="J4" s="34" t="s">
        <v>611</v>
      </c>
      <c r="K4" s="34" t="s">
        <v>602</v>
      </c>
      <c r="L4" s="34" t="s">
        <v>615</v>
      </c>
      <c r="M4" s="34" t="s">
        <v>616</v>
      </c>
      <c r="N4" s="34"/>
      <c r="O4" s="34" t="s">
        <v>617</v>
      </c>
      <c r="P4" s="34" t="s">
        <v>618</v>
      </c>
      <c r="Q4" s="34" t="s">
        <v>619</v>
      </c>
      <c r="R4" s="34" t="s">
        <v>620</v>
      </c>
      <c r="S4" s="34" t="s">
        <v>621</v>
      </c>
      <c r="T4" s="34" t="s">
        <v>622</v>
      </c>
      <c r="U4" s="34" t="s">
        <v>623</v>
      </c>
      <c r="V4" s="34" t="s">
        <v>624</v>
      </c>
      <c r="W4" s="34" t="s">
        <v>625</v>
      </c>
      <c r="X4" s="34" t="s">
        <v>626</v>
      </c>
      <c r="Y4" s="34" t="s">
        <v>627</v>
      </c>
      <c r="Z4" s="25"/>
    </row>
    <row r="5" spans="2:26" ht="12.75">
      <c r="B5" s="21"/>
      <c r="C5" s="34"/>
      <c r="D5" s="34" t="s">
        <v>628</v>
      </c>
      <c r="E5" s="34"/>
      <c r="F5" s="34"/>
      <c r="G5" s="34" t="s">
        <v>629</v>
      </c>
      <c r="H5" s="34" t="s">
        <v>630</v>
      </c>
      <c r="I5" s="34"/>
      <c r="J5" s="34"/>
      <c r="K5" s="34"/>
      <c r="L5" s="34"/>
      <c r="M5" s="34" t="s">
        <v>631</v>
      </c>
      <c r="N5" s="34"/>
      <c r="O5" s="34"/>
      <c r="P5" s="34"/>
      <c r="Q5" s="34"/>
      <c r="R5" s="34" t="s">
        <v>632</v>
      </c>
      <c r="S5" s="34" t="s">
        <v>609</v>
      </c>
      <c r="T5" s="34" t="s">
        <v>633</v>
      </c>
      <c r="U5" s="34" t="s">
        <v>634</v>
      </c>
      <c r="V5" s="34" t="s">
        <v>635</v>
      </c>
      <c r="W5" s="34" t="s">
        <v>636</v>
      </c>
      <c r="X5" s="34"/>
      <c r="Y5" s="34" t="s">
        <v>619</v>
      </c>
      <c r="Z5" s="25"/>
    </row>
    <row r="6" spans="2:26" ht="12.75">
      <c r="B6" s="21"/>
      <c r="C6" s="34"/>
      <c r="D6" s="34" t="s">
        <v>637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 t="s">
        <v>602</v>
      </c>
      <c r="U6" s="34"/>
      <c r="V6" s="34" t="s">
        <v>638</v>
      </c>
      <c r="W6" s="34" t="s">
        <v>631</v>
      </c>
      <c r="X6" s="34"/>
      <c r="Y6" s="34"/>
      <c r="Z6" s="25"/>
    </row>
    <row r="7" spans="2:26" ht="12.75">
      <c r="B7" s="21"/>
      <c r="C7" s="35"/>
      <c r="D7" s="26"/>
      <c r="E7" s="36"/>
      <c r="F7" s="36"/>
      <c r="G7" s="36"/>
      <c r="H7" s="36"/>
      <c r="I7" s="36"/>
      <c r="J7" s="36"/>
      <c r="K7" s="36"/>
      <c r="L7" s="36"/>
      <c r="M7" s="36"/>
      <c r="N7" s="36"/>
      <c r="O7" s="35"/>
      <c r="P7" s="26"/>
      <c r="Q7" s="26"/>
      <c r="R7" s="26"/>
      <c r="S7" s="35"/>
      <c r="T7" s="35"/>
      <c r="U7" s="35"/>
      <c r="V7" s="35"/>
      <c r="W7" s="35"/>
      <c r="X7" s="35"/>
      <c r="Y7" s="26"/>
      <c r="Z7" s="25"/>
    </row>
    <row r="8" spans="2:26" ht="12.75">
      <c r="B8" s="21"/>
      <c r="D8" s="22"/>
      <c r="E8" s="25"/>
      <c r="F8" s="25"/>
      <c r="H8" s="25"/>
      <c r="I8" s="25"/>
      <c r="J8" s="25"/>
      <c r="K8" s="25"/>
      <c r="L8" s="25"/>
      <c r="M8" s="25"/>
      <c r="N8" s="25"/>
      <c r="O8" s="25"/>
      <c r="P8" s="22"/>
      <c r="Q8" s="22"/>
      <c r="R8" s="22"/>
      <c r="S8" s="22"/>
      <c r="T8" s="22"/>
      <c r="U8" s="22"/>
      <c r="V8" s="22"/>
      <c r="W8" s="22"/>
      <c r="X8" s="26"/>
      <c r="Y8" s="22"/>
      <c r="Z8" s="25"/>
    </row>
    <row r="9" spans="2:26" ht="12.75">
      <c r="B9" s="21"/>
      <c r="D9" s="22"/>
      <c r="E9" s="22"/>
      <c r="G9" s="25"/>
      <c r="H9" s="25"/>
      <c r="I9" s="25"/>
      <c r="J9" s="25"/>
      <c r="K9" s="25"/>
      <c r="L9" s="25"/>
      <c r="M9" s="25"/>
      <c r="N9" s="25"/>
      <c r="O9" s="25"/>
      <c r="P9" s="27"/>
      <c r="Q9" s="27"/>
      <c r="R9" s="27"/>
      <c r="S9" s="25"/>
      <c r="T9" s="25"/>
      <c r="U9" s="22"/>
      <c r="V9" s="22"/>
      <c r="W9" s="22"/>
      <c r="X9" s="22"/>
      <c r="Y9" s="22"/>
      <c r="Z9" s="25"/>
    </row>
    <row r="10" spans="1:26" ht="12.75">
      <c r="A10" s="5"/>
      <c r="B10" s="23">
        <v>1</v>
      </c>
      <c r="C10" s="28">
        <v>2</v>
      </c>
      <c r="D10" s="28">
        <v>3</v>
      </c>
      <c r="E10" s="28">
        <v>4</v>
      </c>
      <c r="F10" s="28">
        <v>5</v>
      </c>
      <c r="G10" s="28">
        <v>6</v>
      </c>
      <c r="H10" s="28">
        <v>7</v>
      </c>
      <c r="I10" s="28">
        <v>8</v>
      </c>
      <c r="J10" s="28">
        <v>9</v>
      </c>
      <c r="K10" s="28">
        <v>10</v>
      </c>
      <c r="L10" s="28">
        <v>11</v>
      </c>
      <c r="M10" s="28">
        <v>12</v>
      </c>
      <c r="N10" s="28">
        <v>13</v>
      </c>
      <c r="O10" s="28">
        <v>14</v>
      </c>
      <c r="P10" s="28">
        <v>15</v>
      </c>
      <c r="Q10" s="28">
        <v>16</v>
      </c>
      <c r="R10" s="28">
        <v>17</v>
      </c>
      <c r="S10" s="28">
        <v>18</v>
      </c>
      <c r="T10" s="28">
        <v>19</v>
      </c>
      <c r="U10" s="28">
        <v>20</v>
      </c>
      <c r="V10" s="28">
        <v>21</v>
      </c>
      <c r="W10" s="28">
        <v>22</v>
      </c>
      <c r="X10" s="28">
        <v>23</v>
      </c>
      <c r="Y10" s="28">
        <v>24</v>
      </c>
      <c r="Z10" s="41"/>
    </row>
    <row r="11" spans="1:27" ht="12.75">
      <c r="A11" t="s">
        <v>288</v>
      </c>
      <c r="B11" s="48" t="s">
        <v>289</v>
      </c>
      <c r="C11" s="45">
        <v>4842812500</v>
      </c>
      <c r="D11" s="45">
        <v>20096</v>
      </c>
      <c r="E11" s="45">
        <v>1585937266</v>
      </c>
      <c r="F11" s="45">
        <v>78769275</v>
      </c>
      <c r="G11" s="45">
        <v>2863</v>
      </c>
      <c r="H11" s="45">
        <v>702</v>
      </c>
      <c r="I11" s="45">
        <v>89490055</v>
      </c>
      <c r="J11" s="45">
        <v>1680644</v>
      </c>
      <c r="K11" s="45">
        <v>44334282</v>
      </c>
      <c r="L11" s="45">
        <v>277278600</v>
      </c>
      <c r="M11" s="45">
        <v>8589200</v>
      </c>
      <c r="N11" s="45">
        <v>10832171</v>
      </c>
      <c r="O11" s="45">
        <v>34326720</v>
      </c>
      <c r="P11" s="45">
        <v>40393743</v>
      </c>
      <c r="Q11" s="45">
        <v>2171631956</v>
      </c>
      <c r="R11" s="45">
        <v>935513</v>
      </c>
      <c r="S11" s="45">
        <v>273163</v>
      </c>
      <c r="T11" s="45">
        <v>285783809</v>
      </c>
      <c r="U11" s="45">
        <v>252020196</v>
      </c>
      <c r="V11" s="45">
        <v>86028161</v>
      </c>
      <c r="W11" s="45">
        <v>35992901</v>
      </c>
      <c r="X11" s="45">
        <v>661033743</v>
      </c>
      <c r="Y11" s="45">
        <v>1510598213</v>
      </c>
      <c r="Z11" s="14" t="s">
        <v>289</v>
      </c>
      <c r="AA11" t="b">
        <f>EXACT(B11,Z11)</f>
        <v>1</v>
      </c>
    </row>
    <row r="12" spans="1:27" ht="12.75">
      <c r="A12" t="s">
        <v>342</v>
      </c>
      <c r="B12" s="48" t="s">
        <v>343</v>
      </c>
      <c r="C12" s="45">
        <v>6647714400</v>
      </c>
      <c r="D12" s="45">
        <v>28686</v>
      </c>
      <c r="E12" s="45">
        <v>2143059858</v>
      </c>
      <c r="F12" s="45">
        <v>130730434</v>
      </c>
      <c r="G12" s="45">
        <v>3869</v>
      </c>
      <c r="H12" s="45">
        <v>1179</v>
      </c>
      <c r="I12" s="45">
        <v>172419916</v>
      </c>
      <c r="J12" s="45">
        <v>3073658</v>
      </c>
      <c r="K12" s="45">
        <v>56549383</v>
      </c>
      <c r="L12" s="45">
        <v>362498300</v>
      </c>
      <c r="M12" s="45">
        <v>12437700</v>
      </c>
      <c r="N12" s="45">
        <v>17106256</v>
      </c>
      <c r="O12" s="45">
        <v>55983911</v>
      </c>
      <c r="P12" s="45">
        <v>69015312</v>
      </c>
      <c r="Q12" s="45">
        <v>3022874728</v>
      </c>
      <c r="R12" s="45">
        <v>1327478</v>
      </c>
      <c r="S12" s="45">
        <v>220747</v>
      </c>
      <c r="T12" s="45">
        <v>374860022</v>
      </c>
      <c r="U12" s="45">
        <v>329231543</v>
      </c>
      <c r="V12" s="45">
        <v>99592164</v>
      </c>
      <c r="W12" s="45">
        <v>69221327</v>
      </c>
      <c r="X12" s="45">
        <v>874453281</v>
      </c>
      <c r="Y12" s="45">
        <v>2148421447</v>
      </c>
      <c r="Z12" s="14" t="s">
        <v>343</v>
      </c>
      <c r="AA12" t="b">
        <f aca="true" t="shared" si="0" ref="AA12:AA75">EXACT(B12,Z12)</f>
        <v>1</v>
      </c>
    </row>
    <row r="13" spans="1:27" ht="12.75">
      <c r="A13" t="s">
        <v>142</v>
      </c>
      <c r="B13" s="48" t="s">
        <v>143</v>
      </c>
      <c r="C13" s="45">
        <v>3058125900</v>
      </c>
      <c r="D13" s="45">
        <v>14224</v>
      </c>
      <c r="E13" s="45">
        <v>1001813230</v>
      </c>
      <c r="F13" s="45">
        <v>36224788</v>
      </c>
      <c r="G13" s="45">
        <v>1369</v>
      </c>
      <c r="H13" s="45">
        <v>296</v>
      </c>
      <c r="I13" s="45">
        <v>80421124</v>
      </c>
      <c r="J13" s="45">
        <v>1380017</v>
      </c>
      <c r="K13" s="45">
        <v>29153469</v>
      </c>
      <c r="L13" s="45">
        <v>172647100</v>
      </c>
      <c r="M13" s="45">
        <v>7304400</v>
      </c>
      <c r="N13" s="45">
        <v>10207803</v>
      </c>
      <c r="O13" s="45">
        <v>27433235</v>
      </c>
      <c r="P13" s="45">
        <v>43992870</v>
      </c>
      <c r="Q13" s="45">
        <v>1410578036</v>
      </c>
      <c r="R13" s="45">
        <v>367411</v>
      </c>
      <c r="S13" s="45">
        <v>17382</v>
      </c>
      <c r="T13" s="45">
        <v>179904346</v>
      </c>
      <c r="U13" s="45">
        <v>165279532</v>
      </c>
      <c r="V13" s="45">
        <v>36763562</v>
      </c>
      <c r="W13" s="45">
        <v>32945828</v>
      </c>
      <c r="X13" s="45">
        <v>415278061</v>
      </c>
      <c r="Y13" s="45">
        <v>995299975</v>
      </c>
      <c r="Z13" s="14" t="s">
        <v>143</v>
      </c>
      <c r="AA13" t="b">
        <f t="shared" si="0"/>
        <v>1</v>
      </c>
    </row>
    <row r="14" spans="1:27" ht="12.75">
      <c r="A14" t="s">
        <v>110</v>
      </c>
      <c r="B14" s="48" t="s">
        <v>111</v>
      </c>
      <c r="C14" s="45">
        <v>1029236900</v>
      </c>
      <c r="D14" s="45">
        <v>4945</v>
      </c>
      <c r="E14" s="45">
        <v>338615637</v>
      </c>
      <c r="F14" s="45">
        <v>11166045</v>
      </c>
      <c r="G14" s="45">
        <v>413</v>
      </c>
      <c r="H14" s="45">
        <v>89</v>
      </c>
      <c r="I14" s="45">
        <v>26338800</v>
      </c>
      <c r="J14" s="45">
        <v>251313</v>
      </c>
      <c r="K14" s="45">
        <v>8157970</v>
      </c>
      <c r="L14" s="45">
        <v>58593500</v>
      </c>
      <c r="M14" s="45">
        <v>3158100</v>
      </c>
      <c r="N14" s="45">
        <v>2873422</v>
      </c>
      <c r="O14" s="45">
        <v>11313776</v>
      </c>
      <c r="P14" s="45">
        <v>15759103</v>
      </c>
      <c r="Q14" s="45">
        <v>476227666</v>
      </c>
      <c r="R14" s="45">
        <v>49394</v>
      </c>
      <c r="S14" s="45">
        <v>575</v>
      </c>
      <c r="T14" s="45">
        <v>61733242</v>
      </c>
      <c r="U14" s="45">
        <v>56853692</v>
      </c>
      <c r="V14" s="45">
        <v>12059669</v>
      </c>
      <c r="W14" s="45">
        <v>10966106</v>
      </c>
      <c r="X14" s="45">
        <v>141662678</v>
      </c>
      <c r="Y14" s="45">
        <v>334564988</v>
      </c>
      <c r="Z14" s="14" t="s">
        <v>111</v>
      </c>
      <c r="AA14" t="b">
        <f t="shared" si="0"/>
        <v>1</v>
      </c>
    </row>
    <row r="15" spans="1:27" ht="12.75">
      <c r="A15" t="s">
        <v>439</v>
      </c>
      <c r="B15" s="48" t="s">
        <v>440</v>
      </c>
      <c r="C15" s="45">
        <v>2168142900</v>
      </c>
      <c r="D15" s="45">
        <v>10201</v>
      </c>
      <c r="E15" s="45">
        <v>698864754</v>
      </c>
      <c r="F15" s="45">
        <v>27808499</v>
      </c>
      <c r="G15" s="45">
        <v>1110</v>
      </c>
      <c r="H15" s="45">
        <v>231</v>
      </c>
      <c r="I15" s="45">
        <v>40080117</v>
      </c>
      <c r="J15" s="45">
        <v>426197</v>
      </c>
      <c r="K15" s="45">
        <v>17382363</v>
      </c>
      <c r="L15" s="45">
        <v>115494000</v>
      </c>
      <c r="M15" s="45">
        <v>4385000</v>
      </c>
      <c r="N15" s="45">
        <v>8007964</v>
      </c>
      <c r="O15" s="45">
        <v>19228922</v>
      </c>
      <c r="P15" s="45">
        <v>20641845</v>
      </c>
      <c r="Q15" s="45">
        <v>952319661</v>
      </c>
      <c r="R15" s="45">
        <v>233092</v>
      </c>
      <c r="S15" s="45">
        <v>57050</v>
      </c>
      <c r="T15" s="45">
        <v>119847625</v>
      </c>
      <c r="U15" s="45">
        <v>106170638</v>
      </c>
      <c r="V15" s="45">
        <v>24751762</v>
      </c>
      <c r="W15" s="45">
        <v>13659394</v>
      </c>
      <c r="X15" s="45">
        <v>264719561</v>
      </c>
      <c r="Y15" s="45">
        <v>687600100</v>
      </c>
      <c r="Z15" s="14" t="s">
        <v>440</v>
      </c>
      <c r="AA15" t="b">
        <f t="shared" si="0"/>
        <v>1</v>
      </c>
    </row>
    <row r="16" spans="1:27" ht="12.75">
      <c r="A16" t="s">
        <v>552</v>
      </c>
      <c r="B16" s="48" t="s">
        <v>553</v>
      </c>
      <c r="C16" s="45">
        <v>518068100</v>
      </c>
      <c r="D16" s="45">
        <v>2558</v>
      </c>
      <c r="E16" s="45">
        <v>169232897</v>
      </c>
      <c r="F16" s="45">
        <v>4922997</v>
      </c>
      <c r="G16" s="45">
        <v>227</v>
      </c>
      <c r="H16" s="45">
        <v>43</v>
      </c>
      <c r="I16" s="45">
        <v>10170032</v>
      </c>
      <c r="J16" s="45">
        <v>128000</v>
      </c>
      <c r="K16" s="45">
        <v>2389992</v>
      </c>
      <c r="L16" s="45">
        <v>27930400</v>
      </c>
      <c r="M16" s="45">
        <v>1154800</v>
      </c>
      <c r="N16" s="45">
        <v>1650988</v>
      </c>
      <c r="O16" s="45">
        <v>4726647</v>
      </c>
      <c r="P16" s="45">
        <v>5220422</v>
      </c>
      <c r="Q16" s="45">
        <v>227527175</v>
      </c>
      <c r="R16" s="45">
        <v>4017</v>
      </c>
      <c r="S16" s="45">
        <v>18832</v>
      </c>
      <c r="T16" s="45">
        <v>29073233</v>
      </c>
      <c r="U16" s="45">
        <v>26594860</v>
      </c>
      <c r="V16" s="45">
        <v>4464624</v>
      </c>
      <c r="W16" s="45">
        <v>3714171</v>
      </c>
      <c r="X16" s="45">
        <v>63869737</v>
      </c>
      <c r="Y16" s="45">
        <v>163657438</v>
      </c>
      <c r="Z16" s="14" t="s">
        <v>553</v>
      </c>
      <c r="AA16" t="b">
        <f t="shared" si="0"/>
        <v>1</v>
      </c>
    </row>
    <row r="17" spans="1:27" ht="12.75">
      <c r="A17" t="s">
        <v>550</v>
      </c>
      <c r="B17" s="48" t="s">
        <v>551</v>
      </c>
      <c r="C17" s="45">
        <v>1080466200</v>
      </c>
      <c r="D17" s="45">
        <v>5277</v>
      </c>
      <c r="E17" s="45">
        <v>350910602</v>
      </c>
      <c r="F17" s="45">
        <v>8875716</v>
      </c>
      <c r="G17" s="45">
        <v>446</v>
      </c>
      <c r="H17" s="45">
        <v>76</v>
      </c>
      <c r="I17" s="45">
        <v>13590668</v>
      </c>
      <c r="J17" s="45">
        <v>250842</v>
      </c>
      <c r="K17" s="45">
        <v>4355352</v>
      </c>
      <c r="L17" s="45">
        <v>59227600</v>
      </c>
      <c r="M17" s="45">
        <v>1269000</v>
      </c>
      <c r="N17" s="45">
        <v>4207253</v>
      </c>
      <c r="O17" s="45">
        <v>9824848</v>
      </c>
      <c r="P17" s="45">
        <v>8158040</v>
      </c>
      <c r="Q17" s="45">
        <v>460669921</v>
      </c>
      <c r="R17" s="45">
        <v>668</v>
      </c>
      <c r="S17" s="45">
        <v>0</v>
      </c>
      <c r="T17" s="45">
        <v>60478350</v>
      </c>
      <c r="U17" s="45">
        <v>54380407</v>
      </c>
      <c r="V17" s="45">
        <v>9276858</v>
      </c>
      <c r="W17" s="45">
        <v>8440880</v>
      </c>
      <c r="X17" s="45">
        <v>132577163</v>
      </c>
      <c r="Y17" s="45">
        <v>328092758</v>
      </c>
      <c r="Z17" s="14" t="s">
        <v>551</v>
      </c>
      <c r="AA17" t="b">
        <f t="shared" si="0"/>
        <v>1</v>
      </c>
    </row>
    <row r="18" spans="1:27" ht="12.75">
      <c r="A18" t="s">
        <v>392</v>
      </c>
      <c r="B18" s="48" t="s">
        <v>393</v>
      </c>
      <c r="C18" s="45">
        <v>4111449500</v>
      </c>
      <c r="D18" s="45">
        <v>19930</v>
      </c>
      <c r="E18" s="45">
        <v>1300572177</v>
      </c>
      <c r="F18" s="45">
        <v>44024183</v>
      </c>
      <c r="G18" s="45">
        <v>1706</v>
      </c>
      <c r="H18" s="45">
        <v>377</v>
      </c>
      <c r="I18" s="45">
        <v>78261035</v>
      </c>
      <c r="J18" s="45">
        <v>2583527</v>
      </c>
      <c r="K18" s="45">
        <v>38342454</v>
      </c>
      <c r="L18" s="45">
        <v>222446400</v>
      </c>
      <c r="M18" s="45">
        <v>7270200</v>
      </c>
      <c r="N18" s="45">
        <v>18563957</v>
      </c>
      <c r="O18" s="45">
        <v>36846675</v>
      </c>
      <c r="P18" s="45">
        <v>41456327</v>
      </c>
      <c r="Q18" s="45">
        <v>1790366935</v>
      </c>
      <c r="R18" s="45">
        <v>564262</v>
      </c>
      <c r="S18" s="45">
        <v>63382</v>
      </c>
      <c r="T18" s="45">
        <v>229652133</v>
      </c>
      <c r="U18" s="45">
        <v>202515763</v>
      </c>
      <c r="V18" s="45">
        <v>49914406</v>
      </c>
      <c r="W18" s="45">
        <v>37002654</v>
      </c>
      <c r="X18" s="45">
        <v>519712600</v>
      </c>
      <c r="Y18" s="45">
        <v>1270654335</v>
      </c>
      <c r="Z18" s="14" t="s">
        <v>393</v>
      </c>
      <c r="AA18" t="b">
        <f t="shared" si="0"/>
        <v>1</v>
      </c>
    </row>
    <row r="19" spans="1:27" ht="12.75">
      <c r="A19" t="s">
        <v>412</v>
      </c>
      <c r="B19" s="48" t="s">
        <v>413</v>
      </c>
      <c r="C19" s="45">
        <v>1896960000</v>
      </c>
      <c r="D19" s="45">
        <v>8910</v>
      </c>
      <c r="E19" s="45">
        <v>614577734</v>
      </c>
      <c r="F19" s="45">
        <v>22987351</v>
      </c>
      <c r="G19" s="45">
        <v>957</v>
      </c>
      <c r="H19" s="45">
        <v>186</v>
      </c>
      <c r="I19" s="45">
        <v>37990635</v>
      </c>
      <c r="J19" s="45">
        <v>888500</v>
      </c>
      <c r="K19" s="45">
        <v>16033357</v>
      </c>
      <c r="L19" s="45">
        <v>100882100</v>
      </c>
      <c r="M19" s="45">
        <v>4348100</v>
      </c>
      <c r="N19" s="45">
        <v>7738402</v>
      </c>
      <c r="O19" s="45">
        <v>16636551</v>
      </c>
      <c r="P19" s="45">
        <v>25028689</v>
      </c>
      <c r="Q19" s="45">
        <v>847111419</v>
      </c>
      <c r="R19" s="45">
        <v>239061</v>
      </c>
      <c r="S19" s="45">
        <v>49536</v>
      </c>
      <c r="T19" s="45">
        <v>105210468</v>
      </c>
      <c r="U19" s="45">
        <v>93440091</v>
      </c>
      <c r="V19" s="45">
        <v>22237852</v>
      </c>
      <c r="W19" s="45">
        <v>16807642</v>
      </c>
      <c r="X19" s="45">
        <v>237984650</v>
      </c>
      <c r="Y19" s="45">
        <v>609126769</v>
      </c>
      <c r="Z19" s="14" t="s">
        <v>413</v>
      </c>
      <c r="AA19" t="b">
        <f t="shared" si="0"/>
        <v>1</v>
      </c>
    </row>
    <row r="20" spans="1:27" ht="12.75">
      <c r="A20" t="s">
        <v>466</v>
      </c>
      <c r="B20" s="48" t="s">
        <v>467</v>
      </c>
      <c r="C20" s="45">
        <v>3736169300</v>
      </c>
      <c r="D20" s="45">
        <v>16967</v>
      </c>
      <c r="E20" s="45">
        <v>1236628516</v>
      </c>
      <c r="F20" s="45">
        <v>44249351</v>
      </c>
      <c r="G20" s="45">
        <v>1864</v>
      </c>
      <c r="H20" s="45">
        <v>378</v>
      </c>
      <c r="I20" s="45">
        <v>47812270</v>
      </c>
      <c r="J20" s="45">
        <v>682384</v>
      </c>
      <c r="K20" s="45">
        <v>24996489</v>
      </c>
      <c r="L20" s="45">
        <v>203463000</v>
      </c>
      <c r="M20" s="45">
        <v>5726300</v>
      </c>
      <c r="N20" s="45">
        <v>10703627</v>
      </c>
      <c r="O20" s="45">
        <v>33975199</v>
      </c>
      <c r="P20" s="45">
        <v>28119258</v>
      </c>
      <c r="Q20" s="45">
        <v>1636356394</v>
      </c>
      <c r="R20" s="45">
        <v>208073</v>
      </c>
      <c r="S20" s="45">
        <v>90399</v>
      </c>
      <c r="T20" s="45">
        <v>209146565</v>
      </c>
      <c r="U20" s="45">
        <v>188831112</v>
      </c>
      <c r="V20" s="45">
        <v>43218089</v>
      </c>
      <c r="W20" s="45">
        <v>27990400</v>
      </c>
      <c r="X20" s="45">
        <v>469484638</v>
      </c>
      <c r="Y20" s="45">
        <v>1166871756</v>
      </c>
      <c r="Z20" s="14" t="s">
        <v>467</v>
      </c>
      <c r="AA20" t="b">
        <f t="shared" si="0"/>
        <v>1</v>
      </c>
    </row>
    <row r="21" spans="1:27" ht="12.75">
      <c r="A21" t="s">
        <v>306</v>
      </c>
      <c r="B21" s="48" t="s">
        <v>307</v>
      </c>
      <c r="C21" s="45">
        <v>1412422000</v>
      </c>
      <c r="D21" s="45">
        <v>7402</v>
      </c>
      <c r="E21" s="45">
        <v>469326619</v>
      </c>
      <c r="F21" s="45">
        <v>10397760</v>
      </c>
      <c r="G21" s="45">
        <v>486</v>
      </c>
      <c r="H21" s="45">
        <v>84</v>
      </c>
      <c r="I21" s="45">
        <v>34455476</v>
      </c>
      <c r="J21" s="45">
        <v>667903</v>
      </c>
      <c r="K21" s="45">
        <v>13831083</v>
      </c>
      <c r="L21" s="45">
        <v>76164100</v>
      </c>
      <c r="M21" s="45">
        <v>3233800</v>
      </c>
      <c r="N21" s="45">
        <v>6087869</v>
      </c>
      <c r="O21" s="45">
        <v>15346094</v>
      </c>
      <c r="P21" s="45">
        <v>23448064</v>
      </c>
      <c r="Q21" s="45">
        <v>652958768</v>
      </c>
      <c r="R21" s="45">
        <v>170156</v>
      </c>
      <c r="S21" s="45">
        <v>78699</v>
      </c>
      <c r="T21" s="45">
        <v>79371401</v>
      </c>
      <c r="U21" s="45">
        <v>74230866</v>
      </c>
      <c r="V21" s="45">
        <v>15962584</v>
      </c>
      <c r="W21" s="45">
        <v>14780936</v>
      </c>
      <c r="X21" s="45">
        <v>184594642</v>
      </c>
      <c r="Y21" s="45">
        <v>468364126</v>
      </c>
      <c r="Z21" s="14" t="s">
        <v>307</v>
      </c>
      <c r="AA21" t="b">
        <f t="shared" si="0"/>
        <v>1</v>
      </c>
    </row>
    <row r="22" spans="1:27" ht="12.75">
      <c r="A22" t="s">
        <v>514</v>
      </c>
      <c r="B22" s="48" t="s">
        <v>515</v>
      </c>
      <c r="C22" s="45">
        <v>1052197000</v>
      </c>
      <c r="D22" s="45">
        <v>5813</v>
      </c>
      <c r="E22" s="45">
        <v>352115044</v>
      </c>
      <c r="F22" s="45">
        <v>6247779</v>
      </c>
      <c r="G22" s="45">
        <v>319</v>
      </c>
      <c r="H22" s="45">
        <v>60</v>
      </c>
      <c r="I22" s="45">
        <v>23939058</v>
      </c>
      <c r="J22" s="45">
        <v>370749</v>
      </c>
      <c r="K22" s="45">
        <v>8024409</v>
      </c>
      <c r="L22" s="45">
        <v>55984500</v>
      </c>
      <c r="M22" s="45">
        <v>3968200</v>
      </c>
      <c r="N22" s="45">
        <v>5249157</v>
      </c>
      <c r="O22" s="45">
        <v>12123760</v>
      </c>
      <c r="P22" s="45">
        <v>20479055</v>
      </c>
      <c r="Q22" s="45">
        <v>488501711</v>
      </c>
      <c r="R22" s="45">
        <v>46758</v>
      </c>
      <c r="S22" s="45">
        <v>19235</v>
      </c>
      <c r="T22" s="45">
        <v>59928890</v>
      </c>
      <c r="U22" s="45">
        <v>56413211</v>
      </c>
      <c r="V22" s="45">
        <v>12783088</v>
      </c>
      <c r="W22" s="45">
        <v>9818586</v>
      </c>
      <c r="X22" s="45">
        <v>139009768</v>
      </c>
      <c r="Y22" s="45">
        <v>349491943</v>
      </c>
      <c r="Z22" s="14" t="s">
        <v>515</v>
      </c>
      <c r="AA22" t="b">
        <f t="shared" si="0"/>
        <v>1</v>
      </c>
    </row>
    <row r="23" spans="1:27" ht="12.75">
      <c r="A23" t="s">
        <v>522</v>
      </c>
      <c r="B23" s="48" t="s">
        <v>523</v>
      </c>
      <c r="C23" s="45">
        <v>342475800</v>
      </c>
      <c r="D23" s="45">
        <v>1918</v>
      </c>
      <c r="E23" s="45">
        <v>114384778</v>
      </c>
      <c r="F23" s="45">
        <v>2368490</v>
      </c>
      <c r="G23" s="45">
        <v>95</v>
      </c>
      <c r="H23" s="45">
        <v>22</v>
      </c>
      <c r="I23" s="45">
        <v>8323719</v>
      </c>
      <c r="J23" s="45">
        <v>173442</v>
      </c>
      <c r="K23" s="45">
        <v>1894957</v>
      </c>
      <c r="L23" s="45">
        <v>17222900</v>
      </c>
      <c r="M23" s="45">
        <v>1358600</v>
      </c>
      <c r="N23" s="45">
        <v>1844611</v>
      </c>
      <c r="O23" s="45">
        <v>3128333</v>
      </c>
      <c r="P23" s="45">
        <v>8342861</v>
      </c>
      <c r="Q23" s="45">
        <v>159042691</v>
      </c>
      <c r="R23" s="45">
        <v>0</v>
      </c>
      <c r="S23" s="45">
        <v>0</v>
      </c>
      <c r="T23" s="45">
        <v>18573543</v>
      </c>
      <c r="U23" s="45">
        <v>17582330</v>
      </c>
      <c r="V23" s="45">
        <v>3040334</v>
      </c>
      <c r="W23" s="45">
        <v>2273973</v>
      </c>
      <c r="X23" s="45">
        <v>41470180</v>
      </c>
      <c r="Y23" s="45">
        <v>117572511</v>
      </c>
      <c r="Z23" s="14" t="s">
        <v>523</v>
      </c>
      <c r="AA23" t="b">
        <f t="shared" si="0"/>
        <v>1</v>
      </c>
    </row>
    <row r="24" spans="1:27" ht="12.75">
      <c r="A24" t="s">
        <v>200</v>
      </c>
      <c r="B24" s="48" t="s">
        <v>201</v>
      </c>
      <c r="C24" s="45">
        <v>2194674800</v>
      </c>
      <c r="D24" s="45">
        <v>10545</v>
      </c>
      <c r="E24" s="45">
        <v>686431842</v>
      </c>
      <c r="F24" s="45">
        <v>20881751</v>
      </c>
      <c r="G24" s="45">
        <v>917</v>
      </c>
      <c r="H24" s="45">
        <v>173</v>
      </c>
      <c r="I24" s="45">
        <v>28068538</v>
      </c>
      <c r="J24" s="45">
        <v>551847</v>
      </c>
      <c r="K24" s="45">
        <v>21925102</v>
      </c>
      <c r="L24" s="45">
        <v>125998600</v>
      </c>
      <c r="M24" s="45">
        <v>4154800</v>
      </c>
      <c r="N24" s="45">
        <v>4633881</v>
      </c>
      <c r="O24" s="45">
        <v>15415051</v>
      </c>
      <c r="P24" s="45">
        <v>20304301</v>
      </c>
      <c r="Q24" s="45">
        <v>928365713</v>
      </c>
      <c r="R24" s="45">
        <v>431205</v>
      </c>
      <c r="S24" s="45">
        <v>229556</v>
      </c>
      <c r="T24" s="45">
        <v>130118060</v>
      </c>
      <c r="U24" s="45">
        <v>111832539</v>
      </c>
      <c r="V24" s="45">
        <v>40580752</v>
      </c>
      <c r="W24" s="45">
        <v>13122711</v>
      </c>
      <c r="X24" s="45">
        <v>296314823</v>
      </c>
      <c r="Y24" s="45">
        <v>632050890</v>
      </c>
      <c r="Z24" s="14" t="s">
        <v>201</v>
      </c>
      <c r="AA24" t="b">
        <f t="shared" si="0"/>
        <v>1</v>
      </c>
    </row>
    <row r="25" spans="1:27" ht="12.75">
      <c r="A25" t="s">
        <v>572</v>
      </c>
      <c r="B25" s="48" t="s">
        <v>573</v>
      </c>
      <c r="C25" s="45">
        <v>4711383700</v>
      </c>
      <c r="D25" s="45">
        <v>21496</v>
      </c>
      <c r="E25" s="45">
        <v>1532559872</v>
      </c>
      <c r="F25" s="45">
        <v>57979931</v>
      </c>
      <c r="G25" s="45">
        <v>2323</v>
      </c>
      <c r="H25" s="45">
        <v>471</v>
      </c>
      <c r="I25" s="45">
        <v>66053090</v>
      </c>
      <c r="J25" s="45">
        <v>708726</v>
      </c>
      <c r="K25" s="45">
        <v>28073356</v>
      </c>
      <c r="L25" s="45">
        <v>256321800</v>
      </c>
      <c r="M25" s="45">
        <v>4724400</v>
      </c>
      <c r="N25" s="45">
        <v>10777225</v>
      </c>
      <c r="O25" s="45">
        <v>35509716</v>
      </c>
      <c r="P25" s="45">
        <v>27353507</v>
      </c>
      <c r="Q25" s="45">
        <v>2020061623</v>
      </c>
      <c r="R25" s="45">
        <v>92080</v>
      </c>
      <c r="S25" s="45">
        <v>31221</v>
      </c>
      <c r="T25" s="45">
        <v>260968332</v>
      </c>
      <c r="U25" s="45">
        <v>231919151</v>
      </c>
      <c r="V25" s="45">
        <v>55212099</v>
      </c>
      <c r="W25" s="45">
        <v>32520132</v>
      </c>
      <c r="X25" s="45">
        <v>580743015</v>
      </c>
      <c r="Y25" s="45">
        <v>1439318608</v>
      </c>
      <c r="Z25" s="14" t="s">
        <v>573</v>
      </c>
      <c r="AA25" t="b">
        <f t="shared" si="0"/>
        <v>1</v>
      </c>
    </row>
    <row r="26" spans="1:27" ht="12.75">
      <c r="A26" t="s">
        <v>294</v>
      </c>
      <c r="B26" s="48" t="s">
        <v>295</v>
      </c>
      <c r="C26" s="45">
        <v>1541915200</v>
      </c>
      <c r="D26" s="45">
        <v>6275</v>
      </c>
      <c r="E26" s="45">
        <v>492454473</v>
      </c>
      <c r="F26" s="45">
        <v>31026472</v>
      </c>
      <c r="G26" s="45">
        <v>926</v>
      </c>
      <c r="H26" s="45">
        <v>284</v>
      </c>
      <c r="I26" s="45">
        <v>41984331</v>
      </c>
      <c r="J26" s="45">
        <v>716955</v>
      </c>
      <c r="K26" s="45">
        <v>15589990</v>
      </c>
      <c r="L26" s="45">
        <v>86343800</v>
      </c>
      <c r="M26" s="45">
        <v>3062700</v>
      </c>
      <c r="N26" s="45">
        <v>2765921</v>
      </c>
      <c r="O26" s="45">
        <v>12823612</v>
      </c>
      <c r="P26" s="45">
        <v>17016993</v>
      </c>
      <c r="Q26" s="45">
        <v>703785247</v>
      </c>
      <c r="R26" s="45">
        <v>303785</v>
      </c>
      <c r="S26" s="45">
        <v>28292</v>
      </c>
      <c r="T26" s="45">
        <v>89389793</v>
      </c>
      <c r="U26" s="45">
        <v>77108468</v>
      </c>
      <c r="V26" s="45">
        <v>27052618</v>
      </c>
      <c r="W26" s="45">
        <v>15028134</v>
      </c>
      <c r="X26" s="45">
        <v>208911090</v>
      </c>
      <c r="Y26" s="45">
        <v>494874157</v>
      </c>
      <c r="Z26" s="14" t="s">
        <v>295</v>
      </c>
      <c r="AA26" t="b">
        <f t="shared" si="0"/>
        <v>1</v>
      </c>
    </row>
    <row r="27" spans="1:27" ht="12.75">
      <c r="A27" t="s">
        <v>486</v>
      </c>
      <c r="B27" s="48" t="s">
        <v>487</v>
      </c>
      <c r="C27" s="45">
        <v>4118011700</v>
      </c>
      <c r="D27" s="45">
        <v>20408</v>
      </c>
      <c r="E27" s="45">
        <v>1320609197</v>
      </c>
      <c r="F27" s="45">
        <v>39243456</v>
      </c>
      <c r="G27" s="45">
        <v>1493</v>
      </c>
      <c r="H27" s="45">
        <v>318</v>
      </c>
      <c r="I27" s="45">
        <v>75960677</v>
      </c>
      <c r="J27" s="45">
        <v>811979</v>
      </c>
      <c r="K27" s="45">
        <v>30525500</v>
      </c>
      <c r="L27" s="45">
        <v>223422700</v>
      </c>
      <c r="M27" s="45">
        <v>8032700</v>
      </c>
      <c r="N27" s="45">
        <v>15204404</v>
      </c>
      <c r="O27" s="45">
        <v>35804835</v>
      </c>
      <c r="P27" s="45">
        <v>40661289</v>
      </c>
      <c r="Q27" s="45">
        <v>1790276737</v>
      </c>
      <c r="R27" s="45">
        <v>194063</v>
      </c>
      <c r="S27" s="45">
        <v>97999</v>
      </c>
      <c r="T27" s="45">
        <v>231400466</v>
      </c>
      <c r="U27" s="45">
        <v>207263086</v>
      </c>
      <c r="V27" s="45">
        <v>49399733</v>
      </c>
      <c r="W27" s="45">
        <v>37724436</v>
      </c>
      <c r="X27" s="45">
        <v>526079783</v>
      </c>
      <c r="Y27" s="45">
        <v>1264196954</v>
      </c>
      <c r="Z27" s="14" t="s">
        <v>487</v>
      </c>
      <c r="AA27" t="b">
        <f t="shared" si="0"/>
        <v>1</v>
      </c>
    </row>
    <row r="28" spans="1:27" ht="12.75">
      <c r="A28" t="s">
        <v>174</v>
      </c>
      <c r="B28" s="48" t="s">
        <v>175</v>
      </c>
      <c r="C28" s="45">
        <v>1617210600</v>
      </c>
      <c r="D28" s="45">
        <v>8694</v>
      </c>
      <c r="E28" s="45">
        <v>520687099</v>
      </c>
      <c r="F28" s="45">
        <v>18344273</v>
      </c>
      <c r="G28" s="45">
        <v>587</v>
      </c>
      <c r="H28" s="45">
        <v>158</v>
      </c>
      <c r="I28" s="45">
        <v>73727339</v>
      </c>
      <c r="J28" s="45">
        <v>2163157</v>
      </c>
      <c r="K28" s="45">
        <v>23746454</v>
      </c>
      <c r="L28" s="45">
        <v>75685200</v>
      </c>
      <c r="M28" s="45">
        <v>8858800</v>
      </c>
      <c r="N28" s="45">
        <v>6931215</v>
      </c>
      <c r="O28" s="45">
        <v>19644738</v>
      </c>
      <c r="P28" s="45">
        <v>39896186</v>
      </c>
      <c r="Q28" s="45">
        <v>789684461</v>
      </c>
      <c r="R28" s="45">
        <v>1095898</v>
      </c>
      <c r="S28" s="45">
        <v>348273</v>
      </c>
      <c r="T28" s="45">
        <v>84490927</v>
      </c>
      <c r="U28" s="45">
        <v>79758106</v>
      </c>
      <c r="V28" s="45">
        <v>26597824</v>
      </c>
      <c r="W28" s="45">
        <v>20093395</v>
      </c>
      <c r="X28" s="45">
        <v>212384423</v>
      </c>
      <c r="Y28" s="45">
        <v>577300038</v>
      </c>
      <c r="Z28" s="14" t="s">
        <v>175</v>
      </c>
      <c r="AA28" t="b">
        <f t="shared" si="0"/>
        <v>1</v>
      </c>
    </row>
    <row r="29" spans="1:27" ht="12.75">
      <c r="A29" t="s">
        <v>460</v>
      </c>
      <c r="B29" s="48" t="s">
        <v>461</v>
      </c>
      <c r="C29" s="45">
        <v>8083572800</v>
      </c>
      <c r="D29" s="45">
        <v>36034</v>
      </c>
      <c r="E29" s="45">
        <v>2711966954</v>
      </c>
      <c r="F29" s="45">
        <v>111656506</v>
      </c>
      <c r="G29" s="45">
        <v>4151</v>
      </c>
      <c r="H29" s="45">
        <v>1029</v>
      </c>
      <c r="I29" s="45">
        <v>151880544</v>
      </c>
      <c r="J29" s="45">
        <v>1698275</v>
      </c>
      <c r="K29" s="45">
        <v>63759998</v>
      </c>
      <c r="L29" s="45">
        <v>455222400</v>
      </c>
      <c r="M29" s="45">
        <v>8868500</v>
      </c>
      <c r="N29" s="45">
        <v>20971126</v>
      </c>
      <c r="O29" s="45">
        <v>54114163</v>
      </c>
      <c r="P29" s="45">
        <v>50893801</v>
      </c>
      <c r="Q29" s="45">
        <v>3631032267</v>
      </c>
      <c r="R29" s="45">
        <v>1200634</v>
      </c>
      <c r="S29" s="45">
        <v>123906</v>
      </c>
      <c r="T29" s="45">
        <v>463968136</v>
      </c>
      <c r="U29" s="45">
        <v>425900065</v>
      </c>
      <c r="V29" s="45">
        <v>93008196</v>
      </c>
      <c r="W29" s="45">
        <v>67107026</v>
      </c>
      <c r="X29" s="45">
        <v>1051307963</v>
      </c>
      <c r="Y29" s="45">
        <v>2579724304</v>
      </c>
      <c r="Z29" s="14" t="s">
        <v>461</v>
      </c>
      <c r="AA29" t="b">
        <f t="shared" si="0"/>
        <v>1</v>
      </c>
    </row>
    <row r="30" spans="1:27" ht="12.75">
      <c r="A30" t="s">
        <v>344</v>
      </c>
      <c r="B30" s="48" t="s">
        <v>345</v>
      </c>
      <c r="C30" s="45">
        <v>17705896900</v>
      </c>
      <c r="D30" s="45">
        <v>78453</v>
      </c>
      <c r="E30" s="45">
        <v>5654953671</v>
      </c>
      <c r="F30" s="45">
        <v>310969619</v>
      </c>
      <c r="G30" s="45">
        <v>9257</v>
      </c>
      <c r="H30" s="45">
        <v>2614</v>
      </c>
      <c r="I30" s="45">
        <v>506381490</v>
      </c>
      <c r="J30" s="45">
        <v>5598633</v>
      </c>
      <c r="K30" s="45">
        <v>128769009</v>
      </c>
      <c r="L30" s="45">
        <v>988676200</v>
      </c>
      <c r="M30" s="45">
        <v>25627500</v>
      </c>
      <c r="N30" s="45">
        <v>36518221</v>
      </c>
      <c r="O30" s="45">
        <v>134966948</v>
      </c>
      <c r="P30" s="45">
        <v>145324064</v>
      </c>
      <c r="Q30" s="45">
        <v>7937785355</v>
      </c>
      <c r="R30" s="45">
        <v>2492003</v>
      </c>
      <c r="S30" s="45">
        <v>406492</v>
      </c>
      <c r="T30" s="45">
        <v>1013996489</v>
      </c>
      <c r="U30" s="45">
        <v>893400106</v>
      </c>
      <c r="V30" s="45">
        <v>221692065</v>
      </c>
      <c r="W30" s="45">
        <v>154136874</v>
      </c>
      <c r="X30" s="45">
        <v>2286124029</v>
      </c>
      <c r="Y30" s="45">
        <v>5651661326</v>
      </c>
      <c r="Z30" s="14" t="s">
        <v>345</v>
      </c>
      <c r="AA30" t="b">
        <f t="shared" si="0"/>
        <v>1</v>
      </c>
    </row>
    <row r="31" spans="1:27" ht="12.75">
      <c r="A31" t="s">
        <v>14</v>
      </c>
      <c r="B31" s="48" t="s">
        <v>15</v>
      </c>
      <c r="C31" s="45">
        <v>13143005700</v>
      </c>
      <c r="D31" s="45">
        <v>57820</v>
      </c>
      <c r="E31" s="45">
        <v>4235803851</v>
      </c>
      <c r="F31" s="45">
        <v>266447637</v>
      </c>
      <c r="G31" s="45">
        <v>7908</v>
      </c>
      <c r="H31" s="45">
        <v>2344</v>
      </c>
      <c r="I31" s="45">
        <v>229950865</v>
      </c>
      <c r="J31" s="45">
        <v>3726472</v>
      </c>
      <c r="K31" s="45">
        <v>74452970</v>
      </c>
      <c r="L31" s="45">
        <v>741812600</v>
      </c>
      <c r="M31" s="45">
        <v>31971400</v>
      </c>
      <c r="N31" s="45">
        <v>19839201</v>
      </c>
      <c r="O31" s="45">
        <v>62318572</v>
      </c>
      <c r="P31" s="45">
        <v>161559548</v>
      </c>
      <c r="Q31" s="45">
        <v>5827883116</v>
      </c>
      <c r="R31" s="45">
        <v>1044527</v>
      </c>
      <c r="S31" s="45">
        <v>325008</v>
      </c>
      <c r="T31" s="45">
        <v>773490627</v>
      </c>
      <c r="U31" s="45">
        <v>675392519</v>
      </c>
      <c r="V31" s="45">
        <v>211414849</v>
      </c>
      <c r="W31" s="45">
        <v>84026169</v>
      </c>
      <c r="X31" s="45">
        <v>1745693699</v>
      </c>
      <c r="Y31" s="45">
        <v>4082189417</v>
      </c>
      <c r="Z31" s="46" t="s">
        <v>15</v>
      </c>
      <c r="AA31" t="b">
        <f t="shared" si="0"/>
        <v>1</v>
      </c>
    </row>
    <row r="32" spans="1:27" ht="12.75">
      <c r="A32" t="s">
        <v>90</v>
      </c>
      <c r="B32" s="48" t="s">
        <v>91</v>
      </c>
      <c r="C32" s="45">
        <v>845964700</v>
      </c>
      <c r="D32" s="45">
        <v>4059</v>
      </c>
      <c r="E32" s="45">
        <v>269351594</v>
      </c>
      <c r="F32" s="45">
        <v>7690097</v>
      </c>
      <c r="G32" s="45">
        <v>304</v>
      </c>
      <c r="H32" s="45">
        <v>67</v>
      </c>
      <c r="I32" s="45">
        <v>16090751</v>
      </c>
      <c r="J32" s="45">
        <v>351688</v>
      </c>
      <c r="K32" s="45">
        <v>7496094</v>
      </c>
      <c r="L32" s="45">
        <v>47345400</v>
      </c>
      <c r="M32" s="45">
        <v>1933900</v>
      </c>
      <c r="N32" s="45">
        <v>2534521</v>
      </c>
      <c r="O32" s="45">
        <v>7872374</v>
      </c>
      <c r="P32" s="45">
        <v>13460026</v>
      </c>
      <c r="Q32" s="45">
        <v>374126445</v>
      </c>
      <c r="R32" s="45">
        <v>74058</v>
      </c>
      <c r="S32" s="45">
        <v>0</v>
      </c>
      <c r="T32" s="45">
        <v>49263764</v>
      </c>
      <c r="U32" s="45">
        <v>44044518</v>
      </c>
      <c r="V32" s="45">
        <v>10652966</v>
      </c>
      <c r="W32" s="45">
        <v>7801428</v>
      </c>
      <c r="X32" s="45">
        <v>111836734</v>
      </c>
      <c r="Y32" s="45">
        <v>262289711</v>
      </c>
      <c r="Z32" s="14" t="s">
        <v>91</v>
      </c>
      <c r="AA32" t="b">
        <f t="shared" si="0"/>
        <v>1</v>
      </c>
    </row>
    <row r="33" spans="1:27" ht="12.75">
      <c r="A33" t="s">
        <v>218</v>
      </c>
      <c r="B33" s="48" t="s">
        <v>219</v>
      </c>
      <c r="C33" s="45">
        <v>1970520600</v>
      </c>
      <c r="D33" s="45">
        <v>9309</v>
      </c>
      <c r="E33" s="45">
        <v>633514200</v>
      </c>
      <c r="F33" s="45">
        <v>19709193</v>
      </c>
      <c r="G33" s="45">
        <v>1019</v>
      </c>
      <c r="H33" s="45">
        <v>151</v>
      </c>
      <c r="I33" s="45">
        <v>30016939</v>
      </c>
      <c r="J33" s="45">
        <v>539307</v>
      </c>
      <c r="K33" s="45">
        <v>18432119</v>
      </c>
      <c r="L33" s="45">
        <v>110015000</v>
      </c>
      <c r="M33" s="45">
        <v>2935100</v>
      </c>
      <c r="N33" s="45">
        <v>5599299</v>
      </c>
      <c r="O33" s="45">
        <v>14142117</v>
      </c>
      <c r="P33" s="45">
        <v>14022930</v>
      </c>
      <c r="Q33" s="45">
        <v>848926204</v>
      </c>
      <c r="R33" s="45">
        <v>233408</v>
      </c>
      <c r="S33" s="45">
        <v>39164</v>
      </c>
      <c r="T33" s="45">
        <v>112920997</v>
      </c>
      <c r="U33" s="45">
        <v>98352062</v>
      </c>
      <c r="V33" s="45">
        <v>31978202</v>
      </c>
      <c r="W33" s="45">
        <v>16235202</v>
      </c>
      <c r="X33" s="45">
        <v>259759035</v>
      </c>
      <c r="Y33" s="45">
        <v>589167169</v>
      </c>
      <c r="Z33" s="14" t="s">
        <v>219</v>
      </c>
      <c r="AA33" t="b">
        <f t="shared" si="0"/>
        <v>1</v>
      </c>
    </row>
    <row r="34" spans="1:27" ht="12.75">
      <c r="A34" t="s">
        <v>506</v>
      </c>
      <c r="B34" s="48" t="s">
        <v>507</v>
      </c>
      <c r="C34" s="45">
        <v>1006799700</v>
      </c>
      <c r="D34" s="45">
        <v>5313</v>
      </c>
      <c r="E34" s="45">
        <v>341496739</v>
      </c>
      <c r="F34" s="45">
        <v>6459293</v>
      </c>
      <c r="G34" s="45">
        <v>333</v>
      </c>
      <c r="H34" s="45">
        <v>54</v>
      </c>
      <c r="I34" s="45">
        <v>18220081</v>
      </c>
      <c r="J34" s="45">
        <v>201663</v>
      </c>
      <c r="K34" s="45">
        <v>4826445</v>
      </c>
      <c r="L34" s="45">
        <v>53618300</v>
      </c>
      <c r="M34" s="45">
        <v>2966900</v>
      </c>
      <c r="N34" s="45">
        <v>5424164</v>
      </c>
      <c r="O34" s="45">
        <v>11679421</v>
      </c>
      <c r="P34" s="45">
        <v>17104097</v>
      </c>
      <c r="Q34" s="45">
        <v>461997103</v>
      </c>
      <c r="R34" s="45">
        <v>5483</v>
      </c>
      <c r="S34" s="45">
        <v>25030</v>
      </c>
      <c r="T34" s="45">
        <v>56562035</v>
      </c>
      <c r="U34" s="45">
        <v>53198505</v>
      </c>
      <c r="V34" s="45">
        <v>11668423</v>
      </c>
      <c r="W34" s="45">
        <v>5466296</v>
      </c>
      <c r="X34" s="45">
        <v>126925772</v>
      </c>
      <c r="Y34" s="45">
        <v>335071331</v>
      </c>
      <c r="Z34" s="14" t="s">
        <v>507</v>
      </c>
      <c r="AA34" t="b">
        <f t="shared" si="0"/>
        <v>1</v>
      </c>
    </row>
    <row r="35" spans="1:27" ht="12.75">
      <c r="A35" t="s">
        <v>192</v>
      </c>
      <c r="B35" s="48" t="s">
        <v>193</v>
      </c>
      <c r="C35" s="45">
        <v>2610226400</v>
      </c>
      <c r="D35" s="45">
        <v>11583</v>
      </c>
      <c r="E35" s="45">
        <v>795572672</v>
      </c>
      <c r="F35" s="45">
        <v>50570725</v>
      </c>
      <c r="G35" s="45">
        <v>1409</v>
      </c>
      <c r="H35" s="45">
        <v>420</v>
      </c>
      <c r="I35" s="45">
        <v>51390085</v>
      </c>
      <c r="J35" s="45">
        <v>753151</v>
      </c>
      <c r="K35" s="45">
        <v>18216236</v>
      </c>
      <c r="L35" s="45">
        <v>142501300</v>
      </c>
      <c r="M35" s="45">
        <v>4315100</v>
      </c>
      <c r="N35" s="45">
        <v>4680382</v>
      </c>
      <c r="O35" s="45">
        <v>14551359</v>
      </c>
      <c r="P35" s="45">
        <v>22875357</v>
      </c>
      <c r="Q35" s="45">
        <v>1105426367</v>
      </c>
      <c r="R35" s="45">
        <v>347533</v>
      </c>
      <c r="S35" s="45">
        <v>118182</v>
      </c>
      <c r="T35" s="45">
        <v>146756414</v>
      </c>
      <c r="U35" s="45">
        <v>122216856</v>
      </c>
      <c r="V35" s="45">
        <v>43045527</v>
      </c>
      <c r="W35" s="45">
        <v>18472514</v>
      </c>
      <c r="X35" s="45">
        <v>330957026</v>
      </c>
      <c r="Y35" s="45">
        <v>774469341</v>
      </c>
      <c r="Z35" s="14" t="s">
        <v>193</v>
      </c>
      <c r="AA35" t="b">
        <f t="shared" si="0"/>
        <v>1</v>
      </c>
    </row>
    <row r="36" spans="1:27" ht="12.75">
      <c r="A36" t="s">
        <v>228</v>
      </c>
      <c r="B36" s="48" t="s">
        <v>229</v>
      </c>
      <c r="C36" s="45">
        <v>2620605000</v>
      </c>
      <c r="D36" s="45">
        <v>11399</v>
      </c>
      <c r="E36" s="45">
        <v>802001151</v>
      </c>
      <c r="F36" s="45">
        <v>74949032</v>
      </c>
      <c r="G36" s="45">
        <v>1536</v>
      </c>
      <c r="H36" s="45">
        <v>560</v>
      </c>
      <c r="I36" s="45">
        <v>181121094</v>
      </c>
      <c r="J36" s="45">
        <v>4784607</v>
      </c>
      <c r="K36" s="45">
        <v>31722255</v>
      </c>
      <c r="L36" s="45">
        <v>114960000</v>
      </c>
      <c r="M36" s="45">
        <v>9450700</v>
      </c>
      <c r="N36" s="45">
        <v>8778437</v>
      </c>
      <c r="O36" s="45">
        <v>24174769</v>
      </c>
      <c r="P36" s="45">
        <v>52921362</v>
      </c>
      <c r="Q36" s="45">
        <v>1304863407</v>
      </c>
      <c r="R36" s="45">
        <v>1388992</v>
      </c>
      <c r="S36" s="45">
        <v>191275</v>
      </c>
      <c r="T36" s="45">
        <v>124360602</v>
      </c>
      <c r="U36" s="45">
        <v>110069436</v>
      </c>
      <c r="V36" s="45">
        <v>47464568</v>
      </c>
      <c r="W36" s="45">
        <v>34802842</v>
      </c>
      <c r="X36" s="45">
        <v>318277715</v>
      </c>
      <c r="Y36" s="45">
        <v>986585692</v>
      </c>
      <c r="Z36" s="14" t="s">
        <v>229</v>
      </c>
      <c r="AA36" t="b">
        <f t="shared" si="0"/>
        <v>1</v>
      </c>
    </row>
    <row r="37" spans="1:27" ht="12.75">
      <c r="A37" t="s">
        <v>284</v>
      </c>
      <c r="B37" s="48" t="s">
        <v>285</v>
      </c>
      <c r="C37" s="45">
        <v>660471300</v>
      </c>
      <c r="D37" s="45">
        <v>3562</v>
      </c>
      <c r="E37" s="45">
        <v>224926189</v>
      </c>
      <c r="F37" s="45">
        <v>4305066</v>
      </c>
      <c r="G37" s="45">
        <v>205</v>
      </c>
      <c r="H37" s="45">
        <v>35</v>
      </c>
      <c r="I37" s="45">
        <v>16554831</v>
      </c>
      <c r="J37" s="45">
        <v>393123</v>
      </c>
      <c r="K37" s="45">
        <v>6813353</v>
      </c>
      <c r="L37" s="45">
        <v>36005300</v>
      </c>
      <c r="M37" s="45">
        <v>1923100</v>
      </c>
      <c r="N37" s="45">
        <v>2610824</v>
      </c>
      <c r="O37" s="45">
        <v>7345017</v>
      </c>
      <c r="P37" s="45">
        <v>11608614</v>
      </c>
      <c r="Q37" s="45">
        <v>312485417</v>
      </c>
      <c r="R37" s="45">
        <v>95925</v>
      </c>
      <c r="S37" s="45">
        <v>39741</v>
      </c>
      <c r="T37" s="45">
        <v>37919427</v>
      </c>
      <c r="U37" s="45">
        <v>38100312</v>
      </c>
      <c r="V37" s="45">
        <v>8380692</v>
      </c>
      <c r="W37" s="45">
        <v>6281314</v>
      </c>
      <c r="X37" s="45">
        <v>90817411</v>
      </c>
      <c r="Y37" s="45">
        <v>221668006</v>
      </c>
      <c r="Z37" s="14" t="s">
        <v>285</v>
      </c>
      <c r="AA37" t="b">
        <f t="shared" si="0"/>
        <v>1</v>
      </c>
    </row>
    <row r="38" spans="1:27" ht="12.75">
      <c r="A38" t="s">
        <v>28</v>
      </c>
      <c r="B38" s="48" t="s">
        <v>29</v>
      </c>
      <c r="C38" s="45">
        <v>10208655300</v>
      </c>
      <c r="D38" s="45">
        <v>21465</v>
      </c>
      <c r="E38" s="45">
        <v>2988463974</v>
      </c>
      <c r="F38" s="45">
        <v>1087031727</v>
      </c>
      <c r="G38" s="45">
        <v>8663</v>
      </c>
      <c r="H38" s="45">
        <v>5434</v>
      </c>
      <c r="I38" s="45">
        <v>1571968261</v>
      </c>
      <c r="J38" s="45">
        <v>11983485</v>
      </c>
      <c r="K38" s="45">
        <v>66035144</v>
      </c>
      <c r="L38" s="45">
        <v>316680300</v>
      </c>
      <c r="M38" s="45">
        <v>10058800</v>
      </c>
      <c r="N38" s="45">
        <v>8074794</v>
      </c>
      <c r="O38" s="45">
        <v>49987343</v>
      </c>
      <c r="P38" s="45">
        <v>110233845</v>
      </c>
      <c r="Q38" s="45">
        <v>6220517673</v>
      </c>
      <c r="R38" s="45">
        <v>355826</v>
      </c>
      <c r="S38" s="45">
        <v>74872</v>
      </c>
      <c r="T38" s="45">
        <v>326654330</v>
      </c>
      <c r="U38" s="45">
        <v>253688057</v>
      </c>
      <c r="V38" s="45">
        <v>135540931</v>
      </c>
      <c r="W38" s="45">
        <v>169782381</v>
      </c>
      <c r="X38" s="45">
        <v>886096397</v>
      </c>
      <c r="Y38" s="45">
        <v>5334421276</v>
      </c>
      <c r="Z38" s="14" t="s">
        <v>29</v>
      </c>
      <c r="AA38" t="b">
        <f t="shared" si="0"/>
        <v>1</v>
      </c>
    </row>
    <row r="39" spans="1:27" ht="12.75">
      <c r="A39" t="s">
        <v>402</v>
      </c>
      <c r="B39" s="48" t="s">
        <v>403</v>
      </c>
      <c r="C39" s="45">
        <v>1563223900</v>
      </c>
      <c r="D39" s="45">
        <v>7528</v>
      </c>
      <c r="E39" s="45">
        <v>513497403</v>
      </c>
      <c r="F39" s="45">
        <v>15285203</v>
      </c>
      <c r="G39" s="45">
        <v>639</v>
      </c>
      <c r="H39" s="45">
        <v>117</v>
      </c>
      <c r="I39" s="45">
        <v>19423856</v>
      </c>
      <c r="J39" s="45">
        <v>200116</v>
      </c>
      <c r="K39" s="45">
        <v>9076119</v>
      </c>
      <c r="L39" s="45">
        <v>83252900</v>
      </c>
      <c r="M39" s="45">
        <v>1946200</v>
      </c>
      <c r="N39" s="45">
        <v>4672622</v>
      </c>
      <c r="O39" s="45">
        <v>10221740</v>
      </c>
      <c r="P39" s="45">
        <v>9623016</v>
      </c>
      <c r="Q39" s="45">
        <v>667199175</v>
      </c>
      <c r="R39" s="45">
        <v>21336</v>
      </c>
      <c r="S39" s="45">
        <v>13904</v>
      </c>
      <c r="T39" s="45">
        <v>85180161</v>
      </c>
      <c r="U39" s="45">
        <v>76193340</v>
      </c>
      <c r="V39" s="45">
        <v>18450170</v>
      </c>
      <c r="W39" s="45">
        <v>10517257</v>
      </c>
      <c r="X39" s="45">
        <v>190376168</v>
      </c>
      <c r="Y39" s="45">
        <v>476823007</v>
      </c>
      <c r="Z39" s="14" t="s">
        <v>403</v>
      </c>
      <c r="AA39" t="b">
        <f t="shared" si="0"/>
        <v>1</v>
      </c>
    </row>
    <row r="40" spans="1:27" ht="12.75">
      <c r="A40" t="s">
        <v>536</v>
      </c>
      <c r="B40" s="48" t="s">
        <v>537</v>
      </c>
      <c r="C40" s="45">
        <v>433041400</v>
      </c>
      <c r="D40" s="45">
        <v>2321</v>
      </c>
      <c r="E40" s="45">
        <v>144574970</v>
      </c>
      <c r="F40" s="45">
        <v>2462000</v>
      </c>
      <c r="G40" s="45">
        <v>107</v>
      </c>
      <c r="H40" s="45">
        <v>14</v>
      </c>
      <c r="I40" s="45">
        <v>7380464</v>
      </c>
      <c r="J40" s="45">
        <v>116910</v>
      </c>
      <c r="K40" s="45">
        <v>1389450</v>
      </c>
      <c r="L40" s="45">
        <v>23449700</v>
      </c>
      <c r="M40" s="45">
        <v>837900</v>
      </c>
      <c r="N40" s="45">
        <v>2333951</v>
      </c>
      <c r="O40" s="45">
        <v>4042031</v>
      </c>
      <c r="P40" s="45">
        <v>4928246</v>
      </c>
      <c r="Q40" s="45">
        <v>191515622</v>
      </c>
      <c r="R40" s="45">
        <v>5043</v>
      </c>
      <c r="S40" s="45">
        <v>9000</v>
      </c>
      <c r="T40" s="45">
        <v>24280152</v>
      </c>
      <c r="U40" s="45">
        <v>22822252</v>
      </c>
      <c r="V40" s="45">
        <v>3462571</v>
      </c>
      <c r="W40" s="45">
        <v>1598402</v>
      </c>
      <c r="X40" s="45">
        <v>52177420</v>
      </c>
      <c r="Y40" s="45">
        <v>139338202</v>
      </c>
      <c r="Z40" s="14" t="s">
        <v>537</v>
      </c>
      <c r="AA40" t="b">
        <f t="shared" si="0"/>
        <v>1</v>
      </c>
    </row>
    <row r="41" spans="1:27" ht="12.75">
      <c r="A41" t="s">
        <v>366</v>
      </c>
      <c r="B41" s="48" t="s">
        <v>367</v>
      </c>
      <c r="C41" s="45">
        <v>1169853400</v>
      </c>
      <c r="D41" s="45">
        <v>6011</v>
      </c>
      <c r="E41" s="45">
        <v>384642279</v>
      </c>
      <c r="F41" s="45">
        <v>9076213</v>
      </c>
      <c r="G41" s="45">
        <v>446</v>
      </c>
      <c r="H41" s="45">
        <v>78</v>
      </c>
      <c r="I41" s="45">
        <v>19860465</v>
      </c>
      <c r="J41" s="45">
        <v>488665</v>
      </c>
      <c r="K41" s="45">
        <v>12298506</v>
      </c>
      <c r="L41" s="45">
        <v>59177800</v>
      </c>
      <c r="M41" s="45">
        <v>2123200</v>
      </c>
      <c r="N41" s="45">
        <v>4954077</v>
      </c>
      <c r="O41" s="45">
        <v>11520541</v>
      </c>
      <c r="P41" s="45">
        <v>15526207</v>
      </c>
      <c r="Q41" s="45">
        <v>519667953</v>
      </c>
      <c r="R41" s="45">
        <v>207221</v>
      </c>
      <c r="S41" s="45">
        <v>9000</v>
      </c>
      <c r="T41" s="45">
        <v>61287272</v>
      </c>
      <c r="U41" s="45">
        <v>62606504</v>
      </c>
      <c r="V41" s="45">
        <v>15532039</v>
      </c>
      <c r="W41" s="45">
        <v>9135360</v>
      </c>
      <c r="X41" s="45">
        <v>148777396</v>
      </c>
      <c r="Y41" s="45">
        <v>370890557</v>
      </c>
      <c r="Z41" s="14" t="s">
        <v>367</v>
      </c>
      <c r="AA41" t="b">
        <f t="shared" si="0"/>
        <v>1</v>
      </c>
    </row>
    <row r="42" spans="1:27" ht="12.75">
      <c r="A42" t="s">
        <v>10</v>
      </c>
      <c r="B42" s="48" t="s">
        <v>11</v>
      </c>
      <c r="C42" s="45">
        <v>5677239500</v>
      </c>
      <c r="D42" s="45">
        <v>17941</v>
      </c>
      <c r="E42" s="45">
        <v>1778137205</v>
      </c>
      <c r="F42" s="45">
        <v>271973789</v>
      </c>
      <c r="G42" s="45">
        <v>5008</v>
      </c>
      <c r="H42" s="45">
        <v>2095</v>
      </c>
      <c r="I42" s="45">
        <v>230789646</v>
      </c>
      <c r="J42" s="45">
        <v>4620813</v>
      </c>
      <c r="K42" s="45">
        <v>47977366</v>
      </c>
      <c r="L42" s="45">
        <v>269202300</v>
      </c>
      <c r="M42" s="45">
        <v>12263500</v>
      </c>
      <c r="N42" s="45">
        <v>8693142</v>
      </c>
      <c r="O42" s="45">
        <v>39568768</v>
      </c>
      <c r="P42" s="45">
        <v>73688325</v>
      </c>
      <c r="Q42" s="45">
        <v>2736914854</v>
      </c>
      <c r="R42" s="45">
        <v>773679</v>
      </c>
      <c r="S42" s="45">
        <v>97897</v>
      </c>
      <c r="T42" s="45">
        <v>281407889</v>
      </c>
      <c r="U42" s="45">
        <v>235349101</v>
      </c>
      <c r="V42" s="45">
        <v>109038857</v>
      </c>
      <c r="W42" s="45">
        <v>64111472</v>
      </c>
      <c r="X42" s="45">
        <v>690778895</v>
      </c>
      <c r="Y42" s="45">
        <v>2046135959</v>
      </c>
      <c r="Z42" s="14" t="s">
        <v>11</v>
      </c>
      <c r="AA42" t="b">
        <f t="shared" si="0"/>
        <v>1</v>
      </c>
    </row>
    <row r="43" spans="1:27" ht="12.75">
      <c r="A43" t="s">
        <v>132</v>
      </c>
      <c r="B43" s="48" t="s">
        <v>133</v>
      </c>
      <c r="C43" s="45">
        <v>2791081100</v>
      </c>
      <c r="D43" s="45">
        <v>12710</v>
      </c>
      <c r="E43" s="45">
        <v>909009919</v>
      </c>
      <c r="F43" s="45">
        <v>41755405</v>
      </c>
      <c r="G43" s="45">
        <v>1351</v>
      </c>
      <c r="H43" s="45">
        <v>347</v>
      </c>
      <c r="I43" s="45">
        <v>73282156</v>
      </c>
      <c r="J43" s="45">
        <v>683684</v>
      </c>
      <c r="K43" s="45">
        <v>21672481</v>
      </c>
      <c r="L43" s="45">
        <v>152040900</v>
      </c>
      <c r="M43" s="45">
        <v>5634100</v>
      </c>
      <c r="N43" s="45">
        <v>8410052</v>
      </c>
      <c r="O43" s="45">
        <v>29194964</v>
      </c>
      <c r="P43" s="45">
        <v>34598923</v>
      </c>
      <c r="Q43" s="45">
        <v>1276282584</v>
      </c>
      <c r="R43" s="45">
        <v>250208</v>
      </c>
      <c r="S43" s="45">
        <v>40960</v>
      </c>
      <c r="T43" s="45">
        <v>157645307</v>
      </c>
      <c r="U43" s="45">
        <v>144300655</v>
      </c>
      <c r="V43" s="45">
        <v>29173243</v>
      </c>
      <c r="W43" s="45">
        <v>28350287</v>
      </c>
      <c r="X43" s="45">
        <v>359760660</v>
      </c>
      <c r="Y43" s="45">
        <v>916521924</v>
      </c>
      <c r="Z43" s="14" t="s">
        <v>133</v>
      </c>
      <c r="AA43" t="b">
        <f t="shared" si="0"/>
        <v>1</v>
      </c>
    </row>
    <row r="44" spans="1:27" ht="12.75">
      <c r="A44" t="s">
        <v>162</v>
      </c>
      <c r="B44" s="48" t="s">
        <v>163</v>
      </c>
      <c r="C44" s="45">
        <v>1503507800</v>
      </c>
      <c r="D44" s="45">
        <v>7174</v>
      </c>
      <c r="E44" s="45">
        <v>478532793</v>
      </c>
      <c r="F44" s="45">
        <v>15887377</v>
      </c>
      <c r="G44" s="45">
        <v>657</v>
      </c>
      <c r="H44" s="45">
        <v>132</v>
      </c>
      <c r="I44" s="45">
        <v>38078710</v>
      </c>
      <c r="J44" s="45">
        <v>412112</v>
      </c>
      <c r="K44" s="45">
        <v>11036943</v>
      </c>
      <c r="L44" s="45">
        <v>81627900</v>
      </c>
      <c r="M44" s="45">
        <v>2717100</v>
      </c>
      <c r="N44" s="45">
        <v>4796975</v>
      </c>
      <c r="O44" s="45">
        <v>13667523</v>
      </c>
      <c r="P44" s="45">
        <v>23888682</v>
      </c>
      <c r="Q44" s="45">
        <v>670646115</v>
      </c>
      <c r="R44" s="45">
        <v>19701</v>
      </c>
      <c r="S44" s="45">
        <v>71980</v>
      </c>
      <c r="T44" s="45">
        <v>84322226</v>
      </c>
      <c r="U44" s="45">
        <v>75221230</v>
      </c>
      <c r="V44" s="45">
        <v>14740296</v>
      </c>
      <c r="W44" s="45">
        <v>15558157</v>
      </c>
      <c r="X44" s="45">
        <v>189933590</v>
      </c>
      <c r="Y44" s="45">
        <v>480712525</v>
      </c>
      <c r="Z44" s="14" t="s">
        <v>163</v>
      </c>
      <c r="AA44" t="b">
        <f t="shared" si="0"/>
        <v>1</v>
      </c>
    </row>
    <row r="45" spans="1:27" ht="12.75">
      <c r="A45" t="s">
        <v>62</v>
      </c>
      <c r="B45" s="48" t="s">
        <v>63</v>
      </c>
      <c r="C45" s="45">
        <v>7043228000</v>
      </c>
      <c r="D45" s="45">
        <v>29920</v>
      </c>
      <c r="E45" s="45">
        <v>2207646305</v>
      </c>
      <c r="F45" s="45">
        <v>144678115</v>
      </c>
      <c r="G45" s="45">
        <v>4284</v>
      </c>
      <c r="H45" s="45">
        <v>1211</v>
      </c>
      <c r="I45" s="45">
        <v>186301933</v>
      </c>
      <c r="J45" s="45">
        <v>2720808</v>
      </c>
      <c r="K45" s="45">
        <v>60090130</v>
      </c>
      <c r="L45" s="45">
        <v>380033300</v>
      </c>
      <c r="M45" s="45">
        <v>19378300</v>
      </c>
      <c r="N45" s="45">
        <v>20122892</v>
      </c>
      <c r="O45" s="45">
        <v>63422544</v>
      </c>
      <c r="P45" s="45">
        <v>95250833</v>
      </c>
      <c r="Q45" s="45">
        <v>3179645160</v>
      </c>
      <c r="R45" s="45">
        <v>1362208</v>
      </c>
      <c r="S45" s="45">
        <v>95945</v>
      </c>
      <c r="T45" s="45">
        <v>399326459</v>
      </c>
      <c r="U45" s="45">
        <v>340255320</v>
      </c>
      <c r="V45" s="45">
        <v>111581225</v>
      </c>
      <c r="W45" s="45">
        <v>54352812</v>
      </c>
      <c r="X45" s="45">
        <v>906973969</v>
      </c>
      <c r="Y45" s="45">
        <v>2272671191</v>
      </c>
      <c r="Z45" s="14" t="s">
        <v>63</v>
      </c>
      <c r="AA45" t="b">
        <f t="shared" si="0"/>
        <v>1</v>
      </c>
    </row>
    <row r="46" spans="1:27" ht="12.75">
      <c r="A46" t="s">
        <v>78</v>
      </c>
      <c r="B46" s="48" t="s">
        <v>79</v>
      </c>
      <c r="C46" s="45">
        <v>15590254000</v>
      </c>
      <c r="D46" s="45">
        <v>70452</v>
      </c>
      <c r="E46" s="45">
        <v>5043142937</v>
      </c>
      <c r="F46" s="45">
        <v>251664618</v>
      </c>
      <c r="G46" s="45">
        <v>7809</v>
      </c>
      <c r="H46" s="45">
        <v>2131</v>
      </c>
      <c r="I46" s="45">
        <v>337219792</v>
      </c>
      <c r="J46" s="45">
        <v>6158433</v>
      </c>
      <c r="K46" s="45">
        <v>107229040</v>
      </c>
      <c r="L46" s="45">
        <v>863496400</v>
      </c>
      <c r="M46" s="45">
        <v>21775400</v>
      </c>
      <c r="N46" s="45">
        <v>38623555</v>
      </c>
      <c r="O46" s="45">
        <v>99859824</v>
      </c>
      <c r="P46" s="45">
        <v>117916467</v>
      </c>
      <c r="Q46" s="45">
        <v>6887086466</v>
      </c>
      <c r="R46" s="45">
        <v>2236338</v>
      </c>
      <c r="S46" s="45">
        <v>631851</v>
      </c>
      <c r="T46" s="45">
        <v>884965397</v>
      </c>
      <c r="U46" s="45">
        <v>780734824</v>
      </c>
      <c r="V46" s="45">
        <v>211690995</v>
      </c>
      <c r="W46" s="45">
        <v>115885533</v>
      </c>
      <c r="X46" s="45">
        <v>1996144938</v>
      </c>
      <c r="Y46" s="45">
        <v>4890941528</v>
      </c>
      <c r="Z46" s="14" t="s">
        <v>79</v>
      </c>
      <c r="AA46" t="b">
        <f t="shared" si="0"/>
        <v>1</v>
      </c>
    </row>
    <row r="47" spans="1:27" ht="12.75">
      <c r="A47" t="s">
        <v>240</v>
      </c>
      <c r="B47" s="48" t="s">
        <v>241</v>
      </c>
      <c r="C47" s="45">
        <v>5137157600</v>
      </c>
      <c r="D47" s="45">
        <v>22830</v>
      </c>
      <c r="E47" s="45">
        <v>1547510439</v>
      </c>
      <c r="F47" s="45">
        <v>86873045</v>
      </c>
      <c r="G47" s="45">
        <v>2752</v>
      </c>
      <c r="H47" s="45">
        <v>759</v>
      </c>
      <c r="I47" s="45">
        <v>121932755</v>
      </c>
      <c r="J47" s="45">
        <v>2120574</v>
      </c>
      <c r="K47" s="45">
        <v>45294191</v>
      </c>
      <c r="L47" s="45">
        <v>286786300</v>
      </c>
      <c r="M47" s="45">
        <v>13189900</v>
      </c>
      <c r="N47" s="45">
        <v>16841524</v>
      </c>
      <c r="O47" s="45">
        <v>38190839</v>
      </c>
      <c r="P47" s="45">
        <v>65614275</v>
      </c>
      <c r="Q47" s="45">
        <v>2224353842</v>
      </c>
      <c r="R47" s="45">
        <v>921400</v>
      </c>
      <c r="S47" s="45">
        <v>98876</v>
      </c>
      <c r="T47" s="45">
        <v>299900998</v>
      </c>
      <c r="U47" s="45">
        <v>247890382</v>
      </c>
      <c r="V47" s="45">
        <v>88254950</v>
      </c>
      <c r="W47" s="45">
        <v>41326475</v>
      </c>
      <c r="X47" s="45">
        <v>678393081</v>
      </c>
      <c r="Y47" s="45">
        <v>1545960761</v>
      </c>
      <c r="Z47" s="14" t="s">
        <v>241</v>
      </c>
      <c r="AA47" t="b">
        <f t="shared" si="0"/>
        <v>1</v>
      </c>
    </row>
    <row r="48" spans="1:27" ht="12.75">
      <c r="A48" t="s">
        <v>298</v>
      </c>
      <c r="B48" s="48" t="s">
        <v>299</v>
      </c>
      <c r="C48" s="45">
        <v>867184400</v>
      </c>
      <c r="D48" s="45">
        <v>4302</v>
      </c>
      <c r="E48" s="45">
        <v>281303512</v>
      </c>
      <c r="F48" s="45">
        <v>7051267</v>
      </c>
      <c r="G48" s="45">
        <v>354</v>
      </c>
      <c r="H48" s="45">
        <v>59</v>
      </c>
      <c r="I48" s="45">
        <v>21961096</v>
      </c>
      <c r="J48" s="45">
        <v>299635</v>
      </c>
      <c r="K48" s="45">
        <v>7513768</v>
      </c>
      <c r="L48" s="45">
        <v>49156900</v>
      </c>
      <c r="M48" s="45">
        <v>2907400</v>
      </c>
      <c r="N48" s="45">
        <v>3950025</v>
      </c>
      <c r="O48" s="45">
        <v>9999525</v>
      </c>
      <c r="P48" s="45">
        <v>10833403</v>
      </c>
      <c r="Q48" s="45">
        <v>394976531</v>
      </c>
      <c r="R48" s="45">
        <v>64410</v>
      </c>
      <c r="S48" s="45">
        <v>23345</v>
      </c>
      <c r="T48" s="45">
        <v>52051717</v>
      </c>
      <c r="U48" s="45">
        <v>47041894</v>
      </c>
      <c r="V48" s="45">
        <v>10573844</v>
      </c>
      <c r="W48" s="45">
        <v>8936000</v>
      </c>
      <c r="X48" s="45">
        <v>118691210</v>
      </c>
      <c r="Y48" s="45">
        <v>276285321</v>
      </c>
      <c r="Z48" s="14" t="s">
        <v>299</v>
      </c>
      <c r="AA48" t="b">
        <f t="shared" si="0"/>
        <v>1</v>
      </c>
    </row>
    <row r="49" spans="1:27" ht="12.75">
      <c r="A49" t="s">
        <v>435</v>
      </c>
      <c r="B49" s="48" t="s">
        <v>436</v>
      </c>
      <c r="C49" s="45">
        <v>2162367700</v>
      </c>
      <c r="D49" s="45">
        <v>9616</v>
      </c>
      <c r="E49" s="45">
        <v>702481452</v>
      </c>
      <c r="F49" s="45">
        <v>30083810</v>
      </c>
      <c r="G49" s="45">
        <v>1077</v>
      </c>
      <c r="H49" s="45">
        <v>222</v>
      </c>
      <c r="I49" s="45">
        <v>25228345</v>
      </c>
      <c r="J49" s="45">
        <v>331792</v>
      </c>
      <c r="K49" s="45">
        <v>11132663</v>
      </c>
      <c r="L49" s="45">
        <v>115242900</v>
      </c>
      <c r="M49" s="45">
        <v>2721700</v>
      </c>
      <c r="N49" s="45">
        <v>6032118</v>
      </c>
      <c r="O49" s="45">
        <v>19326227</v>
      </c>
      <c r="P49" s="45">
        <v>12482934</v>
      </c>
      <c r="Q49" s="45">
        <v>925063941</v>
      </c>
      <c r="R49" s="45">
        <v>55951</v>
      </c>
      <c r="S49" s="45">
        <v>76916</v>
      </c>
      <c r="T49" s="45">
        <v>117929541</v>
      </c>
      <c r="U49" s="45">
        <v>104142072</v>
      </c>
      <c r="V49" s="45">
        <v>23195961</v>
      </c>
      <c r="W49" s="45">
        <v>14546165</v>
      </c>
      <c r="X49" s="45">
        <v>259946606</v>
      </c>
      <c r="Y49" s="45">
        <v>665117335</v>
      </c>
      <c r="Z49" s="14" t="s">
        <v>436</v>
      </c>
      <c r="AA49" t="b">
        <f t="shared" si="0"/>
        <v>1</v>
      </c>
    </row>
    <row r="50" spans="1:27" ht="12.75">
      <c r="A50" t="s">
        <v>260</v>
      </c>
      <c r="B50" s="48" t="s">
        <v>261</v>
      </c>
      <c r="C50" s="45">
        <v>6734761600</v>
      </c>
      <c r="D50" s="45">
        <v>31782</v>
      </c>
      <c r="E50" s="45">
        <v>2089000979</v>
      </c>
      <c r="F50" s="45">
        <v>84903085</v>
      </c>
      <c r="G50" s="45">
        <v>2866</v>
      </c>
      <c r="H50" s="45">
        <v>648</v>
      </c>
      <c r="I50" s="45">
        <v>224473912</v>
      </c>
      <c r="J50" s="45">
        <v>3961281</v>
      </c>
      <c r="K50" s="45">
        <v>65657755</v>
      </c>
      <c r="L50" s="45">
        <v>369082900</v>
      </c>
      <c r="M50" s="45">
        <v>18042600</v>
      </c>
      <c r="N50" s="45">
        <v>21647506</v>
      </c>
      <c r="O50" s="45">
        <v>64600415</v>
      </c>
      <c r="P50" s="45">
        <v>101184964</v>
      </c>
      <c r="Q50" s="45">
        <v>3042555397</v>
      </c>
      <c r="R50" s="45">
        <v>1724859</v>
      </c>
      <c r="S50" s="45">
        <v>427515</v>
      </c>
      <c r="T50" s="45">
        <v>387010740</v>
      </c>
      <c r="U50" s="45">
        <v>338470965</v>
      </c>
      <c r="V50" s="45">
        <v>94050813</v>
      </c>
      <c r="W50" s="45">
        <v>68841479</v>
      </c>
      <c r="X50" s="45">
        <v>890526371</v>
      </c>
      <c r="Y50" s="45">
        <v>2152029026</v>
      </c>
      <c r="Z50" s="14" t="s">
        <v>261</v>
      </c>
      <c r="AA50" t="b">
        <f t="shared" si="0"/>
        <v>1</v>
      </c>
    </row>
    <row r="51" spans="1:27" ht="12.75">
      <c r="A51" t="s">
        <v>362</v>
      </c>
      <c r="B51" s="48" t="s">
        <v>363</v>
      </c>
      <c r="C51" s="45">
        <v>5013095300</v>
      </c>
      <c r="D51" s="45">
        <v>23965</v>
      </c>
      <c r="E51" s="45">
        <v>1606617203</v>
      </c>
      <c r="F51" s="45">
        <v>54834683</v>
      </c>
      <c r="G51" s="45">
        <v>2076</v>
      </c>
      <c r="H51" s="45">
        <v>447</v>
      </c>
      <c r="I51" s="45">
        <v>124123806</v>
      </c>
      <c r="J51" s="45">
        <v>2395322</v>
      </c>
      <c r="K51" s="45">
        <v>40649376</v>
      </c>
      <c r="L51" s="45">
        <v>280961400</v>
      </c>
      <c r="M51" s="45">
        <v>12313200</v>
      </c>
      <c r="N51" s="45">
        <v>19950809</v>
      </c>
      <c r="O51" s="45">
        <v>52834990</v>
      </c>
      <c r="P51" s="45">
        <v>57959772</v>
      </c>
      <c r="Q51" s="45">
        <v>2252640561</v>
      </c>
      <c r="R51" s="45">
        <v>592536</v>
      </c>
      <c r="S51" s="45">
        <v>74612</v>
      </c>
      <c r="T51" s="45">
        <v>293203570</v>
      </c>
      <c r="U51" s="45">
        <v>262135385</v>
      </c>
      <c r="V51" s="45">
        <v>54822365</v>
      </c>
      <c r="W51" s="45">
        <v>44944981</v>
      </c>
      <c r="X51" s="45">
        <v>655773449</v>
      </c>
      <c r="Y51" s="45">
        <v>1596867112</v>
      </c>
      <c r="Z51" s="14" t="s">
        <v>363</v>
      </c>
      <c r="AA51" t="b">
        <f t="shared" si="0"/>
        <v>1</v>
      </c>
    </row>
    <row r="52" spans="1:27" ht="12.75">
      <c r="A52" t="s">
        <v>458</v>
      </c>
      <c r="B52" s="48" t="s">
        <v>459</v>
      </c>
      <c r="C52" s="45">
        <v>9960653400</v>
      </c>
      <c r="D52" s="45">
        <v>42260</v>
      </c>
      <c r="E52" s="45">
        <v>3306719501</v>
      </c>
      <c r="F52" s="45">
        <v>201434794</v>
      </c>
      <c r="G52" s="45">
        <v>5669</v>
      </c>
      <c r="H52" s="45">
        <v>1750</v>
      </c>
      <c r="I52" s="45">
        <v>234470382</v>
      </c>
      <c r="J52" s="45">
        <v>3404786</v>
      </c>
      <c r="K52" s="45">
        <v>80863553</v>
      </c>
      <c r="L52" s="45">
        <v>543603100</v>
      </c>
      <c r="M52" s="45">
        <v>13186700</v>
      </c>
      <c r="N52" s="45">
        <v>25634044</v>
      </c>
      <c r="O52" s="45">
        <v>82143611</v>
      </c>
      <c r="P52" s="45">
        <v>84361418</v>
      </c>
      <c r="Q52" s="45">
        <v>4575821889</v>
      </c>
      <c r="R52" s="45">
        <v>1256632</v>
      </c>
      <c r="S52" s="45">
        <v>158994</v>
      </c>
      <c r="T52" s="45">
        <v>556655233</v>
      </c>
      <c r="U52" s="45">
        <v>507513538</v>
      </c>
      <c r="V52" s="45">
        <v>117161248</v>
      </c>
      <c r="W52" s="45">
        <v>97664390</v>
      </c>
      <c r="X52" s="45">
        <v>1280410035</v>
      </c>
      <c r="Y52" s="45">
        <v>3295411854</v>
      </c>
      <c r="Z52" s="14" t="s">
        <v>459</v>
      </c>
      <c r="AA52" t="b">
        <f t="shared" si="0"/>
        <v>1</v>
      </c>
    </row>
    <row r="53" spans="1:27" ht="12.75">
      <c r="A53" t="s">
        <v>388</v>
      </c>
      <c r="B53" s="48" t="s">
        <v>389</v>
      </c>
      <c r="C53" s="45">
        <v>1594940500</v>
      </c>
      <c r="D53" s="45">
        <v>8314</v>
      </c>
      <c r="E53" s="45">
        <v>522330263</v>
      </c>
      <c r="F53" s="45">
        <v>12090512</v>
      </c>
      <c r="G53" s="45">
        <v>512</v>
      </c>
      <c r="H53" s="45">
        <v>102</v>
      </c>
      <c r="I53" s="45">
        <v>23296661</v>
      </c>
      <c r="J53" s="45">
        <v>323393</v>
      </c>
      <c r="K53" s="45">
        <v>7553151</v>
      </c>
      <c r="L53" s="45">
        <v>85127000</v>
      </c>
      <c r="M53" s="45">
        <v>2056600</v>
      </c>
      <c r="N53" s="45">
        <v>10476977</v>
      </c>
      <c r="O53" s="45">
        <v>14352603</v>
      </c>
      <c r="P53" s="45">
        <v>11533889</v>
      </c>
      <c r="Q53" s="45">
        <v>689141049</v>
      </c>
      <c r="R53" s="45">
        <v>7783</v>
      </c>
      <c r="S53" s="45">
        <v>18123</v>
      </c>
      <c r="T53" s="45">
        <v>87161656</v>
      </c>
      <c r="U53" s="45">
        <v>79852993</v>
      </c>
      <c r="V53" s="45">
        <v>16874249</v>
      </c>
      <c r="W53" s="45">
        <v>10160933</v>
      </c>
      <c r="X53" s="45">
        <v>194075737</v>
      </c>
      <c r="Y53" s="45">
        <v>495065312</v>
      </c>
      <c r="Z53" s="14" t="s">
        <v>389</v>
      </c>
      <c r="AA53" t="b">
        <f t="shared" si="0"/>
        <v>1</v>
      </c>
    </row>
    <row r="54" spans="1:27" ht="12.75">
      <c r="A54" t="s">
        <v>94</v>
      </c>
      <c r="B54" s="48" t="s">
        <v>95</v>
      </c>
      <c r="C54" s="45">
        <v>3635230900</v>
      </c>
      <c r="D54" s="45">
        <v>16086</v>
      </c>
      <c r="E54" s="45">
        <v>1146888344</v>
      </c>
      <c r="F54" s="45">
        <v>66283625</v>
      </c>
      <c r="G54" s="45">
        <v>1981</v>
      </c>
      <c r="H54" s="45">
        <v>525</v>
      </c>
      <c r="I54" s="45">
        <v>57888874</v>
      </c>
      <c r="J54" s="45">
        <v>854263</v>
      </c>
      <c r="K54" s="45">
        <v>26117552</v>
      </c>
      <c r="L54" s="45">
        <v>196588900</v>
      </c>
      <c r="M54" s="45">
        <v>4527400</v>
      </c>
      <c r="N54" s="45">
        <v>9651089</v>
      </c>
      <c r="O54" s="45">
        <v>25667366</v>
      </c>
      <c r="P54" s="45">
        <v>31724405</v>
      </c>
      <c r="Q54" s="45">
        <v>1566191818</v>
      </c>
      <c r="R54" s="45">
        <v>337974</v>
      </c>
      <c r="S54" s="45">
        <v>104700</v>
      </c>
      <c r="T54" s="45">
        <v>201067406</v>
      </c>
      <c r="U54" s="45">
        <v>174355176</v>
      </c>
      <c r="V54" s="45">
        <v>41666908</v>
      </c>
      <c r="W54" s="45">
        <v>28639295</v>
      </c>
      <c r="X54" s="45">
        <v>446171459</v>
      </c>
      <c r="Y54" s="45">
        <v>1120020359</v>
      </c>
      <c r="Z54" s="14" t="s">
        <v>95</v>
      </c>
      <c r="AA54" t="b">
        <f t="shared" si="0"/>
        <v>1</v>
      </c>
    </row>
    <row r="55" spans="1:27" ht="12.75">
      <c r="A55" t="s">
        <v>74</v>
      </c>
      <c r="B55" s="48" t="s">
        <v>75</v>
      </c>
      <c r="C55" s="45">
        <v>2497804800</v>
      </c>
      <c r="D55" s="45">
        <v>12059</v>
      </c>
      <c r="E55" s="45">
        <v>792846361</v>
      </c>
      <c r="F55" s="45">
        <v>32600476</v>
      </c>
      <c r="G55" s="45">
        <v>1110</v>
      </c>
      <c r="H55" s="45">
        <v>288</v>
      </c>
      <c r="I55" s="45">
        <v>61443059</v>
      </c>
      <c r="J55" s="45">
        <v>1365441</v>
      </c>
      <c r="K55" s="45">
        <v>24543585</v>
      </c>
      <c r="L55" s="45">
        <v>128428700</v>
      </c>
      <c r="M55" s="45">
        <v>6068400</v>
      </c>
      <c r="N55" s="45">
        <v>8876182</v>
      </c>
      <c r="O55" s="45">
        <v>21219672</v>
      </c>
      <c r="P55" s="45">
        <v>29402254</v>
      </c>
      <c r="Q55" s="45">
        <v>1106794130</v>
      </c>
      <c r="R55" s="45">
        <v>704836</v>
      </c>
      <c r="S55" s="45">
        <v>72834</v>
      </c>
      <c r="T55" s="45">
        <v>134461982</v>
      </c>
      <c r="U55" s="45">
        <v>118734974</v>
      </c>
      <c r="V55" s="45">
        <v>34090869</v>
      </c>
      <c r="W55" s="45">
        <v>19544890</v>
      </c>
      <c r="X55" s="45">
        <v>307610385</v>
      </c>
      <c r="Y55" s="45">
        <v>799183745</v>
      </c>
      <c r="Z55" s="14" t="s">
        <v>75</v>
      </c>
      <c r="AA55" t="b">
        <f t="shared" si="0"/>
        <v>1</v>
      </c>
    </row>
    <row r="56" spans="1:27" ht="12.75">
      <c r="A56" t="s">
        <v>376</v>
      </c>
      <c r="B56" s="48" t="s">
        <v>377</v>
      </c>
      <c r="C56" s="45">
        <v>1773642100</v>
      </c>
      <c r="D56" s="45">
        <v>8271</v>
      </c>
      <c r="E56" s="45">
        <v>587033580</v>
      </c>
      <c r="F56" s="45">
        <v>20977626</v>
      </c>
      <c r="G56" s="45">
        <v>762</v>
      </c>
      <c r="H56" s="45">
        <v>161</v>
      </c>
      <c r="I56" s="45">
        <v>20707705</v>
      </c>
      <c r="J56" s="45">
        <v>386025</v>
      </c>
      <c r="K56" s="45">
        <v>15038850</v>
      </c>
      <c r="L56" s="45">
        <v>98823700</v>
      </c>
      <c r="M56" s="45">
        <v>2096700</v>
      </c>
      <c r="N56" s="45">
        <v>6548147</v>
      </c>
      <c r="O56" s="45">
        <v>14552617</v>
      </c>
      <c r="P56" s="45">
        <v>13639622</v>
      </c>
      <c r="Q56" s="45">
        <v>779804572</v>
      </c>
      <c r="R56" s="45">
        <v>81295</v>
      </c>
      <c r="S56" s="45">
        <v>14000</v>
      </c>
      <c r="T56" s="45">
        <v>100894020</v>
      </c>
      <c r="U56" s="45">
        <v>90790439</v>
      </c>
      <c r="V56" s="45">
        <v>26664878</v>
      </c>
      <c r="W56" s="45">
        <v>13899842</v>
      </c>
      <c r="X56" s="45">
        <v>232344474</v>
      </c>
      <c r="Y56" s="45">
        <v>547460098</v>
      </c>
      <c r="Z56" s="14" t="s">
        <v>377</v>
      </c>
      <c r="AA56" t="b">
        <f t="shared" si="0"/>
        <v>1</v>
      </c>
    </row>
    <row r="57" spans="1:27" ht="12.75">
      <c r="A57" t="s">
        <v>286</v>
      </c>
      <c r="B57" s="48" t="s">
        <v>287</v>
      </c>
      <c r="C57" s="45">
        <v>995205300</v>
      </c>
      <c r="D57" s="45">
        <v>5058</v>
      </c>
      <c r="E57" s="45">
        <v>334637935</v>
      </c>
      <c r="F57" s="45">
        <v>8941571</v>
      </c>
      <c r="G57" s="45">
        <v>352</v>
      </c>
      <c r="H57" s="45">
        <v>75</v>
      </c>
      <c r="I57" s="45">
        <v>18178348</v>
      </c>
      <c r="J57" s="45">
        <v>358206</v>
      </c>
      <c r="K57" s="45">
        <v>8217672</v>
      </c>
      <c r="L57" s="45">
        <v>54864200</v>
      </c>
      <c r="M57" s="45">
        <v>3437300</v>
      </c>
      <c r="N57" s="45">
        <v>4062642</v>
      </c>
      <c r="O57" s="45">
        <v>8942559</v>
      </c>
      <c r="P57" s="45">
        <v>15592999</v>
      </c>
      <c r="Q57" s="45">
        <v>457233432</v>
      </c>
      <c r="R57" s="45">
        <v>58857</v>
      </c>
      <c r="S57" s="45">
        <v>26158</v>
      </c>
      <c r="T57" s="45">
        <v>58288472</v>
      </c>
      <c r="U57" s="45">
        <v>53914588</v>
      </c>
      <c r="V57" s="45">
        <v>12285007</v>
      </c>
      <c r="W57" s="45">
        <v>7578694</v>
      </c>
      <c r="X57" s="45">
        <v>132151776</v>
      </c>
      <c r="Y57" s="45">
        <v>325081656</v>
      </c>
      <c r="Z57" s="14" t="s">
        <v>287</v>
      </c>
      <c r="AA57" t="b">
        <f t="shared" si="0"/>
        <v>1</v>
      </c>
    </row>
    <row r="58" spans="1:27" ht="12.75">
      <c r="A58" t="s">
        <v>444</v>
      </c>
      <c r="B58" s="48" t="s">
        <v>445</v>
      </c>
      <c r="C58" s="45">
        <v>1629352400</v>
      </c>
      <c r="D58" s="45">
        <v>7606</v>
      </c>
      <c r="E58" s="45">
        <v>543863320</v>
      </c>
      <c r="F58" s="45">
        <v>19093309</v>
      </c>
      <c r="G58" s="45">
        <v>726</v>
      </c>
      <c r="H58" s="45">
        <v>175</v>
      </c>
      <c r="I58" s="45">
        <v>37612319</v>
      </c>
      <c r="J58" s="45">
        <v>489208</v>
      </c>
      <c r="K58" s="45">
        <v>14193024</v>
      </c>
      <c r="L58" s="45">
        <v>90995700</v>
      </c>
      <c r="M58" s="45">
        <v>3195200</v>
      </c>
      <c r="N58" s="45">
        <v>5041739</v>
      </c>
      <c r="O58" s="45">
        <v>16226410</v>
      </c>
      <c r="P58" s="45">
        <v>19797269</v>
      </c>
      <c r="Q58" s="45">
        <v>750507498</v>
      </c>
      <c r="R58" s="45">
        <v>96277</v>
      </c>
      <c r="S58" s="45">
        <v>18518</v>
      </c>
      <c r="T58" s="45">
        <v>94167148</v>
      </c>
      <c r="U58" s="45">
        <v>86541669</v>
      </c>
      <c r="V58" s="45">
        <v>20600612</v>
      </c>
      <c r="W58" s="45">
        <v>18829246</v>
      </c>
      <c r="X58" s="45">
        <v>220253470</v>
      </c>
      <c r="Y58" s="45">
        <v>530254028</v>
      </c>
      <c r="Z58" s="14" t="s">
        <v>445</v>
      </c>
      <c r="AA58" t="b">
        <f t="shared" si="0"/>
        <v>1</v>
      </c>
    </row>
    <row r="59" spans="1:27" ht="12.75">
      <c r="A59" t="s">
        <v>118</v>
      </c>
      <c r="B59" s="48" t="s">
        <v>119</v>
      </c>
      <c r="C59" s="45">
        <v>4844454800</v>
      </c>
      <c r="D59" s="45">
        <v>22063</v>
      </c>
      <c r="E59" s="45">
        <v>1586533268</v>
      </c>
      <c r="F59" s="45">
        <v>57680064</v>
      </c>
      <c r="G59" s="45">
        <v>2077</v>
      </c>
      <c r="H59" s="45">
        <v>481</v>
      </c>
      <c r="I59" s="45">
        <v>129017323</v>
      </c>
      <c r="J59" s="45">
        <v>1369605</v>
      </c>
      <c r="K59" s="45">
        <v>42300466</v>
      </c>
      <c r="L59" s="45">
        <v>282020900</v>
      </c>
      <c r="M59" s="45">
        <v>7316400</v>
      </c>
      <c r="N59" s="45">
        <v>13060143</v>
      </c>
      <c r="O59" s="45">
        <v>41542452</v>
      </c>
      <c r="P59" s="45">
        <v>41120320</v>
      </c>
      <c r="Q59" s="45">
        <v>2201960941</v>
      </c>
      <c r="R59" s="45">
        <v>507338</v>
      </c>
      <c r="S59" s="45">
        <v>29198</v>
      </c>
      <c r="T59" s="45">
        <v>289246803</v>
      </c>
      <c r="U59" s="45">
        <v>264838959</v>
      </c>
      <c r="V59" s="45">
        <v>59705980</v>
      </c>
      <c r="W59" s="45">
        <v>51084087</v>
      </c>
      <c r="X59" s="45">
        <v>665412365</v>
      </c>
      <c r="Y59" s="45">
        <v>1536548576</v>
      </c>
      <c r="Z59" s="14" t="s">
        <v>119</v>
      </c>
      <c r="AA59" t="b">
        <f t="shared" si="0"/>
        <v>1</v>
      </c>
    </row>
    <row r="60" spans="1:27" ht="12.75">
      <c r="A60" t="s">
        <v>68</v>
      </c>
      <c r="B60" s="48" t="s">
        <v>69</v>
      </c>
      <c r="C60" s="45">
        <v>1798970900</v>
      </c>
      <c r="D60" s="45">
        <v>7819</v>
      </c>
      <c r="E60" s="45">
        <v>581953028</v>
      </c>
      <c r="F60" s="45">
        <v>32147796</v>
      </c>
      <c r="G60" s="45">
        <v>1028</v>
      </c>
      <c r="H60" s="45">
        <v>264</v>
      </c>
      <c r="I60" s="45">
        <v>49262464</v>
      </c>
      <c r="J60" s="45">
        <v>1027206</v>
      </c>
      <c r="K60" s="45">
        <v>18407009</v>
      </c>
      <c r="L60" s="45">
        <v>96575400</v>
      </c>
      <c r="M60" s="45">
        <v>4607600</v>
      </c>
      <c r="N60" s="45">
        <v>5320967</v>
      </c>
      <c r="O60" s="45">
        <v>16297840</v>
      </c>
      <c r="P60" s="45">
        <v>23401746</v>
      </c>
      <c r="Q60" s="45">
        <v>829001056</v>
      </c>
      <c r="R60" s="45">
        <v>600291</v>
      </c>
      <c r="S60" s="45">
        <v>36024</v>
      </c>
      <c r="T60" s="45">
        <v>101158339</v>
      </c>
      <c r="U60" s="45">
        <v>89615342</v>
      </c>
      <c r="V60" s="45">
        <v>30189161</v>
      </c>
      <c r="W60" s="45">
        <v>14651483</v>
      </c>
      <c r="X60" s="45">
        <v>236250640</v>
      </c>
      <c r="Y60" s="45">
        <v>592750416</v>
      </c>
      <c r="Z60" s="14" t="s">
        <v>69</v>
      </c>
      <c r="AA60" t="b">
        <f t="shared" si="0"/>
        <v>1</v>
      </c>
    </row>
    <row r="61" spans="1:27" ht="12.75">
      <c r="A61" t="s">
        <v>112</v>
      </c>
      <c r="B61" s="48" t="s">
        <v>113</v>
      </c>
      <c r="C61" s="45">
        <v>1626267500</v>
      </c>
      <c r="D61" s="45">
        <v>7275</v>
      </c>
      <c r="E61" s="45">
        <v>533398154</v>
      </c>
      <c r="F61" s="45">
        <v>22287984</v>
      </c>
      <c r="G61" s="45">
        <v>748</v>
      </c>
      <c r="H61" s="45">
        <v>193</v>
      </c>
      <c r="I61" s="45">
        <v>56718230</v>
      </c>
      <c r="J61" s="45">
        <v>396526</v>
      </c>
      <c r="K61" s="45">
        <v>13634121</v>
      </c>
      <c r="L61" s="45">
        <v>96143500</v>
      </c>
      <c r="M61" s="45">
        <v>1688800</v>
      </c>
      <c r="N61" s="45">
        <v>4441349</v>
      </c>
      <c r="O61" s="45">
        <v>13067487</v>
      </c>
      <c r="P61" s="45">
        <v>12199457</v>
      </c>
      <c r="Q61" s="45">
        <v>753975608</v>
      </c>
      <c r="R61" s="45">
        <v>112858</v>
      </c>
      <c r="S61" s="45">
        <v>0</v>
      </c>
      <c r="T61" s="45">
        <v>97798316</v>
      </c>
      <c r="U61" s="45">
        <v>90242860</v>
      </c>
      <c r="V61" s="45">
        <v>18914729</v>
      </c>
      <c r="W61" s="45">
        <v>18360039</v>
      </c>
      <c r="X61" s="45">
        <v>225428802</v>
      </c>
      <c r="Y61" s="45">
        <v>528546806</v>
      </c>
      <c r="Z61" s="14" t="s">
        <v>113</v>
      </c>
      <c r="AA61" t="b">
        <f t="shared" si="0"/>
        <v>1</v>
      </c>
    </row>
    <row r="62" spans="1:27" ht="12.75">
      <c r="A62" t="s">
        <v>176</v>
      </c>
      <c r="B62" s="48" t="s">
        <v>177</v>
      </c>
      <c r="C62" s="45">
        <v>8914366700</v>
      </c>
      <c r="D62" s="45">
        <v>44751</v>
      </c>
      <c r="E62" s="45">
        <v>2950573434</v>
      </c>
      <c r="F62" s="45">
        <v>104313818</v>
      </c>
      <c r="G62" s="45">
        <v>3660</v>
      </c>
      <c r="H62" s="45">
        <v>904</v>
      </c>
      <c r="I62" s="45">
        <v>303090666</v>
      </c>
      <c r="J62" s="45">
        <v>8093336</v>
      </c>
      <c r="K62" s="45">
        <v>96115165</v>
      </c>
      <c r="L62" s="45">
        <v>484771100</v>
      </c>
      <c r="M62" s="45">
        <v>28845500</v>
      </c>
      <c r="N62" s="45">
        <v>28804386</v>
      </c>
      <c r="O62" s="45">
        <v>94145299</v>
      </c>
      <c r="P62" s="45">
        <v>136576194</v>
      </c>
      <c r="Q62" s="45">
        <v>4235328898</v>
      </c>
      <c r="R62" s="45">
        <v>3103041</v>
      </c>
      <c r="S62" s="45">
        <v>3005005</v>
      </c>
      <c r="T62" s="45">
        <v>513408902</v>
      </c>
      <c r="U62" s="45">
        <v>480110030</v>
      </c>
      <c r="V62" s="45">
        <v>134286325</v>
      </c>
      <c r="W62" s="45">
        <v>86408649</v>
      </c>
      <c r="X62" s="45">
        <v>1220321952</v>
      </c>
      <c r="Y62" s="45">
        <v>3015006946</v>
      </c>
      <c r="Z62" s="14" t="s">
        <v>177</v>
      </c>
      <c r="AA62" t="b">
        <f t="shared" si="0"/>
        <v>1</v>
      </c>
    </row>
    <row r="63" spans="1:27" ht="12.75">
      <c r="A63" t="s">
        <v>378</v>
      </c>
      <c r="B63" s="48" t="s">
        <v>379</v>
      </c>
      <c r="C63" s="45">
        <v>1451358000</v>
      </c>
      <c r="D63" s="45">
        <v>6926</v>
      </c>
      <c r="E63" s="45">
        <v>481058272</v>
      </c>
      <c r="F63" s="45">
        <v>14827194</v>
      </c>
      <c r="G63" s="45">
        <v>792</v>
      </c>
      <c r="H63" s="45">
        <v>118</v>
      </c>
      <c r="I63" s="45">
        <v>23168723</v>
      </c>
      <c r="J63" s="45">
        <v>257230</v>
      </c>
      <c r="K63" s="45">
        <v>10241280</v>
      </c>
      <c r="L63" s="45">
        <v>79568500</v>
      </c>
      <c r="M63" s="45">
        <v>2000800</v>
      </c>
      <c r="N63" s="45">
        <v>5363368</v>
      </c>
      <c r="O63" s="45">
        <v>15025850</v>
      </c>
      <c r="P63" s="45">
        <v>12310998</v>
      </c>
      <c r="Q63" s="45">
        <v>643822215</v>
      </c>
      <c r="R63" s="45">
        <v>68304</v>
      </c>
      <c r="S63" s="45">
        <v>27093</v>
      </c>
      <c r="T63" s="45">
        <v>81544043</v>
      </c>
      <c r="U63" s="45">
        <v>72338854</v>
      </c>
      <c r="V63" s="45">
        <v>17997413</v>
      </c>
      <c r="W63" s="45">
        <v>9891525</v>
      </c>
      <c r="X63" s="45">
        <v>181867232</v>
      </c>
      <c r="Y63" s="45">
        <v>461954983</v>
      </c>
      <c r="Z63" s="14" t="s">
        <v>379</v>
      </c>
      <c r="AA63" t="b">
        <f t="shared" si="0"/>
        <v>1</v>
      </c>
    </row>
    <row r="64" spans="1:27" ht="12.75">
      <c r="A64" t="s">
        <v>296</v>
      </c>
      <c r="B64" s="48" t="s">
        <v>297</v>
      </c>
      <c r="C64" s="45">
        <v>908094500</v>
      </c>
      <c r="D64" s="45">
        <v>4436</v>
      </c>
      <c r="E64" s="45">
        <v>294672863</v>
      </c>
      <c r="F64" s="45">
        <v>9647609</v>
      </c>
      <c r="G64" s="45">
        <v>395</v>
      </c>
      <c r="H64" s="45">
        <v>90</v>
      </c>
      <c r="I64" s="45">
        <v>25145319</v>
      </c>
      <c r="J64" s="45">
        <v>348990</v>
      </c>
      <c r="K64" s="45">
        <v>8541325</v>
      </c>
      <c r="L64" s="45">
        <v>51328500</v>
      </c>
      <c r="M64" s="45">
        <v>2984300</v>
      </c>
      <c r="N64" s="45">
        <v>3624799</v>
      </c>
      <c r="O64" s="45">
        <v>10195765</v>
      </c>
      <c r="P64" s="45">
        <v>11635544</v>
      </c>
      <c r="Q64" s="45">
        <v>418125014</v>
      </c>
      <c r="R64" s="45">
        <v>107081</v>
      </c>
      <c r="S64" s="45">
        <v>10164</v>
      </c>
      <c r="T64" s="45">
        <v>54299873</v>
      </c>
      <c r="U64" s="45">
        <v>48850937</v>
      </c>
      <c r="V64" s="45">
        <v>10933772</v>
      </c>
      <c r="W64" s="45">
        <v>7508014</v>
      </c>
      <c r="X64" s="45">
        <v>121709841</v>
      </c>
      <c r="Y64" s="45">
        <v>296415173</v>
      </c>
      <c r="Z64" s="14" t="s">
        <v>297</v>
      </c>
      <c r="AA64" t="b">
        <f t="shared" si="0"/>
        <v>1</v>
      </c>
    </row>
    <row r="65" spans="1:27" ht="12.75">
      <c r="A65" t="s">
        <v>302</v>
      </c>
      <c r="B65" s="48" t="s">
        <v>303</v>
      </c>
      <c r="C65" s="45">
        <v>785805000</v>
      </c>
      <c r="D65" s="45">
        <v>4122</v>
      </c>
      <c r="E65" s="45">
        <v>262138215</v>
      </c>
      <c r="F65" s="45">
        <v>5508245</v>
      </c>
      <c r="G65" s="45">
        <v>241</v>
      </c>
      <c r="H65" s="45">
        <v>35</v>
      </c>
      <c r="I65" s="45">
        <v>14219926</v>
      </c>
      <c r="J65" s="45">
        <v>483120</v>
      </c>
      <c r="K65" s="45">
        <v>6124080</v>
      </c>
      <c r="L65" s="45">
        <v>41864900</v>
      </c>
      <c r="M65" s="45">
        <v>1999800</v>
      </c>
      <c r="N65" s="45">
        <v>3489172</v>
      </c>
      <c r="O65" s="45">
        <v>8534806</v>
      </c>
      <c r="P65" s="45">
        <v>10410410</v>
      </c>
      <c r="Q65" s="45">
        <v>354772674</v>
      </c>
      <c r="R65" s="45">
        <v>31320</v>
      </c>
      <c r="S65" s="45">
        <v>31881</v>
      </c>
      <c r="T65" s="45">
        <v>43857329</v>
      </c>
      <c r="U65" s="45">
        <v>40776092</v>
      </c>
      <c r="V65" s="45">
        <v>7892091</v>
      </c>
      <c r="W65" s="45">
        <v>5168745</v>
      </c>
      <c r="X65" s="45">
        <v>97757458</v>
      </c>
      <c r="Y65" s="45">
        <v>257015216</v>
      </c>
      <c r="Z65" s="14" t="s">
        <v>303</v>
      </c>
      <c r="AA65" t="b">
        <f t="shared" si="0"/>
        <v>1</v>
      </c>
    </row>
    <row r="66" spans="1:27" ht="12.75">
      <c r="A66" t="s">
        <v>564</v>
      </c>
      <c r="B66" s="48" t="s">
        <v>565</v>
      </c>
      <c r="C66" s="45">
        <v>3722132400</v>
      </c>
      <c r="D66" s="45">
        <v>15138</v>
      </c>
      <c r="E66" s="45">
        <v>1218165601</v>
      </c>
      <c r="F66" s="45">
        <v>66532645</v>
      </c>
      <c r="G66" s="45">
        <v>3026</v>
      </c>
      <c r="H66" s="45">
        <v>472</v>
      </c>
      <c r="I66" s="45">
        <v>52944737</v>
      </c>
      <c r="J66" s="45">
        <v>343314</v>
      </c>
      <c r="K66" s="45">
        <v>16434338</v>
      </c>
      <c r="L66" s="45">
        <v>201804800</v>
      </c>
      <c r="M66" s="45">
        <v>4275400</v>
      </c>
      <c r="N66" s="45">
        <v>10374327</v>
      </c>
      <c r="O66" s="45">
        <v>25238256</v>
      </c>
      <c r="P66" s="45">
        <v>26263433</v>
      </c>
      <c r="Q66" s="45">
        <v>1622376851</v>
      </c>
      <c r="R66" s="45">
        <v>73337</v>
      </c>
      <c r="S66" s="45">
        <v>14000</v>
      </c>
      <c r="T66" s="45">
        <v>206044846</v>
      </c>
      <c r="U66" s="45">
        <v>178091135</v>
      </c>
      <c r="V66" s="45">
        <v>33530508</v>
      </c>
      <c r="W66" s="45">
        <v>13853605</v>
      </c>
      <c r="X66" s="45">
        <v>431607431</v>
      </c>
      <c r="Y66" s="45">
        <v>1190769420</v>
      </c>
      <c r="Z66" s="14" t="s">
        <v>565</v>
      </c>
      <c r="AA66" t="b">
        <f t="shared" si="0"/>
        <v>1</v>
      </c>
    </row>
    <row r="67" spans="1:27" ht="12.75">
      <c r="A67" t="s">
        <v>480</v>
      </c>
      <c r="B67" s="48" t="s">
        <v>481</v>
      </c>
      <c r="C67" s="45">
        <v>16946119700</v>
      </c>
      <c r="D67" s="45">
        <v>71770</v>
      </c>
      <c r="E67" s="45">
        <v>5544231829</v>
      </c>
      <c r="F67" s="45">
        <v>339641787</v>
      </c>
      <c r="G67" s="45">
        <v>10474</v>
      </c>
      <c r="H67" s="45">
        <v>2928</v>
      </c>
      <c r="I67" s="45">
        <v>372997591</v>
      </c>
      <c r="J67" s="45">
        <v>4170576</v>
      </c>
      <c r="K67" s="45">
        <v>107298211</v>
      </c>
      <c r="L67" s="45">
        <v>931815900</v>
      </c>
      <c r="M67" s="45">
        <v>17161200</v>
      </c>
      <c r="N67" s="45">
        <v>35133101</v>
      </c>
      <c r="O67" s="45">
        <v>118544497</v>
      </c>
      <c r="P67" s="45">
        <v>101094609</v>
      </c>
      <c r="Q67" s="45">
        <v>7572089301</v>
      </c>
      <c r="R67" s="45">
        <v>1687168</v>
      </c>
      <c r="S67" s="45">
        <v>478940</v>
      </c>
      <c r="T67" s="45">
        <v>948692621</v>
      </c>
      <c r="U67" s="45">
        <v>832148378</v>
      </c>
      <c r="V67" s="45">
        <v>210605768</v>
      </c>
      <c r="W67" s="45">
        <v>144287299</v>
      </c>
      <c r="X67" s="45">
        <v>2137900174</v>
      </c>
      <c r="Y67" s="45">
        <v>5434189127</v>
      </c>
      <c r="Z67" s="14" t="s">
        <v>481</v>
      </c>
      <c r="AA67" t="b">
        <f t="shared" si="0"/>
        <v>1</v>
      </c>
    </row>
    <row r="68" spans="1:27" ht="12.75">
      <c r="A68" t="s">
        <v>326</v>
      </c>
      <c r="B68" s="48" t="s">
        <v>327</v>
      </c>
      <c r="C68" s="45">
        <v>95783384300</v>
      </c>
      <c r="D68" s="45">
        <v>379754</v>
      </c>
      <c r="E68" s="45">
        <v>30648182346</v>
      </c>
      <c r="F68" s="45">
        <v>2876489584</v>
      </c>
      <c r="G68" s="45">
        <v>67435</v>
      </c>
      <c r="H68" s="45">
        <v>22830</v>
      </c>
      <c r="I68" s="45">
        <v>2933173343</v>
      </c>
      <c r="J68" s="45">
        <v>37834645</v>
      </c>
      <c r="K68" s="45">
        <v>426285976</v>
      </c>
      <c r="L68" s="45">
        <v>5185677300</v>
      </c>
      <c r="M68" s="45">
        <v>138627600</v>
      </c>
      <c r="N68" s="45">
        <v>128242827</v>
      </c>
      <c r="O68" s="45">
        <v>495366211</v>
      </c>
      <c r="P68" s="45">
        <v>872560182</v>
      </c>
      <c r="Q68" s="45">
        <v>43742440014</v>
      </c>
      <c r="R68" s="45">
        <v>5654892</v>
      </c>
      <c r="S68" s="45">
        <v>12656776</v>
      </c>
      <c r="T68" s="45">
        <v>5322410589</v>
      </c>
      <c r="U68" s="45">
        <v>4573226029</v>
      </c>
      <c r="V68" s="45">
        <v>1257739487</v>
      </c>
      <c r="W68" s="45">
        <v>754453334</v>
      </c>
      <c r="X68" s="45">
        <v>11926141107</v>
      </c>
      <c r="Y68" s="45">
        <v>31816298907</v>
      </c>
      <c r="Z68" s="14" t="s">
        <v>327</v>
      </c>
      <c r="AA68" t="b">
        <f t="shared" si="0"/>
        <v>1</v>
      </c>
    </row>
    <row r="69" spans="1:27" ht="12.75">
      <c r="A69" t="s">
        <v>320</v>
      </c>
      <c r="B69" s="48" t="s">
        <v>321</v>
      </c>
      <c r="C69" s="45">
        <v>2172769400</v>
      </c>
      <c r="D69" s="45">
        <v>10084</v>
      </c>
      <c r="E69" s="45">
        <v>702847566</v>
      </c>
      <c r="F69" s="45">
        <v>25257214</v>
      </c>
      <c r="G69" s="45">
        <v>896</v>
      </c>
      <c r="H69" s="45">
        <v>193</v>
      </c>
      <c r="I69" s="45">
        <v>60633975</v>
      </c>
      <c r="J69" s="45">
        <v>765387</v>
      </c>
      <c r="K69" s="45">
        <v>18747690</v>
      </c>
      <c r="L69" s="45">
        <v>120500400</v>
      </c>
      <c r="M69" s="45">
        <v>6959000</v>
      </c>
      <c r="N69" s="45">
        <v>9150504</v>
      </c>
      <c r="O69" s="45">
        <v>21663330</v>
      </c>
      <c r="P69" s="45">
        <v>35358987</v>
      </c>
      <c r="Q69" s="45">
        <v>1001884053</v>
      </c>
      <c r="R69" s="45">
        <v>219321</v>
      </c>
      <c r="S69" s="45">
        <v>9000</v>
      </c>
      <c r="T69" s="45">
        <v>127424312</v>
      </c>
      <c r="U69" s="45">
        <v>114392491</v>
      </c>
      <c r="V69" s="45">
        <v>28474359</v>
      </c>
      <c r="W69" s="45">
        <v>19308145</v>
      </c>
      <c r="X69" s="45">
        <v>289827628</v>
      </c>
      <c r="Y69" s="45">
        <v>712056425</v>
      </c>
      <c r="Z69" s="14" t="s">
        <v>321</v>
      </c>
      <c r="AA69" t="b">
        <f t="shared" si="0"/>
        <v>1</v>
      </c>
    </row>
    <row r="70" spans="1:27" ht="12.75">
      <c r="A70" t="s">
        <v>116</v>
      </c>
      <c r="B70" s="48" t="s">
        <v>117</v>
      </c>
      <c r="C70" s="45">
        <v>1845030300</v>
      </c>
      <c r="D70" s="45">
        <v>7799</v>
      </c>
      <c r="E70" s="45">
        <v>596474096</v>
      </c>
      <c r="F70" s="45">
        <v>26807041</v>
      </c>
      <c r="G70" s="45">
        <v>958</v>
      </c>
      <c r="H70" s="45">
        <v>244</v>
      </c>
      <c r="I70" s="45">
        <v>41808017</v>
      </c>
      <c r="J70" s="45">
        <v>516063</v>
      </c>
      <c r="K70" s="45">
        <v>17322389</v>
      </c>
      <c r="L70" s="45">
        <v>108571200</v>
      </c>
      <c r="M70" s="45">
        <v>3094300</v>
      </c>
      <c r="N70" s="45">
        <v>3311615</v>
      </c>
      <c r="O70" s="45">
        <v>17103751</v>
      </c>
      <c r="P70" s="45">
        <v>17553327</v>
      </c>
      <c r="Q70" s="45">
        <v>832561799</v>
      </c>
      <c r="R70" s="45">
        <v>334090</v>
      </c>
      <c r="S70" s="45">
        <v>38089</v>
      </c>
      <c r="T70" s="45">
        <v>111644435</v>
      </c>
      <c r="U70" s="45">
        <v>99652497</v>
      </c>
      <c r="V70" s="45">
        <v>33485600</v>
      </c>
      <c r="W70" s="45">
        <v>16339703</v>
      </c>
      <c r="X70" s="45">
        <v>261494414</v>
      </c>
      <c r="Y70" s="45">
        <v>571067385</v>
      </c>
      <c r="Z70" s="14" t="s">
        <v>117</v>
      </c>
      <c r="AA70" t="b">
        <f t="shared" si="0"/>
        <v>1</v>
      </c>
    </row>
    <row r="71" spans="1:27" ht="12.75">
      <c r="A71" t="s">
        <v>390</v>
      </c>
      <c r="B71" s="48" t="s">
        <v>391</v>
      </c>
      <c r="C71" s="45">
        <v>1932496300</v>
      </c>
      <c r="D71" s="45">
        <v>9773</v>
      </c>
      <c r="E71" s="45">
        <v>642425307</v>
      </c>
      <c r="F71" s="45">
        <v>15103464</v>
      </c>
      <c r="G71" s="45">
        <v>634</v>
      </c>
      <c r="H71" s="45">
        <v>107</v>
      </c>
      <c r="I71" s="45">
        <v>50281334</v>
      </c>
      <c r="J71" s="45">
        <v>460234</v>
      </c>
      <c r="K71" s="45">
        <v>12829990</v>
      </c>
      <c r="L71" s="45">
        <v>103435000</v>
      </c>
      <c r="M71" s="45">
        <v>2542900</v>
      </c>
      <c r="N71" s="45">
        <v>9924729</v>
      </c>
      <c r="O71" s="45">
        <v>17998467</v>
      </c>
      <c r="P71" s="45">
        <v>13552609</v>
      </c>
      <c r="Q71" s="45">
        <v>868554034</v>
      </c>
      <c r="R71" s="45">
        <v>22667</v>
      </c>
      <c r="S71" s="45">
        <v>20901</v>
      </c>
      <c r="T71" s="45">
        <v>105961759</v>
      </c>
      <c r="U71" s="45">
        <v>97116791</v>
      </c>
      <c r="V71" s="45">
        <v>21970564</v>
      </c>
      <c r="W71" s="45">
        <v>16806406</v>
      </c>
      <c r="X71" s="45">
        <v>241899088</v>
      </c>
      <c r="Y71" s="45">
        <v>626654946</v>
      </c>
      <c r="Z71" s="14" t="s">
        <v>391</v>
      </c>
      <c r="AA71" t="b">
        <f t="shared" si="0"/>
        <v>1</v>
      </c>
    </row>
    <row r="72" spans="1:27" ht="12.75">
      <c r="A72" t="s">
        <v>400</v>
      </c>
      <c r="B72" s="48" t="s">
        <v>401</v>
      </c>
      <c r="C72" s="45">
        <v>2480518400</v>
      </c>
      <c r="D72" s="45">
        <v>11619</v>
      </c>
      <c r="E72" s="45">
        <v>796206741</v>
      </c>
      <c r="F72" s="45">
        <v>28113771</v>
      </c>
      <c r="G72" s="45">
        <v>1126</v>
      </c>
      <c r="H72" s="45">
        <v>238</v>
      </c>
      <c r="I72" s="45">
        <v>42034592</v>
      </c>
      <c r="J72" s="45">
        <v>531746</v>
      </c>
      <c r="K72" s="45">
        <v>20395150</v>
      </c>
      <c r="L72" s="45">
        <v>138512500</v>
      </c>
      <c r="M72" s="45">
        <v>4519000</v>
      </c>
      <c r="N72" s="45">
        <v>7283180</v>
      </c>
      <c r="O72" s="45">
        <v>20727956</v>
      </c>
      <c r="P72" s="45">
        <v>25197269</v>
      </c>
      <c r="Q72" s="45">
        <v>1083521905</v>
      </c>
      <c r="R72" s="45">
        <v>182348</v>
      </c>
      <c r="S72" s="45">
        <v>21722</v>
      </c>
      <c r="T72" s="45">
        <v>143002652</v>
      </c>
      <c r="U72" s="45">
        <v>125816968</v>
      </c>
      <c r="V72" s="45">
        <v>32143524</v>
      </c>
      <c r="W72" s="45">
        <v>17196589</v>
      </c>
      <c r="X72" s="45">
        <v>318363803</v>
      </c>
      <c r="Y72" s="45">
        <v>765158102</v>
      </c>
      <c r="Z72" s="14" t="s">
        <v>401</v>
      </c>
      <c r="AA72" t="b">
        <f t="shared" si="0"/>
        <v>1</v>
      </c>
    </row>
    <row r="73" spans="1:27" ht="12.75">
      <c r="A73" t="s">
        <v>427</v>
      </c>
      <c r="B73" s="48" t="s">
        <v>428</v>
      </c>
      <c r="C73" s="45">
        <v>2471812600</v>
      </c>
      <c r="D73" s="45">
        <v>11475</v>
      </c>
      <c r="E73" s="45">
        <v>795656173</v>
      </c>
      <c r="F73" s="45">
        <v>29357316</v>
      </c>
      <c r="G73" s="45">
        <v>1137</v>
      </c>
      <c r="H73" s="45">
        <v>242</v>
      </c>
      <c r="I73" s="45">
        <v>35489800</v>
      </c>
      <c r="J73" s="45">
        <v>440064</v>
      </c>
      <c r="K73" s="45">
        <v>22511129</v>
      </c>
      <c r="L73" s="45">
        <v>134330000</v>
      </c>
      <c r="M73" s="45">
        <v>3739100</v>
      </c>
      <c r="N73" s="45">
        <v>5670302</v>
      </c>
      <c r="O73" s="45">
        <v>19233864</v>
      </c>
      <c r="P73" s="45">
        <v>17598660</v>
      </c>
      <c r="Q73" s="45">
        <v>1064026408</v>
      </c>
      <c r="R73" s="45">
        <v>471071</v>
      </c>
      <c r="S73" s="45">
        <v>62443</v>
      </c>
      <c r="T73" s="45">
        <v>138027298</v>
      </c>
      <c r="U73" s="45">
        <v>121694046</v>
      </c>
      <c r="V73" s="45">
        <v>36778005</v>
      </c>
      <c r="W73" s="45">
        <v>15910490</v>
      </c>
      <c r="X73" s="45">
        <v>312943353</v>
      </c>
      <c r="Y73" s="45">
        <v>751083055</v>
      </c>
      <c r="Z73" s="14" t="s">
        <v>428</v>
      </c>
      <c r="AA73" t="b">
        <f t="shared" si="0"/>
        <v>1</v>
      </c>
    </row>
    <row r="74" spans="1:27" ht="12.75">
      <c r="A74" t="s">
        <v>256</v>
      </c>
      <c r="B74" s="48" t="s">
        <v>257</v>
      </c>
      <c r="C74" s="45">
        <v>15861920100</v>
      </c>
      <c r="D74" s="45">
        <v>70046</v>
      </c>
      <c r="E74" s="45">
        <v>4837464616</v>
      </c>
      <c r="F74" s="45">
        <v>285101206</v>
      </c>
      <c r="G74" s="45">
        <v>8617</v>
      </c>
      <c r="H74" s="45">
        <v>2377</v>
      </c>
      <c r="I74" s="45">
        <v>471494255</v>
      </c>
      <c r="J74" s="45">
        <v>7840766</v>
      </c>
      <c r="K74" s="45">
        <v>127843762</v>
      </c>
      <c r="L74" s="45">
        <v>869169400</v>
      </c>
      <c r="M74" s="45">
        <v>27365700</v>
      </c>
      <c r="N74" s="45">
        <v>32729453</v>
      </c>
      <c r="O74" s="45">
        <v>120555909</v>
      </c>
      <c r="P74" s="45">
        <v>156589770</v>
      </c>
      <c r="Q74" s="45">
        <v>6936154837</v>
      </c>
      <c r="R74" s="45">
        <v>3740582</v>
      </c>
      <c r="S74" s="45">
        <v>482835</v>
      </c>
      <c r="T74" s="45">
        <v>896251776</v>
      </c>
      <c r="U74" s="45">
        <v>756131588</v>
      </c>
      <c r="V74" s="45">
        <v>237950483</v>
      </c>
      <c r="W74" s="45">
        <v>155184763</v>
      </c>
      <c r="X74" s="45">
        <v>2049742027</v>
      </c>
      <c r="Y74" s="45">
        <v>4886412810</v>
      </c>
      <c r="Z74" s="14" t="s">
        <v>257</v>
      </c>
      <c r="AA74" t="b">
        <f t="shared" si="0"/>
        <v>1</v>
      </c>
    </row>
    <row r="75" spans="1:27" ht="12.75">
      <c r="A75" t="s">
        <v>372</v>
      </c>
      <c r="B75" s="48" t="s">
        <v>373</v>
      </c>
      <c r="C75" s="45">
        <v>2869105000</v>
      </c>
      <c r="D75" s="45">
        <v>10784</v>
      </c>
      <c r="E75" s="45">
        <v>942422743</v>
      </c>
      <c r="F75" s="45">
        <v>75823493</v>
      </c>
      <c r="G75" s="45">
        <v>2132</v>
      </c>
      <c r="H75" s="45">
        <v>663</v>
      </c>
      <c r="I75" s="45">
        <v>60603232</v>
      </c>
      <c r="J75" s="45">
        <v>711905</v>
      </c>
      <c r="K75" s="45">
        <v>25802001</v>
      </c>
      <c r="L75" s="45">
        <v>155221600</v>
      </c>
      <c r="M75" s="45">
        <v>2227100</v>
      </c>
      <c r="N75" s="45">
        <v>6009966</v>
      </c>
      <c r="O75" s="45">
        <v>18557887</v>
      </c>
      <c r="P75" s="45">
        <v>13675578</v>
      </c>
      <c r="Q75" s="45">
        <v>1301055505</v>
      </c>
      <c r="R75" s="45">
        <v>421501</v>
      </c>
      <c r="S75" s="45">
        <v>62519</v>
      </c>
      <c r="T75" s="45">
        <v>157420641</v>
      </c>
      <c r="U75" s="45">
        <v>137694963</v>
      </c>
      <c r="V75" s="45">
        <v>47035482</v>
      </c>
      <c r="W75" s="45">
        <v>31744497</v>
      </c>
      <c r="X75" s="45">
        <v>374379603</v>
      </c>
      <c r="Y75" s="45">
        <v>926675902</v>
      </c>
      <c r="Z75" s="14" t="s">
        <v>373</v>
      </c>
      <c r="AA75" t="b">
        <f t="shared" si="0"/>
        <v>1</v>
      </c>
    </row>
    <row r="76" spans="1:27" ht="12.75">
      <c r="A76" t="s">
        <v>18</v>
      </c>
      <c r="B76" s="48" t="s">
        <v>19</v>
      </c>
      <c r="C76" s="45">
        <v>13851263600</v>
      </c>
      <c r="D76" s="45">
        <v>56113</v>
      </c>
      <c r="E76" s="45">
        <v>4415411199</v>
      </c>
      <c r="F76" s="45">
        <v>299676852</v>
      </c>
      <c r="G76" s="45">
        <v>9054</v>
      </c>
      <c r="H76" s="45">
        <v>2623</v>
      </c>
      <c r="I76" s="45">
        <v>289193303</v>
      </c>
      <c r="J76" s="45">
        <v>5702573</v>
      </c>
      <c r="K76" s="45">
        <v>88335858</v>
      </c>
      <c r="L76" s="45">
        <v>762816500</v>
      </c>
      <c r="M76" s="45">
        <v>29615500</v>
      </c>
      <c r="N76" s="45">
        <v>16903940</v>
      </c>
      <c r="O76" s="45">
        <v>76515706</v>
      </c>
      <c r="P76" s="45">
        <v>162803195</v>
      </c>
      <c r="Q76" s="45">
        <v>6146974626</v>
      </c>
      <c r="R76" s="45">
        <v>1237999</v>
      </c>
      <c r="S76" s="45">
        <v>485856</v>
      </c>
      <c r="T76" s="45">
        <v>792177716</v>
      </c>
      <c r="U76" s="45">
        <v>687585125</v>
      </c>
      <c r="V76" s="45">
        <v>241355970</v>
      </c>
      <c r="W76" s="45">
        <v>93995633</v>
      </c>
      <c r="X76" s="45">
        <v>1816838299</v>
      </c>
      <c r="Y76" s="45">
        <v>4330136327</v>
      </c>
      <c r="Z76" s="14" t="s">
        <v>19</v>
      </c>
      <c r="AA76" t="b">
        <f aca="true" t="shared" si="1" ref="AA76:AA139">EXACT(B76,Z76)</f>
        <v>1</v>
      </c>
    </row>
    <row r="77" spans="1:27" ht="12.75">
      <c r="A77" t="s">
        <v>574</v>
      </c>
      <c r="B77" s="48" t="s">
        <v>575</v>
      </c>
      <c r="C77" s="45">
        <v>1465393300</v>
      </c>
      <c r="D77" s="45">
        <v>7721</v>
      </c>
      <c r="E77" s="45">
        <v>478178403</v>
      </c>
      <c r="F77" s="45">
        <v>11676102</v>
      </c>
      <c r="G77" s="45">
        <v>514</v>
      </c>
      <c r="H77" s="45">
        <v>97</v>
      </c>
      <c r="I77" s="45">
        <v>41071414</v>
      </c>
      <c r="J77" s="45">
        <v>446176</v>
      </c>
      <c r="K77" s="45">
        <v>10405424</v>
      </c>
      <c r="L77" s="45">
        <v>74190700</v>
      </c>
      <c r="M77" s="45">
        <v>2530300</v>
      </c>
      <c r="N77" s="45">
        <v>4609454</v>
      </c>
      <c r="O77" s="45">
        <v>10493404</v>
      </c>
      <c r="P77" s="45">
        <v>12068621</v>
      </c>
      <c r="Q77" s="45">
        <v>645669998</v>
      </c>
      <c r="R77" s="45">
        <v>140479</v>
      </c>
      <c r="S77" s="45">
        <v>24504</v>
      </c>
      <c r="T77" s="45">
        <v>76691326</v>
      </c>
      <c r="U77" s="45">
        <v>73286948</v>
      </c>
      <c r="V77" s="45">
        <v>17473041</v>
      </c>
      <c r="W77" s="45">
        <v>6588817</v>
      </c>
      <c r="X77" s="45">
        <v>174205115</v>
      </c>
      <c r="Y77" s="45">
        <v>471464883</v>
      </c>
      <c r="Z77" s="14" t="s">
        <v>575</v>
      </c>
      <c r="AA77" t="b">
        <f t="shared" si="1"/>
        <v>1</v>
      </c>
    </row>
    <row r="78" spans="1:27" ht="12.75">
      <c r="A78" t="s">
        <v>580</v>
      </c>
      <c r="B78" s="48" t="s">
        <v>424</v>
      </c>
      <c r="C78" s="45">
        <v>2050831400</v>
      </c>
      <c r="D78" s="45">
        <v>10199</v>
      </c>
      <c r="E78" s="45">
        <v>674091666</v>
      </c>
      <c r="F78" s="45">
        <v>19412098</v>
      </c>
      <c r="G78" s="45">
        <v>851</v>
      </c>
      <c r="H78" s="45">
        <v>156</v>
      </c>
      <c r="I78" s="45">
        <v>47915234</v>
      </c>
      <c r="J78" s="45">
        <v>669421</v>
      </c>
      <c r="K78" s="45">
        <v>20453484</v>
      </c>
      <c r="L78" s="45">
        <v>113704500</v>
      </c>
      <c r="M78" s="45">
        <v>6530000</v>
      </c>
      <c r="N78" s="45">
        <v>7161016</v>
      </c>
      <c r="O78" s="45">
        <v>20727560</v>
      </c>
      <c r="P78" s="45">
        <v>32995035</v>
      </c>
      <c r="Q78" s="45">
        <v>943660014</v>
      </c>
      <c r="R78" s="45">
        <v>326251</v>
      </c>
      <c r="S78" s="45">
        <v>53437</v>
      </c>
      <c r="T78" s="45">
        <v>120198299</v>
      </c>
      <c r="U78" s="45">
        <v>109294999</v>
      </c>
      <c r="V78" s="45">
        <v>29010850</v>
      </c>
      <c r="W78" s="45">
        <v>16075944</v>
      </c>
      <c r="X78" s="45">
        <v>274959780</v>
      </c>
      <c r="Y78" s="45">
        <v>668700234</v>
      </c>
      <c r="Z78" s="14" t="s">
        <v>424</v>
      </c>
      <c r="AA78" t="b">
        <f t="shared" si="1"/>
        <v>1</v>
      </c>
    </row>
    <row r="79" spans="1:27" ht="12.75">
      <c r="A79" t="s">
        <v>464</v>
      </c>
      <c r="B79" s="48" t="s">
        <v>465</v>
      </c>
      <c r="C79" s="45">
        <v>2480845900</v>
      </c>
      <c r="D79" s="45">
        <v>11768</v>
      </c>
      <c r="E79" s="45">
        <v>826108838</v>
      </c>
      <c r="F79" s="45">
        <v>26370888</v>
      </c>
      <c r="G79" s="45">
        <v>1098</v>
      </c>
      <c r="H79" s="45">
        <v>218</v>
      </c>
      <c r="I79" s="45">
        <v>47167365</v>
      </c>
      <c r="J79" s="45">
        <v>625376</v>
      </c>
      <c r="K79" s="45">
        <v>17131597</v>
      </c>
      <c r="L79" s="45">
        <v>135237100</v>
      </c>
      <c r="M79" s="45">
        <v>4718700</v>
      </c>
      <c r="N79" s="45">
        <v>9345554</v>
      </c>
      <c r="O79" s="45">
        <v>25083289</v>
      </c>
      <c r="P79" s="45">
        <v>25486985</v>
      </c>
      <c r="Q79" s="45">
        <v>1117275692</v>
      </c>
      <c r="R79" s="45">
        <v>91350</v>
      </c>
      <c r="S79" s="45">
        <v>28408</v>
      </c>
      <c r="T79" s="45">
        <v>139921841</v>
      </c>
      <c r="U79" s="45">
        <v>129388238</v>
      </c>
      <c r="V79" s="45">
        <v>28072732</v>
      </c>
      <c r="W79" s="45">
        <v>20240204</v>
      </c>
      <c r="X79" s="45">
        <v>317742773</v>
      </c>
      <c r="Y79" s="45">
        <v>799532919</v>
      </c>
      <c r="Z79" s="14" t="s">
        <v>465</v>
      </c>
      <c r="AA79" t="b">
        <f t="shared" si="1"/>
        <v>1</v>
      </c>
    </row>
    <row r="80" spans="1:27" ht="12.75">
      <c r="A80" t="s">
        <v>236</v>
      </c>
      <c r="B80" s="48" t="s">
        <v>237</v>
      </c>
      <c r="C80" s="45">
        <v>22845763300</v>
      </c>
      <c r="D80" s="45">
        <v>94178</v>
      </c>
      <c r="E80" s="45">
        <v>6989310779</v>
      </c>
      <c r="F80" s="45">
        <v>635592099</v>
      </c>
      <c r="G80" s="45">
        <v>14608</v>
      </c>
      <c r="H80" s="45">
        <v>4962</v>
      </c>
      <c r="I80" s="45">
        <v>713367954</v>
      </c>
      <c r="J80" s="45">
        <v>7610378</v>
      </c>
      <c r="K80" s="45">
        <v>120121149</v>
      </c>
      <c r="L80" s="45">
        <v>1194284900</v>
      </c>
      <c r="M80" s="45">
        <v>35080200</v>
      </c>
      <c r="N80" s="45">
        <v>46870256</v>
      </c>
      <c r="O80" s="45">
        <v>155662648</v>
      </c>
      <c r="P80" s="45">
        <v>206862018</v>
      </c>
      <c r="Q80" s="45">
        <v>10104762381</v>
      </c>
      <c r="R80" s="45">
        <v>2289763</v>
      </c>
      <c r="S80" s="45">
        <v>3090893</v>
      </c>
      <c r="T80" s="45">
        <v>1228943084</v>
      </c>
      <c r="U80" s="45">
        <v>1019948301</v>
      </c>
      <c r="V80" s="45">
        <v>347646986</v>
      </c>
      <c r="W80" s="45">
        <v>197307392</v>
      </c>
      <c r="X80" s="45">
        <v>2799226419</v>
      </c>
      <c r="Y80" s="45">
        <v>7305535962</v>
      </c>
      <c r="Z80" s="14" t="s">
        <v>237</v>
      </c>
      <c r="AA80" t="b">
        <f t="shared" si="1"/>
        <v>1</v>
      </c>
    </row>
    <row r="81" spans="1:27" ht="12.75">
      <c r="A81" t="s">
        <v>316</v>
      </c>
      <c r="B81" s="48" t="s">
        <v>317</v>
      </c>
      <c r="C81" s="45">
        <v>1505732900</v>
      </c>
      <c r="D81" s="45">
        <v>7214</v>
      </c>
      <c r="E81" s="45">
        <v>492971265</v>
      </c>
      <c r="F81" s="45">
        <v>17051371</v>
      </c>
      <c r="G81" s="45">
        <v>598</v>
      </c>
      <c r="H81" s="45">
        <v>132</v>
      </c>
      <c r="I81" s="45">
        <v>38219882</v>
      </c>
      <c r="J81" s="45">
        <v>360805</v>
      </c>
      <c r="K81" s="45">
        <v>11771764</v>
      </c>
      <c r="L81" s="45">
        <v>83457700</v>
      </c>
      <c r="M81" s="45">
        <v>4747100</v>
      </c>
      <c r="N81" s="45">
        <v>6003790</v>
      </c>
      <c r="O81" s="45">
        <v>15618852</v>
      </c>
      <c r="P81" s="45">
        <v>23519547</v>
      </c>
      <c r="Q81" s="45">
        <v>693722076</v>
      </c>
      <c r="R81" s="45">
        <v>91376</v>
      </c>
      <c r="S81" s="45">
        <v>39627</v>
      </c>
      <c r="T81" s="45">
        <v>88177916</v>
      </c>
      <c r="U81" s="45">
        <v>81244587</v>
      </c>
      <c r="V81" s="45">
        <v>15932865</v>
      </c>
      <c r="W81" s="45">
        <v>13530870</v>
      </c>
      <c r="X81" s="45">
        <v>199017241</v>
      </c>
      <c r="Y81" s="45">
        <v>494704835</v>
      </c>
      <c r="Z81" s="14" t="s">
        <v>317</v>
      </c>
      <c r="AA81" t="b">
        <f t="shared" si="1"/>
        <v>1</v>
      </c>
    </row>
    <row r="82" spans="1:27" ht="12.75">
      <c r="A82" t="s">
        <v>358</v>
      </c>
      <c r="B82" s="48" t="s">
        <v>359</v>
      </c>
      <c r="C82" s="45">
        <v>1433621600</v>
      </c>
      <c r="D82" s="45">
        <v>6874</v>
      </c>
      <c r="E82" s="45">
        <v>465172831</v>
      </c>
      <c r="F82" s="45">
        <v>17360133</v>
      </c>
      <c r="G82" s="45">
        <v>576</v>
      </c>
      <c r="H82" s="45">
        <v>158</v>
      </c>
      <c r="I82" s="45">
        <v>37108105</v>
      </c>
      <c r="J82" s="45">
        <v>561587</v>
      </c>
      <c r="K82" s="45">
        <v>13372141</v>
      </c>
      <c r="L82" s="45">
        <v>76849000</v>
      </c>
      <c r="M82" s="45">
        <v>4380400</v>
      </c>
      <c r="N82" s="45">
        <v>4720067</v>
      </c>
      <c r="O82" s="45">
        <v>11818005</v>
      </c>
      <c r="P82" s="45">
        <v>23240217</v>
      </c>
      <c r="Q82" s="45">
        <v>654582486</v>
      </c>
      <c r="R82" s="45">
        <v>247094</v>
      </c>
      <c r="S82" s="45">
        <v>46664</v>
      </c>
      <c r="T82" s="45">
        <v>81208713</v>
      </c>
      <c r="U82" s="45">
        <v>73672871</v>
      </c>
      <c r="V82" s="45">
        <v>18660609</v>
      </c>
      <c r="W82" s="45">
        <v>13170946</v>
      </c>
      <c r="X82" s="45">
        <v>187006897</v>
      </c>
      <c r="Y82" s="45">
        <v>467575589</v>
      </c>
      <c r="Z82" s="14" t="s">
        <v>359</v>
      </c>
      <c r="AA82" t="b">
        <f t="shared" si="1"/>
        <v>1</v>
      </c>
    </row>
    <row r="83" spans="1:27" ht="12.75">
      <c r="A83" t="s">
        <v>472</v>
      </c>
      <c r="B83" s="48" t="s">
        <v>473</v>
      </c>
      <c r="C83" s="45">
        <v>1653149000</v>
      </c>
      <c r="D83" s="45">
        <v>7604</v>
      </c>
      <c r="E83" s="45">
        <v>559082986</v>
      </c>
      <c r="F83" s="45">
        <v>15424325</v>
      </c>
      <c r="G83" s="45">
        <v>702</v>
      </c>
      <c r="H83" s="45">
        <v>136</v>
      </c>
      <c r="I83" s="45">
        <v>20779603</v>
      </c>
      <c r="J83" s="45">
        <v>279611</v>
      </c>
      <c r="K83" s="45">
        <v>9671074</v>
      </c>
      <c r="L83" s="45">
        <v>90337100</v>
      </c>
      <c r="M83" s="45">
        <v>1843900</v>
      </c>
      <c r="N83" s="45">
        <v>5847543</v>
      </c>
      <c r="O83" s="45">
        <v>14401438</v>
      </c>
      <c r="P83" s="45">
        <v>9871307</v>
      </c>
      <c r="Q83" s="45">
        <v>727538887</v>
      </c>
      <c r="R83" s="45">
        <v>26569</v>
      </c>
      <c r="S83" s="45">
        <v>31807</v>
      </c>
      <c r="T83" s="45">
        <v>92157475</v>
      </c>
      <c r="U83" s="45">
        <v>85003477</v>
      </c>
      <c r="V83" s="45">
        <v>19498581</v>
      </c>
      <c r="W83" s="45">
        <v>11330504</v>
      </c>
      <c r="X83" s="45">
        <v>208048413</v>
      </c>
      <c r="Y83" s="45">
        <v>519490474</v>
      </c>
      <c r="Z83" s="14" t="s">
        <v>473</v>
      </c>
      <c r="AA83" t="b">
        <f t="shared" si="1"/>
        <v>1</v>
      </c>
    </row>
    <row r="84" spans="1:27" ht="12.75">
      <c r="A84" t="s">
        <v>12</v>
      </c>
      <c r="B84" s="48" t="s">
        <v>13</v>
      </c>
      <c r="C84" s="45">
        <v>18434957200</v>
      </c>
      <c r="D84" s="45">
        <v>68123</v>
      </c>
      <c r="E84" s="45">
        <v>5908208990</v>
      </c>
      <c r="F84" s="45">
        <v>604562423</v>
      </c>
      <c r="G84" s="45">
        <v>14437</v>
      </c>
      <c r="H84" s="45">
        <v>5315</v>
      </c>
      <c r="I84" s="45">
        <v>468736044</v>
      </c>
      <c r="J84" s="45">
        <v>7766760</v>
      </c>
      <c r="K84" s="45">
        <v>120897445</v>
      </c>
      <c r="L84" s="45">
        <v>992029800</v>
      </c>
      <c r="M84" s="45">
        <v>37091000</v>
      </c>
      <c r="N84" s="45">
        <v>23756505</v>
      </c>
      <c r="O84" s="45">
        <v>82295459</v>
      </c>
      <c r="P84" s="45">
        <v>216205539</v>
      </c>
      <c r="Q84" s="45">
        <v>8461549965</v>
      </c>
      <c r="R84" s="45">
        <v>1386207</v>
      </c>
      <c r="S84" s="45">
        <v>429387</v>
      </c>
      <c r="T84" s="45">
        <v>1028798727</v>
      </c>
      <c r="U84" s="45">
        <v>881207467</v>
      </c>
      <c r="V84" s="45">
        <v>312903939</v>
      </c>
      <c r="W84" s="45">
        <v>161264952</v>
      </c>
      <c r="X84" s="45">
        <v>2385990679</v>
      </c>
      <c r="Y84" s="45">
        <v>6075559286</v>
      </c>
      <c r="Z84" s="14" t="s">
        <v>13</v>
      </c>
      <c r="AA84" t="b">
        <f t="shared" si="1"/>
        <v>1</v>
      </c>
    </row>
    <row r="85" spans="1:27" ht="12.75">
      <c r="A85" t="s">
        <v>488</v>
      </c>
      <c r="B85" s="48" t="s">
        <v>489</v>
      </c>
      <c r="C85" s="45">
        <v>6137465900</v>
      </c>
      <c r="D85" s="45">
        <v>28384</v>
      </c>
      <c r="E85" s="45">
        <v>2014238956</v>
      </c>
      <c r="F85" s="45">
        <v>88308019</v>
      </c>
      <c r="G85" s="45">
        <v>2853</v>
      </c>
      <c r="H85" s="45">
        <v>729</v>
      </c>
      <c r="I85" s="45">
        <v>119240313</v>
      </c>
      <c r="J85" s="45">
        <v>2452581</v>
      </c>
      <c r="K85" s="45">
        <v>47278576</v>
      </c>
      <c r="L85" s="45">
        <v>328203000</v>
      </c>
      <c r="M85" s="45">
        <v>12366900</v>
      </c>
      <c r="N85" s="45">
        <v>19967462</v>
      </c>
      <c r="O85" s="45">
        <v>52026821</v>
      </c>
      <c r="P85" s="45">
        <v>69546094</v>
      </c>
      <c r="Q85" s="45">
        <v>2753628722</v>
      </c>
      <c r="R85" s="45">
        <v>514136</v>
      </c>
      <c r="S85" s="45">
        <v>273531</v>
      </c>
      <c r="T85" s="45">
        <v>340470304</v>
      </c>
      <c r="U85" s="45">
        <v>309330296</v>
      </c>
      <c r="V85" s="45">
        <v>72388263</v>
      </c>
      <c r="W85" s="45">
        <v>60069903</v>
      </c>
      <c r="X85" s="45">
        <v>783046433</v>
      </c>
      <c r="Y85" s="45">
        <v>1970582289</v>
      </c>
      <c r="Z85" s="14" t="s">
        <v>489</v>
      </c>
      <c r="AA85" t="b">
        <f t="shared" si="1"/>
        <v>1</v>
      </c>
    </row>
    <row r="86" spans="1:27" ht="12.75">
      <c r="A86" t="s">
        <v>158</v>
      </c>
      <c r="B86" s="48" t="s">
        <v>159</v>
      </c>
      <c r="C86" s="45">
        <v>2090530900</v>
      </c>
      <c r="D86" s="45">
        <v>10790</v>
      </c>
      <c r="E86" s="45">
        <v>680005208</v>
      </c>
      <c r="F86" s="45">
        <v>16648337</v>
      </c>
      <c r="G86" s="45">
        <v>728</v>
      </c>
      <c r="H86" s="45">
        <v>132</v>
      </c>
      <c r="I86" s="45">
        <v>45673004</v>
      </c>
      <c r="J86" s="45">
        <v>665406</v>
      </c>
      <c r="K86" s="45">
        <v>10934446</v>
      </c>
      <c r="L86" s="45">
        <v>113285900</v>
      </c>
      <c r="M86" s="45">
        <v>4997600</v>
      </c>
      <c r="N86" s="45">
        <v>7018165</v>
      </c>
      <c r="O86" s="45">
        <v>21284707</v>
      </c>
      <c r="P86" s="45">
        <v>33625767</v>
      </c>
      <c r="Q86" s="45">
        <v>934138540</v>
      </c>
      <c r="R86" s="45">
        <v>2727</v>
      </c>
      <c r="S86" s="45">
        <v>56697</v>
      </c>
      <c r="T86" s="45">
        <v>118254030</v>
      </c>
      <c r="U86" s="45">
        <v>109092464</v>
      </c>
      <c r="V86" s="45">
        <v>22315831</v>
      </c>
      <c r="W86" s="45">
        <v>19897431</v>
      </c>
      <c r="X86" s="45">
        <v>269619180</v>
      </c>
      <c r="Y86" s="45">
        <v>664519360</v>
      </c>
      <c r="Z86" s="14" t="s">
        <v>159</v>
      </c>
      <c r="AA86" t="b">
        <f t="shared" si="1"/>
        <v>1</v>
      </c>
    </row>
    <row r="87" spans="1:27" ht="12.75">
      <c r="A87" t="s">
        <v>254</v>
      </c>
      <c r="B87" s="48" t="s">
        <v>255</v>
      </c>
      <c r="C87" s="45">
        <v>1612356300</v>
      </c>
      <c r="D87" s="45">
        <v>7685</v>
      </c>
      <c r="E87" s="45">
        <v>502499357</v>
      </c>
      <c r="F87" s="45">
        <v>14289689</v>
      </c>
      <c r="G87" s="45">
        <v>782</v>
      </c>
      <c r="H87" s="45">
        <v>112</v>
      </c>
      <c r="I87" s="45">
        <v>53914246</v>
      </c>
      <c r="J87" s="45">
        <v>421822</v>
      </c>
      <c r="K87" s="45">
        <v>13010203</v>
      </c>
      <c r="L87" s="45">
        <v>93547800</v>
      </c>
      <c r="M87" s="45">
        <v>2942100</v>
      </c>
      <c r="N87" s="45">
        <v>4444905</v>
      </c>
      <c r="O87" s="45">
        <v>18211072</v>
      </c>
      <c r="P87" s="45">
        <v>16586759</v>
      </c>
      <c r="Q87" s="45">
        <v>719867953</v>
      </c>
      <c r="R87" s="45">
        <v>95182</v>
      </c>
      <c r="S87" s="45">
        <v>11378</v>
      </c>
      <c r="T87" s="45">
        <v>96464731</v>
      </c>
      <c r="U87" s="45">
        <v>84615384</v>
      </c>
      <c r="V87" s="45">
        <v>20350968</v>
      </c>
      <c r="W87" s="45">
        <v>15968585</v>
      </c>
      <c r="X87" s="45">
        <v>217506228</v>
      </c>
      <c r="Y87" s="45">
        <v>502361725</v>
      </c>
      <c r="Z87" s="14" t="s">
        <v>255</v>
      </c>
      <c r="AA87" t="b">
        <f t="shared" si="1"/>
        <v>1</v>
      </c>
    </row>
    <row r="88" spans="1:27" ht="12.75">
      <c r="A88" t="s">
        <v>52</v>
      </c>
      <c r="B88" s="48" t="s">
        <v>53</v>
      </c>
      <c r="C88" s="45">
        <v>3880255200</v>
      </c>
      <c r="D88" s="45">
        <v>14188</v>
      </c>
      <c r="E88" s="45">
        <v>1249238239</v>
      </c>
      <c r="F88" s="45">
        <v>107725394</v>
      </c>
      <c r="G88" s="45">
        <v>2907</v>
      </c>
      <c r="H88" s="45">
        <v>932</v>
      </c>
      <c r="I88" s="45">
        <v>71374023</v>
      </c>
      <c r="J88" s="45">
        <v>1049540</v>
      </c>
      <c r="K88" s="45">
        <v>34204387</v>
      </c>
      <c r="L88" s="45">
        <v>210204600</v>
      </c>
      <c r="M88" s="45">
        <v>7224900</v>
      </c>
      <c r="N88" s="45">
        <v>5025088</v>
      </c>
      <c r="O88" s="45">
        <v>31092314</v>
      </c>
      <c r="P88" s="45">
        <v>39591005</v>
      </c>
      <c r="Q88" s="45">
        <v>1756729490</v>
      </c>
      <c r="R88" s="45">
        <v>538336</v>
      </c>
      <c r="S88" s="45">
        <v>92998</v>
      </c>
      <c r="T88" s="45">
        <v>217384077</v>
      </c>
      <c r="U88" s="45">
        <v>185811965</v>
      </c>
      <c r="V88" s="45">
        <v>77397724</v>
      </c>
      <c r="W88" s="45">
        <v>28637123</v>
      </c>
      <c r="X88" s="45">
        <v>509862223</v>
      </c>
      <c r="Y88" s="45">
        <v>1246867267</v>
      </c>
      <c r="Z88" s="14" t="s">
        <v>53</v>
      </c>
      <c r="AA88" t="b">
        <f t="shared" si="1"/>
        <v>1</v>
      </c>
    </row>
    <row r="89" spans="1:27" ht="12.75">
      <c r="A89" t="s">
        <v>404</v>
      </c>
      <c r="B89" s="48" t="s">
        <v>405</v>
      </c>
      <c r="C89" s="45">
        <v>1088863000</v>
      </c>
      <c r="D89" s="45">
        <v>5688</v>
      </c>
      <c r="E89" s="45">
        <v>360379066</v>
      </c>
      <c r="F89" s="45">
        <v>6835241</v>
      </c>
      <c r="G89" s="45">
        <v>322</v>
      </c>
      <c r="H89" s="45">
        <v>50</v>
      </c>
      <c r="I89" s="45">
        <v>15625260</v>
      </c>
      <c r="J89" s="45">
        <v>232001</v>
      </c>
      <c r="K89" s="45">
        <v>5429341</v>
      </c>
      <c r="L89" s="45">
        <v>57598000</v>
      </c>
      <c r="M89" s="45">
        <v>1219100</v>
      </c>
      <c r="N89" s="45">
        <v>4755806</v>
      </c>
      <c r="O89" s="45">
        <v>10476312</v>
      </c>
      <c r="P89" s="45">
        <v>7606614</v>
      </c>
      <c r="Q89" s="45">
        <v>470156741</v>
      </c>
      <c r="R89" s="45">
        <v>5268</v>
      </c>
      <c r="S89" s="45">
        <v>11070</v>
      </c>
      <c r="T89" s="45">
        <v>58800913</v>
      </c>
      <c r="U89" s="45">
        <v>53993283</v>
      </c>
      <c r="V89" s="45">
        <v>11042442</v>
      </c>
      <c r="W89" s="45">
        <v>6204766</v>
      </c>
      <c r="X89" s="45">
        <v>130057742</v>
      </c>
      <c r="Y89" s="45">
        <v>340098999</v>
      </c>
      <c r="Z89" s="14" t="s">
        <v>405</v>
      </c>
      <c r="AA89" t="b">
        <f t="shared" si="1"/>
        <v>1</v>
      </c>
    </row>
    <row r="90" spans="1:27" ht="12.75">
      <c r="A90" t="s">
        <v>516</v>
      </c>
      <c r="B90" s="48" t="s">
        <v>517</v>
      </c>
      <c r="C90" s="45">
        <v>1603086800</v>
      </c>
      <c r="D90" s="45">
        <v>8359</v>
      </c>
      <c r="E90" s="45">
        <v>535675784</v>
      </c>
      <c r="F90" s="45">
        <v>13082870</v>
      </c>
      <c r="G90" s="45">
        <v>524</v>
      </c>
      <c r="H90" s="45">
        <v>122</v>
      </c>
      <c r="I90" s="45">
        <v>37125077</v>
      </c>
      <c r="J90" s="45">
        <v>996470</v>
      </c>
      <c r="K90" s="45">
        <v>11552510</v>
      </c>
      <c r="L90" s="45">
        <v>85079500</v>
      </c>
      <c r="M90" s="45">
        <v>5091400</v>
      </c>
      <c r="N90" s="45">
        <v>8733176</v>
      </c>
      <c r="O90" s="45">
        <v>18512033</v>
      </c>
      <c r="P90" s="45">
        <v>23357699</v>
      </c>
      <c r="Q90" s="45">
        <v>739206519</v>
      </c>
      <c r="R90" s="45">
        <v>114621</v>
      </c>
      <c r="S90" s="45">
        <v>8160</v>
      </c>
      <c r="T90" s="45">
        <v>90136812</v>
      </c>
      <c r="U90" s="45">
        <v>86793365</v>
      </c>
      <c r="V90" s="45">
        <v>17723156</v>
      </c>
      <c r="W90" s="45">
        <v>9209246</v>
      </c>
      <c r="X90" s="45">
        <v>203985360</v>
      </c>
      <c r="Y90" s="45">
        <v>535221159</v>
      </c>
      <c r="Z90" s="14" t="s">
        <v>517</v>
      </c>
      <c r="AA90" t="b">
        <f t="shared" si="1"/>
        <v>1</v>
      </c>
    </row>
    <row r="91" spans="1:27" ht="12.75">
      <c r="A91" t="s">
        <v>494</v>
      </c>
      <c r="B91" s="48" t="s">
        <v>495</v>
      </c>
      <c r="C91" s="45">
        <v>4072117000</v>
      </c>
      <c r="D91" s="45">
        <v>19012</v>
      </c>
      <c r="E91" s="45">
        <v>1385716371</v>
      </c>
      <c r="F91" s="45">
        <v>51936003</v>
      </c>
      <c r="G91" s="45">
        <v>1949</v>
      </c>
      <c r="H91" s="45">
        <v>445</v>
      </c>
      <c r="I91" s="45">
        <v>81257700</v>
      </c>
      <c r="J91" s="45">
        <v>728362</v>
      </c>
      <c r="K91" s="45">
        <v>25360842</v>
      </c>
      <c r="L91" s="45">
        <v>215636600</v>
      </c>
      <c r="M91" s="45">
        <v>5866800</v>
      </c>
      <c r="N91" s="45">
        <v>8809579</v>
      </c>
      <c r="O91" s="45">
        <v>42452026</v>
      </c>
      <c r="P91" s="45">
        <v>33346314</v>
      </c>
      <c r="Q91" s="45">
        <v>1851110597</v>
      </c>
      <c r="R91" s="45">
        <v>71295</v>
      </c>
      <c r="S91" s="45">
        <v>355966</v>
      </c>
      <c r="T91" s="45">
        <v>221445405</v>
      </c>
      <c r="U91" s="45">
        <v>207143266</v>
      </c>
      <c r="V91" s="45">
        <v>41010651</v>
      </c>
      <c r="W91" s="45">
        <v>32041680</v>
      </c>
      <c r="X91" s="45">
        <v>502068263</v>
      </c>
      <c r="Y91" s="45">
        <v>1349042334</v>
      </c>
      <c r="Z91" s="14" t="s">
        <v>495</v>
      </c>
      <c r="AA91" t="b">
        <f t="shared" si="1"/>
        <v>1</v>
      </c>
    </row>
    <row r="92" spans="1:27" ht="12.75">
      <c r="A92" t="s">
        <v>266</v>
      </c>
      <c r="B92" s="48" t="s">
        <v>267</v>
      </c>
      <c r="C92" s="45">
        <v>7020347300</v>
      </c>
      <c r="D92" s="45">
        <v>24623</v>
      </c>
      <c r="E92" s="45">
        <v>2211330689</v>
      </c>
      <c r="F92" s="45">
        <v>251500226</v>
      </c>
      <c r="G92" s="45">
        <v>5567</v>
      </c>
      <c r="H92" s="45">
        <v>2075</v>
      </c>
      <c r="I92" s="45">
        <v>194838459</v>
      </c>
      <c r="J92" s="45">
        <v>3134172</v>
      </c>
      <c r="K92" s="45">
        <v>61353011</v>
      </c>
      <c r="L92" s="45">
        <v>370542600</v>
      </c>
      <c r="M92" s="45">
        <v>11216900</v>
      </c>
      <c r="N92" s="45">
        <v>10421104</v>
      </c>
      <c r="O92" s="45">
        <v>49040197</v>
      </c>
      <c r="P92" s="45">
        <v>67078956</v>
      </c>
      <c r="Q92" s="45">
        <v>3230456314</v>
      </c>
      <c r="R92" s="45">
        <v>1144273</v>
      </c>
      <c r="S92" s="45">
        <v>289447</v>
      </c>
      <c r="T92" s="45">
        <v>381695460</v>
      </c>
      <c r="U92" s="45">
        <v>319574734</v>
      </c>
      <c r="V92" s="45">
        <v>123716448</v>
      </c>
      <c r="W92" s="45">
        <v>72604218</v>
      </c>
      <c r="X92" s="45">
        <v>899024580</v>
      </c>
      <c r="Y92" s="45">
        <v>2331431734</v>
      </c>
      <c r="Z92" s="14" t="s">
        <v>267</v>
      </c>
      <c r="AA92" t="b">
        <f t="shared" si="1"/>
        <v>1</v>
      </c>
    </row>
    <row r="93" spans="1:27" ht="12.75">
      <c r="A93" t="s">
        <v>252</v>
      </c>
      <c r="B93" s="48" t="s">
        <v>253</v>
      </c>
      <c r="C93" s="45">
        <v>7852846700</v>
      </c>
      <c r="D93" s="45">
        <v>37579</v>
      </c>
      <c r="E93" s="45">
        <v>2434118690</v>
      </c>
      <c r="F93" s="45">
        <v>109253459</v>
      </c>
      <c r="G93" s="45">
        <v>3666</v>
      </c>
      <c r="H93" s="45">
        <v>932</v>
      </c>
      <c r="I93" s="45">
        <v>245592911</v>
      </c>
      <c r="J93" s="45">
        <v>3107766</v>
      </c>
      <c r="K93" s="45">
        <v>71651592</v>
      </c>
      <c r="L93" s="45">
        <v>427812500</v>
      </c>
      <c r="M93" s="45">
        <v>18470300</v>
      </c>
      <c r="N93" s="45">
        <v>22191193</v>
      </c>
      <c r="O93" s="45">
        <v>61759277</v>
      </c>
      <c r="P93" s="45">
        <v>97540471</v>
      </c>
      <c r="Q93" s="45">
        <v>3491498159</v>
      </c>
      <c r="R93" s="45">
        <v>1210811</v>
      </c>
      <c r="S93" s="45">
        <v>289685</v>
      </c>
      <c r="T93" s="45">
        <v>446159954</v>
      </c>
      <c r="U93" s="45">
        <v>384454566</v>
      </c>
      <c r="V93" s="45">
        <v>106191898</v>
      </c>
      <c r="W93" s="45">
        <v>78631765</v>
      </c>
      <c r="X93" s="45">
        <v>1016938679</v>
      </c>
      <c r="Y93" s="45">
        <v>2474559480</v>
      </c>
      <c r="Z93" s="14" t="s">
        <v>253</v>
      </c>
      <c r="AA93" t="b">
        <f t="shared" si="1"/>
        <v>1</v>
      </c>
    </row>
    <row r="94" spans="1:27" ht="12.75">
      <c r="A94" t="s">
        <v>238</v>
      </c>
      <c r="B94" s="48" t="s">
        <v>239</v>
      </c>
      <c r="C94" s="45">
        <v>4679776500</v>
      </c>
      <c r="D94" s="45">
        <v>18636</v>
      </c>
      <c r="E94" s="45">
        <v>1408957478</v>
      </c>
      <c r="F94" s="45">
        <v>153414490</v>
      </c>
      <c r="G94" s="45">
        <v>3144</v>
      </c>
      <c r="H94" s="45">
        <v>1182</v>
      </c>
      <c r="I94" s="45">
        <v>186787500</v>
      </c>
      <c r="J94" s="45">
        <v>2899783</v>
      </c>
      <c r="K94" s="45">
        <v>48532241</v>
      </c>
      <c r="L94" s="45">
        <v>221886900</v>
      </c>
      <c r="M94" s="45">
        <v>9880800</v>
      </c>
      <c r="N94" s="45">
        <v>10661122</v>
      </c>
      <c r="O94" s="45">
        <v>35929794</v>
      </c>
      <c r="P94" s="45">
        <v>60235760</v>
      </c>
      <c r="Q94" s="45">
        <v>2139185868</v>
      </c>
      <c r="R94" s="45">
        <v>1435862</v>
      </c>
      <c r="S94" s="45">
        <v>504987</v>
      </c>
      <c r="T94" s="45">
        <v>231698993</v>
      </c>
      <c r="U94" s="45">
        <v>192230501</v>
      </c>
      <c r="V94" s="45">
        <v>85479315</v>
      </c>
      <c r="W94" s="45">
        <v>62815168</v>
      </c>
      <c r="X94" s="45">
        <v>574164826</v>
      </c>
      <c r="Y94" s="45">
        <v>1565021042</v>
      </c>
      <c r="Z94" s="14" t="s">
        <v>239</v>
      </c>
      <c r="AA94" t="b">
        <f t="shared" si="1"/>
        <v>1</v>
      </c>
    </row>
    <row r="95" spans="1:27" ht="12.75">
      <c r="A95" t="s">
        <v>152</v>
      </c>
      <c r="B95" s="48" t="s">
        <v>153</v>
      </c>
      <c r="C95" s="45">
        <v>827336300</v>
      </c>
      <c r="D95" s="45">
        <v>4382</v>
      </c>
      <c r="E95" s="45">
        <v>267470883</v>
      </c>
      <c r="F95" s="45">
        <v>6494674</v>
      </c>
      <c r="G95" s="45">
        <v>265</v>
      </c>
      <c r="H95" s="45">
        <v>49</v>
      </c>
      <c r="I95" s="45">
        <v>25174485</v>
      </c>
      <c r="J95" s="45">
        <v>226087</v>
      </c>
      <c r="K95" s="45">
        <v>5561349</v>
      </c>
      <c r="L95" s="45">
        <v>44756700</v>
      </c>
      <c r="M95" s="45">
        <v>2312900</v>
      </c>
      <c r="N95" s="45">
        <v>3214438</v>
      </c>
      <c r="O95" s="45">
        <v>8416079</v>
      </c>
      <c r="P95" s="45">
        <v>14701426</v>
      </c>
      <c r="Q95" s="45">
        <v>378329021</v>
      </c>
      <c r="R95" s="45">
        <v>8391</v>
      </c>
      <c r="S95" s="45">
        <v>20454</v>
      </c>
      <c r="T95" s="45">
        <v>47055131</v>
      </c>
      <c r="U95" s="45">
        <v>43164898</v>
      </c>
      <c r="V95" s="45">
        <v>10250273</v>
      </c>
      <c r="W95" s="45">
        <v>8295453</v>
      </c>
      <c r="X95" s="45">
        <v>108794600</v>
      </c>
      <c r="Y95" s="45">
        <v>269534421</v>
      </c>
      <c r="Z95" s="14" t="s">
        <v>153</v>
      </c>
      <c r="AA95" t="b">
        <f t="shared" si="1"/>
        <v>1</v>
      </c>
    </row>
    <row r="96" spans="1:27" ht="12.75">
      <c r="A96" t="s">
        <v>212</v>
      </c>
      <c r="B96" s="48" t="s">
        <v>213</v>
      </c>
      <c r="C96" s="45">
        <v>2325483900</v>
      </c>
      <c r="D96" s="45">
        <v>11128</v>
      </c>
      <c r="E96" s="45">
        <v>706126432</v>
      </c>
      <c r="F96" s="45">
        <v>31452524</v>
      </c>
      <c r="G96" s="45">
        <v>1088</v>
      </c>
      <c r="H96" s="45">
        <v>253</v>
      </c>
      <c r="I96" s="45">
        <v>78658751</v>
      </c>
      <c r="J96" s="45">
        <v>1731995</v>
      </c>
      <c r="K96" s="45">
        <v>26061547</v>
      </c>
      <c r="L96" s="45">
        <v>127538900</v>
      </c>
      <c r="M96" s="45">
        <v>9252500</v>
      </c>
      <c r="N96" s="45">
        <v>10129476</v>
      </c>
      <c r="O96" s="45">
        <v>22064732</v>
      </c>
      <c r="P96" s="45">
        <v>40743306</v>
      </c>
      <c r="Q96" s="45">
        <v>1053760163</v>
      </c>
      <c r="R96" s="45">
        <v>559754</v>
      </c>
      <c r="S96" s="45">
        <v>66947</v>
      </c>
      <c r="T96" s="45">
        <v>136761743</v>
      </c>
      <c r="U96" s="45">
        <v>115486929</v>
      </c>
      <c r="V96" s="45">
        <v>40614568</v>
      </c>
      <c r="W96" s="45">
        <v>19954395</v>
      </c>
      <c r="X96" s="45">
        <v>313444336</v>
      </c>
      <c r="Y96" s="45">
        <v>740315827</v>
      </c>
      <c r="Z96" s="14" t="s">
        <v>213</v>
      </c>
      <c r="AA96" t="b">
        <f t="shared" si="1"/>
        <v>1</v>
      </c>
    </row>
    <row r="97" spans="1:27" ht="12.75">
      <c r="A97" t="s">
        <v>214</v>
      </c>
      <c r="B97" s="48" t="s">
        <v>215</v>
      </c>
      <c r="C97" s="45">
        <v>2554014800</v>
      </c>
      <c r="D97" s="45">
        <v>11204</v>
      </c>
      <c r="E97" s="45">
        <v>799715865</v>
      </c>
      <c r="F97" s="45">
        <v>44318926</v>
      </c>
      <c r="G97" s="45">
        <v>1415</v>
      </c>
      <c r="H97" s="45">
        <v>420</v>
      </c>
      <c r="I97" s="45">
        <v>67793210</v>
      </c>
      <c r="J97" s="45">
        <v>1477304</v>
      </c>
      <c r="K97" s="45">
        <v>29723775</v>
      </c>
      <c r="L97" s="45">
        <v>139135900</v>
      </c>
      <c r="M97" s="45">
        <v>7312400</v>
      </c>
      <c r="N97" s="45">
        <v>8304635</v>
      </c>
      <c r="O97" s="45">
        <v>22246568</v>
      </c>
      <c r="P97" s="45">
        <v>39842245</v>
      </c>
      <c r="Q97" s="45">
        <v>1159870828</v>
      </c>
      <c r="R97" s="45">
        <v>636470</v>
      </c>
      <c r="S97" s="45">
        <v>102071</v>
      </c>
      <c r="T97" s="45">
        <v>146414445</v>
      </c>
      <c r="U97" s="45">
        <v>125495358</v>
      </c>
      <c r="V97" s="45">
        <v>48660061</v>
      </c>
      <c r="W97" s="45">
        <v>23927456</v>
      </c>
      <c r="X97" s="45">
        <v>345235861</v>
      </c>
      <c r="Y97" s="45">
        <v>814634967</v>
      </c>
      <c r="Z97" s="14" t="s">
        <v>215</v>
      </c>
      <c r="AA97" t="b">
        <f t="shared" si="1"/>
        <v>1</v>
      </c>
    </row>
    <row r="98" spans="1:27" ht="12.75">
      <c r="A98" t="s">
        <v>554</v>
      </c>
      <c r="B98" s="48" t="s">
        <v>555</v>
      </c>
      <c r="C98" s="45">
        <v>854138000</v>
      </c>
      <c r="D98" s="45">
        <v>4179</v>
      </c>
      <c r="E98" s="45">
        <v>278680356</v>
      </c>
      <c r="F98" s="45">
        <v>9439258</v>
      </c>
      <c r="G98" s="45">
        <v>431</v>
      </c>
      <c r="H98" s="45">
        <v>70</v>
      </c>
      <c r="I98" s="45">
        <v>11326136</v>
      </c>
      <c r="J98" s="45">
        <v>133559</v>
      </c>
      <c r="K98" s="45">
        <v>2874896</v>
      </c>
      <c r="L98" s="45">
        <v>45581900</v>
      </c>
      <c r="M98" s="45">
        <v>1633500</v>
      </c>
      <c r="N98" s="45">
        <v>3790730</v>
      </c>
      <c r="O98" s="45">
        <v>9025366</v>
      </c>
      <c r="P98" s="45">
        <v>6646436</v>
      </c>
      <c r="Q98" s="45">
        <v>369132137</v>
      </c>
      <c r="R98" s="45">
        <v>0</v>
      </c>
      <c r="S98" s="45">
        <v>0</v>
      </c>
      <c r="T98" s="45">
        <v>47197128</v>
      </c>
      <c r="U98" s="45">
        <v>42658251</v>
      </c>
      <c r="V98" s="45">
        <v>7641619</v>
      </c>
      <c r="W98" s="45">
        <v>4153420</v>
      </c>
      <c r="X98" s="45">
        <v>101650418</v>
      </c>
      <c r="Y98" s="45">
        <v>267481719</v>
      </c>
      <c r="Z98" s="14" t="s">
        <v>555</v>
      </c>
      <c r="AA98" t="b">
        <f t="shared" si="1"/>
        <v>1</v>
      </c>
    </row>
    <row r="99" spans="1:27" ht="12.75">
      <c r="A99" t="s">
        <v>8</v>
      </c>
      <c r="B99" s="48" t="s">
        <v>9</v>
      </c>
      <c r="C99" s="45">
        <v>13195166600</v>
      </c>
      <c r="D99" s="45">
        <v>48247</v>
      </c>
      <c r="E99" s="45">
        <v>4054569575</v>
      </c>
      <c r="F99" s="45">
        <v>423415982</v>
      </c>
      <c r="G99" s="45">
        <v>10404</v>
      </c>
      <c r="H99" s="45">
        <v>3802</v>
      </c>
      <c r="I99" s="45">
        <v>333810010</v>
      </c>
      <c r="J99" s="45">
        <v>2936727</v>
      </c>
      <c r="K99" s="45">
        <v>75348810</v>
      </c>
      <c r="L99" s="45">
        <v>674876400</v>
      </c>
      <c r="M99" s="45">
        <v>18723700</v>
      </c>
      <c r="N99" s="45">
        <v>14426948</v>
      </c>
      <c r="O99" s="45">
        <v>59734298</v>
      </c>
      <c r="P99" s="45">
        <v>111603944</v>
      </c>
      <c r="Q99" s="45">
        <v>5769446394</v>
      </c>
      <c r="R99" s="45">
        <v>699152</v>
      </c>
      <c r="S99" s="45">
        <v>171525</v>
      </c>
      <c r="T99" s="45">
        <v>693400424</v>
      </c>
      <c r="U99" s="45">
        <v>569352056</v>
      </c>
      <c r="V99" s="45">
        <v>199104585</v>
      </c>
      <c r="W99" s="45">
        <v>109021221</v>
      </c>
      <c r="X99" s="45">
        <v>1571748963</v>
      </c>
      <c r="Y99" s="45">
        <v>4197697431</v>
      </c>
      <c r="Z99" s="14" t="s">
        <v>9</v>
      </c>
      <c r="AA99" t="b">
        <f t="shared" si="1"/>
        <v>1</v>
      </c>
    </row>
    <row r="100" spans="1:27" ht="12.75">
      <c r="A100" t="s">
        <v>122</v>
      </c>
      <c r="B100" s="48" t="s">
        <v>123</v>
      </c>
      <c r="C100" s="45">
        <v>22417869800</v>
      </c>
      <c r="D100" s="45">
        <v>96764</v>
      </c>
      <c r="E100" s="45">
        <v>7207082518</v>
      </c>
      <c r="F100" s="45">
        <v>434788595</v>
      </c>
      <c r="G100" s="45">
        <v>12253</v>
      </c>
      <c r="H100" s="45">
        <v>3679</v>
      </c>
      <c r="I100" s="45">
        <v>643439402</v>
      </c>
      <c r="J100" s="45">
        <v>6005998</v>
      </c>
      <c r="K100" s="45">
        <v>158983496</v>
      </c>
      <c r="L100" s="45">
        <v>1258818000</v>
      </c>
      <c r="M100" s="45">
        <v>27134400</v>
      </c>
      <c r="N100" s="45">
        <v>56203563</v>
      </c>
      <c r="O100" s="45">
        <v>180622916</v>
      </c>
      <c r="P100" s="45">
        <v>166083613</v>
      </c>
      <c r="Q100" s="45">
        <v>10139162501</v>
      </c>
      <c r="R100" s="45">
        <v>3111832</v>
      </c>
      <c r="S100" s="45">
        <v>193764</v>
      </c>
      <c r="T100" s="45">
        <v>1285516189</v>
      </c>
      <c r="U100" s="45">
        <v>1143961224</v>
      </c>
      <c r="V100" s="45">
        <v>297300995</v>
      </c>
      <c r="W100" s="45">
        <v>204389540</v>
      </c>
      <c r="X100" s="45">
        <v>2934473544</v>
      </c>
      <c r="Y100" s="45">
        <v>7204688957</v>
      </c>
      <c r="Z100" s="14" t="s">
        <v>123</v>
      </c>
      <c r="AA100" t="b">
        <f t="shared" si="1"/>
        <v>1</v>
      </c>
    </row>
    <row r="101" spans="1:27" ht="12.75">
      <c r="A101" t="s">
        <v>558</v>
      </c>
      <c r="B101" s="48" t="s">
        <v>559</v>
      </c>
      <c r="C101" s="45">
        <v>2787238600</v>
      </c>
      <c r="D101" s="45">
        <v>13351</v>
      </c>
      <c r="E101" s="45">
        <v>912234471</v>
      </c>
      <c r="F101" s="45">
        <v>29819063</v>
      </c>
      <c r="G101" s="45">
        <v>1202</v>
      </c>
      <c r="H101" s="45">
        <v>216</v>
      </c>
      <c r="I101" s="45">
        <v>34739871</v>
      </c>
      <c r="J101" s="45">
        <v>561906</v>
      </c>
      <c r="K101" s="45">
        <v>13753335</v>
      </c>
      <c r="L101" s="45">
        <v>147895100</v>
      </c>
      <c r="M101" s="45">
        <v>5100200</v>
      </c>
      <c r="N101" s="45">
        <v>7524152</v>
      </c>
      <c r="O101" s="45">
        <v>20370960</v>
      </c>
      <c r="P101" s="45">
        <v>28884910</v>
      </c>
      <c r="Q101" s="45">
        <v>1200883968</v>
      </c>
      <c r="R101" s="45">
        <v>8726</v>
      </c>
      <c r="S101" s="45">
        <v>56184</v>
      </c>
      <c r="T101" s="45">
        <v>152961712</v>
      </c>
      <c r="U101" s="45">
        <v>135310422</v>
      </c>
      <c r="V101" s="45">
        <v>26804598</v>
      </c>
      <c r="W101" s="45">
        <v>16026049</v>
      </c>
      <c r="X101" s="45">
        <v>331167691</v>
      </c>
      <c r="Y101" s="45">
        <v>869716277</v>
      </c>
      <c r="Z101" s="14" t="s">
        <v>559</v>
      </c>
      <c r="AA101" t="b">
        <f t="shared" si="1"/>
        <v>1</v>
      </c>
    </row>
    <row r="102" spans="1:27" ht="12.75">
      <c r="A102" t="s">
        <v>164</v>
      </c>
      <c r="B102" s="48" t="s">
        <v>165</v>
      </c>
      <c r="C102" s="45">
        <v>10843064600</v>
      </c>
      <c r="D102" s="45">
        <v>48420</v>
      </c>
      <c r="E102" s="45">
        <v>3516206003</v>
      </c>
      <c r="F102" s="45">
        <v>193356144</v>
      </c>
      <c r="G102" s="45">
        <v>5809</v>
      </c>
      <c r="H102" s="45">
        <v>1653</v>
      </c>
      <c r="I102" s="45">
        <v>288886749</v>
      </c>
      <c r="J102" s="45">
        <v>4155388</v>
      </c>
      <c r="K102" s="45">
        <v>81132014</v>
      </c>
      <c r="L102" s="45">
        <v>606030100</v>
      </c>
      <c r="M102" s="45">
        <v>16490600</v>
      </c>
      <c r="N102" s="45">
        <v>26634303</v>
      </c>
      <c r="O102" s="45">
        <v>96547429</v>
      </c>
      <c r="P102" s="45">
        <v>104697978</v>
      </c>
      <c r="Q102" s="45">
        <v>4934136708</v>
      </c>
      <c r="R102" s="45">
        <v>1461954</v>
      </c>
      <c r="S102" s="45">
        <v>3226883</v>
      </c>
      <c r="T102" s="45">
        <v>622243348</v>
      </c>
      <c r="U102" s="45">
        <v>559252486</v>
      </c>
      <c r="V102" s="45">
        <v>151472450</v>
      </c>
      <c r="W102" s="45">
        <v>105335327</v>
      </c>
      <c r="X102" s="45">
        <v>1442992448</v>
      </c>
      <c r="Y102" s="45">
        <v>3491144260</v>
      </c>
      <c r="Z102" s="14" t="s">
        <v>165</v>
      </c>
      <c r="AA102" t="b">
        <f t="shared" si="1"/>
        <v>1</v>
      </c>
    </row>
    <row r="103" spans="1:27" ht="12.75">
      <c r="A103" t="s">
        <v>300</v>
      </c>
      <c r="B103" s="48" t="s">
        <v>301</v>
      </c>
      <c r="C103" s="45">
        <v>1140502600</v>
      </c>
      <c r="D103" s="45">
        <v>5379</v>
      </c>
      <c r="E103" s="45">
        <v>364364073</v>
      </c>
      <c r="F103" s="45">
        <v>12340409</v>
      </c>
      <c r="G103" s="45">
        <v>546</v>
      </c>
      <c r="H103" s="45">
        <v>126</v>
      </c>
      <c r="I103" s="45">
        <v>18421355</v>
      </c>
      <c r="J103" s="45">
        <v>283539</v>
      </c>
      <c r="K103" s="45">
        <v>8989780</v>
      </c>
      <c r="L103" s="45">
        <v>60097900</v>
      </c>
      <c r="M103" s="45">
        <v>2539400</v>
      </c>
      <c r="N103" s="45">
        <v>4100676</v>
      </c>
      <c r="O103" s="45">
        <v>11403014</v>
      </c>
      <c r="P103" s="45">
        <v>12130576</v>
      </c>
      <c r="Q103" s="45">
        <v>494670722</v>
      </c>
      <c r="R103" s="45">
        <v>91329</v>
      </c>
      <c r="S103" s="45">
        <v>13932</v>
      </c>
      <c r="T103" s="45">
        <v>62621867</v>
      </c>
      <c r="U103" s="45">
        <v>55662627</v>
      </c>
      <c r="V103" s="45">
        <v>12886216</v>
      </c>
      <c r="W103" s="45">
        <v>10455779</v>
      </c>
      <c r="X103" s="45">
        <v>141731750</v>
      </c>
      <c r="Y103" s="45">
        <v>352938972</v>
      </c>
      <c r="Z103" s="14" t="s">
        <v>301</v>
      </c>
      <c r="AA103" t="b">
        <f t="shared" si="1"/>
        <v>1</v>
      </c>
    </row>
    <row r="104" spans="1:27" ht="12.75">
      <c r="A104" t="s">
        <v>184</v>
      </c>
      <c r="B104" s="48" t="s">
        <v>185</v>
      </c>
      <c r="C104" s="45">
        <v>5248483500</v>
      </c>
      <c r="D104" s="45">
        <v>24081</v>
      </c>
      <c r="E104" s="45">
        <v>1710917814</v>
      </c>
      <c r="F104" s="45">
        <v>81783557</v>
      </c>
      <c r="G104" s="45">
        <v>2729</v>
      </c>
      <c r="H104" s="45">
        <v>702</v>
      </c>
      <c r="I104" s="45">
        <v>117905284</v>
      </c>
      <c r="J104" s="45">
        <v>2892680</v>
      </c>
      <c r="K104" s="45">
        <v>46555243</v>
      </c>
      <c r="L104" s="45">
        <v>281263800</v>
      </c>
      <c r="M104" s="45">
        <v>7639800</v>
      </c>
      <c r="N104" s="45">
        <v>13999919</v>
      </c>
      <c r="O104" s="45">
        <v>42064279</v>
      </c>
      <c r="P104" s="45">
        <v>41427931</v>
      </c>
      <c r="Q104" s="45">
        <v>2346450307</v>
      </c>
      <c r="R104" s="45">
        <v>710792</v>
      </c>
      <c r="S104" s="45">
        <v>203168</v>
      </c>
      <c r="T104" s="45">
        <v>288841993</v>
      </c>
      <c r="U104" s="45">
        <v>256892902</v>
      </c>
      <c r="V104" s="45">
        <v>70558224</v>
      </c>
      <c r="W104" s="45">
        <v>53417767</v>
      </c>
      <c r="X104" s="45">
        <v>670624846</v>
      </c>
      <c r="Y104" s="45">
        <v>1675825461</v>
      </c>
      <c r="Z104" s="14" t="s">
        <v>185</v>
      </c>
      <c r="AA104" t="b">
        <f t="shared" si="1"/>
        <v>1</v>
      </c>
    </row>
    <row r="105" spans="1:27" ht="12.75">
      <c r="A105" t="s">
        <v>414</v>
      </c>
      <c r="B105" s="48" t="s">
        <v>415</v>
      </c>
      <c r="C105" s="45">
        <v>5187853600</v>
      </c>
      <c r="D105" s="45">
        <v>23076</v>
      </c>
      <c r="E105" s="45">
        <v>1665245081</v>
      </c>
      <c r="F105" s="45">
        <v>89151710</v>
      </c>
      <c r="G105" s="45">
        <v>2623</v>
      </c>
      <c r="H105" s="45">
        <v>788</v>
      </c>
      <c r="I105" s="45">
        <v>73876580</v>
      </c>
      <c r="J105" s="45">
        <v>1556262</v>
      </c>
      <c r="K105" s="45">
        <v>34582164</v>
      </c>
      <c r="L105" s="45">
        <v>271248000</v>
      </c>
      <c r="M105" s="45">
        <v>5272900</v>
      </c>
      <c r="N105" s="45">
        <v>13456094</v>
      </c>
      <c r="O105" s="45">
        <v>32542144</v>
      </c>
      <c r="P105" s="45">
        <v>28031524</v>
      </c>
      <c r="Q105" s="45">
        <v>2214962459</v>
      </c>
      <c r="R105" s="45">
        <v>219832</v>
      </c>
      <c r="S105" s="45">
        <v>47558</v>
      </c>
      <c r="T105" s="45">
        <v>276467698</v>
      </c>
      <c r="U105" s="45">
        <v>240272702</v>
      </c>
      <c r="V105" s="45">
        <v>60017624</v>
      </c>
      <c r="W105" s="45">
        <v>38056108</v>
      </c>
      <c r="X105" s="45">
        <v>615081522</v>
      </c>
      <c r="Y105" s="45">
        <v>1599880937</v>
      </c>
      <c r="Z105" s="14" t="s">
        <v>415</v>
      </c>
      <c r="AA105" t="b">
        <f t="shared" si="1"/>
        <v>1</v>
      </c>
    </row>
    <row r="106" spans="1:27" ht="12.75">
      <c r="A106" t="s">
        <v>180</v>
      </c>
      <c r="B106" s="48" t="s">
        <v>181</v>
      </c>
      <c r="C106" s="45">
        <v>10746955900</v>
      </c>
      <c r="D106" s="45">
        <v>47134</v>
      </c>
      <c r="E106" s="45">
        <v>3428076527</v>
      </c>
      <c r="F106" s="45">
        <v>197681523</v>
      </c>
      <c r="G106" s="45">
        <v>6190</v>
      </c>
      <c r="H106" s="45">
        <v>1745</v>
      </c>
      <c r="I106" s="45">
        <v>242447890</v>
      </c>
      <c r="J106" s="45">
        <v>3751590</v>
      </c>
      <c r="K106" s="45">
        <v>91855157</v>
      </c>
      <c r="L106" s="45">
        <v>587362800</v>
      </c>
      <c r="M106" s="45">
        <v>16340200</v>
      </c>
      <c r="N106" s="45">
        <v>34472589</v>
      </c>
      <c r="O106" s="45">
        <v>85077235</v>
      </c>
      <c r="P106" s="45">
        <v>99928251</v>
      </c>
      <c r="Q106" s="45">
        <v>4786993762</v>
      </c>
      <c r="R106" s="45">
        <v>1846165</v>
      </c>
      <c r="S106" s="45">
        <v>1183061</v>
      </c>
      <c r="T106" s="45">
        <v>603515686</v>
      </c>
      <c r="U106" s="45">
        <v>525292484</v>
      </c>
      <c r="V106" s="45">
        <v>156676048</v>
      </c>
      <c r="W106" s="45">
        <v>100017746</v>
      </c>
      <c r="X106" s="45">
        <v>1388531190</v>
      </c>
      <c r="Y106" s="45">
        <v>3398462572</v>
      </c>
      <c r="Z106" s="14" t="s">
        <v>181</v>
      </c>
      <c r="AA106" t="b">
        <f t="shared" si="1"/>
        <v>1</v>
      </c>
    </row>
    <row r="107" spans="1:27" ht="12.75">
      <c r="A107" t="s">
        <v>384</v>
      </c>
      <c r="B107" s="48" t="s">
        <v>385</v>
      </c>
      <c r="C107" s="45">
        <v>15086629200</v>
      </c>
      <c r="D107" s="45">
        <v>64866</v>
      </c>
      <c r="E107" s="45">
        <v>4902332636</v>
      </c>
      <c r="F107" s="45">
        <v>291581823</v>
      </c>
      <c r="G107" s="45">
        <v>8823</v>
      </c>
      <c r="H107" s="45">
        <v>2562</v>
      </c>
      <c r="I107" s="45">
        <v>369277422</v>
      </c>
      <c r="J107" s="45">
        <v>3255330</v>
      </c>
      <c r="K107" s="45">
        <v>99200875</v>
      </c>
      <c r="L107" s="45">
        <v>833779200</v>
      </c>
      <c r="M107" s="45">
        <v>17241800</v>
      </c>
      <c r="N107" s="45">
        <v>32766482</v>
      </c>
      <c r="O107" s="45">
        <v>114264586</v>
      </c>
      <c r="P107" s="45">
        <v>102934153</v>
      </c>
      <c r="Q107" s="45">
        <v>6766634307</v>
      </c>
      <c r="R107" s="45">
        <v>1630518</v>
      </c>
      <c r="S107" s="45">
        <v>377839</v>
      </c>
      <c r="T107" s="45">
        <v>850745363</v>
      </c>
      <c r="U107" s="45">
        <v>755768205</v>
      </c>
      <c r="V107" s="45">
        <v>192836326</v>
      </c>
      <c r="W107" s="45">
        <v>135460339</v>
      </c>
      <c r="X107" s="45">
        <v>1936818590</v>
      </c>
      <c r="Y107" s="45">
        <v>4829815717</v>
      </c>
      <c r="Z107" s="14" t="s">
        <v>385</v>
      </c>
      <c r="AA107" t="b">
        <f t="shared" si="1"/>
        <v>1</v>
      </c>
    </row>
    <row r="108" spans="1:27" ht="12.75">
      <c r="A108" t="s">
        <v>76</v>
      </c>
      <c r="B108" s="48" t="s">
        <v>77</v>
      </c>
      <c r="C108" s="45">
        <v>5172447000</v>
      </c>
      <c r="D108" s="45">
        <v>24351</v>
      </c>
      <c r="E108" s="45">
        <v>1673131812</v>
      </c>
      <c r="F108" s="45">
        <v>67020362</v>
      </c>
      <c r="G108" s="45">
        <v>2360</v>
      </c>
      <c r="H108" s="45">
        <v>565</v>
      </c>
      <c r="I108" s="45">
        <v>101522762</v>
      </c>
      <c r="J108" s="45">
        <v>1290197</v>
      </c>
      <c r="K108" s="45">
        <v>41600679</v>
      </c>
      <c r="L108" s="45">
        <v>283103100</v>
      </c>
      <c r="M108" s="45">
        <v>9640700</v>
      </c>
      <c r="N108" s="45">
        <v>15284200</v>
      </c>
      <c r="O108" s="45">
        <v>37149630</v>
      </c>
      <c r="P108" s="45">
        <v>48252093</v>
      </c>
      <c r="Q108" s="45">
        <v>2277995535</v>
      </c>
      <c r="R108" s="45">
        <v>893466</v>
      </c>
      <c r="S108" s="45">
        <v>164066</v>
      </c>
      <c r="T108" s="45">
        <v>292666757</v>
      </c>
      <c r="U108" s="45">
        <v>259919134</v>
      </c>
      <c r="V108" s="45">
        <v>65957443</v>
      </c>
      <c r="W108" s="45">
        <v>39788604</v>
      </c>
      <c r="X108" s="45">
        <v>659389470</v>
      </c>
      <c r="Y108" s="45">
        <v>1618606065</v>
      </c>
      <c r="Z108" s="14" t="s">
        <v>77</v>
      </c>
      <c r="AA108" t="b">
        <f t="shared" si="1"/>
        <v>1</v>
      </c>
    </row>
    <row r="109" spans="1:27" ht="12.75">
      <c r="A109" t="s">
        <v>364</v>
      </c>
      <c r="B109" s="48" t="s">
        <v>365</v>
      </c>
      <c r="C109" s="45">
        <v>1875221200</v>
      </c>
      <c r="D109" s="45">
        <v>8675</v>
      </c>
      <c r="E109" s="45">
        <v>621577765</v>
      </c>
      <c r="F109" s="45">
        <v>21947744</v>
      </c>
      <c r="G109" s="45">
        <v>884</v>
      </c>
      <c r="H109" s="45">
        <v>196</v>
      </c>
      <c r="I109" s="45">
        <v>31159113</v>
      </c>
      <c r="J109" s="45">
        <v>455783</v>
      </c>
      <c r="K109" s="45">
        <v>17798843</v>
      </c>
      <c r="L109" s="45">
        <v>105150000</v>
      </c>
      <c r="M109" s="45">
        <v>3217800</v>
      </c>
      <c r="N109" s="45">
        <v>6925943</v>
      </c>
      <c r="O109" s="45">
        <v>16532557</v>
      </c>
      <c r="P109" s="45">
        <v>17210745</v>
      </c>
      <c r="Q109" s="45">
        <v>841976293</v>
      </c>
      <c r="R109" s="45">
        <v>181213</v>
      </c>
      <c r="S109" s="45">
        <v>24900</v>
      </c>
      <c r="T109" s="45">
        <v>108340399</v>
      </c>
      <c r="U109" s="45">
        <v>97879210</v>
      </c>
      <c r="V109" s="45">
        <v>26256775</v>
      </c>
      <c r="W109" s="45">
        <v>16955722</v>
      </c>
      <c r="X109" s="45">
        <v>249638219</v>
      </c>
      <c r="Y109" s="45">
        <v>592338074</v>
      </c>
      <c r="Z109" s="14" t="s">
        <v>365</v>
      </c>
      <c r="AA109" t="b">
        <f t="shared" si="1"/>
        <v>1</v>
      </c>
    </row>
    <row r="110" spans="1:27" ht="12.75">
      <c r="A110" t="s">
        <v>88</v>
      </c>
      <c r="B110" s="48" t="s">
        <v>89</v>
      </c>
      <c r="C110" s="45">
        <v>1564873900</v>
      </c>
      <c r="D110" s="45">
        <v>7515</v>
      </c>
      <c r="E110" s="45">
        <v>485108384</v>
      </c>
      <c r="F110" s="45">
        <v>19751953</v>
      </c>
      <c r="G110" s="45">
        <v>686</v>
      </c>
      <c r="H110" s="45">
        <v>153</v>
      </c>
      <c r="I110" s="45">
        <v>35032479</v>
      </c>
      <c r="J110" s="45">
        <v>1963430</v>
      </c>
      <c r="K110" s="45">
        <v>16464546</v>
      </c>
      <c r="L110" s="45">
        <v>84444800</v>
      </c>
      <c r="M110" s="45">
        <v>4909300</v>
      </c>
      <c r="N110" s="45">
        <v>7018613</v>
      </c>
      <c r="O110" s="45">
        <v>17118059</v>
      </c>
      <c r="P110" s="45">
        <v>32552389</v>
      </c>
      <c r="Q110" s="45">
        <v>704363953</v>
      </c>
      <c r="R110" s="45">
        <v>269455</v>
      </c>
      <c r="S110" s="45">
        <v>57570</v>
      </c>
      <c r="T110" s="45">
        <v>89334191</v>
      </c>
      <c r="U110" s="45">
        <v>78526171</v>
      </c>
      <c r="V110" s="45">
        <v>19583097</v>
      </c>
      <c r="W110" s="45">
        <v>14773838</v>
      </c>
      <c r="X110" s="45">
        <v>202544322</v>
      </c>
      <c r="Y110" s="45">
        <v>501819631</v>
      </c>
      <c r="Z110" s="14" t="s">
        <v>89</v>
      </c>
      <c r="AA110" t="b">
        <f t="shared" si="1"/>
        <v>1</v>
      </c>
    </row>
    <row r="111" spans="1:27" ht="12.75">
      <c r="A111" t="s">
        <v>576</v>
      </c>
      <c r="B111" s="48" t="s">
        <v>577</v>
      </c>
      <c r="C111" s="45">
        <v>4752775800</v>
      </c>
      <c r="D111" s="45">
        <v>18343</v>
      </c>
      <c r="E111" s="45">
        <v>1579317333</v>
      </c>
      <c r="F111" s="45">
        <v>93803724</v>
      </c>
      <c r="G111" s="45">
        <v>4099</v>
      </c>
      <c r="H111" s="45">
        <v>744</v>
      </c>
      <c r="I111" s="45">
        <v>69983137</v>
      </c>
      <c r="J111" s="45">
        <v>769122</v>
      </c>
      <c r="K111" s="45">
        <v>22497598</v>
      </c>
      <c r="L111" s="45">
        <v>263803100</v>
      </c>
      <c r="M111" s="45">
        <v>4059300</v>
      </c>
      <c r="N111" s="45">
        <v>11737233</v>
      </c>
      <c r="O111" s="45">
        <v>35561728</v>
      </c>
      <c r="P111" s="45">
        <v>19755407</v>
      </c>
      <c r="Q111" s="45">
        <v>2101287682</v>
      </c>
      <c r="R111" s="45">
        <v>108104</v>
      </c>
      <c r="S111" s="45">
        <v>19674</v>
      </c>
      <c r="T111" s="45">
        <v>267797442</v>
      </c>
      <c r="U111" s="45">
        <v>236008565</v>
      </c>
      <c r="V111" s="45">
        <v>41096246</v>
      </c>
      <c r="W111" s="45">
        <v>13310384</v>
      </c>
      <c r="X111" s="45">
        <v>558340415</v>
      </c>
      <c r="Y111" s="45">
        <v>1542947267</v>
      </c>
      <c r="Z111" s="14" t="s">
        <v>577</v>
      </c>
      <c r="AA111" t="b">
        <f t="shared" si="1"/>
        <v>1</v>
      </c>
    </row>
    <row r="112" spans="1:27" ht="12.75">
      <c r="A112" t="s">
        <v>224</v>
      </c>
      <c r="B112" s="48" t="s">
        <v>225</v>
      </c>
      <c r="C112" s="45">
        <v>2481121400</v>
      </c>
      <c r="D112" s="45">
        <v>12172</v>
      </c>
      <c r="E112" s="45">
        <v>754145502</v>
      </c>
      <c r="F112" s="45">
        <v>25830385</v>
      </c>
      <c r="G112" s="45">
        <v>1120</v>
      </c>
      <c r="H112" s="45">
        <v>226</v>
      </c>
      <c r="I112" s="45">
        <v>49300733</v>
      </c>
      <c r="J112" s="45">
        <v>955439</v>
      </c>
      <c r="K112" s="45">
        <v>23213066</v>
      </c>
      <c r="L112" s="45">
        <v>136515400</v>
      </c>
      <c r="M112" s="45">
        <v>5740500</v>
      </c>
      <c r="N112" s="45">
        <v>6019212</v>
      </c>
      <c r="O112" s="45">
        <v>22657753</v>
      </c>
      <c r="P112" s="45">
        <v>30283673</v>
      </c>
      <c r="Q112" s="45">
        <v>1054661663</v>
      </c>
      <c r="R112" s="45">
        <v>351842</v>
      </c>
      <c r="S112" s="45">
        <v>88834</v>
      </c>
      <c r="T112" s="45">
        <v>142199600</v>
      </c>
      <c r="U112" s="45">
        <v>118896454</v>
      </c>
      <c r="V112" s="45">
        <v>38629806</v>
      </c>
      <c r="W112" s="45">
        <v>18817947</v>
      </c>
      <c r="X112" s="45">
        <v>318984483</v>
      </c>
      <c r="Y112" s="45">
        <v>735677180</v>
      </c>
      <c r="Z112" s="14" t="s">
        <v>225</v>
      </c>
      <c r="AA112" t="b">
        <f t="shared" si="1"/>
        <v>1</v>
      </c>
    </row>
    <row r="113" spans="1:27" ht="12.75">
      <c r="A113" t="s">
        <v>56</v>
      </c>
      <c r="B113" s="48" t="s">
        <v>57</v>
      </c>
      <c r="C113" s="45">
        <v>3040707800</v>
      </c>
      <c r="D113" s="45">
        <v>10161</v>
      </c>
      <c r="E113" s="45">
        <v>965230591</v>
      </c>
      <c r="F113" s="45">
        <v>113702667</v>
      </c>
      <c r="G113" s="45">
        <v>2592</v>
      </c>
      <c r="H113" s="45">
        <v>995</v>
      </c>
      <c r="I113" s="45">
        <v>99939416</v>
      </c>
      <c r="J113" s="45">
        <v>1135273</v>
      </c>
      <c r="K113" s="45">
        <v>23312341</v>
      </c>
      <c r="L113" s="45">
        <v>162701600</v>
      </c>
      <c r="M113" s="45">
        <v>5684000</v>
      </c>
      <c r="N113" s="45">
        <v>7581551</v>
      </c>
      <c r="O113" s="45">
        <v>22864021</v>
      </c>
      <c r="P113" s="45">
        <v>32874292</v>
      </c>
      <c r="Q113" s="45">
        <v>1435025752</v>
      </c>
      <c r="R113" s="45">
        <v>458604</v>
      </c>
      <c r="S113" s="45">
        <v>47212</v>
      </c>
      <c r="T113" s="45">
        <v>168361850</v>
      </c>
      <c r="U113" s="45">
        <v>141300272</v>
      </c>
      <c r="V113" s="45">
        <v>53765510</v>
      </c>
      <c r="W113" s="45">
        <v>26961690</v>
      </c>
      <c r="X113" s="45">
        <v>390895138</v>
      </c>
      <c r="Y113" s="45">
        <v>1044130614</v>
      </c>
      <c r="Z113" s="14" t="s">
        <v>57</v>
      </c>
      <c r="AA113" t="b">
        <f t="shared" si="1"/>
        <v>1</v>
      </c>
    </row>
    <row r="114" spans="1:27" ht="12.75">
      <c r="A114" t="s">
        <v>498</v>
      </c>
      <c r="B114" s="48" t="s">
        <v>499</v>
      </c>
      <c r="C114" s="45">
        <v>3000017900</v>
      </c>
      <c r="D114" s="45">
        <v>15061</v>
      </c>
      <c r="E114" s="45">
        <v>1014888132</v>
      </c>
      <c r="F114" s="45">
        <v>27240634</v>
      </c>
      <c r="G114" s="45">
        <v>1190</v>
      </c>
      <c r="H114" s="45">
        <v>196</v>
      </c>
      <c r="I114" s="45">
        <v>56238453</v>
      </c>
      <c r="J114" s="45">
        <v>612106</v>
      </c>
      <c r="K114" s="45">
        <v>13166432</v>
      </c>
      <c r="L114" s="45">
        <v>157123800</v>
      </c>
      <c r="M114" s="45">
        <v>6379900</v>
      </c>
      <c r="N114" s="45">
        <v>11971157</v>
      </c>
      <c r="O114" s="45">
        <v>30674027</v>
      </c>
      <c r="P114" s="45">
        <v>37511568</v>
      </c>
      <c r="Q114" s="45">
        <v>1355806209</v>
      </c>
      <c r="R114" s="45">
        <v>60771</v>
      </c>
      <c r="S114" s="45">
        <v>128892</v>
      </c>
      <c r="T114" s="45">
        <v>163447124</v>
      </c>
      <c r="U114" s="45">
        <v>152444933</v>
      </c>
      <c r="V114" s="45">
        <v>28177795</v>
      </c>
      <c r="W114" s="45">
        <v>21690990</v>
      </c>
      <c r="X114" s="45">
        <v>365950505</v>
      </c>
      <c r="Y114" s="45">
        <v>989855704</v>
      </c>
      <c r="Z114" s="14" t="s">
        <v>499</v>
      </c>
      <c r="AA114" t="b">
        <f t="shared" si="1"/>
        <v>1</v>
      </c>
    </row>
    <row r="115" spans="1:27" ht="12.75">
      <c r="A115" t="s">
        <v>246</v>
      </c>
      <c r="B115" s="48" t="s">
        <v>247</v>
      </c>
      <c r="C115" s="45">
        <v>13073037100</v>
      </c>
      <c r="D115" s="45">
        <v>59132</v>
      </c>
      <c r="E115" s="45">
        <v>4085240343</v>
      </c>
      <c r="F115" s="45">
        <v>233309790</v>
      </c>
      <c r="G115" s="45">
        <v>6770</v>
      </c>
      <c r="H115" s="45">
        <v>1935</v>
      </c>
      <c r="I115" s="45">
        <v>382429792</v>
      </c>
      <c r="J115" s="45">
        <v>6577123</v>
      </c>
      <c r="K115" s="45">
        <v>111816967</v>
      </c>
      <c r="L115" s="45">
        <v>705005600</v>
      </c>
      <c r="M115" s="45">
        <v>25931000</v>
      </c>
      <c r="N115" s="45">
        <v>32123159</v>
      </c>
      <c r="O115" s="45">
        <v>104507311</v>
      </c>
      <c r="P115" s="45">
        <v>139696280</v>
      </c>
      <c r="Q115" s="45">
        <v>5826637365</v>
      </c>
      <c r="R115" s="45">
        <v>1731608</v>
      </c>
      <c r="S115" s="45">
        <v>343779</v>
      </c>
      <c r="T115" s="45">
        <v>730734012</v>
      </c>
      <c r="U115" s="45">
        <v>630850047</v>
      </c>
      <c r="V115" s="45">
        <v>191272544</v>
      </c>
      <c r="W115" s="45">
        <v>129080487</v>
      </c>
      <c r="X115" s="45">
        <v>1684012477</v>
      </c>
      <c r="Y115" s="45">
        <v>4142624888</v>
      </c>
      <c r="Z115" s="14" t="s">
        <v>247</v>
      </c>
      <c r="AA115" t="b">
        <f t="shared" si="1"/>
        <v>1</v>
      </c>
    </row>
    <row r="116" spans="1:27" ht="12.75">
      <c r="A116" t="s">
        <v>386</v>
      </c>
      <c r="B116" s="48" t="s">
        <v>387</v>
      </c>
      <c r="C116" s="45">
        <v>3788201600</v>
      </c>
      <c r="D116" s="45">
        <v>18275</v>
      </c>
      <c r="E116" s="45">
        <v>1257369357</v>
      </c>
      <c r="F116" s="45">
        <v>44912342</v>
      </c>
      <c r="G116" s="45">
        <v>1673</v>
      </c>
      <c r="H116" s="45">
        <v>405</v>
      </c>
      <c r="I116" s="45">
        <v>58928254</v>
      </c>
      <c r="J116" s="45">
        <v>1059156</v>
      </c>
      <c r="K116" s="45">
        <v>26522963</v>
      </c>
      <c r="L116" s="45">
        <v>204308900</v>
      </c>
      <c r="M116" s="45">
        <v>5307500</v>
      </c>
      <c r="N116" s="45">
        <v>11340436</v>
      </c>
      <c r="O116" s="45">
        <v>32249442</v>
      </c>
      <c r="P116" s="45">
        <v>26637633</v>
      </c>
      <c r="Q116" s="45">
        <v>1668635983</v>
      </c>
      <c r="R116" s="45">
        <v>233104</v>
      </c>
      <c r="S116" s="45">
        <v>74621</v>
      </c>
      <c r="T116" s="45">
        <v>209549265</v>
      </c>
      <c r="U116" s="45">
        <v>190298103</v>
      </c>
      <c r="V116" s="45">
        <v>45442820</v>
      </c>
      <c r="W116" s="45">
        <v>29336600</v>
      </c>
      <c r="X116" s="45">
        <v>474934513</v>
      </c>
      <c r="Y116" s="45">
        <v>1193701470</v>
      </c>
      <c r="Z116" s="14" t="s">
        <v>387</v>
      </c>
      <c r="AA116" t="b">
        <f t="shared" si="1"/>
        <v>1</v>
      </c>
    </row>
    <row r="117" spans="1:27" ht="12.75">
      <c r="A117" t="s">
        <v>508</v>
      </c>
      <c r="B117" s="48" t="s">
        <v>509</v>
      </c>
      <c r="C117" s="45">
        <v>2288422600</v>
      </c>
      <c r="D117" s="45">
        <v>10689</v>
      </c>
      <c r="E117" s="45">
        <v>757899374</v>
      </c>
      <c r="F117" s="45">
        <v>24934632</v>
      </c>
      <c r="G117" s="45">
        <v>1032</v>
      </c>
      <c r="H117" s="45">
        <v>219</v>
      </c>
      <c r="I117" s="45">
        <v>60374500</v>
      </c>
      <c r="J117" s="45">
        <v>1006458</v>
      </c>
      <c r="K117" s="45">
        <v>18699738</v>
      </c>
      <c r="L117" s="45">
        <v>126622300</v>
      </c>
      <c r="M117" s="45">
        <v>6983800</v>
      </c>
      <c r="N117" s="45">
        <v>8638361</v>
      </c>
      <c r="O117" s="45">
        <v>26112076</v>
      </c>
      <c r="P117" s="45">
        <v>33626934</v>
      </c>
      <c r="Q117" s="45">
        <v>1064898173</v>
      </c>
      <c r="R117" s="45">
        <v>191326</v>
      </c>
      <c r="S117" s="45">
        <v>40556</v>
      </c>
      <c r="T117" s="45">
        <v>133576508</v>
      </c>
      <c r="U117" s="45">
        <v>123133351</v>
      </c>
      <c r="V117" s="45">
        <v>33255560</v>
      </c>
      <c r="W117" s="45">
        <v>21967065</v>
      </c>
      <c r="X117" s="45">
        <v>312164366</v>
      </c>
      <c r="Y117" s="45">
        <v>752733807</v>
      </c>
      <c r="Z117" s="14" t="s">
        <v>509</v>
      </c>
      <c r="AA117" t="b">
        <f t="shared" si="1"/>
        <v>1</v>
      </c>
    </row>
    <row r="118" spans="1:27" ht="12.75">
      <c r="A118" t="s">
        <v>410</v>
      </c>
      <c r="B118" s="48" t="s">
        <v>411</v>
      </c>
      <c r="C118" s="45">
        <v>3362009400</v>
      </c>
      <c r="D118" s="45">
        <v>15058</v>
      </c>
      <c r="E118" s="45">
        <v>1045545809</v>
      </c>
      <c r="F118" s="45">
        <v>40751142</v>
      </c>
      <c r="G118" s="45">
        <v>1625</v>
      </c>
      <c r="H118" s="45">
        <v>346</v>
      </c>
      <c r="I118" s="45">
        <v>49557255</v>
      </c>
      <c r="J118" s="45">
        <v>799580</v>
      </c>
      <c r="K118" s="45">
        <v>28641953</v>
      </c>
      <c r="L118" s="45">
        <v>193865700</v>
      </c>
      <c r="M118" s="45">
        <v>4647900</v>
      </c>
      <c r="N118" s="45">
        <v>8722650</v>
      </c>
      <c r="O118" s="45">
        <v>26414377</v>
      </c>
      <c r="P118" s="45">
        <v>23785511</v>
      </c>
      <c r="Q118" s="45">
        <v>1422731877</v>
      </c>
      <c r="R118" s="45">
        <v>414330</v>
      </c>
      <c r="S118" s="45">
        <v>24324</v>
      </c>
      <c r="T118" s="45">
        <v>198451297</v>
      </c>
      <c r="U118" s="45">
        <v>169342970</v>
      </c>
      <c r="V118" s="45">
        <v>53960759</v>
      </c>
      <c r="W118" s="45">
        <v>25887248</v>
      </c>
      <c r="X118" s="45">
        <v>448080928</v>
      </c>
      <c r="Y118" s="45">
        <v>974650949</v>
      </c>
      <c r="Z118" s="14" t="s">
        <v>411</v>
      </c>
      <c r="AA118" t="b">
        <f t="shared" si="1"/>
        <v>1</v>
      </c>
    </row>
    <row r="119" spans="1:27" ht="12.75">
      <c r="A119" t="s">
        <v>264</v>
      </c>
      <c r="B119" s="48" t="s">
        <v>265</v>
      </c>
      <c r="C119" s="45">
        <v>15632107500</v>
      </c>
      <c r="D119" s="45">
        <v>54647</v>
      </c>
      <c r="E119" s="45">
        <v>4884633234</v>
      </c>
      <c r="F119" s="45">
        <v>620975916</v>
      </c>
      <c r="G119" s="45">
        <v>12321</v>
      </c>
      <c r="H119" s="45">
        <v>4984</v>
      </c>
      <c r="I119" s="45">
        <v>734629137</v>
      </c>
      <c r="J119" s="45">
        <v>10997590</v>
      </c>
      <c r="K119" s="45">
        <v>136053835</v>
      </c>
      <c r="L119" s="45">
        <v>780212700</v>
      </c>
      <c r="M119" s="45">
        <v>28228100</v>
      </c>
      <c r="N119" s="45">
        <v>24894785</v>
      </c>
      <c r="O119" s="45">
        <v>117979221</v>
      </c>
      <c r="P119" s="45">
        <v>166409476</v>
      </c>
      <c r="Q119" s="45">
        <v>7505013994</v>
      </c>
      <c r="R119" s="45">
        <v>2745713</v>
      </c>
      <c r="S119" s="45">
        <v>793349</v>
      </c>
      <c r="T119" s="45">
        <v>808264969</v>
      </c>
      <c r="U119" s="45">
        <v>674334932</v>
      </c>
      <c r="V119" s="45">
        <v>294856975</v>
      </c>
      <c r="W119" s="45">
        <v>180506544</v>
      </c>
      <c r="X119" s="45">
        <v>1961502482</v>
      </c>
      <c r="Y119" s="45">
        <v>5543511512</v>
      </c>
      <c r="Z119" s="14" t="s">
        <v>265</v>
      </c>
      <c r="AA119" t="b">
        <f t="shared" si="1"/>
        <v>1</v>
      </c>
    </row>
    <row r="120" spans="1:27" ht="12.75">
      <c r="A120" t="s">
        <v>425</v>
      </c>
      <c r="B120" s="48" t="s">
        <v>426</v>
      </c>
      <c r="C120" s="45">
        <v>1368723300</v>
      </c>
      <c r="D120" s="45">
        <v>6181</v>
      </c>
      <c r="E120" s="45">
        <v>443584516</v>
      </c>
      <c r="F120" s="45">
        <v>18544667</v>
      </c>
      <c r="G120" s="45">
        <v>682</v>
      </c>
      <c r="H120" s="45">
        <v>161</v>
      </c>
      <c r="I120" s="45">
        <v>17576269</v>
      </c>
      <c r="J120" s="45">
        <v>275189</v>
      </c>
      <c r="K120" s="45">
        <v>12472794</v>
      </c>
      <c r="L120" s="45">
        <v>73757000</v>
      </c>
      <c r="M120" s="45">
        <v>2543600</v>
      </c>
      <c r="N120" s="45">
        <v>4098477</v>
      </c>
      <c r="O120" s="45">
        <v>11232490</v>
      </c>
      <c r="P120" s="45">
        <v>12477538</v>
      </c>
      <c r="Q120" s="45">
        <v>596562540</v>
      </c>
      <c r="R120" s="45">
        <v>159834</v>
      </c>
      <c r="S120" s="45">
        <v>32509</v>
      </c>
      <c r="T120" s="45">
        <v>76287862</v>
      </c>
      <c r="U120" s="45">
        <v>67525431</v>
      </c>
      <c r="V120" s="45">
        <v>18131202</v>
      </c>
      <c r="W120" s="45">
        <v>10117956</v>
      </c>
      <c r="X120" s="45">
        <v>172254794</v>
      </c>
      <c r="Y120" s="45">
        <v>424307746</v>
      </c>
      <c r="Z120" s="14" t="s">
        <v>426</v>
      </c>
      <c r="AA120" t="b">
        <f t="shared" si="1"/>
        <v>1</v>
      </c>
    </row>
    <row r="121" spans="1:27" ht="12.75">
      <c r="A121" t="s">
        <v>330</v>
      </c>
      <c r="B121" s="48" t="s">
        <v>331</v>
      </c>
      <c r="C121" s="45">
        <v>7966815200</v>
      </c>
      <c r="D121" s="45">
        <v>31179</v>
      </c>
      <c r="E121" s="45">
        <v>2574682927</v>
      </c>
      <c r="F121" s="45">
        <v>197047025</v>
      </c>
      <c r="G121" s="45">
        <v>5535</v>
      </c>
      <c r="H121" s="45">
        <v>1711</v>
      </c>
      <c r="I121" s="45">
        <v>227633934</v>
      </c>
      <c r="J121" s="45">
        <v>3637458</v>
      </c>
      <c r="K121" s="45">
        <v>66159008</v>
      </c>
      <c r="L121" s="45">
        <v>428744100</v>
      </c>
      <c r="M121" s="45">
        <v>13246500</v>
      </c>
      <c r="N121" s="45">
        <v>16202024</v>
      </c>
      <c r="O121" s="45">
        <v>57833356</v>
      </c>
      <c r="P121" s="45">
        <v>66581812</v>
      </c>
      <c r="Q121" s="45">
        <v>3651768144</v>
      </c>
      <c r="R121" s="45">
        <v>1531043</v>
      </c>
      <c r="S121" s="45">
        <v>462739</v>
      </c>
      <c r="T121" s="45">
        <v>441892845</v>
      </c>
      <c r="U121" s="45">
        <v>384720258</v>
      </c>
      <c r="V121" s="45">
        <v>128807530</v>
      </c>
      <c r="W121" s="45">
        <v>72719919</v>
      </c>
      <c r="X121" s="45">
        <v>1030134334</v>
      </c>
      <c r="Y121" s="45">
        <v>2621633810</v>
      </c>
      <c r="Z121" s="14" t="s">
        <v>331</v>
      </c>
      <c r="AA121" t="b">
        <f t="shared" si="1"/>
        <v>1</v>
      </c>
    </row>
    <row r="122" spans="1:27" ht="12.75">
      <c r="A122" t="s">
        <v>202</v>
      </c>
      <c r="B122" s="48" t="s">
        <v>203</v>
      </c>
      <c r="C122" s="45">
        <v>5625800100</v>
      </c>
      <c r="D122" s="45">
        <v>20955</v>
      </c>
      <c r="E122" s="45">
        <v>1625752721</v>
      </c>
      <c r="F122" s="45">
        <v>167720655</v>
      </c>
      <c r="G122" s="45">
        <v>4154</v>
      </c>
      <c r="H122" s="45">
        <v>1433</v>
      </c>
      <c r="I122" s="45">
        <v>142433729</v>
      </c>
      <c r="J122" s="45">
        <v>2407439</v>
      </c>
      <c r="K122" s="45">
        <v>46046419</v>
      </c>
      <c r="L122" s="45">
        <v>298242000</v>
      </c>
      <c r="M122" s="45">
        <v>10920100</v>
      </c>
      <c r="N122" s="45">
        <v>10780214</v>
      </c>
      <c r="O122" s="45">
        <v>43841606</v>
      </c>
      <c r="P122" s="45">
        <v>62021484</v>
      </c>
      <c r="Q122" s="45">
        <v>2410166367</v>
      </c>
      <c r="R122" s="45">
        <v>763013</v>
      </c>
      <c r="S122" s="45">
        <v>155950</v>
      </c>
      <c r="T122" s="45">
        <v>309080786</v>
      </c>
      <c r="U122" s="45">
        <v>240222151</v>
      </c>
      <c r="V122" s="45">
        <v>105836777</v>
      </c>
      <c r="W122" s="45">
        <v>51149784</v>
      </c>
      <c r="X122" s="45">
        <v>707208461</v>
      </c>
      <c r="Y122" s="45">
        <v>1702957906</v>
      </c>
      <c r="Z122" s="14" t="s">
        <v>203</v>
      </c>
      <c r="AA122" t="b">
        <f t="shared" si="1"/>
        <v>1</v>
      </c>
    </row>
    <row r="123" spans="1:27" ht="12.75">
      <c r="A123" t="s">
        <v>437</v>
      </c>
      <c r="B123" s="48" t="s">
        <v>438</v>
      </c>
      <c r="C123" s="45">
        <v>4141645900</v>
      </c>
      <c r="D123" s="45">
        <v>18891</v>
      </c>
      <c r="E123" s="45">
        <v>1347628555</v>
      </c>
      <c r="F123" s="45">
        <v>55226430</v>
      </c>
      <c r="G123" s="45">
        <v>2184</v>
      </c>
      <c r="H123" s="45">
        <v>458</v>
      </c>
      <c r="I123" s="45">
        <v>67210309</v>
      </c>
      <c r="J123" s="45">
        <v>580486</v>
      </c>
      <c r="K123" s="45">
        <v>29581368</v>
      </c>
      <c r="L123" s="45">
        <v>227235200</v>
      </c>
      <c r="M123" s="45">
        <v>6717200</v>
      </c>
      <c r="N123" s="45">
        <v>9503751</v>
      </c>
      <c r="O123" s="45">
        <v>32275990</v>
      </c>
      <c r="P123" s="45">
        <v>31422710</v>
      </c>
      <c r="Q123" s="45">
        <v>1807381999</v>
      </c>
      <c r="R123" s="45">
        <v>420852</v>
      </c>
      <c r="S123" s="45">
        <v>166526</v>
      </c>
      <c r="T123" s="45">
        <v>233893138</v>
      </c>
      <c r="U123" s="45">
        <v>206104680</v>
      </c>
      <c r="V123" s="45">
        <v>46331874</v>
      </c>
      <c r="W123" s="45">
        <v>26892287</v>
      </c>
      <c r="X123" s="45">
        <v>513809357</v>
      </c>
      <c r="Y123" s="45">
        <v>1293572642</v>
      </c>
      <c r="Z123" s="14" t="s">
        <v>438</v>
      </c>
      <c r="AA123" t="b">
        <f t="shared" si="1"/>
        <v>1</v>
      </c>
    </row>
    <row r="124" spans="1:27" ht="12.75">
      <c r="A124" t="s">
        <v>258</v>
      </c>
      <c r="B124" s="48" t="s">
        <v>259</v>
      </c>
      <c r="C124" s="45">
        <v>3745528300</v>
      </c>
      <c r="D124" s="45">
        <v>18025</v>
      </c>
      <c r="E124" s="45">
        <v>1141926571</v>
      </c>
      <c r="F124" s="45">
        <v>45794065</v>
      </c>
      <c r="G124" s="45">
        <v>1654</v>
      </c>
      <c r="H124" s="45">
        <v>381</v>
      </c>
      <c r="I124" s="45">
        <v>124401540</v>
      </c>
      <c r="J124" s="45">
        <v>2967686</v>
      </c>
      <c r="K124" s="45">
        <v>43491921</v>
      </c>
      <c r="L124" s="45">
        <v>203280100</v>
      </c>
      <c r="M124" s="45">
        <v>12705600</v>
      </c>
      <c r="N124" s="45">
        <v>14595190</v>
      </c>
      <c r="O124" s="45">
        <v>31192462</v>
      </c>
      <c r="P124" s="45">
        <v>64845185</v>
      </c>
      <c r="Q124" s="45">
        <v>1685200320</v>
      </c>
      <c r="R124" s="45">
        <v>1044515</v>
      </c>
      <c r="S124" s="45">
        <v>153515</v>
      </c>
      <c r="T124" s="45">
        <v>215922977</v>
      </c>
      <c r="U124" s="45">
        <v>186911305</v>
      </c>
      <c r="V124" s="45">
        <v>59544912</v>
      </c>
      <c r="W124" s="45">
        <v>35629149</v>
      </c>
      <c r="X124" s="45">
        <v>499206373</v>
      </c>
      <c r="Y124" s="45">
        <v>1185993947</v>
      </c>
      <c r="Z124" s="14" t="s">
        <v>259</v>
      </c>
      <c r="AA124" t="b">
        <f t="shared" si="1"/>
        <v>1</v>
      </c>
    </row>
    <row r="125" spans="1:27" ht="12.75">
      <c r="A125" t="s">
        <v>234</v>
      </c>
      <c r="B125" s="48" t="s">
        <v>235</v>
      </c>
      <c r="C125" s="45">
        <v>6327298800</v>
      </c>
      <c r="D125" s="45">
        <v>29807</v>
      </c>
      <c r="E125" s="45">
        <v>1937897757</v>
      </c>
      <c r="F125" s="45">
        <v>105197579</v>
      </c>
      <c r="G125" s="45">
        <v>3157</v>
      </c>
      <c r="H125" s="45">
        <v>863</v>
      </c>
      <c r="I125" s="45">
        <v>129385844</v>
      </c>
      <c r="J125" s="45">
        <v>1806736</v>
      </c>
      <c r="K125" s="45">
        <v>39889736</v>
      </c>
      <c r="L125" s="45">
        <v>339755700</v>
      </c>
      <c r="M125" s="45">
        <v>10531600</v>
      </c>
      <c r="N125" s="45">
        <v>23290239</v>
      </c>
      <c r="O125" s="45">
        <v>40582458</v>
      </c>
      <c r="P125" s="45">
        <v>56604410</v>
      </c>
      <c r="Q125" s="45">
        <v>2684942059</v>
      </c>
      <c r="R125" s="45">
        <v>1042765</v>
      </c>
      <c r="S125" s="45">
        <v>571672</v>
      </c>
      <c r="T125" s="45">
        <v>350167488</v>
      </c>
      <c r="U125" s="45">
        <v>290616845</v>
      </c>
      <c r="V125" s="45">
        <v>92688194</v>
      </c>
      <c r="W125" s="45">
        <v>45294733</v>
      </c>
      <c r="X125" s="45">
        <v>780381697</v>
      </c>
      <c r="Y125" s="45">
        <v>1904560362</v>
      </c>
      <c r="Z125" s="14" t="s">
        <v>235</v>
      </c>
      <c r="AA125" t="b">
        <f t="shared" si="1"/>
        <v>1</v>
      </c>
    </row>
    <row r="126" spans="1:27" ht="12.75">
      <c r="A126" t="s">
        <v>398</v>
      </c>
      <c r="B126" s="48" t="s">
        <v>399</v>
      </c>
      <c r="C126" s="45">
        <v>948076300</v>
      </c>
      <c r="D126" s="45">
        <v>4594</v>
      </c>
      <c r="E126" s="45">
        <v>315031013</v>
      </c>
      <c r="F126" s="45">
        <v>10215591</v>
      </c>
      <c r="G126" s="45">
        <v>373</v>
      </c>
      <c r="H126" s="45">
        <v>81</v>
      </c>
      <c r="I126" s="45">
        <v>14763899</v>
      </c>
      <c r="J126" s="45">
        <v>235021</v>
      </c>
      <c r="K126" s="45">
        <v>6528862</v>
      </c>
      <c r="L126" s="45">
        <v>50511100</v>
      </c>
      <c r="M126" s="45">
        <v>1766100</v>
      </c>
      <c r="N126" s="45">
        <v>3988080</v>
      </c>
      <c r="O126" s="45">
        <v>8941948</v>
      </c>
      <c r="P126" s="45">
        <v>8837964</v>
      </c>
      <c r="Q126" s="45">
        <v>420819578</v>
      </c>
      <c r="R126" s="45">
        <v>20888</v>
      </c>
      <c r="S126" s="45">
        <v>23000</v>
      </c>
      <c r="T126" s="45">
        <v>52261722</v>
      </c>
      <c r="U126" s="45">
        <v>48038529</v>
      </c>
      <c r="V126" s="45">
        <v>10617609</v>
      </c>
      <c r="W126" s="45">
        <v>7283909</v>
      </c>
      <c r="X126" s="45">
        <v>118245657</v>
      </c>
      <c r="Y126" s="45">
        <v>302573921</v>
      </c>
      <c r="Z126" s="14" t="s">
        <v>399</v>
      </c>
      <c r="AA126" t="b">
        <f t="shared" si="1"/>
        <v>1</v>
      </c>
    </row>
    <row r="127" spans="1:27" ht="12.75">
      <c r="A127" t="s">
        <v>396</v>
      </c>
      <c r="B127" s="48" t="s">
        <v>397</v>
      </c>
      <c r="C127" s="45">
        <v>1182013800</v>
      </c>
      <c r="D127" s="45">
        <v>5445</v>
      </c>
      <c r="E127" s="45">
        <v>383900171</v>
      </c>
      <c r="F127" s="45">
        <v>14906980</v>
      </c>
      <c r="G127" s="45">
        <v>519</v>
      </c>
      <c r="H127" s="45">
        <v>131</v>
      </c>
      <c r="I127" s="45">
        <v>33947486</v>
      </c>
      <c r="J127" s="45">
        <v>589646</v>
      </c>
      <c r="K127" s="45">
        <v>11660531</v>
      </c>
      <c r="L127" s="45">
        <v>65817200</v>
      </c>
      <c r="M127" s="45">
        <v>3065000</v>
      </c>
      <c r="N127" s="45">
        <v>3739356</v>
      </c>
      <c r="O127" s="45">
        <v>11380148</v>
      </c>
      <c r="P127" s="45">
        <v>13566483</v>
      </c>
      <c r="Q127" s="45">
        <v>542573001</v>
      </c>
      <c r="R127" s="45">
        <v>143730</v>
      </c>
      <c r="S127" s="45">
        <v>0</v>
      </c>
      <c r="T127" s="45">
        <v>68867371</v>
      </c>
      <c r="U127" s="45">
        <v>62105834</v>
      </c>
      <c r="V127" s="45">
        <v>16926884</v>
      </c>
      <c r="W127" s="45">
        <v>11589696</v>
      </c>
      <c r="X127" s="45">
        <v>159633515</v>
      </c>
      <c r="Y127" s="45">
        <v>382939486</v>
      </c>
      <c r="Z127" s="14" t="s">
        <v>397</v>
      </c>
      <c r="AA127" t="b">
        <f t="shared" si="1"/>
        <v>1</v>
      </c>
    </row>
    <row r="128" spans="1:27" ht="12.75">
      <c r="A128" t="s">
        <v>446</v>
      </c>
      <c r="B128" s="48" t="s">
        <v>447</v>
      </c>
      <c r="C128" s="45">
        <v>2567618500</v>
      </c>
      <c r="D128" s="45">
        <v>11979</v>
      </c>
      <c r="E128" s="45">
        <v>846015062</v>
      </c>
      <c r="F128" s="45">
        <v>37628785</v>
      </c>
      <c r="G128" s="45">
        <v>1189</v>
      </c>
      <c r="H128" s="45">
        <v>311</v>
      </c>
      <c r="I128" s="45">
        <v>73289635</v>
      </c>
      <c r="J128" s="45">
        <v>1605901</v>
      </c>
      <c r="K128" s="45">
        <v>29877637</v>
      </c>
      <c r="L128" s="45">
        <v>135535900</v>
      </c>
      <c r="M128" s="45">
        <v>4894400</v>
      </c>
      <c r="N128" s="45">
        <v>8138082</v>
      </c>
      <c r="O128" s="45">
        <v>28864402</v>
      </c>
      <c r="P128" s="45">
        <v>29729315</v>
      </c>
      <c r="Q128" s="45">
        <v>1195579119</v>
      </c>
      <c r="R128" s="45">
        <v>835214</v>
      </c>
      <c r="S128" s="45">
        <v>96261</v>
      </c>
      <c r="T128" s="45">
        <v>140375413</v>
      </c>
      <c r="U128" s="45">
        <v>128259753</v>
      </c>
      <c r="V128" s="45">
        <v>34503438</v>
      </c>
      <c r="W128" s="45">
        <v>30671606</v>
      </c>
      <c r="X128" s="45">
        <v>334741685</v>
      </c>
      <c r="Y128" s="45">
        <v>860837434</v>
      </c>
      <c r="Z128" s="14" t="s">
        <v>447</v>
      </c>
      <c r="AA128" t="b">
        <f t="shared" si="1"/>
        <v>1</v>
      </c>
    </row>
    <row r="129" spans="1:27" ht="12.75">
      <c r="A129" t="s">
        <v>290</v>
      </c>
      <c r="B129" s="48" t="s">
        <v>291</v>
      </c>
      <c r="C129" s="45">
        <v>7551423800</v>
      </c>
      <c r="D129" s="45">
        <v>27765</v>
      </c>
      <c r="E129" s="45">
        <v>2380838891</v>
      </c>
      <c r="F129" s="45">
        <v>227312062</v>
      </c>
      <c r="G129" s="45">
        <v>5639</v>
      </c>
      <c r="H129" s="45">
        <v>1966</v>
      </c>
      <c r="I129" s="45">
        <v>221345136</v>
      </c>
      <c r="J129" s="45">
        <v>3279358</v>
      </c>
      <c r="K129" s="45">
        <v>73231566</v>
      </c>
      <c r="L129" s="45">
        <v>399339900</v>
      </c>
      <c r="M129" s="45">
        <v>13211800</v>
      </c>
      <c r="N129" s="45">
        <v>12328972</v>
      </c>
      <c r="O129" s="45">
        <v>56254897</v>
      </c>
      <c r="P129" s="45">
        <v>75982186</v>
      </c>
      <c r="Q129" s="45">
        <v>3463124768</v>
      </c>
      <c r="R129" s="45">
        <v>1374912</v>
      </c>
      <c r="S129" s="45">
        <v>294987</v>
      </c>
      <c r="T129" s="45">
        <v>412470884</v>
      </c>
      <c r="U129" s="45">
        <v>349388689</v>
      </c>
      <c r="V129" s="45">
        <v>142115532</v>
      </c>
      <c r="W129" s="45">
        <v>85423672</v>
      </c>
      <c r="X129" s="45">
        <v>991068676</v>
      </c>
      <c r="Y129" s="45">
        <v>2472056092</v>
      </c>
      <c r="Z129" s="14" t="s">
        <v>291</v>
      </c>
      <c r="AA129" t="b">
        <f t="shared" si="1"/>
        <v>1</v>
      </c>
    </row>
    <row r="130" spans="1:27" ht="12.75">
      <c r="A130" t="s">
        <v>138</v>
      </c>
      <c r="B130" s="48" t="s">
        <v>139</v>
      </c>
      <c r="C130" s="45">
        <v>1232090000</v>
      </c>
      <c r="D130" s="45">
        <v>5985</v>
      </c>
      <c r="E130" s="45">
        <v>404686691</v>
      </c>
      <c r="F130" s="45">
        <v>10630787</v>
      </c>
      <c r="G130" s="45">
        <v>485</v>
      </c>
      <c r="H130" s="45">
        <v>99</v>
      </c>
      <c r="I130" s="45">
        <v>19884795</v>
      </c>
      <c r="J130" s="45">
        <v>330692</v>
      </c>
      <c r="K130" s="45">
        <v>9378699</v>
      </c>
      <c r="L130" s="45">
        <v>69856800</v>
      </c>
      <c r="M130" s="45">
        <v>1823300</v>
      </c>
      <c r="N130" s="45">
        <v>3318747</v>
      </c>
      <c r="O130" s="45">
        <v>12540633</v>
      </c>
      <c r="P130" s="45">
        <v>11471929</v>
      </c>
      <c r="Q130" s="45">
        <v>543923073</v>
      </c>
      <c r="R130" s="45">
        <v>46354</v>
      </c>
      <c r="S130" s="45">
        <v>2760</v>
      </c>
      <c r="T130" s="45">
        <v>71656129</v>
      </c>
      <c r="U130" s="45">
        <v>65605531</v>
      </c>
      <c r="V130" s="45">
        <v>15028771</v>
      </c>
      <c r="W130" s="45">
        <v>11806623</v>
      </c>
      <c r="X130" s="45">
        <v>164146168</v>
      </c>
      <c r="Y130" s="45">
        <v>379776905</v>
      </c>
      <c r="Z130" s="14" t="s">
        <v>139</v>
      </c>
      <c r="AA130" t="b">
        <f t="shared" si="1"/>
        <v>1</v>
      </c>
    </row>
    <row r="131" spans="1:27" ht="12.75">
      <c r="A131" t="s">
        <v>42</v>
      </c>
      <c r="B131" s="48" t="s">
        <v>43</v>
      </c>
      <c r="C131" s="45">
        <v>12233261200</v>
      </c>
      <c r="D131" s="45">
        <v>31556</v>
      </c>
      <c r="E131" s="45">
        <v>3757490947</v>
      </c>
      <c r="F131" s="45">
        <v>1026132803</v>
      </c>
      <c r="G131" s="45">
        <v>10302</v>
      </c>
      <c r="H131" s="45">
        <v>5658</v>
      </c>
      <c r="I131" s="45">
        <v>1032352226</v>
      </c>
      <c r="J131" s="45">
        <v>13149918</v>
      </c>
      <c r="K131" s="45">
        <v>71265183</v>
      </c>
      <c r="L131" s="45">
        <v>448881500</v>
      </c>
      <c r="M131" s="45">
        <v>16534700</v>
      </c>
      <c r="N131" s="45">
        <v>10919086</v>
      </c>
      <c r="O131" s="45">
        <v>57719653</v>
      </c>
      <c r="P131" s="45">
        <v>139035188</v>
      </c>
      <c r="Q131" s="45">
        <v>6573481204</v>
      </c>
      <c r="R131" s="45">
        <v>418444</v>
      </c>
      <c r="S131" s="45">
        <v>124850</v>
      </c>
      <c r="T131" s="45">
        <v>465294350</v>
      </c>
      <c r="U131" s="45">
        <v>381131061</v>
      </c>
      <c r="V131" s="45">
        <v>176743809</v>
      </c>
      <c r="W131" s="45">
        <v>169453709</v>
      </c>
      <c r="X131" s="45">
        <v>1193166223</v>
      </c>
      <c r="Y131" s="45">
        <v>5380314981</v>
      </c>
      <c r="Z131" s="14" t="s">
        <v>43</v>
      </c>
      <c r="AA131" t="b">
        <f t="shared" si="1"/>
        <v>1</v>
      </c>
    </row>
    <row r="132" spans="1:27" ht="12.75">
      <c r="A132" t="s">
        <v>352</v>
      </c>
      <c r="B132" s="48" t="s">
        <v>353</v>
      </c>
      <c r="C132" s="45">
        <v>6594586700</v>
      </c>
      <c r="D132" s="45">
        <v>29420</v>
      </c>
      <c r="E132" s="45">
        <v>2093035693</v>
      </c>
      <c r="F132" s="45">
        <v>105863766</v>
      </c>
      <c r="G132" s="45">
        <v>3380</v>
      </c>
      <c r="H132" s="45">
        <v>900</v>
      </c>
      <c r="I132" s="45">
        <v>173514686</v>
      </c>
      <c r="J132" s="45">
        <v>2765366</v>
      </c>
      <c r="K132" s="45">
        <v>57116528</v>
      </c>
      <c r="L132" s="45">
        <v>365379400</v>
      </c>
      <c r="M132" s="45">
        <v>13803100</v>
      </c>
      <c r="N132" s="45">
        <v>21298273</v>
      </c>
      <c r="O132" s="45">
        <v>63352732</v>
      </c>
      <c r="P132" s="45">
        <v>69244424</v>
      </c>
      <c r="Q132" s="45">
        <v>2965373968</v>
      </c>
      <c r="R132" s="45">
        <v>1284607</v>
      </c>
      <c r="S132" s="45">
        <v>149744</v>
      </c>
      <c r="T132" s="45">
        <v>379084389</v>
      </c>
      <c r="U132" s="45">
        <v>331676554</v>
      </c>
      <c r="V132" s="45">
        <v>88789527</v>
      </c>
      <c r="W132" s="45">
        <v>59150769</v>
      </c>
      <c r="X132" s="45">
        <v>860135590</v>
      </c>
      <c r="Y132" s="45">
        <v>2105238378</v>
      </c>
      <c r="Z132" s="14" t="s">
        <v>353</v>
      </c>
      <c r="AA132" t="b">
        <f t="shared" si="1"/>
        <v>1</v>
      </c>
    </row>
    <row r="133" spans="1:27" ht="12.75">
      <c r="A133" t="s">
        <v>310</v>
      </c>
      <c r="B133" s="48" t="s">
        <v>311</v>
      </c>
      <c r="C133" s="45">
        <v>2102216000</v>
      </c>
      <c r="D133" s="45">
        <v>9552</v>
      </c>
      <c r="E133" s="45">
        <v>698918741</v>
      </c>
      <c r="F133" s="45">
        <v>24529481</v>
      </c>
      <c r="G133" s="45">
        <v>1041</v>
      </c>
      <c r="H133" s="45">
        <v>193</v>
      </c>
      <c r="I133" s="45">
        <v>35258358</v>
      </c>
      <c r="J133" s="45">
        <v>701874</v>
      </c>
      <c r="K133" s="45">
        <v>20966303</v>
      </c>
      <c r="L133" s="45">
        <v>119696800</v>
      </c>
      <c r="M133" s="45">
        <v>4763900</v>
      </c>
      <c r="N133" s="45">
        <v>6587864</v>
      </c>
      <c r="O133" s="45">
        <v>16276848</v>
      </c>
      <c r="P133" s="45">
        <v>21968412</v>
      </c>
      <c r="Q133" s="45">
        <v>949668581</v>
      </c>
      <c r="R133" s="45">
        <v>353021</v>
      </c>
      <c r="S133" s="45">
        <v>156760</v>
      </c>
      <c r="T133" s="45">
        <v>124426150</v>
      </c>
      <c r="U133" s="45">
        <v>110708076</v>
      </c>
      <c r="V133" s="45">
        <v>34141671</v>
      </c>
      <c r="W133" s="45">
        <v>16445864</v>
      </c>
      <c r="X133" s="45">
        <v>286231542</v>
      </c>
      <c r="Y133" s="45">
        <v>663437039</v>
      </c>
      <c r="Z133" s="14" t="s">
        <v>311</v>
      </c>
      <c r="AA133" t="b">
        <f t="shared" si="1"/>
        <v>1</v>
      </c>
    </row>
    <row r="134" spans="1:27" ht="12.75">
      <c r="A134" t="s">
        <v>418</v>
      </c>
      <c r="B134" s="48" t="s">
        <v>419</v>
      </c>
      <c r="C134" s="45">
        <v>3807632300</v>
      </c>
      <c r="D134" s="45">
        <v>17711</v>
      </c>
      <c r="E134" s="45">
        <v>1231714940</v>
      </c>
      <c r="F134" s="45">
        <v>45496201</v>
      </c>
      <c r="G134" s="45">
        <v>1854</v>
      </c>
      <c r="H134" s="45">
        <v>369</v>
      </c>
      <c r="I134" s="45">
        <v>65116172</v>
      </c>
      <c r="J134" s="45">
        <v>836874</v>
      </c>
      <c r="K134" s="45">
        <v>26315671</v>
      </c>
      <c r="L134" s="45">
        <v>208752200</v>
      </c>
      <c r="M134" s="45">
        <v>6673900</v>
      </c>
      <c r="N134" s="45">
        <v>12618807</v>
      </c>
      <c r="O134" s="45">
        <v>35515600</v>
      </c>
      <c r="P134" s="45">
        <v>37900662</v>
      </c>
      <c r="Q134" s="45">
        <v>1670941027</v>
      </c>
      <c r="R134" s="45">
        <v>120550</v>
      </c>
      <c r="S134" s="45">
        <v>46229</v>
      </c>
      <c r="T134" s="45">
        <v>215369532</v>
      </c>
      <c r="U134" s="45">
        <v>191944624</v>
      </c>
      <c r="V134" s="45">
        <v>47194151</v>
      </c>
      <c r="W134" s="45">
        <v>28706076</v>
      </c>
      <c r="X134" s="45">
        <v>483381162</v>
      </c>
      <c r="Y134" s="45">
        <v>1187559865</v>
      </c>
      <c r="Z134" s="14" t="s">
        <v>419</v>
      </c>
      <c r="AA134" t="b">
        <f t="shared" si="1"/>
        <v>1</v>
      </c>
    </row>
    <row r="135" spans="1:27" ht="12.75">
      <c r="A135" t="s">
        <v>98</v>
      </c>
      <c r="B135" s="48" t="s">
        <v>99</v>
      </c>
      <c r="C135" s="45">
        <v>26179235800</v>
      </c>
      <c r="D135" s="45">
        <v>106640</v>
      </c>
      <c r="E135" s="45">
        <v>7918645695</v>
      </c>
      <c r="F135" s="45">
        <v>714497582</v>
      </c>
      <c r="G135" s="45">
        <v>18507</v>
      </c>
      <c r="H135" s="45">
        <v>6298</v>
      </c>
      <c r="I135" s="45">
        <v>694143025</v>
      </c>
      <c r="J135" s="45">
        <v>8894161</v>
      </c>
      <c r="K135" s="45">
        <v>165105520</v>
      </c>
      <c r="L135" s="45">
        <v>1423419400</v>
      </c>
      <c r="M135" s="45">
        <v>33218400</v>
      </c>
      <c r="N135" s="45">
        <v>45818158</v>
      </c>
      <c r="O135" s="45">
        <v>219513805</v>
      </c>
      <c r="P135" s="45">
        <v>206379904</v>
      </c>
      <c r="Q135" s="45">
        <v>11429635650</v>
      </c>
      <c r="R135" s="45">
        <v>2513912</v>
      </c>
      <c r="S135" s="45">
        <v>263721</v>
      </c>
      <c r="T135" s="45">
        <v>1456028183</v>
      </c>
      <c r="U135" s="45">
        <v>1192948977</v>
      </c>
      <c r="V135" s="45">
        <v>320881744</v>
      </c>
      <c r="W135" s="45">
        <v>226079759</v>
      </c>
      <c r="X135" s="45">
        <v>3198716296</v>
      </c>
      <c r="Y135" s="45">
        <v>8230919354</v>
      </c>
      <c r="Z135" s="14" t="s">
        <v>99</v>
      </c>
      <c r="AA135" t="b">
        <f t="shared" si="1"/>
        <v>1</v>
      </c>
    </row>
    <row r="136" spans="1:27" ht="12.75">
      <c r="A136" t="s">
        <v>150</v>
      </c>
      <c r="B136" s="48" t="s">
        <v>151</v>
      </c>
      <c r="C136" s="45">
        <v>4581721700</v>
      </c>
      <c r="D136" s="45">
        <v>21271</v>
      </c>
      <c r="E136" s="45">
        <v>1448166095</v>
      </c>
      <c r="F136" s="45">
        <v>62256730</v>
      </c>
      <c r="G136" s="45">
        <v>1949</v>
      </c>
      <c r="H136" s="45">
        <v>500</v>
      </c>
      <c r="I136" s="45">
        <v>122712939</v>
      </c>
      <c r="J136" s="45">
        <v>1589088</v>
      </c>
      <c r="K136" s="45">
        <v>44497606</v>
      </c>
      <c r="L136" s="45">
        <v>256722100</v>
      </c>
      <c r="M136" s="45">
        <v>10224200</v>
      </c>
      <c r="N136" s="45">
        <v>17663759</v>
      </c>
      <c r="O136" s="45">
        <v>39245067</v>
      </c>
      <c r="P136" s="45">
        <v>53232766</v>
      </c>
      <c r="Q136" s="45">
        <v>2056310350</v>
      </c>
      <c r="R136" s="45">
        <v>939684</v>
      </c>
      <c r="S136" s="45">
        <v>126001</v>
      </c>
      <c r="T136" s="45">
        <v>266882593</v>
      </c>
      <c r="U136" s="45">
        <v>237122741</v>
      </c>
      <c r="V136" s="45">
        <v>60906646</v>
      </c>
      <c r="W136" s="45">
        <v>46143346</v>
      </c>
      <c r="X136" s="45">
        <v>612121011</v>
      </c>
      <c r="Y136" s="45">
        <v>1444189339</v>
      </c>
      <c r="Z136" s="14" t="s">
        <v>151</v>
      </c>
      <c r="AA136" t="b">
        <f t="shared" si="1"/>
        <v>1</v>
      </c>
    </row>
    <row r="137" spans="1:27" ht="12.75">
      <c r="A137" t="s">
        <v>478</v>
      </c>
      <c r="B137" s="48" t="s">
        <v>479</v>
      </c>
      <c r="C137" s="45">
        <v>2906525000</v>
      </c>
      <c r="D137" s="45">
        <v>14858</v>
      </c>
      <c r="E137" s="45">
        <v>975713610</v>
      </c>
      <c r="F137" s="45">
        <v>26456801</v>
      </c>
      <c r="G137" s="45">
        <v>977</v>
      </c>
      <c r="H137" s="45">
        <v>226</v>
      </c>
      <c r="I137" s="45">
        <v>52489605</v>
      </c>
      <c r="J137" s="45">
        <v>858634</v>
      </c>
      <c r="K137" s="45">
        <v>21002676</v>
      </c>
      <c r="L137" s="45">
        <v>154398300</v>
      </c>
      <c r="M137" s="45">
        <v>8762300</v>
      </c>
      <c r="N137" s="45">
        <v>9381447</v>
      </c>
      <c r="O137" s="45">
        <v>25755242</v>
      </c>
      <c r="P137" s="45">
        <v>34800397</v>
      </c>
      <c r="Q137" s="45">
        <v>1309619012</v>
      </c>
      <c r="R137" s="45">
        <v>130287</v>
      </c>
      <c r="S137" s="45">
        <v>73188</v>
      </c>
      <c r="T137" s="45">
        <v>163106176</v>
      </c>
      <c r="U137" s="45">
        <v>153281858</v>
      </c>
      <c r="V137" s="45">
        <v>35487438</v>
      </c>
      <c r="W137" s="45">
        <v>27532419</v>
      </c>
      <c r="X137" s="45">
        <v>379611366</v>
      </c>
      <c r="Y137" s="45">
        <v>930007646</v>
      </c>
      <c r="Z137" s="14" t="s">
        <v>479</v>
      </c>
      <c r="AA137" t="b">
        <f t="shared" si="1"/>
        <v>1</v>
      </c>
    </row>
    <row r="138" spans="1:27" ht="12.75">
      <c r="A138" t="s">
        <v>406</v>
      </c>
      <c r="B138" s="48" t="s">
        <v>407</v>
      </c>
      <c r="C138" s="45">
        <v>734323300</v>
      </c>
      <c r="D138" s="45">
        <v>3898</v>
      </c>
      <c r="E138" s="45">
        <v>235698299</v>
      </c>
      <c r="F138" s="45">
        <v>5045972</v>
      </c>
      <c r="G138" s="45">
        <v>249</v>
      </c>
      <c r="H138" s="45">
        <v>41</v>
      </c>
      <c r="I138" s="45">
        <v>10908468</v>
      </c>
      <c r="J138" s="45">
        <v>265795</v>
      </c>
      <c r="K138" s="45">
        <v>3134917</v>
      </c>
      <c r="L138" s="45">
        <v>37736600</v>
      </c>
      <c r="M138" s="45">
        <v>1003900</v>
      </c>
      <c r="N138" s="45">
        <v>2928280</v>
      </c>
      <c r="O138" s="45">
        <v>6221500</v>
      </c>
      <c r="P138" s="45">
        <v>6596044</v>
      </c>
      <c r="Q138" s="45">
        <v>309539775</v>
      </c>
      <c r="R138" s="45">
        <v>7853</v>
      </c>
      <c r="S138" s="45">
        <v>11660</v>
      </c>
      <c r="T138" s="45">
        <v>38721572</v>
      </c>
      <c r="U138" s="45">
        <v>34776275</v>
      </c>
      <c r="V138" s="45">
        <v>8366350</v>
      </c>
      <c r="W138" s="45">
        <v>4065231</v>
      </c>
      <c r="X138" s="45">
        <v>85948941</v>
      </c>
      <c r="Y138" s="45">
        <v>223590834</v>
      </c>
      <c r="Z138" s="14" t="s">
        <v>407</v>
      </c>
      <c r="AA138" t="b">
        <f t="shared" si="1"/>
        <v>1</v>
      </c>
    </row>
    <row r="139" spans="1:27" ht="12.75">
      <c r="A139" t="s">
        <v>204</v>
      </c>
      <c r="B139" s="48" t="s">
        <v>205</v>
      </c>
      <c r="C139" s="45">
        <v>5038315000</v>
      </c>
      <c r="D139" s="45">
        <v>15276</v>
      </c>
      <c r="E139" s="45">
        <v>1491779358</v>
      </c>
      <c r="F139" s="45">
        <v>282975738</v>
      </c>
      <c r="G139" s="45">
        <v>4548</v>
      </c>
      <c r="H139" s="45">
        <v>2229</v>
      </c>
      <c r="I139" s="45">
        <v>200577496</v>
      </c>
      <c r="J139" s="45">
        <v>2433904</v>
      </c>
      <c r="K139" s="45">
        <v>39609753</v>
      </c>
      <c r="L139" s="45">
        <v>222568700</v>
      </c>
      <c r="M139" s="45">
        <v>6147500</v>
      </c>
      <c r="N139" s="45">
        <v>8508120</v>
      </c>
      <c r="O139" s="45">
        <v>35671067</v>
      </c>
      <c r="P139" s="45">
        <v>39758030</v>
      </c>
      <c r="Q139" s="45">
        <v>2330029666</v>
      </c>
      <c r="R139" s="45">
        <v>658004</v>
      </c>
      <c r="S139" s="45">
        <v>91541</v>
      </c>
      <c r="T139" s="45">
        <v>228675075</v>
      </c>
      <c r="U139" s="45">
        <v>179804714</v>
      </c>
      <c r="V139" s="45">
        <v>87583960</v>
      </c>
      <c r="W139" s="45">
        <v>68643456</v>
      </c>
      <c r="X139" s="45">
        <v>565456750</v>
      </c>
      <c r="Y139" s="45">
        <v>1764572916</v>
      </c>
      <c r="Z139" s="14" t="s">
        <v>205</v>
      </c>
      <c r="AA139" t="b">
        <f t="shared" si="1"/>
        <v>1</v>
      </c>
    </row>
    <row r="140" spans="1:27" ht="12.75">
      <c r="A140" t="s">
        <v>468</v>
      </c>
      <c r="B140" s="48" t="s">
        <v>469</v>
      </c>
      <c r="C140" s="45">
        <v>4394282600</v>
      </c>
      <c r="D140" s="45">
        <v>20067</v>
      </c>
      <c r="E140" s="45">
        <v>1458852209</v>
      </c>
      <c r="F140" s="45">
        <v>68774188</v>
      </c>
      <c r="G140" s="45">
        <v>2066</v>
      </c>
      <c r="H140" s="45">
        <v>614</v>
      </c>
      <c r="I140" s="45">
        <v>72630504</v>
      </c>
      <c r="J140" s="45">
        <v>793478</v>
      </c>
      <c r="K140" s="45">
        <v>26495632</v>
      </c>
      <c r="L140" s="45">
        <v>236578800</v>
      </c>
      <c r="M140" s="45">
        <v>4525200</v>
      </c>
      <c r="N140" s="45">
        <v>14812832</v>
      </c>
      <c r="O140" s="45">
        <v>37359881</v>
      </c>
      <c r="P140" s="45">
        <v>26172112</v>
      </c>
      <c r="Q140" s="45">
        <v>1946994836</v>
      </c>
      <c r="R140" s="45">
        <v>195311</v>
      </c>
      <c r="S140" s="45">
        <v>59499</v>
      </c>
      <c r="T140" s="45">
        <v>241049025</v>
      </c>
      <c r="U140" s="45">
        <v>218728713</v>
      </c>
      <c r="V140" s="45">
        <v>45959887</v>
      </c>
      <c r="W140" s="45">
        <v>32926078</v>
      </c>
      <c r="X140" s="45">
        <v>538918513</v>
      </c>
      <c r="Y140" s="45">
        <v>1408076323</v>
      </c>
      <c r="Z140" s="14" t="s">
        <v>469</v>
      </c>
      <c r="AA140" t="b">
        <f aca="true" t="shared" si="2" ref="AA140:AA203">EXACT(B140,Z140)</f>
        <v>1</v>
      </c>
    </row>
    <row r="141" spans="1:27" ht="12.75">
      <c r="A141" t="s">
        <v>568</v>
      </c>
      <c r="B141" s="49" t="s">
        <v>569</v>
      </c>
      <c r="C141" s="45">
        <v>13504881500</v>
      </c>
      <c r="D141" s="45">
        <v>57077</v>
      </c>
      <c r="E141" s="45">
        <v>4413080669</v>
      </c>
      <c r="F141" s="45">
        <v>247203741</v>
      </c>
      <c r="G141" s="45">
        <v>8171</v>
      </c>
      <c r="H141" s="45">
        <v>2159</v>
      </c>
      <c r="I141" s="45">
        <v>256699022</v>
      </c>
      <c r="J141" s="45">
        <v>3492429</v>
      </c>
      <c r="K141" s="45">
        <v>91601497</v>
      </c>
      <c r="L141" s="45">
        <v>750035800</v>
      </c>
      <c r="M141" s="45">
        <v>13323400</v>
      </c>
      <c r="N141" s="45">
        <v>23019138</v>
      </c>
      <c r="O141" s="45">
        <v>98199930</v>
      </c>
      <c r="P141" s="45">
        <v>85038272</v>
      </c>
      <c r="Q141" s="45">
        <v>5981693898</v>
      </c>
      <c r="R141" s="45">
        <v>1145366</v>
      </c>
      <c r="S141" s="45">
        <v>219814</v>
      </c>
      <c r="T141" s="45">
        <v>763094310</v>
      </c>
      <c r="U141" s="45">
        <v>672795113</v>
      </c>
      <c r="V141" s="45">
        <v>161705093</v>
      </c>
      <c r="W141" s="45">
        <v>95113781</v>
      </c>
      <c r="X141" s="45">
        <v>1694073477</v>
      </c>
      <c r="Y141" s="45">
        <v>4287620421</v>
      </c>
      <c r="Z141" s="31" t="s">
        <v>569</v>
      </c>
      <c r="AA141" t="b">
        <f t="shared" si="2"/>
        <v>1</v>
      </c>
    </row>
    <row r="142" spans="1:27" ht="12.75">
      <c r="A142" t="s">
        <v>232</v>
      </c>
      <c r="B142" s="48" t="s">
        <v>233</v>
      </c>
      <c r="C142" s="45">
        <v>20636311800</v>
      </c>
      <c r="D142" s="45">
        <v>78588</v>
      </c>
      <c r="E142" s="45">
        <v>6443803313</v>
      </c>
      <c r="F142" s="45">
        <v>760072978</v>
      </c>
      <c r="G142" s="45">
        <v>16488</v>
      </c>
      <c r="H142" s="45">
        <v>6467</v>
      </c>
      <c r="I142" s="45">
        <v>790012493</v>
      </c>
      <c r="J142" s="45">
        <v>9827890</v>
      </c>
      <c r="K142" s="45">
        <v>117897508</v>
      </c>
      <c r="L142" s="45">
        <v>1076273500</v>
      </c>
      <c r="M142" s="45">
        <v>29734300</v>
      </c>
      <c r="N142" s="45">
        <v>39308929</v>
      </c>
      <c r="O142" s="45">
        <v>136871598</v>
      </c>
      <c r="P142" s="45">
        <v>197015691</v>
      </c>
      <c r="Q142" s="45">
        <v>9600818200</v>
      </c>
      <c r="R142" s="45">
        <v>1428383</v>
      </c>
      <c r="S142" s="45">
        <v>329545</v>
      </c>
      <c r="T142" s="45">
        <v>1105484706</v>
      </c>
      <c r="U142" s="45">
        <v>941148638</v>
      </c>
      <c r="V142" s="45">
        <v>267245151</v>
      </c>
      <c r="W142" s="45">
        <v>194243680</v>
      </c>
      <c r="X142" s="45">
        <v>2509880103</v>
      </c>
      <c r="Y142" s="45">
        <v>7090938097</v>
      </c>
      <c r="Z142" s="14" t="s">
        <v>233</v>
      </c>
      <c r="AA142" t="b">
        <f t="shared" si="2"/>
        <v>1</v>
      </c>
    </row>
    <row r="143" spans="1:27" ht="12.75">
      <c r="A143" t="s">
        <v>546</v>
      </c>
      <c r="B143" s="48" t="s">
        <v>547</v>
      </c>
      <c r="C143" s="45">
        <v>2042917300</v>
      </c>
      <c r="D143" s="45">
        <v>9788</v>
      </c>
      <c r="E143" s="45">
        <v>681271412</v>
      </c>
      <c r="F143" s="45">
        <v>21629804</v>
      </c>
      <c r="G143" s="45">
        <v>801</v>
      </c>
      <c r="H143" s="45">
        <v>204</v>
      </c>
      <c r="I143" s="45">
        <v>34765106</v>
      </c>
      <c r="J143" s="45">
        <v>255535</v>
      </c>
      <c r="K143" s="45">
        <v>8852469</v>
      </c>
      <c r="L143" s="45">
        <v>113663400</v>
      </c>
      <c r="M143" s="45">
        <v>2274100</v>
      </c>
      <c r="N143" s="45">
        <v>6520195</v>
      </c>
      <c r="O143" s="45">
        <v>18681762</v>
      </c>
      <c r="P143" s="45">
        <v>18087631</v>
      </c>
      <c r="Q143" s="45">
        <v>906001414</v>
      </c>
      <c r="R143" s="45">
        <v>9739</v>
      </c>
      <c r="S143" s="45">
        <v>9383</v>
      </c>
      <c r="T143" s="45">
        <v>115903936</v>
      </c>
      <c r="U143" s="45">
        <v>108028864</v>
      </c>
      <c r="V143" s="45">
        <v>18738835</v>
      </c>
      <c r="W143" s="45">
        <v>13661704</v>
      </c>
      <c r="X143" s="45">
        <v>256352461</v>
      </c>
      <c r="Y143" s="45">
        <v>649648953</v>
      </c>
      <c r="Z143" s="14" t="s">
        <v>547</v>
      </c>
      <c r="AA143" t="b">
        <f t="shared" si="2"/>
        <v>1</v>
      </c>
    </row>
    <row r="144" spans="1:27" ht="12.75">
      <c r="A144" t="s">
        <v>332</v>
      </c>
      <c r="B144" s="48" t="s">
        <v>333</v>
      </c>
      <c r="C144" s="45">
        <v>2482583900</v>
      </c>
      <c r="D144" s="45">
        <v>11444</v>
      </c>
      <c r="E144" s="45">
        <v>817641191</v>
      </c>
      <c r="F144" s="45">
        <v>39665616</v>
      </c>
      <c r="G144" s="45">
        <v>1371</v>
      </c>
      <c r="H144" s="45">
        <v>327</v>
      </c>
      <c r="I144" s="45">
        <v>71967648</v>
      </c>
      <c r="J144" s="45">
        <v>1028263</v>
      </c>
      <c r="K144" s="45">
        <v>25116309</v>
      </c>
      <c r="L144" s="45">
        <v>127606600</v>
      </c>
      <c r="M144" s="45">
        <v>4583400</v>
      </c>
      <c r="N144" s="45">
        <v>9397818</v>
      </c>
      <c r="O144" s="45">
        <v>20378806</v>
      </c>
      <c r="P144" s="45">
        <v>22758754</v>
      </c>
      <c r="Q144" s="45">
        <v>1140144405</v>
      </c>
      <c r="R144" s="45">
        <v>937744</v>
      </c>
      <c r="S144" s="45">
        <v>199153</v>
      </c>
      <c r="T144" s="45">
        <v>132145136</v>
      </c>
      <c r="U144" s="45">
        <v>120027896</v>
      </c>
      <c r="V144" s="45">
        <v>33976797</v>
      </c>
      <c r="W144" s="45">
        <v>24191196</v>
      </c>
      <c r="X144" s="45">
        <v>311477922</v>
      </c>
      <c r="Y144" s="45">
        <v>828666483</v>
      </c>
      <c r="Z144" s="14" t="s">
        <v>333</v>
      </c>
      <c r="AA144" t="b">
        <f t="shared" si="2"/>
        <v>1</v>
      </c>
    </row>
    <row r="145" spans="1:27" ht="12.75">
      <c r="A145" t="s">
        <v>230</v>
      </c>
      <c r="B145" s="48" t="s">
        <v>231</v>
      </c>
      <c r="C145" s="45">
        <v>46153878500</v>
      </c>
      <c r="D145" s="45">
        <v>201829</v>
      </c>
      <c r="E145" s="45">
        <v>14411228090</v>
      </c>
      <c r="F145" s="45">
        <v>1185736289</v>
      </c>
      <c r="G145" s="45">
        <v>27814</v>
      </c>
      <c r="H145" s="45">
        <v>9188</v>
      </c>
      <c r="I145" s="45">
        <v>1453476451</v>
      </c>
      <c r="J145" s="45">
        <v>21139688</v>
      </c>
      <c r="K145" s="45">
        <v>181309002</v>
      </c>
      <c r="L145" s="45">
        <v>2490709200</v>
      </c>
      <c r="M145" s="45">
        <v>80788900</v>
      </c>
      <c r="N145" s="45">
        <v>91562405</v>
      </c>
      <c r="O145" s="45">
        <v>214734058</v>
      </c>
      <c r="P145" s="45">
        <v>494224928</v>
      </c>
      <c r="Q145" s="45">
        <v>20624909011</v>
      </c>
      <c r="R145" s="45">
        <v>3137024</v>
      </c>
      <c r="S145" s="45">
        <v>2481349</v>
      </c>
      <c r="T145" s="45">
        <v>2570291009</v>
      </c>
      <c r="U145" s="45">
        <v>2179987239</v>
      </c>
      <c r="V145" s="45">
        <v>686626008</v>
      </c>
      <c r="W145" s="45">
        <v>325927949</v>
      </c>
      <c r="X145" s="45">
        <v>5768450578</v>
      </c>
      <c r="Y145" s="45">
        <v>14856458433</v>
      </c>
      <c r="Z145" s="14" t="s">
        <v>231</v>
      </c>
      <c r="AA145" t="b">
        <f t="shared" si="2"/>
        <v>1</v>
      </c>
    </row>
    <row r="146" spans="1:27" ht="12.75">
      <c r="A146" t="s">
        <v>443</v>
      </c>
      <c r="B146" s="48" t="s">
        <v>668</v>
      </c>
      <c r="C146" s="45">
        <v>1592700700</v>
      </c>
      <c r="D146" s="45">
        <v>8122</v>
      </c>
      <c r="E146" s="45">
        <v>528731607</v>
      </c>
      <c r="F146" s="45">
        <v>12560389</v>
      </c>
      <c r="G146" s="45">
        <v>576</v>
      </c>
      <c r="H146" s="45">
        <v>118</v>
      </c>
      <c r="I146" s="45">
        <v>47281261</v>
      </c>
      <c r="J146" s="45">
        <v>952916</v>
      </c>
      <c r="K146" s="45">
        <v>13923201</v>
      </c>
      <c r="L146" s="45">
        <v>87380400</v>
      </c>
      <c r="M146" s="45">
        <v>3761700</v>
      </c>
      <c r="N146" s="45">
        <v>6210221</v>
      </c>
      <c r="O146" s="45">
        <v>17511232</v>
      </c>
      <c r="P146" s="45">
        <v>24710159</v>
      </c>
      <c r="Q146" s="45">
        <v>743023086</v>
      </c>
      <c r="R146" s="45">
        <v>94267</v>
      </c>
      <c r="S146" s="45">
        <v>50802</v>
      </c>
      <c r="T146" s="45">
        <v>91114679</v>
      </c>
      <c r="U146" s="45">
        <v>86726079</v>
      </c>
      <c r="V146" s="45">
        <v>18154633</v>
      </c>
      <c r="W146" s="45">
        <v>15299946</v>
      </c>
      <c r="X146" s="45">
        <v>211440406</v>
      </c>
      <c r="Y146" s="45">
        <v>531582680</v>
      </c>
      <c r="Z146" s="14" t="s">
        <v>668</v>
      </c>
      <c r="AA146" t="b">
        <f t="shared" si="2"/>
        <v>1</v>
      </c>
    </row>
    <row r="147" spans="1:27" ht="12.75">
      <c r="A147" t="s">
        <v>530</v>
      </c>
      <c r="B147" s="48" t="s">
        <v>531</v>
      </c>
      <c r="C147" s="45">
        <v>540704300</v>
      </c>
      <c r="D147" s="45">
        <v>2585</v>
      </c>
      <c r="E147" s="45">
        <v>181911334</v>
      </c>
      <c r="F147" s="45">
        <v>5154324</v>
      </c>
      <c r="G147" s="45">
        <v>244</v>
      </c>
      <c r="H147" s="45">
        <v>40</v>
      </c>
      <c r="I147" s="45">
        <v>6860177</v>
      </c>
      <c r="J147" s="45">
        <v>51908</v>
      </c>
      <c r="K147" s="45">
        <v>1670784</v>
      </c>
      <c r="L147" s="45">
        <v>29718100</v>
      </c>
      <c r="M147" s="45">
        <v>648800</v>
      </c>
      <c r="N147" s="45">
        <v>2045817</v>
      </c>
      <c r="O147" s="45">
        <v>4621939</v>
      </c>
      <c r="P147" s="45">
        <v>5932819</v>
      </c>
      <c r="Q147" s="45">
        <v>238616002</v>
      </c>
      <c r="R147" s="45">
        <v>0</v>
      </c>
      <c r="S147" s="45">
        <v>0</v>
      </c>
      <c r="T147" s="45">
        <v>30359661</v>
      </c>
      <c r="U147" s="45">
        <v>28035282</v>
      </c>
      <c r="V147" s="45">
        <v>4943883</v>
      </c>
      <c r="W147" s="45">
        <v>2795992</v>
      </c>
      <c r="X147" s="45">
        <v>66134818</v>
      </c>
      <c r="Y147" s="45">
        <v>172481184</v>
      </c>
      <c r="Z147" s="14" t="s">
        <v>531</v>
      </c>
      <c r="AA147" t="b">
        <f t="shared" si="2"/>
        <v>1</v>
      </c>
    </row>
    <row r="148" spans="1:27" ht="12.75">
      <c r="A148" t="s">
        <v>350</v>
      </c>
      <c r="B148" s="48" t="s">
        <v>351</v>
      </c>
      <c r="C148" s="45">
        <v>3906701100</v>
      </c>
      <c r="D148" s="45">
        <v>18532</v>
      </c>
      <c r="E148" s="45">
        <v>1255450433</v>
      </c>
      <c r="F148" s="45">
        <v>46338010</v>
      </c>
      <c r="G148" s="45">
        <v>1622</v>
      </c>
      <c r="H148" s="45">
        <v>399</v>
      </c>
      <c r="I148" s="45">
        <v>81068809</v>
      </c>
      <c r="J148" s="45">
        <v>1197393</v>
      </c>
      <c r="K148" s="45">
        <v>31015353</v>
      </c>
      <c r="L148" s="45">
        <v>210590500</v>
      </c>
      <c r="M148" s="45">
        <v>7511700</v>
      </c>
      <c r="N148" s="45">
        <v>13940699</v>
      </c>
      <c r="O148" s="45">
        <v>34525395</v>
      </c>
      <c r="P148" s="45">
        <v>37062150</v>
      </c>
      <c r="Q148" s="45">
        <v>1718700442</v>
      </c>
      <c r="R148" s="45">
        <v>450287</v>
      </c>
      <c r="S148" s="45">
        <v>51024</v>
      </c>
      <c r="T148" s="45">
        <v>218015062</v>
      </c>
      <c r="U148" s="45">
        <v>193547963</v>
      </c>
      <c r="V148" s="45">
        <v>46142127</v>
      </c>
      <c r="W148" s="45">
        <v>29354764</v>
      </c>
      <c r="X148" s="45">
        <v>487561227</v>
      </c>
      <c r="Y148" s="45">
        <v>1231139215</v>
      </c>
      <c r="Z148" s="14" t="s">
        <v>351</v>
      </c>
      <c r="AA148" t="b">
        <f t="shared" si="2"/>
        <v>1</v>
      </c>
    </row>
    <row r="149" spans="1:27" ht="12.75">
      <c r="A149" t="s">
        <v>312</v>
      </c>
      <c r="B149" s="48" t="s">
        <v>313</v>
      </c>
      <c r="C149" s="45">
        <v>5494204000</v>
      </c>
      <c r="D149" s="45">
        <v>25590</v>
      </c>
      <c r="E149" s="45">
        <v>1762942714</v>
      </c>
      <c r="F149" s="45">
        <v>68023155</v>
      </c>
      <c r="G149" s="45">
        <v>2524</v>
      </c>
      <c r="H149" s="45">
        <v>592</v>
      </c>
      <c r="I149" s="45">
        <v>141740872</v>
      </c>
      <c r="J149" s="45">
        <v>1861931</v>
      </c>
      <c r="K149" s="45">
        <v>54405499</v>
      </c>
      <c r="L149" s="45">
        <v>307252200</v>
      </c>
      <c r="M149" s="45">
        <v>12264600</v>
      </c>
      <c r="N149" s="45">
        <v>15559929</v>
      </c>
      <c r="O149" s="45">
        <v>50344155</v>
      </c>
      <c r="P149" s="45">
        <v>63957465</v>
      </c>
      <c r="Q149" s="45">
        <v>2478352520</v>
      </c>
      <c r="R149" s="45">
        <v>1150576</v>
      </c>
      <c r="S149" s="45">
        <v>252808</v>
      </c>
      <c r="T149" s="45">
        <v>319449173</v>
      </c>
      <c r="U149" s="45">
        <v>284334167</v>
      </c>
      <c r="V149" s="45">
        <v>80473050</v>
      </c>
      <c r="W149" s="45">
        <v>54386413</v>
      </c>
      <c r="X149" s="45">
        <v>740046187</v>
      </c>
      <c r="Y149" s="45">
        <v>1738306333</v>
      </c>
      <c r="Z149" s="14" t="s">
        <v>313</v>
      </c>
      <c r="AA149" t="b">
        <f t="shared" si="2"/>
        <v>1</v>
      </c>
    </row>
    <row r="150" spans="1:27" ht="12.75">
      <c r="A150" t="s">
        <v>146</v>
      </c>
      <c r="B150" s="48" t="s">
        <v>147</v>
      </c>
      <c r="C150" s="45">
        <v>1443270400</v>
      </c>
      <c r="D150" s="45">
        <v>7316</v>
      </c>
      <c r="E150" s="45">
        <v>456765983</v>
      </c>
      <c r="F150" s="45">
        <v>14536930</v>
      </c>
      <c r="G150" s="45">
        <v>536</v>
      </c>
      <c r="H150" s="45">
        <v>110</v>
      </c>
      <c r="I150" s="45">
        <v>43639600</v>
      </c>
      <c r="J150" s="45">
        <v>532816</v>
      </c>
      <c r="K150" s="45">
        <v>13640093</v>
      </c>
      <c r="L150" s="45">
        <v>78370700</v>
      </c>
      <c r="M150" s="45">
        <v>3737200</v>
      </c>
      <c r="N150" s="45">
        <v>4140966</v>
      </c>
      <c r="O150" s="45">
        <v>13018534</v>
      </c>
      <c r="P150" s="45">
        <v>21893507</v>
      </c>
      <c r="Q150" s="45">
        <v>650276329</v>
      </c>
      <c r="R150" s="45">
        <v>175642</v>
      </c>
      <c r="S150" s="45">
        <v>421</v>
      </c>
      <c r="T150" s="45">
        <v>82076971</v>
      </c>
      <c r="U150" s="45">
        <v>73649667</v>
      </c>
      <c r="V150" s="45">
        <v>18245189</v>
      </c>
      <c r="W150" s="45">
        <v>15420302</v>
      </c>
      <c r="X150" s="45">
        <v>189568192</v>
      </c>
      <c r="Y150" s="45">
        <v>460708137</v>
      </c>
      <c r="Z150" s="14" t="s">
        <v>147</v>
      </c>
      <c r="AA150" t="b">
        <f t="shared" si="2"/>
        <v>1</v>
      </c>
    </row>
    <row r="151" spans="1:27" ht="12.75">
      <c r="A151" t="s">
        <v>308</v>
      </c>
      <c r="B151" s="48" t="s">
        <v>309</v>
      </c>
      <c r="C151" s="45">
        <v>1290913400</v>
      </c>
      <c r="D151" s="45">
        <v>6970</v>
      </c>
      <c r="E151" s="45">
        <v>427622327</v>
      </c>
      <c r="F151" s="45">
        <v>11307351</v>
      </c>
      <c r="G151" s="45">
        <v>404</v>
      </c>
      <c r="H151" s="45">
        <v>83</v>
      </c>
      <c r="I151" s="45">
        <v>26392734</v>
      </c>
      <c r="J151" s="45">
        <v>901978</v>
      </c>
      <c r="K151" s="45">
        <v>11734934</v>
      </c>
      <c r="L151" s="45">
        <v>67400800</v>
      </c>
      <c r="M151" s="45">
        <v>4555100</v>
      </c>
      <c r="N151" s="45">
        <v>5204134</v>
      </c>
      <c r="O151" s="45">
        <v>12940129</v>
      </c>
      <c r="P151" s="45">
        <v>18339180</v>
      </c>
      <c r="Q151" s="45">
        <v>586398667</v>
      </c>
      <c r="R151" s="45">
        <v>124109</v>
      </c>
      <c r="S151" s="45">
        <v>63966</v>
      </c>
      <c r="T151" s="45">
        <v>71925374</v>
      </c>
      <c r="U151" s="45">
        <v>66061345</v>
      </c>
      <c r="V151" s="45">
        <v>17026320</v>
      </c>
      <c r="W151" s="45">
        <v>12338588</v>
      </c>
      <c r="X151" s="45">
        <v>167539702</v>
      </c>
      <c r="Y151" s="45">
        <v>418858965</v>
      </c>
      <c r="Z151" s="14" t="s">
        <v>309</v>
      </c>
      <c r="AA151" t="b">
        <f t="shared" si="2"/>
        <v>1</v>
      </c>
    </row>
    <row r="152" spans="1:27" ht="12.75">
      <c r="A152" t="s">
        <v>108</v>
      </c>
      <c r="B152" s="48" t="s">
        <v>109</v>
      </c>
      <c r="C152" s="45">
        <v>4267449900</v>
      </c>
      <c r="D152" s="45">
        <v>19629</v>
      </c>
      <c r="E152" s="45">
        <v>1322897242</v>
      </c>
      <c r="F152" s="45">
        <v>55661128</v>
      </c>
      <c r="G152" s="45">
        <v>2012</v>
      </c>
      <c r="H152" s="45">
        <v>474</v>
      </c>
      <c r="I152" s="45">
        <v>94404495</v>
      </c>
      <c r="J152" s="45">
        <v>1056554</v>
      </c>
      <c r="K152" s="45">
        <v>37909164</v>
      </c>
      <c r="L152" s="45">
        <v>240137600</v>
      </c>
      <c r="M152" s="45">
        <v>8277200</v>
      </c>
      <c r="N152" s="45">
        <v>13335636</v>
      </c>
      <c r="O152" s="45">
        <v>36764173</v>
      </c>
      <c r="P152" s="45">
        <v>43903430</v>
      </c>
      <c r="Q152" s="45">
        <v>1854346622</v>
      </c>
      <c r="R152" s="45">
        <v>660382</v>
      </c>
      <c r="S152" s="45">
        <v>80379</v>
      </c>
      <c r="T152" s="45">
        <v>248341906</v>
      </c>
      <c r="U152" s="45">
        <v>212796071</v>
      </c>
      <c r="V152" s="45">
        <v>61250208</v>
      </c>
      <c r="W152" s="45">
        <v>35622739</v>
      </c>
      <c r="X152" s="45">
        <v>558751685</v>
      </c>
      <c r="Y152" s="45">
        <v>1295594937</v>
      </c>
      <c r="Z152" s="14" t="s">
        <v>109</v>
      </c>
      <c r="AA152" t="b">
        <f t="shared" si="2"/>
        <v>1</v>
      </c>
    </row>
    <row r="153" spans="1:27" ht="12.75">
      <c r="A153" t="s">
        <v>456</v>
      </c>
      <c r="B153" s="48" t="s">
        <v>457</v>
      </c>
      <c r="C153" s="45">
        <v>3306825900</v>
      </c>
      <c r="D153" s="45">
        <v>15799</v>
      </c>
      <c r="E153" s="45">
        <v>1106753421</v>
      </c>
      <c r="F153" s="45">
        <v>38697466</v>
      </c>
      <c r="G153" s="45">
        <v>1313</v>
      </c>
      <c r="H153" s="45">
        <v>309</v>
      </c>
      <c r="I153" s="45">
        <v>81252066</v>
      </c>
      <c r="J153" s="45">
        <v>1689269</v>
      </c>
      <c r="K153" s="45">
        <v>33552424</v>
      </c>
      <c r="L153" s="45">
        <v>182334100</v>
      </c>
      <c r="M153" s="45">
        <v>4692500</v>
      </c>
      <c r="N153" s="45">
        <v>8568149</v>
      </c>
      <c r="O153" s="45">
        <v>29956608</v>
      </c>
      <c r="P153" s="45">
        <v>36484096</v>
      </c>
      <c r="Q153" s="45">
        <v>1523980099</v>
      </c>
      <c r="R153" s="45">
        <v>675796</v>
      </c>
      <c r="S153" s="45">
        <v>40390</v>
      </c>
      <c r="T153" s="45">
        <v>186982249</v>
      </c>
      <c r="U153" s="45">
        <v>175634124</v>
      </c>
      <c r="V153" s="45">
        <v>39094073</v>
      </c>
      <c r="W153" s="45">
        <v>36364889</v>
      </c>
      <c r="X153" s="45">
        <v>438791521</v>
      </c>
      <c r="Y153" s="45">
        <v>1085188578</v>
      </c>
      <c r="Z153" s="14" t="s">
        <v>457</v>
      </c>
      <c r="AA153" t="b">
        <f t="shared" si="2"/>
        <v>1</v>
      </c>
    </row>
    <row r="154" spans="1:27" ht="12.75">
      <c r="A154" t="s">
        <v>104</v>
      </c>
      <c r="B154" s="48" t="s">
        <v>105</v>
      </c>
      <c r="C154" s="45">
        <v>6722152100</v>
      </c>
      <c r="D154" s="45">
        <v>31712</v>
      </c>
      <c r="E154" s="45">
        <v>2100484261</v>
      </c>
      <c r="F154" s="45">
        <v>91930391</v>
      </c>
      <c r="G154" s="45">
        <v>2987</v>
      </c>
      <c r="H154" s="45">
        <v>792</v>
      </c>
      <c r="I154" s="45">
        <v>137969586</v>
      </c>
      <c r="J154" s="45">
        <v>1846684</v>
      </c>
      <c r="K154" s="45">
        <v>56793800</v>
      </c>
      <c r="L154" s="45">
        <v>366716900</v>
      </c>
      <c r="M154" s="45">
        <v>11475000</v>
      </c>
      <c r="N154" s="45">
        <v>16634875</v>
      </c>
      <c r="O154" s="45">
        <v>51842412</v>
      </c>
      <c r="P154" s="45">
        <v>60654657</v>
      </c>
      <c r="Q154" s="45">
        <v>2896348566</v>
      </c>
      <c r="R154" s="45">
        <v>1010782</v>
      </c>
      <c r="S154" s="45">
        <v>135988</v>
      </c>
      <c r="T154" s="45">
        <v>378054016</v>
      </c>
      <c r="U154" s="45">
        <v>319981524</v>
      </c>
      <c r="V154" s="45">
        <v>93854054</v>
      </c>
      <c r="W154" s="45">
        <v>54418018</v>
      </c>
      <c r="X154" s="45">
        <v>847454382</v>
      </c>
      <c r="Y154" s="45">
        <v>2048894184</v>
      </c>
      <c r="Z154" s="14" t="s">
        <v>105</v>
      </c>
      <c r="AA154" t="b">
        <f t="shared" si="2"/>
        <v>1</v>
      </c>
    </row>
    <row r="155" spans="1:27" ht="12.75">
      <c r="A155" t="s">
        <v>114</v>
      </c>
      <c r="B155" s="48" t="s">
        <v>115</v>
      </c>
      <c r="C155" s="45">
        <v>1151436500</v>
      </c>
      <c r="D155" s="45">
        <v>5334</v>
      </c>
      <c r="E155" s="45">
        <v>375939163</v>
      </c>
      <c r="F155" s="45">
        <v>12614932</v>
      </c>
      <c r="G155" s="45">
        <v>466</v>
      </c>
      <c r="H155" s="45">
        <v>110</v>
      </c>
      <c r="I155" s="45">
        <v>19976575</v>
      </c>
      <c r="J155" s="45">
        <v>246338</v>
      </c>
      <c r="K155" s="45">
        <v>9971394</v>
      </c>
      <c r="L155" s="45">
        <v>65683600</v>
      </c>
      <c r="M155" s="45">
        <v>1921600</v>
      </c>
      <c r="N155" s="45">
        <v>3677638</v>
      </c>
      <c r="O155" s="45">
        <v>10496548</v>
      </c>
      <c r="P155" s="45">
        <v>11548328</v>
      </c>
      <c r="Q155" s="45">
        <v>512076116</v>
      </c>
      <c r="R155" s="45">
        <v>121807</v>
      </c>
      <c r="S155" s="45">
        <v>9115</v>
      </c>
      <c r="T155" s="45">
        <v>67595615</v>
      </c>
      <c r="U155" s="45">
        <v>61826548</v>
      </c>
      <c r="V155" s="45">
        <v>15915764</v>
      </c>
      <c r="W155" s="45">
        <v>10739015</v>
      </c>
      <c r="X155" s="45">
        <v>156207864</v>
      </c>
      <c r="Y155" s="45">
        <v>355868252</v>
      </c>
      <c r="Z155" s="14" t="s">
        <v>115</v>
      </c>
      <c r="AA155" t="b">
        <f t="shared" si="2"/>
        <v>1</v>
      </c>
    </row>
    <row r="156" spans="1:27" ht="12.75">
      <c r="A156" t="s">
        <v>280</v>
      </c>
      <c r="B156" s="48" t="s">
        <v>281</v>
      </c>
      <c r="C156" s="45">
        <v>1557981500</v>
      </c>
      <c r="D156" s="45">
        <v>7793</v>
      </c>
      <c r="E156" s="45">
        <v>517297739</v>
      </c>
      <c r="F156" s="45">
        <v>15308068</v>
      </c>
      <c r="G156" s="45">
        <v>654</v>
      </c>
      <c r="H156" s="45">
        <v>132</v>
      </c>
      <c r="I156" s="45">
        <v>31407322</v>
      </c>
      <c r="J156" s="45">
        <v>694648</v>
      </c>
      <c r="K156" s="45">
        <v>16298337</v>
      </c>
      <c r="L156" s="45">
        <v>85022100</v>
      </c>
      <c r="M156" s="45">
        <v>4369000</v>
      </c>
      <c r="N156" s="45">
        <v>5394727</v>
      </c>
      <c r="O156" s="45">
        <v>13436524</v>
      </c>
      <c r="P156" s="45">
        <v>19819519</v>
      </c>
      <c r="Q156" s="45">
        <v>709047984</v>
      </c>
      <c r="R156" s="45">
        <v>228280</v>
      </c>
      <c r="S156" s="45">
        <v>54355</v>
      </c>
      <c r="T156" s="45">
        <v>89367793</v>
      </c>
      <c r="U156" s="45">
        <v>82942054</v>
      </c>
      <c r="V156" s="45">
        <v>21659287</v>
      </c>
      <c r="W156" s="45">
        <v>13395737</v>
      </c>
      <c r="X156" s="45">
        <v>207647506</v>
      </c>
      <c r="Y156" s="45">
        <v>501400478</v>
      </c>
      <c r="Z156" s="14" t="s">
        <v>281</v>
      </c>
      <c r="AA156" t="b">
        <f t="shared" si="2"/>
        <v>1</v>
      </c>
    </row>
    <row r="157" spans="1:27" ht="12.75">
      <c r="A157" t="s">
        <v>374</v>
      </c>
      <c r="B157" s="48" t="s">
        <v>375</v>
      </c>
      <c r="C157" s="45">
        <v>555178700</v>
      </c>
      <c r="D157" s="45">
        <v>2894</v>
      </c>
      <c r="E157" s="45">
        <v>184580326</v>
      </c>
      <c r="F157" s="45">
        <v>3382175</v>
      </c>
      <c r="G157" s="45">
        <v>153</v>
      </c>
      <c r="H157" s="45">
        <v>20</v>
      </c>
      <c r="I157" s="45">
        <v>5833305</v>
      </c>
      <c r="J157" s="45">
        <v>82864</v>
      </c>
      <c r="K157" s="45">
        <v>2969154</v>
      </c>
      <c r="L157" s="45">
        <v>30354700</v>
      </c>
      <c r="M157" s="45">
        <v>584000</v>
      </c>
      <c r="N157" s="45">
        <v>2379355</v>
      </c>
      <c r="O157" s="45">
        <v>4946010</v>
      </c>
      <c r="P157" s="45">
        <v>3528365</v>
      </c>
      <c r="Q157" s="45">
        <v>238640254</v>
      </c>
      <c r="R157" s="45">
        <v>2765</v>
      </c>
      <c r="S157" s="45">
        <v>2613</v>
      </c>
      <c r="T157" s="45">
        <v>30932633</v>
      </c>
      <c r="U157" s="45">
        <v>28470569</v>
      </c>
      <c r="V157" s="45">
        <v>5502629</v>
      </c>
      <c r="W157" s="45">
        <v>4161602</v>
      </c>
      <c r="X157" s="45">
        <v>69072811</v>
      </c>
      <c r="Y157" s="45">
        <v>169567443</v>
      </c>
      <c r="Z157" s="14" t="s">
        <v>375</v>
      </c>
      <c r="AA157" t="b">
        <f t="shared" si="2"/>
        <v>1</v>
      </c>
    </row>
    <row r="158" spans="1:27" ht="12.75">
      <c r="A158" t="s">
        <v>328</v>
      </c>
      <c r="B158" s="48" t="s">
        <v>329</v>
      </c>
      <c r="C158" s="45">
        <v>12203099800</v>
      </c>
      <c r="D158" s="45">
        <v>44917</v>
      </c>
      <c r="E158" s="45">
        <v>3799396511</v>
      </c>
      <c r="F158" s="45">
        <v>369672145</v>
      </c>
      <c r="G158" s="45">
        <v>9440</v>
      </c>
      <c r="H158" s="45">
        <v>3277</v>
      </c>
      <c r="I158" s="45">
        <v>295561261</v>
      </c>
      <c r="J158" s="45">
        <v>3447308</v>
      </c>
      <c r="K158" s="45">
        <v>80796737</v>
      </c>
      <c r="L158" s="45">
        <v>660391100</v>
      </c>
      <c r="M158" s="45">
        <v>16012300</v>
      </c>
      <c r="N158" s="45">
        <v>18622517</v>
      </c>
      <c r="O158" s="45">
        <v>63400823</v>
      </c>
      <c r="P158" s="45">
        <v>95109593</v>
      </c>
      <c r="Q158" s="45">
        <v>5402410295</v>
      </c>
      <c r="R158" s="45">
        <v>1384623</v>
      </c>
      <c r="S158" s="45">
        <v>822353</v>
      </c>
      <c r="T158" s="45">
        <v>676241087</v>
      </c>
      <c r="U158" s="45">
        <v>562080689</v>
      </c>
      <c r="V158" s="45">
        <v>188258667</v>
      </c>
      <c r="W158" s="45">
        <v>113713686</v>
      </c>
      <c r="X158" s="45">
        <v>1542501105</v>
      </c>
      <c r="Y158" s="45">
        <v>3859909190</v>
      </c>
      <c r="Z158" s="14" t="s">
        <v>329</v>
      </c>
      <c r="AA158" t="b">
        <f t="shared" si="2"/>
        <v>1</v>
      </c>
    </row>
    <row r="159" spans="1:27" ht="12.75">
      <c r="A159" t="s">
        <v>160</v>
      </c>
      <c r="B159" s="48" t="s">
        <v>161</v>
      </c>
      <c r="C159" s="45">
        <v>2196346100</v>
      </c>
      <c r="D159" s="45">
        <v>10161</v>
      </c>
      <c r="E159" s="45">
        <v>703444924</v>
      </c>
      <c r="F159" s="45">
        <v>27505376</v>
      </c>
      <c r="G159" s="45">
        <v>1136</v>
      </c>
      <c r="H159" s="45">
        <v>205</v>
      </c>
      <c r="I159" s="45">
        <v>42624457</v>
      </c>
      <c r="J159" s="45">
        <v>668759</v>
      </c>
      <c r="K159" s="45">
        <v>17611826</v>
      </c>
      <c r="L159" s="45">
        <v>119267200</v>
      </c>
      <c r="M159" s="45">
        <v>4117100</v>
      </c>
      <c r="N159" s="45">
        <v>6334722</v>
      </c>
      <c r="O159" s="45">
        <v>17846131</v>
      </c>
      <c r="P159" s="45">
        <v>21796955</v>
      </c>
      <c r="Q159" s="45">
        <v>961217450</v>
      </c>
      <c r="R159" s="45">
        <v>170164</v>
      </c>
      <c r="S159" s="45">
        <v>329199</v>
      </c>
      <c r="T159" s="45">
        <v>123347499</v>
      </c>
      <c r="U159" s="45">
        <v>109359032</v>
      </c>
      <c r="V159" s="45">
        <v>30677232</v>
      </c>
      <c r="W159" s="45">
        <v>23369604</v>
      </c>
      <c r="X159" s="45">
        <v>287252730</v>
      </c>
      <c r="Y159" s="45">
        <v>673964720</v>
      </c>
      <c r="Z159" s="14" t="s">
        <v>161</v>
      </c>
      <c r="AA159" t="b">
        <f t="shared" si="2"/>
        <v>1</v>
      </c>
    </row>
    <row r="160" spans="1:27" ht="12.75">
      <c r="A160" t="s">
        <v>156</v>
      </c>
      <c r="B160" s="48" t="s">
        <v>157</v>
      </c>
      <c r="C160" s="45">
        <v>2344131900</v>
      </c>
      <c r="D160" s="45">
        <v>10885</v>
      </c>
      <c r="E160" s="45">
        <v>750707798</v>
      </c>
      <c r="F160" s="45">
        <v>31895650</v>
      </c>
      <c r="G160" s="45">
        <v>1137</v>
      </c>
      <c r="H160" s="45">
        <v>258</v>
      </c>
      <c r="I160" s="45">
        <v>82862520</v>
      </c>
      <c r="J160" s="45">
        <v>1194287</v>
      </c>
      <c r="K160" s="45">
        <v>28654676</v>
      </c>
      <c r="L160" s="45">
        <v>123996500</v>
      </c>
      <c r="M160" s="45">
        <v>6962200</v>
      </c>
      <c r="N160" s="45">
        <v>7470635</v>
      </c>
      <c r="O160" s="45">
        <v>28159462</v>
      </c>
      <c r="P160" s="45">
        <v>34925986</v>
      </c>
      <c r="Q160" s="45">
        <v>1096829714</v>
      </c>
      <c r="R160" s="45">
        <v>973135</v>
      </c>
      <c r="S160" s="45">
        <v>217090</v>
      </c>
      <c r="T160" s="45">
        <v>130892846</v>
      </c>
      <c r="U160" s="45">
        <v>117547658</v>
      </c>
      <c r="V160" s="45">
        <v>40453446</v>
      </c>
      <c r="W160" s="45">
        <v>28465240</v>
      </c>
      <c r="X160" s="45">
        <v>318549415</v>
      </c>
      <c r="Y160" s="45">
        <v>778280299</v>
      </c>
      <c r="Z160" s="14" t="s">
        <v>157</v>
      </c>
      <c r="AA160" t="b">
        <f t="shared" si="2"/>
        <v>1</v>
      </c>
    </row>
    <row r="161" spans="1:27" ht="12.75">
      <c r="A161" t="s">
        <v>36</v>
      </c>
      <c r="B161" s="48" t="s">
        <v>37</v>
      </c>
      <c r="C161" s="45">
        <v>21558062700</v>
      </c>
      <c r="D161" s="45">
        <v>63791</v>
      </c>
      <c r="E161" s="45">
        <v>6541647050</v>
      </c>
      <c r="F161" s="45">
        <v>1292497045</v>
      </c>
      <c r="G161" s="45">
        <v>19175</v>
      </c>
      <c r="H161" s="45">
        <v>9170</v>
      </c>
      <c r="I161" s="45">
        <v>1115329022</v>
      </c>
      <c r="J161" s="45">
        <v>12906449</v>
      </c>
      <c r="K161" s="45">
        <v>117837104</v>
      </c>
      <c r="L161" s="45">
        <v>978799100</v>
      </c>
      <c r="M161" s="45">
        <v>38508600</v>
      </c>
      <c r="N161" s="45">
        <v>31655354</v>
      </c>
      <c r="O161" s="45">
        <v>101136914</v>
      </c>
      <c r="P161" s="45">
        <v>265565918</v>
      </c>
      <c r="Q161" s="45">
        <v>10495882556</v>
      </c>
      <c r="R161" s="45">
        <v>997755</v>
      </c>
      <c r="S161" s="45">
        <v>505870</v>
      </c>
      <c r="T161" s="45">
        <v>1017051805</v>
      </c>
      <c r="U161" s="45">
        <v>815145548</v>
      </c>
      <c r="V161" s="45">
        <v>356520877</v>
      </c>
      <c r="W161" s="45">
        <v>256937168</v>
      </c>
      <c r="X161" s="45">
        <v>2447159023</v>
      </c>
      <c r="Y161" s="45">
        <v>8048723533</v>
      </c>
      <c r="Z161" s="14" t="s">
        <v>37</v>
      </c>
      <c r="AA161" t="b">
        <f t="shared" si="2"/>
        <v>1</v>
      </c>
    </row>
    <row r="162" spans="1:27" ht="12.75">
      <c r="A162" t="s">
        <v>416</v>
      </c>
      <c r="B162" s="48" t="s">
        <v>417</v>
      </c>
      <c r="C162" s="45">
        <v>1754757200</v>
      </c>
      <c r="D162" s="45">
        <v>7910</v>
      </c>
      <c r="E162" s="45">
        <v>575542854</v>
      </c>
      <c r="F162" s="45">
        <v>26384791</v>
      </c>
      <c r="G162" s="45">
        <v>902</v>
      </c>
      <c r="H162" s="45">
        <v>222</v>
      </c>
      <c r="I162" s="45">
        <v>30565578</v>
      </c>
      <c r="J162" s="45">
        <v>457550</v>
      </c>
      <c r="K162" s="45">
        <v>13264018</v>
      </c>
      <c r="L162" s="45">
        <v>92581500</v>
      </c>
      <c r="M162" s="45">
        <v>3401500</v>
      </c>
      <c r="N162" s="45">
        <v>7002896</v>
      </c>
      <c r="O162" s="45">
        <v>16787751</v>
      </c>
      <c r="P162" s="45">
        <v>18378081</v>
      </c>
      <c r="Q162" s="45">
        <v>784366519</v>
      </c>
      <c r="R162" s="45">
        <v>119519</v>
      </c>
      <c r="S162" s="45">
        <v>5893</v>
      </c>
      <c r="T162" s="45">
        <v>95957483</v>
      </c>
      <c r="U162" s="45">
        <v>86448326</v>
      </c>
      <c r="V162" s="45">
        <v>22737533</v>
      </c>
      <c r="W162" s="45">
        <v>15791485</v>
      </c>
      <c r="X162" s="45">
        <v>221060239</v>
      </c>
      <c r="Y162" s="45">
        <v>563306280</v>
      </c>
      <c r="Z162" s="14" t="s">
        <v>417</v>
      </c>
      <c r="AA162" t="b">
        <f t="shared" si="2"/>
        <v>1</v>
      </c>
    </row>
    <row r="163" spans="1:27" ht="12.75">
      <c r="A163" t="s">
        <v>429</v>
      </c>
      <c r="B163" s="48" t="s">
        <v>430</v>
      </c>
      <c r="C163" s="45">
        <v>949975100</v>
      </c>
      <c r="D163" s="45">
        <v>4428</v>
      </c>
      <c r="E163" s="45">
        <v>313843687</v>
      </c>
      <c r="F163" s="45">
        <v>11932264</v>
      </c>
      <c r="G163" s="45">
        <v>438</v>
      </c>
      <c r="H163" s="45">
        <v>92</v>
      </c>
      <c r="I163" s="45">
        <v>11754568</v>
      </c>
      <c r="J163" s="45">
        <v>158056</v>
      </c>
      <c r="K163" s="45">
        <v>5792885</v>
      </c>
      <c r="L163" s="45">
        <v>50916400</v>
      </c>
      <c r="M163" s="45">
        <v>2021800</v>
      </c>
      <c r="N163" s="45">
        <v>3113870</v>
      </c>
      <c r="O163" s="45">
        <v>9233161</v>
      </c>
      <c r="P163" s="45">
        <v>10953486</v>
      </c>
      <c r="Q163" s="45">
        <v>419720177</v>
      </c>
      <c r="R163" s="45">
        <v>24079</v>
      </c>
      <c r="S163" s="45">
        <v>0</v>
      </c>
      <c r="T163" s="45">
        <v>52926033</v>
      </c>
      <c r="U163" s="45">
        <v>48196804</v>
      </c>
      <c r="V163" s="45">
        <v>11177912</v>
      </c>
      <c r="W163" s="45">
        <v>7462820</v>
      </c>
      <c r="X163" s="45">
        <v>119787648</v>
      </c>
      <c r="Y163" s="45">
        <v>299932529</v>
      </c>
      <c r="Z163" s="14" t="s">
        <v>430</v>
      </c>
      <c r="AA163" t="b">
        <f t="shared" si="2"/>
        <v>1</v>
      </c>
    </row>
    <row r="164" spans="1:27" ht="12.75">
      <c r="A164" t="s">
        <v>476</v>
      </c>
      <c r="B164" s="48" t="s">
        <v>477</v>
      </c>
      <c r="C164" s="45">
        <v>1447903500</v>
      </c>
      <c r="D164" s="45">
        <v>7460</v>
      </c>
      <c r="E164" s="45">
        <v>486029438</v>
      </c>
      <c r="F164" s="45">
        <v>10344807</v>
      </c>
      <c r="G164" s="45">
        <v>468</v>
      </c>
      <c r="H164" s="45">
        <v>75</v>
      </c>
      <c r="I164" s="45">
        <v>30269295</v>
      </c>
      <c r="J164" s="45">
        <v>354434</v>
      </c>
      <c r="K164" s="45">
        <v>9315583</v>
      </c>
      <c r="L164" s="45">
        <v>79426500</v>
      </c>
      <c r="M164" s="45">
        <v>3249500</v>
      </c>
      <c r="N164" s="45">
        <v>5945887</v>
      </c>
      <c r="O164" s="45">
        <v>14308489</v>
      </c>
      <c r="P164" s="45">
        <v>18757415</v>
      </c>
      <c r="Q164" s="45">
        <v>658001348</v>
      </c>
      <c r="R164" s="45">
        <v>23994</v>
      </c>
      <c r="S164" s="45">
        <v>72105</v>
      </c>
      <c r="T164" s="45">
        <v>82654272</v>
      </c>
      <c r="U164" s="45">
        <v>76995378</v>
      </c>
      <c r="V164" s="45">
        <v>17506833</v>
      </c>
      <c r="W164" s="45">
        <v>11015977</v>
      </c>
      <c r="X164" s="45">
        <v>188268559</v>
      </c>
      <c r="Y164" s="45">
        <v>469732789</v>
      </c>
      <c r="Z164" s="14" t="s">
        <v>477</v>
      </c>
      <c r="AA164" t="b">
        <f t="shared" si="2"/>
        <v>1</v>
      </c>
    </row>
    <row r="165" spans="1:27" ht="12.75">
      <c r="A165" t="s">
        <v>520</v>
      </c>
      <c r="B165" s="48" t="s">
        <v>521</v>
      </c>
      <c r="C165" s="45">
        <v>1130954100</v>
      </c>
      <c r="D165" s="45">
        <v>5612</v>
      </c>
      <c r="E165" s="45">
        <v>379428916</v>
      </c>
      <c r="F165" s="45">
        <v>9293598</v>
      </c>
      <c r="G165" s="45">
        <v>467</v>
      </c>
      <c r="H165" s="45">
        <v>71</v>
      </c>
      <c r="I165" s="45">
        <v>24765101</v>
      </c>
      <c r="J165" s="45">
        <v>395651</v>
      </c>
      <c r="K165" s="45">
        <v>7589286</v>
      </c>
      <c r="L165" s="45">
        <v>61630600</v>
      </c>
      <c r="M165" s="45">
        <v>2266500</v>
      </c>
      <c r="N165" s="45">
        <v>3949211</v>
      </c>
      <c r="O165" s="45">
        <v>9489475</v>
      </c>
      <c r="P165" s="45">
        <v>11313275</v>
      </c>
      <c r="Q165" s="45">
        <v>510121613</v>
      </c>
      <c r="R165" s="45">
        <v>29828</v>
      </c>
      <c r="S165" s="45">
        <v>25273</v>
      </c>
      <c r="T165" s="45">
        <v>63882953</v>
      </c>
      <c r="U165" s="45">
        <v>58661303</v>
      </c>
      <c r="V165" s="45">
        <v>12874069</v>
      </c>
      <c r="W165" s="45">
        <v>8873741</v>
      </c>
      <c r="X165" s="45">
        <v>144347167</v>
      </c>
      <c r="Y165" s="45">
        <v>365774446</v>
      </c>
      <c r="Z165" s="14" t="s">
        <v>521</v>
      </c>
      <c r="AA165" t="b">
        <f t="shared" si="2"/>
        <v>1</v>
      </c>
    </row>
    <row r="166" spans="1:27" ht="12.75">
      <c r="A166" t="s">
        <v>100</v>
      </c>
      <c r="B166" s="48" t="s">
        <v>101</v>
      </c>
      <c r="C166" s="45">
        <v>21715379800</v>
      </c>
      <c r="D166" s="45">
        <v>96198</v>
      </c>
      <c r="E166" s="45">
        <v>6796516792</v>
      </c>
      <c r="F166" s="45">
        <v>392079607</v>
      </c>
      <c r="G166" s="45">
        <v>12211</v>
      </c>
      <c r="H166" s="45">
        <v>3351</v>
      </c>
      <c r="I166" s="45">
        <v>509505237</v>
      </c>
      <c r="J166" s="45">
        <v>5912736</v>
      </c>
      <c r="K166" s="45">
        <v>143758420</v>
      </c>
      <c r="L166" s="45">
        <v>1205586300</v>
      </c>
      <c r="M166" s="45">
        <v>31123100</v>
      </c>
      <c r="N166" s="45">
        <v>44639958</v>
      </c>
      <c r="O166" s="45">
        <v>156004073</v>
      </c>
      <c r="P166" s="45">
        <v>168923452</v>
      </c>
      <c r="Q166" s="45">
        <v>9454049675</v>
      </c>
      <c r="R166" s="45">
        <v>2504840</v>
      </c>
      <c r="S166" s="45">
        <v>623149</v>
      </c>
      <c r="T166" s="45">
        <v>1236302168</v>
      </c>
      <c r="U166" s="45">
        <v>1047777727</v>
      </c>
      <c r="V166" s="45">
        <v>295970791</v>
      </c>
      <c r="W166" s="45">
        <v>165992155</v>
      </c>
      <c r="X166" s="45">
        <v>2749170830</v>
      </c>
      <c r="Y166" s="45">
        <v>6704878845</v>
      </c>
      <c r="Z166" s="14" t="s">
        <v>101</v>
      </c>
      <c r="AA166" t="b">
        <f t="shared" si="2"/>
        <v>1</v>
      </c>
    </row>
    <row r="167" spans="1:27" ht="12.75">
      <c r="A167" t="s">
        <v>46</v>
      </c>
      <c r="B167" s="48" t="s">
        <v>47</v>
      </c>
      <c r="C167" s="45">
        <v>9791181700</v>
      </c>
      <c r="D167" s="45">
        <v>44047</v>
      </c>
      <c r="E167" s="45">
        <v>3154163031</v>
      </c>
      <c r="F167" s="45">
        <v>168011342</v>
      </c>
      <c r="G167" s="45">
        <v>5319</v>
      </c>
      <c r="H167" s="45">
        <v>1333</v>
      </c>
      <c r="I167" s="45">
        <v>327876671</v>
      </c>
      <c r="J167" s="45">
        <v>7518753</v>
      </c>
      <c r="K167" s="45">
        <v>99441231</v>
      </c>
      <c r="L167" s="45">
        <v>499170400</v>
      </c>
      <c r="M167" s="45">
        <v>29312600</v>
      </c>
      <c r="N167" s="45">
        <v>24233901</v>
      </c>
      <c r="O167" s="45">
        <v>75478274</v>
      </c>
      <c r="P167" s="45">
        <v>143957216</v>
      </c>
      <c r="Q167" s="45">
        <v>4529163419</v>
      </c>
      <c r="R167" s="45">
        <v>2991591</v>
      </c>
      <c r="S167" s="45">
        <v>646002</v>
      </c>
      <c r="T167" s="45">
        <v>528291348</v>
      </c>
      <c r="U167" s="45">
        <v>472283527</v>
      </c>
      <c r="V167" s="45">
        <v>163619813</v>
      </c>
      <c r="W167" s="45">
        <v>79644927</v>
      </c>
      <c r="X167" s="45">
        <v>1247477208</v>
      </c>
      <c r="Y167" s="45">
        <v>3281686211</v>
      </c>
      <c r="Z167" s="14" t="s">
        <v>47</v>
      </c>
      <c r="AA167" t="b">
        <f t="shared" si="2"/>
        <v>1</v>
      </c>
    </row>
    <row r="168" spans="1:27" ht="12.75">
      <c r="A168" t="s">
        <v>528</v>
      </c>
      <c r="B168" s="48" t="s">
        <v>529</v>
      </c>
      <c r="C168" s="45">
        <v>667094900</v>
      </c>
      <c r="D168" s="45">
        <v>3407</v>
      </c>
      <c r="E168" s="45">
        <v>224474580</v>
      </c>
      <c r="F168" s="45">
        <v>4604117</v>
      </c>
      <c r="G168" s="45">
        <v>224</v>
      </c>
      <c r="H168" s="45">
        <v>26</v>
      </c>
      <c r="I168" s="45">
        <v>12230896</v>
      </c>
      <c r="J168" s="45">
        <v>102746</v>
      </c>
      <c r="K168" s="45">
        <v>1886188</v>
      </c>
      <c r="L168" s="45">
        <v>37010300</v>
      </c>
      <c r="M168" s="45">
        <v>791800</v>
      </c>
      <c r="N168" s="45">
        <v>2660239</v>
      </c>
      <c r="O168" s="45">
        <v>5991612</v>
      </c>
      <c r="P168" s="45">
        <v>6630932</v>
      </c>
      <c r="Q168" s="45">
        <v>296383410</v>
      </c>
      <c r="R168" s="45">
        <v>0</v>
      </c>
      <c r="S168" s="45">
        <v>0</v>
      </c>
      <c r="T168" s="45">
        <v>37792216</v>
      </c>
      <c r="U168" s="45">
        <v>35515020</v>
      </c>
      <c r="V168" s="45">
        <v>5705745</v>
      </c>
      <c r="W168" s="45">
        <v>4933741</v>
      </c>
      <c r="X168" s="45">
        <v>83946722</v>
      </c>
      <c r="Y168" s="45">
        <v>212436688</v>
      </c>
      <c r="Z168" s="14" t="s">
        <v>529</v>
      </c>
      <c r="AA168" t="b">
        <f t="shared" si="2"/>
        <v>1</v>
      </c>
    </row>
    <row r="169" spans="1:27" ht="12.75">
      <c r="A169" t="s">
        <v>166</v>
      </c>
      <c r="B169" s="48" t="s">
        <v>167</v>
      </c>
      <c r="C169" s="45">
        <v>3019078200</v>
      </c>
      <c r="D169" s="45">
        <v>15295</v>
      </c>
      <c r="E169" s="45">
        <v>979657341</v>
      </c>
      <c r="F169" s="45">
        <v>25608567</v>
      </c>
      <c r="G169" s="45">
        <v>1025</v>
      </c>
      <c r="H169" s="45">
        <v>204</v>
      </c>
      <c r="I169" s="45">
        <v>70220114</v>
      </c>
      <c r="J169" s="45">
        <v>611382</v>
      </c>
      <c r="K169" s="45">
        <v>25162925</v>
      </c>
      <c r="L169" s="45">
        <v>165280300</v>
      </c>
      <c r="M169" s="45">
        <v>6036800</v>
      </c>
      <c r="N169" s="45">
        <v>8732096</v>
      </c>
      <c r="O169" s="45">
        <v>28016020</v>
      </c>
      <c r="P169" s="45">
        <v>40118248</v>
      </c>
      <c r="Q169" s="45">
        <v>1349443793</v>
      </c>
      <c r="R169" s="45">
        <v>217245</v>
      </c>
      <c r="S169" s="45">
        <v>199740</v>
      </c>
      <c r="T169" s="45">
        <v>171252875</v>
      </c>
      <c r="U169" s="45">
        <v>157268402</v>
      </c>
      <c r="V169" s="45">
        <v>36227462</v>
      </c>
      <c r="W169" s="45">
        <v>28933844</v>
      </c>
      <c r="X169" s="45">
        <v>394099568</v>
      </c>
      <c r="Y169" s="45">
        <v>955344225</v>
      </c>
      <c r="Z169" s="14" t="s">
        <v>167</v>
      </c>
      <c r="AA169" t="b">
        <f t="shared" si="2"/>
        <v>1</v>
      </c>
    </row>
    <row r="170" spans="1:27" ht="12.75">
      <c r="A170" t="s">
        <v>24</v>
      </c>
      <c r="B170" s="48" t="s">
        <v>25</v>
      </c>
      <c r="C170" s="45">
        <v>1904910700</v>
      </c>
      <c r="D170" s="45">
        <v>6702</v>
      </c>
      <c r="E170" s="45">
        <v>610443376</v>
      </c>
      <c r="F170" s="45">
        <v>54717911</v>
      </c>
      <c r="G170" s="45">
        <v>1550</v>
      </c>
      <c r="H170" s="45">
        <v>491</v>
      </c>
      <c r="I170" s="45">
        <v>31575751</v>
      </c>
      <c r="J170" s="45">
        <v>687655</v>
      </c>
      <c r="K170" s="45">
        <v>16128562</v>
      </c>
      <c r="L170" s="45">
        <v>102864700</v>
      </c>
      <c r="M170" s="45">
        <v>3513500</v>
      </c>
      <c r="N170" s="45">
        <v>2654741</v>
      </c>
      <c r="O170" s="45">
        <v>15709385</v>
      </c>
      <c r="P170" s="45">
        <v>18185641</v>
      </c>
      <c r="Q170" s="45">
        <v>856481222</v>
      </c>
      <c r="R170" s="45">
        <v>288762</v>
      </c>
      <c r="S170" s="45">
        <v>28718</v>
      </c>
      <c r="T170" s="45">
        <v>106357938</v>
      </c>
      <c r="U170" s="45">
        <v>90122812</v>
      </c>
      <c r="V170" s="45">
        <v>36678542</v>
      </c>
      <c r="W170" s="45">
        <v>12980049</v>
      </c>
      <c r="X170" s="45">
        <v>246456821</v>
      </c>
      <c r="Y170" s="45">
        <v>610024401</v>
      </c>
      <c r="Z170" s="14" t="s">
        <v>25</v>
      </c>
      <c r="AA170" t="b">
        <f t="shared" si="2"/>
        <v>1</v>
      </c>
    </row>
    <row r="171" spans="1:27" ht="12.75">
      <c r="A171" t="s">
        <v>70</v>
      </c>
      <c r="B171" s="48" t="s">
        <v>71</v>
      </c>
      <c r="C171" s="45">
        <v>9235547200</v>
      </c>
      <c r="D171" s="45">
        <v>39773</v>
      </c>
      <c r="E171" s="45">
        <v>2920471231</v>
      </c>
      <c r="F171" s="45">
        <v>173800318</v>
      </c>
      <c r="G171" s="45">
        <v>5077</v>
      </c>
      <c r="H171" s="45">
        <v>1496</v>
      </c>
      <c r="I171" s="45">
        <v>222064246</v>
      </c>
      <c r="J171" s="45">
        <v>2762646</v>
      </c>
      <c r="K171" s="45">
        <v>64814605</v>
      </c>
      <c r="L171" s="45">
        <v>490145300</v>
      </c>
      <c r="M171" s="45">
        <v>14009400</v>
      </c>
      <c r="N171" s="45">
        <v>23795384</v>
      </c>
      <c r="O171" s="45">
        <v>78529348</v>
      </c>
      <c r="P171" s="45">
        <v>74097186</v>
      </c>
      <c r="Q171" s="45">
        <v>4064489664</v>
      </c>
      <c r="R171" s="45">
        <v>1444224</v>
      </c>
      <c r="S171" s="45">
        <v>190159</v>
      </c>
      <c r="T171" s="45">
        <v>504023832</v>
      </c>
      <c r="U171" s="45">
        <v>438241116</v>
      </c>
      <c r="V171" s="45">
        <v>129683032</v>
      </c>
      <c r="W171" s="45">
        <v>68648188</v>
      </c>
      <c r="X171" s="45">
        <v>1142230551</v>
      </c>
      <c r="Y171" s="45">
        <v>2922259113</v>
      </c>
      <c r="Z171" s="14" t="s">
        <v>71</v>
      </c>
      <c r="AA171" t="b">
        <f t="shared" si="2"/>
        <v>1</v>
      </c>
    </row>
    <row r="172" spans="1:27" ht="12.75">
      <c r="A172" t="s">
        <v>50</v>
      </c>
      <c r="B172" s="48" t="s">
        <v>51</v>
      </c>
      <c r="C172" s="45">
        <v>4667222500</v>
      </c>
      <c r="D172" s="45">
        <v>19654</v>
      </c>
      <c r="E172" s="45">
        <v>1490155474</v>
      </c>
      <c r="F172" s="45">
        <v>92449301</v>
      </c>
      <c r="G172" s="45">
        <v>2979</v>
      </c>
      <c r="H172" s="45">
        <v>798</v>
      </c>
      <c r="I172" s="45">
        <v>99913130</v>
      </c>
      <c r="J172" s="45">
        <v>2026706</v>
      </c>
      <c r="K172" s="45">
        <v>36165113</v>
      </c>
      <c r="L172" s="45">
        <v>243881100</v>
      </c>
      <c r="M172" s="45">
        <v>12522300</v>
      </c>
      <c r="N172" s="45">
        <v>9323001</v>
      </c>
      <c r="O172" s="45">
        <v>28982205</v>
      </c>
      <c r="P172" s="45">
        <v>62748380</v>
      </c>
      <c r="Q172" s="45">
        <v>2078166710</v>
      </c>
      <c r="R172" s="45">
        <v>708752</v>
      </c>
      <c r="S172" s="45">
        <v>140831</v>
      </c>
      <c r="T172" s="45">
        <v>256308520</v>
      </c>
      <c r="U172" s="45">
        <v>223252053</v>
      </c>
      <c r="V172" s="45">
        <v>83654207</v>
      </c>
      <c r="W172" s="45">
        <v>27223826</v>
      </c>
      <c r="X172" s="45">
        <v>591288189</v>
      </c>
      <c r="Y172" s="45">
        <v>1486878521</v>
      </c>
      <c r="Z172" s="14" t="s">
        <v>51</v>
      </c>
      <c r="AA172" t="b">
        <f t="shared" si="2"/>
        <v>1</v>
      </c>
    </row>
    <row r="173" spans="1:27" ht="12.75">
      <c r="A173" t="s">
        <v>124</v>
      </c>
      <c r="B173" s="48" t="s">
        <v>125</v>
      </c>
      <c r="C173" s="45">
        <v>4732915200</v>
      </c>
      <c r="D173" s="45">
        <v>22313</v>
      </c>
      <c r="E173" s="45">
        <v>1535639966</v>
      </c>
      <c r="F173" s="45">
        <v>56242753</v>
      </c>
      <c r="G173" s="45">
        <v>2087</v>
      </c>
      <c r="H173" s="45">
        <v>471</v>
      </c>
      <c r="I173" s="45">
        <v>123088314</v>
      </c>
      <c r="J173" s="45">
        <v>987886</v>
      </c>
      <c r="K173" s="45">
        <v>37087615</v>
      </c>
      <c r="L173" s="45">
        <v>266366900</v>
      </c>
      <c r="M173" s="45">
        <v>8428200</v>
      </c>
      <c r="N173" s="45">
        <v>14684035</v>
      </c>
      <c r="O173" s="45">
        <v>39032820</v>
      </c>
      <c r="P173" s="45">
        <v>50346307</v>
      </c>
      <c r="Q173" s="45">
        <v>2131904796</v>
      </c>
      <c r="R173" s="45">
        <v>425546</v>
      </c>
      <c r="S173" s="45">
        <v>35470</v>
      </c>
      <c r="T173" s="45">
        <v>274714544</v>
      </c>
      <c r="U173" s="45">
        <v>248452021</v>
      </c>
      <c r="V173" s="45">
        <v>52718581</v>
      </c>
      <c r="W173" s="45">
        <v>39351211</v>
      </c>
      <c r="X173" s="45">
        <v>615697373</v>
      </c>
      <c r="Y173" s="45">
        <v>1516207423</v>
      </c>
      <c r="Z173" s="14" t="s">
        <v>125</v>
      </c>
      <c r="AA173" t="b">
        <f t="shared" si="2"/>
        <v>1</v>
      </c>
    </row>
    <row r="174" spans="1:27" ht="12.75">
      <c r="A174" t="s">
        <v>470</v>
      </c>
      <c r="B174" s="48" t="s">
        <v>471</v>
      </c>
      <c r="C174" s="45">
        <v>957568400</v>
      </c>
      <c r="D174" s="45">
        <v>4715</v>
      </c>
      <c r="E174" s="45">
        <v>325281170</v>
      </c>
      <c r="F174" s="45">
        <v>8768145</v>
      </c>
      <c r="G174" s="45">
        <v>393</v>
      </c>
      <c r="H174" s="45">
        <v>65</v>
      </c>
      <c r="I174" s="45">
        <v>15002249</v>
      </c>
      <c r="J174" s="45">
        <v>220896</v>
      </c>
      <c r="K174" s="45">
        <v>7235963</v>
      </c>
      <c r="L174" s="45">
        <v>53223200</v>
      </c>
      <c r="M174" s="45">
        <v>1953800</v>
      </c>
      <c r="N174" s="45">
        <v>3153368</v>
      </c>
      <c r="O174" s="45">
        <v>9370734</v>
      </c>
      <c r="P174" s="45">
        <v>12486945</v>
      </c>
      <c r="Q174" s="45">
        <v>436696470</v>
      </c>
      <c r="R174" s="45">
        <v>24411</v>
      </c>
      <c r="S174" s="45">
        <v>11698</v>
      </c>
      <c r="T174" s="45">
        <v>55161081</v>
      </c>
      <c r="U174" s="45">
        <v>51869333</v>
      </c>
      <c r="V174" s="45">
        <v>11969883</v>
      </c>
      <c r="W174" s="45">
        <v>8945799</v>
      </c>
      <c r="X174" s="45">
        <v>127982205</v>
      </c>
      <c r="Y174" s="45">
        <v>308714265</v>
      </c>
      <c r="Z174" s="14" t="s">
        <v>471</v>
      </c>
      <c r="AA174" t="b">
        <f t="shared" si="2"/>
        <v>1</v>
      </c>
    </row>
    <row r="175" spans="1:27" ht="12.75">
      <c r="A175" t="s">
        <v>178</v>
      </c>
      <c r="B175" s="48" t="s">
        <v>179</v>
      </c>
      <c r="C175" s="45">
        <v>2112776400</v>
      </c>
      <c r="D175" s="45">
        <v>10208</v>
      </c>
      <c r="E175" s="45">
        <v>687693850</v>
      </c>
      <c r="F175" s="45">
        <v>18261816</v>
      </c>
      <c r="G175" s="45">
        <v>866</v>
      </c>
      <c r="H175" s="45">
        <v>151</v>
      </c>
      <c r="I175" s="45">
        <v>31526019</v>
      </c>
      <c r="J175" s="45">
        <v>415382</v>
      </c>
      <c r="K175" s="45">
        <v>16275853</v>
      </c>
      <c r="L175" s="45">
        <v>113972200</v>
      </c>
      <c r="M175" s="45">
        <v>2850600</v>
      </c>
      <c r="N175" s="45">
        <v>5795385</v>
      </c>
      <c r="O175" s="45">
        <v>18457675</v>
      </c>
      <c r="P175" s="45">
        <v>20743329</v>
      </c>
      <c r="Q175" s="45">
        <v>915992109</v>
      </c>
      <c r="R175" s="45">
        <v>109989</v>
      </c>
      <c r="S175" s="45">
        <v>43366</v>
      </c>
      <c r="T175" s="45">
        <v>116790856</v>
      </c>
      <c r="U175" s="45">
        <v>103218426</v>
      </c>
      <c r="V175" s="45">
        <v>24488664</v>
      </c>
      <c r="W175" s="45">
        <v>16874283</v>
      </c>
      <c r="X175" s="45">
        <v>261525584</v>
      </c>
      <c r="Y175" s="45">
        <v>654466525</v>
      </c>
      <c r="Z175" s="14" t="s">
        <v>179</v>
      </c>
      <c r="AA175" t="b">
        <f t="shared" si="2"/>
        <v>1</v>
      </c>
    </row>
    <row r="176" spans="1:27" ht="12.75">
      <c r="A176" t="s">
        <v>450</v>
      </c>
      <c r="B176" s="48" t="s">
        <v>451</v>
      </c>
      <c r="C176" s="45">
        <v>991364800</v>
      </c>
      <c r="D176" s="45">
        <v>5249</v>
      </c>
      <c r="E176" s="45">
        <v>332596506</v>
      </c>
      <c r="F176" s="45">
        <v>8700248</v>
      </c>
      <c r="G176" s="45">
        <v>318</v>
      </c>
      <c r="H176" s="45">
        <v>63</v>
      </c>
      <c r="I176" s="45">
        <v>21905506</v>
      </c>
      <c r="J176" s="45">
        <v>345735</v>
      </c>
      <c r="K176" s="45">
        <v>9079358</v>
      </c>
      <c r="L176" s="45">
        <v>54421800</v>
      </c>
      <c r="M176" s="45">
        <v>1649900</v>
      </c>
      <c r="N176" s="45">
        <v>3950641</v>
      </c>
      <c r="O176" s="45">
        <v>8849203</v>
      </c>
      <c r="P176" s="45">
        <v>9025430</v>
      </c>
      <c r="Q176" s="45">
        <v>450524327</v>
      </c>
      <c r="R176" s="45">
        <v>106328</v>
      </c>
      <c r="S176" s="45">
        <v>16371</v>
      </c>
      <c r="T176" s="45">
        <v>56041420</v>
      </c>
      <c r="U176" s="45">
        <v>52694642</v>
      </c>
      <c r="V176" s="45">
        <v>12430919</v>
      </c>
      <c r="W176" s="45">
        <v>9411221</v>
      </c>
      <c r="X176" s="45">
        <v>130700901</v>
      </c>
      <c r="Y176" s="45">
        <v>319823426</v>
      </c>
      <c r="Z176" s="14" t="s">
        <v>451</v>
      </c>
      <c r="AA176" t="b">
        <f t="shared" si="2"/>
        <v>1</v>
      </c>
    </row>
    <row r="177" spans="1:27" ht="12.75">
      <c r="A177" t="s">
        <v>276</v>
      </c>
      <c r="B177" s="48" t="s">
        <v>277</v>
      </c>
      <c r="C177" s="45">
        <v>2722255400</v>
      </c>
      <c r="D177" s="45">
        <v>11985</v>
      </c>
      <c r="E177" s="45">
        <v>893747589</v>
      </c>
      <c r="F177" s="45">
        <v>50292858</v>
      </c>
      <c r="G177" s="45">
        <v>1565</v>
      </c>
      <c r="H177" s="45">
        <v>401</v>
      </c>
      <c r="I177" s="45">
        <v>173261149</v>
      </c>
      <c r="J177" s="45">
        <v>2056569</v>
      </c>
      <c r="K177" s="45">
        <v>33150962</v>
      </c>
      <c r="L177" s="45">
        <v>139487900</v>
      </c>
      <c r="M177" s="45">
        <v>8555100</v>
      </c>
      <c r="N177" s="45">
        <v>8133250</v>
      </c>
      <c r="O177" s="45">
        <v>26299634</v>
      </c>
      <c r="P177" s="45">
        <v>34289778</v>
      </c>
      <c r="Q177" s="45">
        <v>1369274789</v>
      </c>
      <c r="R177" s="45">
        <v>1300491</v>
      </c>
      <c r="S177" s="45">
        <v>454470</v>
      </c>
      <c r="T177" s="45">
        <v>148019397</v>
      </c>
      <c r="U177" s="45">
        <v>133823730</v>
      </c>
      <c r="V177" s="45">
        <v>43137876</v>
      </c>
      <c r="W177" s="45">
        <v>23015194</v>
      </c>
      <c r="X177" s="45">
        <v>349751158</v>
      </c>
      <c r="Y177" s="45">
        <v>1019523631</v>
      </c>
      <c r="Z177" s="14" t="s">
        <v>277</v>
      </c>
      <c r="AA177" t="b">
        <f t="shared" si="2"/>
        <v>1</v>
      </c>
    </row>
    <row r="178" spans="1:27" ht="12.75">
      <c r="A178" t="s">
        <v>220</v>
      </c>
      <c r="B178" s="48" t="s">
        <v>221</v>
      </c>
      <c r="C178" s="45">
        <v>1982789500</v>
      </c>
      <c r="D178" s="45">
        <v>9594</v>
      </c>
      <c r="E178" s="45">
        <v>627544339</v>
      </c>
      <c r="F178" s="45">
        <v>24171671</v>
      </c>
      <c r="G178" s="45">
        <v>883</v>
      </c>
      <c r="H178" s="45">
        <v>200</v>
      </c>
      <c r="I178" s="45">
        <v>53169627</v>
      </c>
      <c r="J178" s="45">
        <v>787764</v>
      </c>
      <c r="K178" s="45">
        <v>15932442</v>
      </c>
      <c r="L178" s="45">
        <v>109226100</v>
      </c>
      <c r="M178" s="45">
        <v>4017400</v>
      </c>
      <c r="N178" s="45">
        <v>4956925</v>
      </c>
      <c r="O178" s="45">
        <v>15245480</v>
      </c>
      <c r="P178" s="45">
        <v>25250823</v>
      </c>
      <c r="Q178" s="45">
        <v>880302571</v>
      </c>
      <c r="R178" s="45">
        <v>105460</v>
      </c>
      <c r="S178" s="45">
        <v>98774</v>
      </c>
      <c r="T178" s="45">
        <v>113214030</v>
      </c>
      <c r="U178" s="45">
        <v>99862657</v>
      </c>
      <c r="V178" s="45">
        <v>23657794</v>
      </c>
      <c r="W178" s="45">
        <v>20225926</v>
      </c>
      <c r="X178" s="45">
        <v>257164641</v>
      </c>
      <c r="Y178" s="45">
        <v>623137930</v>
      </c>
      <c r="Z178" s="14" t="s">
        <v>221</v>
      </c>
      <c r="AA178" t="b">
        <f t="shared" si="2"/>
        <v>1</v>
      </c>
    </row>
    <row r="179" spans="1:27" ht="12.75">
      <c r="A179" t="s">
        <v>168</v>
      </c>
      <c r="B179" s="48" t="s">
        <v>169</v>
      </c>
      <c r="C179" s="45">
        <v>4764390100</v>
      </c>
      <c r="D179" s="45">
        <v>20529</v>
      </c>
      <c r="E179" s="45">
        <v>1530776821</v>
      </c>
      <c r="F179" s="45">
        <v>76787048</v>
      </c>
      <c r="G179" s="45">
        <v>2617</v>
      </c>
      <c r="H179" s="45">
        <v>677</v>
      </c>
      <c r="I179" s="45">
        <v>156391421</v>
      </c>
      <c r="J179" s="45">
        <v>838954</v>
      </c>
      <c r="K179" s="45">
        <v>35520305</v>
      </c>
      <c r="L179" s="45">
        <v>257818500</v>
      </c>
      <c r="M179" s="45">
        <v>5893600</v>
      </c>
      <c r="N179" s="45">
        <v>10782674</v>
      </c>
      <c r="O179" s="45">
        <v>36172826</v>
      </c>
      <c r="P179" s="45">
        <v>36621091</v>
      </c>
      <c r="Q179" s="45">
        <v>2147603240</v>
      </c>
      <c r="R179" s="45">
        <v>596367</v>
      </c>
      <c r="S179" s="45">
        <v>186420</v>
      </c>
      <c r="T179" s="45">
        <v>263658662</v>
      </c>
      <c r="U179" s="45">
        <v>234951021</v>
      </c>
      <c r="V179" s="45">
        <v>60775927</v>
      </c>
      <c r="W179" s="45">
        <v>47344038</v>
      </c>
      <c r="X179" s="45">
        <v>607512435</v>
      </c>
      <c r="Y179" s="45">
        <v>1540090805</v>
      </c>
      <c r="Z179" s="14" t="s">
        <v>169</v>
      </c>
      <c r="AA179" t="b">
        <f t="shared" si="2"/>
        <v>1</v>
      </c>
    </row>
    <row r="180" spans="1:27" ht="12.75">
      <c r="A180" t="s">
        <v>474</v>
      </c>
      <c r="B180" s="48" t="s">
        <v>475</v>
      </c>
      <c r="C180" s="45">
        <v>1779619400</v>
      </c>
      <c r="D180" s="45">
        <v>9055</v>
      </c>
      <c r="E180" s="45">
        <v>588509801</v>
      </c>
      <c r="F180" s="45">
        <v>12292569</v>
      </c>
      <c r="G180" s="45">
        <v>498</v>
      </c>
      <c r="H180" s="45">
        <v>97</v>
      </c>
      <c r="I180" s="45">
        <v>35522231</v>
      </c>
      <c r="J180" s="45">
        <v>454912</v>
      </c>
      <c r="K180" s="45">
        <v>12024771</v>
      </c>
      <c r="L180" s="45">
        <v>98501700</v>
      </c>
      <c r="M180" s="45">
        <v>3893900</v>
      </c>
      <c r="N180" s="45">
        <v>6563184</v>
      </c>
      <c r="O180" s="45">
        <v>15775476</v>
      </c>
      <c r="P180" s="45">
        <v>24897855</v>
      </c>
      <c r="Q180" s="45">
        <v>798436399</v>
      </c>
      <c r="R180" s="45">
        <v>31215</v>
      </c>
      <c r="S180" s="45">
        <v>32867</v>
      </c>
      <c r="T180" s="45">
        <v>102366183</v>
      </c>
      <c r="U180" s="45">
        <v>97009760</v>
      </c>
      <c r="V180" s="45">
        <v>20172168</v>
      </c>
      <c r="W180" s="45">
        <v>15292954</v>
      </c>
      <c r="X180" s="45">
        <v>234905147</v>
      </c>
      <c r="Y180" s="45">
        <v>563531252</v>
      </c>
      <c r="Z180" s="14" t="s">
        <v>475</v>
      </c>
      <c r="AA180" t="b">
        <f t="shared" si="2"/>
        <v>1</v>
      </c>
    </row>
    <row r="181" spans="1:27" ht="12.75">
      <c r="A181" t="s">
        <v>72</v>
      </c>
      <c r="B181" s="48" t="s">
        <v>73</v>
      </c>
      <c r="C181" s="45">
        <v>2034219400</v>
      </c>
      <c r="D181" s="45">
        <v>8975</v>
      </c>
      <c r="E181" s="45">
        <v>660024069</v>
      </c>
      <c r="F181" s="45">
        <v>27027647</v>
      </c>
      <c r="G181" s="45">
        <v>955</v>
      </c>
      <c r="H181" s="45">
        <v>221</v>
      </c>
      <c r="I181" s="45">
        <v>35294846</v>
      </c>
      <c r="J181" s="45">
        <v>242770</v>
      </c>
      <c r="K181" s="45">
        <v>14643461</v>
      </c>
      <c r="L181" s="45">
        <v>104642500</v>
      </c>
      <c r="M181" s="45">
        <v>1553800</v>
      </c>
      <c r="N181" s="45">
        <v>5678161</v>
      </c>
      <c r="O181" s="45">
        <v>13689897</v>
      </c>
      <c r="P181" s="45">
        <v>7836213</v>
      </c>
      <c r="Q181" s="45">
        <v>870633364</v>
      </c>
      <c r="R181" s="45">
        <v>225528</v>
      </c>
      <c r="S181" s="45">
        <v>57078</v>
      </c>
      <c r="T181" s="45">
        <v>106174347</v>
      </c>
      <c r="U181" s="45">
        <v>93668523</v>
      </c>
      <c r="V181" s="45">
        <v>26953641</v>
      </c>
      <c r="W181" s="45">
        <v>12031418</v>
      </c>
      <c r="X181" s="45">
        <v>239110535</v>
      </c>
      <c r="Y181" s="45">
        <v>631522829</v>
      </c>
      <c r="Z181" s="14" t="s">
        <v>73</v>
      </c>
      <c r="AA181" t="b">
        <f t="shared" si="2"/>
        <v>1</v>
      </c>
    </row>
    <row r="182" spans="1:27" ht="12.75">
      <c r="A182" t="s">
        <v>562</v>
      </c>
      <c r="B182" s="48" t="s">
        <v>563</v>
      </c>
      <c r="C182" s="45">
        <v>969961000</v>
      </c>
      <c r="D182" s="45">
        <v>5142</v>
      </c>
      <c r="E182" s="45">
        <v>318908615</v>
      </c>
      <c r="F182" s="45">
        <v>8755165</v>
      </c>
      <c r="G182" s="45">
        <v>347</v>
      </c>
      <c r="H182" s="45">
        <v>47</v>
      </c>
      <c r="I182" s="45">
        <v>21858863</v>
      </c>
      <c r="J182" s="45">
        <v>211794</v>
      </c>
      <c r="K182" s="45">
        <v>3581859</v>
      </c>
      <c r="L182" s="45">
        <v>49359500</v>
      </c>
      <c r="M182" s="45">
        <v>2024800</v>
      </c>
      <c r="N182" s="45">
        <v>4682663</v>
      </c>
      <c r="O182" s="45">
        <v>10386916</v>
      </c>
      <c r="P182" s="45">
        <v>15686749</v>
      </c>
      <c r="Q182" s="45">
        <v>435456924</v>
      </c>
      <c r="R182" s="45">
        <v>1138</v>
      </c>
      <c r="S182" s="45">
        <v>0</v>
      </c>
      <c r="T182" s="45">
        <v>51370416</v>
      </c>
      <c r="U182" s="45">
        <v>46399920</v>
      </c>
      <c r="V182" s="45">
        <v>7410270</v>
      </c>
      <c r="W182" s="45">
        <v>4943908</v>
      </c>
      <c r="X182" s="45">
        <v>110125652</v>
      </c>
      <c r="Y182" s="45">
        <v>325331272</v>
      </c>
      <c r="Z182" s="14" t="s">
        <v>563</v>
      </c>
      <c r="AA182" t="b">
        <f t="shared" si="2"/>
        <v>1</v>
      </c>
    </row>
    <row r="183" spans="1:27" ht="12.75">
      <c r="A183" t="s">
        <v>268</v>
      </c>
      <c r="B183" s="48" t="s">
        <v>269</v>
      </c>
      <c r="C183" s="45">
        <v>6905883800</v>
      </c>
      <c r="D183" s="45">
        <v>25423</v>
      </c>
      <c r="E183" s="45">
        <v>2129693191</v>
      </c>
      <c r="F183" s="45">
        <v>225257959</v>
      </c>
      <c r="G183" s="45">
        <v>5224</v>
      </c>
      <c r="H183" s="45">
        <v>1931</v>
      </c>
      <c r="I183" s="45">
        <v>187041229</v>
      </c>
      <c r="J183" s="45">
        <v>2198917</v>
      </c>
      <c r="K183" s="45">
        <v>49164383</v>
      </c>
      <c r="L183" s="45">
        <v>362077700</v>
      </c>
      <c r="M183" s="45">
        <v>9850800</v>
      </c>
      <c r="N183" s="45">
        <v>10991802</v>
      </c>
      <c r="O183" s="45">
        <v>48022137</v>
      </c>
      <c r="P183" s="45">
        <v>60502791</v>
      </c>
      <c r="Q183" s="45">
        <v>3084800909</v>
      </c>
      <c r="R183" s="45">
        <v>633401</v>
      </c>
      <c r="S183" s="45">
        <v>348292</v>
      </c>
      <c r="T183" s="45">
        <v>371818310</v>
      </c>
      <c r="U183" s="45">
        <v>307199807</v>
      </c>
      <c r="V183" s="45">
        <v>109002669</v>
      </c>
      <c r="W183" s="45">
        <v>71140507</v>
      </c>
      <c r="X183" s="45">
        <v>860142986</v>
      </c>
      <c r="Y183" s="45">
        <v>2224657923</v>
      </c>
      <c r="Z183" s="14" t="s">
        <v>269</v>
      </c>
      <c r="AA183" t="b">
        <f t="shared" si="2"/>
        <v>1</v>
      </c>
    </row>
    <row r="184" spans="1:27" ht="12.75">
      <c r="A184" t="s">
        <v>222</v>
      </c>
      <c r="B184" s="48" t="s">
        <v>223</v>
      </c>
      <c r="C184" s="45">
        <v>1042427700</v>
      </c>
      <c r="D184" s="45">
        <v>5064</v>
      </c>
      <c r="E184" s="45">
        <v>322493644</v>
      </c>
      <c r="F184" s="45">
        <v>16279943</v>
      </c>
      <c r="G184" s="45">
        <v>538</v>
      </c>
      <c r="H184" s="45">
        <v>123</v>
      </c>
      <c r="I184" s="45">
        <v>20985442</v>
      </c>
      <c r="J184" s="45">
        <v>242719</v>
      </c>
      <c r="K184" s="45">
        <v>7619222</v>
      </c>
      <c r="L184" s="45">
        <v>55584800</v>
      </c>
      <c r="M184" s="45">
        <v>1863900</v>
      </c>
      <c r="N184" s="45">
        <v>3323604</v>
      </c>
      <c r="O184" s="45">
        <v>8089074</v>
      </c>
      <c r="P184" s="45">
        <v>11520873</v>
      </c>
      <c r="Q184" s="45">
        <v>448003221</v>
      </c>
      <c r="R184" s="45">
        <v>54293</v>
      </c>
      <c r="S184" s="45">
        <v>63922</v>
      </c>
      <c r="T184" s="45">
        <v>57425519</v>
      </c>
      <c r="U184" s="45">
        <v>48396354</v>
      </c>
      <c r="V184" s="45">
        <v>13184754</v>
      </c>
      <c r="W184" s="45">
        <v>7452306</v>
      </c>
      <c r="X184" s="45">
        <v>126577148</v>
      </c>
      <c r="Y184" s="45">
        <v>321426073</v>
      </c>
      <c r="Z184" s="14" t="s">
        <v>223</v>
      </c>
      <c r="AA184" t="b">
        <f t="shared" si="2"/>
        <v>1</v>
      </c>
    </row>
    <row r="185" spans="1:27" ht="12.75">
      <c r="A185" t="s">
        <v>570</v>
      </c>
      <c r="B185" s="48" t="s">
        <v>571</v>
      </c>
      <c r="C185" s="45">
        <v>7195769700</v>
      </c>
      <c r="D185" s="45">
        <v>31900</v>
      </c>
      <c r="E185" s="45">
        <v>2333557338</v>
      </c>
      <c r="F185" s="45">
        <v>96351650</v>
      </c>
      <c r="G185" s="45">
        <v>3764</v>
      </c>
      <c r="H185" s="45">
        <v>774</v>
      </c>
      <c r="I185" s="45">
        <v>108324358</v>
      </c>
      <c r="J185" s="45">
        <v>2012451</v>
      </c>
      <c r="K185" s="45">
        <v>53715048</v>
      </c>
      <c r="L185" s="45">
        <v>396308000</v>
      </c>
      <c r="M185" s="45">
        <v>7788900</v>
      </c>
      <c r="N185" s="45">
        <v>22363956</v>
      </c>
      <c r="O185" s="45">
        <v>55325235</v>
      </c>
      <c r="P185" s="45">
        <v>46589859</v>
      </c>
      <c r="Q185" s="45">
        <v>3122336795</v>
      </c>
      <c r="R185" s="45">
        <v>332323</v>
      </c>
      <c r="S185" s="45">
        <v>67276</v>
      </c>
      <c r="T185" s="45">
        <v>404001803</v>
      </c>
      <c r="U185" s="45">
        <v>354982878</v>
      </c>
      <c r="V185" s="45">
        <v>83268350</v>
      </c>
      <c r="W185" s="45">
        <v>50985514</v>
      </c>
      <c r="X185" s="45">
        <v>893638144</v>
      </c>
      <c r="Y185" s="45">
        <v>2228698651</v>
      </c>
      <c r="Z185" s="14" t="s">
        <v>571</v>
      </c>
      <c r="AA185" t="b">
        <f t="shared" si="2"/>
        <v>1</v>
      </c>
    </row>
    <row r="186" spans="1:27" ht="12.75">
      <c r="A186" t="s">
        <v>504</v>
      </c>
      <c r="B186" s="48" t="s">
        <v>505</v>
      </c>
      <c r="C186" s="45">
        <v>836627500</v>
      </c>
      <c r="D186" s="45">
        <v>4438</v>
      </c>
      <c r="E186" s="45">
        <v>285867453</v>
      </c>
      <c r="F186" s="45">
        <v>6152879</v>
      </c>
      <c r="G186" s="45">
        <v>295</v>
      </c>
      <c r="H186" s="45">
        <v>52</v>
      </c>
      <c r="I186" s="45">
        <v>18088517</v>
      </c>
      <c r="J186" s="45">
        <v>447635</v>
      </c>
      <c r="K186" s="45">
        <v>3220010</v>
      </c>
      <c r="L186" s="45">
        <v>43698800</v>
      </c>
      <c r="M186" s="45">
        <v>2325200</v>
      </c>
      <c r="N186" s="45">
        <v>4483387</v>
      </c>
      <c r="O186" s="45">
        <v>7880969</v>
      </c>
      <c r="P186" s="45">
        <v>15125286</v>
      </c>
      <c r="Q186" s="45">
        <v>387290136</v>
      </c>
      <c r="R186" s="45">
        <v>0</v>
      </c>
      <c r="S186" s="45">
        <v>30711</v>
      </c>
      <c r="T186" s="45">
        <v>46005967</v>
      </c>
      <c r="U186" s="45">
        <v>43332202</v>
      </c>
      <c r="V186" s="45">
        <v>8335873</v>
      </c>
      <c r="W186" s="45">
        <v>5305830</v>
      </c>
      <c r="X186" s="45">
        <v>103010583</v>
      </c>
      <c r="Y186" s="45">
        <v>284279553</v>
      </c>
      <c r="Z186" s="14" t="s">
        <v>505</v>
      </c>
      <c r="AA186" t="b">
        <f t="shared" si="2"/>
        <v>1</v>
      </c>
    </row>
    <row r="187" spans="1:27" ht="12.75">
      <c r="A187" t="s">
        <v>526</v>
      </c>
      <c r="B187" s="48" t="s">
        <v>527</v>
      </c>
      <c r="C187" s="45">
        <v>1072826900</v>
      </c>
      <c r="D187" s="45">
        <v>5350</v>
      </c>
      <c r="E187" s="45">
        <v>352942236</v>
      </c>
      <c r="F187" s="45">
        <v>8480736</v>
      </c>
      <c r="G187" s="45">
        <v>333</v>
      </c>
      <c r="H187" s="45">
        <v>77</v>
      </c>
      <c r="I187" s="45">
        <v>16946108</v>
      </c>
      <c r="J187" s="45">
        <v>326740</v>
      </c>
      <c r="K187" s="45">
        <v>6242139</v>
      </c>
      <c r="L187" s="45">
        <v>59473500</v>
      </c>
      <c r="M187" s="45">
        <v>2509400</v>
      </c>
      <c r="N187" s="45">
        <v>3850939</v>
      </c>
      <c r="O187" s="45">
        <v>9711772</v>
      </c>
      <c r="P187" s="45">
        <v>13816151</v>
      </c>
      <c r="Q187" s="45">
        <v>474299721</v>
      </c>
      <c r="R187" s="45">
        <v>14792</v>
      </c>
      <c r="S187" s="45">
        <v>0</v>
      </c>
      <c r="T187" s="45">
        <v>61971481</v>
      </c>
      <c r="U187" s="45">
        <v>57348673</v>
      </c>
      <c r="V187" s="45">
        <v>11022247</v>
      </c>
      <c r="W187" s="45">
        <v>7855694</v>
      </c>
      <c r="X187" s="45">
        <v>138212887</v>
      </c>
      <c r="Y187" s="45">
        <v>336086834</v>
      </c>
      <c r="Z187" s="14" t="s">
        <v>527</v>
      </c>
      <c r="AA187" t="b">
        <f t="shared" si="2"/>
        <v>1</v>
      </c>
    </row>
    <row r="188" spans="1:27" ht="12.75">
      <c r="A188" t="s">
        <v>182</v>
      </c>
      <c r="B188" s="48" t="s">
        <v>183</v>
      </c>
      <c r="C188" s="45">
        <v>4533915200</v>
      </c>
      <c r="D188" s="45">
        <v>21560</v>
      </c>
      <c r="E188" s="45">
        <v>1484776056</v>
      </c>
      <c r="F188" s="45">
        <v>56941569</v>
      </c>
      <c r="G188" s="45">
        <v>2072</v>
      </c>
      <c r="H188" s="45">
        <v>496</v>
      </c>
      <c r="I188" s="45">
        <v>81503914</v>
      </c>
      <c r="J188" s="45">
        <v>1877886</v>
      </c>
      <c r="K188" s="45">
        <v>45976435</v>
      </c>
      <c r="L188" s="45">
        <v>245463800</v>
      </c>
      <c r="M188" s="45">
        <v>7460700</v>
      </c>
      <c r="N188" s="45">
        <v>14778575</v>
      </c>
      <c r="O188" s="45">
        <v>40089481</v>
      </c>
      <c r="P188" s="45">
        <v>44212216</v>
      </c>
      <c r="Q188" s="45">
        <v>2023080632</v>
      </c>
      <c r="R188" s="45">
        <v>861413</v>
      </c>
      <c r="S188" s="45">
        <v>275171</v>
      </c>
      <c r="T188" s="45">
        <v>252853095</v>
      </c>
      <c r="U188" s="45">
        <v>227612901</v>
      </c>
      <c r="V188" s="45">
        <v>70646933</v>
      </c>
      <c r="W188" s="45">
        <v>39955312</v>
      </c>
      <c r="X188" s="45">
        <v>592204825</v>
      </c>
      <c r="Y188" s="45">
        <v>1430875807</v>
      </c>
      <c r="Z188" s="14" t="s">
        <v>183</v>
      </c>
      <c r="AA188" t="b">
        <f t="shared" si="2"/>
        <v>1</v>
      </c>
    </row>
    <row r="189" spans="1:27" ht="12.75">
      <c r="A189" t="s">
        <v>448</v>
      </c>
      <c r="B189" s="48" t="s">
        <v>449</v>
      </c>
      <c r="C189" s="45">
        <v>1689276600</v>
      </c>
      <c r="D189" s="45">
        <v>8728</v>
      </c>
      <c r="E189" s="45">
        <v>556593972</v>
      </c>
      <c r="F189" s="45">
        <v>17090213</v>
      </c>
      <c r="G189" s="45">
        <v>588</v>
      </c>
      <c r="H189" s="45">
        <v>146</v>
      </c>
      <c r="I189" s="45">
        <v>46940101</v>
      </c>
      <c r="J189" s="45">
        <v>698988</v>
      </c>
      <c r="K189" s="45">
        <v>17471059</v>
      </c>
      <c r="L189" s="45">
        <v>86693900</v>
      </c>
      <c r="M189" s="45">
        <v>3533600</v>
      </c>
      <c r="N189" s="45">
        <v>6652062</v>
      </c>
      <c r="O189" s="45">
        <v>18266838</v>
      </c>
      <c r="P189" s="45">
        <v>21730269</v>
      </c>
      <c r="Q189" s="45">
        <v>775671002</v>
      </c>
      <c r="R189" s="45">
        <v>384546</v>
      </c>
      <c r="S189" s="45">
        <v>17013</v>
      </c>
      <c r="T189" s="45">
        <v>90198995</v>
      </c>
      <c r="U189" s="45">
        <v>84224055</v>
      </c>
      <c r="V189" s="45">
        <v>19157660</v>
      </c>
      <c r="W189" s="45">
        <v>19212414</v>
      </c>
      <c r="X189" s="45">
        <v>213194683</v>
      </c>
      <c r="Y189" s="45">
        <v>562476319</v>
      </c>
      <c r="Z189" s="14" t="s">
        <v>449</v>
      </c>
      <c r="AA189" t="b">
        <f t="shared" si="2"/>
        <v>1</v>
      </c>
    </row>
    <row r="190" spans="1:27" ht="12.75">
      <c r="A190" t="s">
        <v>433</v>
      </c>
      <c r="B190" s="48" t="s">
        <v>434</v>
      </c>
      <c r="C190" s="45">
        <v>3489951900</v>
      </c>
      <c r="D190" s="45">
        <v>16612</v>
      </c>
      <c r="E190" s="45">
        <v>1140828561</v>
      </c>
      <c r="F190" s="45">
        <v>41858032</v>
      </c>
      <c r="G190" s="45">
        <v>1575</v>
      </c>
      <c r="H190" s="45">
        <v>358</v>
      </c>
      <c r="I190" s="45">
        <v>78417062</v>
      </c>
      <c r="J190" s="45">
        <v>1393799</v>
      </c>
      <c r="K190" s="45">
        <v>31494894</v>
      </c>
      <c r="L190" s="45">
        <v>191296200</v>
      </c>
      <c r="M190" s="45">
        <v>8947400</v>
      </c>
      <c r="N190" s="45">
        <v>8417245</v>
      </c>
      <c r="O190" s="45">
        <v>31312273</v>
      </c>
      <c r="P190" s="45">
        <v>44154753</v>
      </c>
      <c r="Q190" s="45">
        <v>1578120219</v>
      </c>
      <c r="R190" s="45">
        <v>492763</v>
      </c>
      <c r="S190" s="45">
        <v>54883</v>
      </c>
      <c r="T190" s="45">
        <v>200178548</v>
      </c>
      <c r="U190" s="45">
        <v>182053153</v>
      </c>
      <c r="V190" s="45">
        <v>45988990</v>
      </c>
      <c r="W190" s="45">
        <v>30387389</v>
      </c>
      <c r="X190" s="45">
        <v>459155726</v>
      </c>
      <c r="Y190" s="45">
        <v>1118964493</v>
      </c>
      <c r="Z190" s="14" t="s">
        <v>434</v>
      </c>
      <c r="AA190" t="b">
        <f t="shared" si="2"/>
        <v>1</v>
      </c>
    </row>
    <row r="191" spans="1:27" ht="12.75">
      <c r="A191" t="s">
        <v>16</v>
      </c>
      <c r="B191" s="48" t="s">
        <v>17</v>
      </c>
      <c r="C191" s="45">
        <v>3092527700</v>
      </c>
      <c r="D191" s="45">
        <v>10826</v>
      </c>
      <c r="E191" s="45">
        <v>989068456</v>
      </c>
      <c r="F191" s="45">
        <v>102895915</v>
      </c>
      <c r="G191" s="45">
        <v>2497</v>
      </c>
      <c r="H191" s="45">
        <v>950</v>
      </c>
      <c r="I191" s="45">
        <v>62290991</v>
      </c>
      <c r="J191" s="45">
        <v>1068737</v>
      </c>
      <c r="K191" s="45">
        <v>21028174</v>
      </c>
      <c r="L191" s="45">
        <v>160268200</v>
      </c>
      <c r="M191" s="45">
        <v>5033900</v>
      </c>
      <c r="N191" s="45">
        <v>3386140</v>
      </c>
      <c r="O191" s="45">
        <v>18593990</v>
      </c>
      <c r="P191" s="45">
        <v>27287413</v>
      </c>
      <c r="Q191" s="45">
        <v>1390921916</v>
      </c>
      <c r="R191" s="45">
        <v>242144</v>
      </c>
      <c r="S191" s="45">
        <v>45390</v>
      </c>
      <c r="T191" s="45">
        <v>165268621</v>
      </c>
      <c r="U191" s="45">
        <v>140927649</v>
      </c>
      <c r="V191" s="45">
        <v>54594405</v>
      </c>
      <c r="W191" s="45">
        <v>26366481</v>
      </c>
      <c r="X191" s="45">
        <v>387444690</v>
      </c>
      <c r="Y191" s="45">
        <v>1003477226</v>
      </c>
      <c r="Z191" s="14" t="s">
        <v>17</v>
      </c>
      <c r="AA191" t="b">
        <f t="shared" si="2"/>
        <v>1</v>
      </c>
    </row>
    <row r="192" spans="1:27" ht="12.75">
      <c r="A192" t="s">
        <v>482</v>
      </c>
      <c r="B192" s="48" t="s">
        <v>483</v>
      </c>
      <c r="C192" s="45">
        <v>6549810400</v>
      </c>
      <c r="D192" s="45">
        <v>28288</v>
      </c>
      <c r="E192" s="45">
        <v>2149590360</v>
      </c>
      <c r="F192" s="45">
        <v>125918556</v>
      </c>
      <c r="G192" s="45">
        <v>3612</v>
      </c>
      <c r="H192" s="45">
        <v>891</v>
      </c>
      <c r="I192" s="45">
        <v>116254845</v>
      </c>
      <c r="J192" s="45">
        <v>1267890</v>
      </c>
      <c r="K192" s="45">
        <v>48336323</v>
      </c>
      <c r="L192" s="45">
        <v>348058600</v>
      </c>
      <c r="M192" s="45">
        <v>7540700</v>
      </c>
      <c r="N192" s="45">
        <v>15434066</v>
      </c>
      <c r="O192" s="45">
        <v>56339826</v>
      </c>
      <c r="P192" s="45">
        <v>44600273</v>
      </c>
      <c r="Q192" s="45">
        <v>2913341439</v>
      </c>
      <c r="R192" s="45">
        <v>490521</v>
      </c>
      <c r="S192" s="45">
        <v>152788</v>
      </c>
      <c r="T192" s="45">
        <v>355502389</v>
      </c>
      <c r="U192" s="45">
        <v>315578442</v>
      </c>
      <c r="V192" s="45">
        <v>81281638</v>
      </c>
      <c r="W192" s="45">
        <v>57791899</v>
      </c>
      <c r="X192" s="45">
        <v>810797677</v>
      </c>
      <c r="Y192" s="45">
        <v>2102543762</v>
      </c>
      <c r="Z192" s="14" t="s">
        <v>483</v>
      </c>
      <c r="AA192" t="b">
        <f t="shared" si="2"/>
        <v>1</v>
      </c>
    </row>
    <row r="193" spans="1:27" ht="12.75">
      <c r="A193" t="s">
        <v>48</v>
      </c>
      <c r="B193" s="48" t="s">
        <v>49</v>
      </c>
      <c r="C193" s="45">
        <v>7333316300</v>
      </c>
      <c r="D193" s="45">
        <v>28742</v>
      </c>
      <c r="E193" s="45">
        <v>2352356958</v>
      </c>
      <c r="F193" s="45">
        <v>212098493</v>
      </c>
      <c r="G193" s="45">
        <v>4858</v>
      </c>
      <c r="H193" s="45">
        <v>1664</v>
      </c>
      <c r="I193" s="45">
        <v>162562959</v>
      </c>
      <c r="J193" s="45">
        <v>2845968</v>
      </c>
      <c r="K193" s="45">
        <v>40216131</v>
      </c>
      <c r="L193" s="45">
        <v>392078800</v>
      </c>
      <c r="M193" s="45">
        <v>12923300</v>
      </c>
      <c r="N193" s="45">
        <v>10755576</v>
      </c>
      <c r="O193" s="45">
        <v>46619744</v>
      </c>
      <c r="P193" s="45">
        <v>73152392</v>
      </c>
      <c r="Q193" s="45">
        <v>3305610321</v>
      </c>
      <c r="R193" s="45">
        <v>752271</v>
      </c>
      <c r="S193" s="45">
        <v>116378</v>
      </c>
      <c r="T193" s="45">
        <v>404892548</v>
      </c>
      <c r="U193" s="45">
        <v>351935030</v>
      </c>
      <c r="V193" s="45">
        <v>118486157</v>
      </c>
      <c r="W193" s="45">
        <v>63556368</v>
      </c>
      <c r="X193" s="45">
        <v>939738752</v>
      </c>
      <c r="Y193" s="45">
        <v>2365871569</v>
      </c>
      <c r="Z193" s="14" t="s">
        <v>49</v>
      </c>
      <c r="AA193" t="b">
        <f t="shared" si="2"/>
        <v>1</v>
      </c>
    </row>
    <row r="194" spans="1:27" ht="12.75">
      <c r="A194" t="s">
        <v>248</v>
      </c>
      <c r="B194" s="48" t="s">
        <v>249</v>
      </c>
      <c r="C194" s="45">
        <v>3119056700</v>
      </c>
      <c r="D194" s="45">
        <v>15381</v>
      </c>
      <c r="E194" s="45">
        <v>963413793</v>
      </c>
      <c r="F194" s="45">
        <v>60409921</v>
      </c>
      <c r="G194" s="45">
        <v>1336</v>
      </c>
      <c r="H194" s="45">
        <v>399</v>
      </c>
      <c r="I194" s="45">
        <v>251392158</v>
      </c>
      <c r="J194" s="45">
        <v>2611110</v>
      </c>
      <c r="K194" s="45">
        <v>36789830</v>
      </c>
      <c r="L194" s="45">
        <v>142918600</v>
      </c>
      <c r="M194" s="45">
        <v>11095100</v>
      </c>
      <c r="N194" s="45">
        <v>14639034</v>
      </c>
      <c r="O194" s="45">
        <v>30514508</v>
      </c>
      <c r="P194" s="45">
        <v>55666008</v>
      </c>
      <c r="Q194" s="45">
        <v>1569450062</v>
      </c>
      <c r="R194" s="45">
        <v>1407347</v>
      </c>
      <c r="S194" s="45">
        <v>331707</v>
      </c>
      <c r="T194" s="45">
        <v>153965332</v>
      </c>
      <c r="U194" s="45">
        <v>137330989</v>
      </c>
      <c r="V194" s="45">
        <v>45639828</v>
      </c>
      <c r="W194" s="45">
        <v>37472722</v>
      </c>
      <c r="X194" s="45">
        <v>376147925</v>
      </c>
      <c r="Y194" s="45">
        <v>1193302137</v>
      </c>
      <c r="Z194" s="14" t="s">
        <v>249</v>
      </c>
      <c r="AA194" t="b">
        <f t="shared" si="2"/>
        <v>1</v>
      </c>
    </row>
    <row r="195" spans="1:27" ht="12.75">
      <c r="A195" t="s">
        <v>210</v>
      </c>
      <c r="B195" s="48" t="s">
        <v>211</v>
      </c>
      <c r="C195" s="45">
        <v>2859283100</v>
      </c>
      <c r="D195" s="45">
        <v>13683</v>
      </c>
      <c r="E195" s="45">
        <v>880746722</v>
      </c>
      <c r="F195" s="45">
        <v>35587906</v>
      </c>
      <c r="G195" s="45">
        <v>1346</v>
      </c>
      <c r="H195" s="45">
        <v>289</v>
      </c>
      <c r="I195" s="45">
        <v>87521402</v>
      </c>
      <c r="J195" s="45">
        <v>1787414</v>
      </c>
      <c r="K195" s="45">
        <v>31572961</v>
      </c>
      <c r="L195" s="45">
        <v>156317800</v>
      </c>
      <c r="M195" s="45">
        <v>12194900</v>
      </c>
      <c r="N195" s="45">
        <v>12063245</v>
      </c>
      <c r="O195" s="45">
        <v>24075912</v>
      </c>
      <c r="P195" s="45">
        <v>56638435</v>
      </c>
      <c r="Q195" s="45">
        <v>1298506697</v>
      </c>
      <c r="R195" s="45">
        <v>660974</v>
      </c>
      <c r="S195" s="45">
        <v>130056</v>
      </c>
      <c r="T195" s="45">
        <v>168467274</v>
      </c>
      <c r="U195" s="45">
        <v>143510125</v>
      </c>
      <c r="V195" s="45">
        <v>54262104</v>
      </c>
      <c r="W195" s="45">
        <v>21160785</v>
      </c>
      <c r="X195" s="45">
        <v>388191318</v>
      </c>
      <c r="Y195" s="45">
        <v>910315379</v>
      </c>
      <c r="Z195" s="14" t="s">
        <v>211</v>
      </c>
      <c r="AA195" t="b">
        <f t="shared" si="2"/>
        <v>1</v>
      </c>
    </row>
    <row r="196" spans="1:27" ht="12.75">
      <c r="A196" t="s">
        <v>354</v>
      </c>
      <c r="B196" s="48" t="s">
        <v>355</v>
      </c>
      <c r="C196" s="45">
        <v>3062790900</v>
      </c>
      <c r="D196" s="45">
        <v>14129</v>
      </c>
      <c r="E196" s="45">
        <v>963210829</v>
      </c>
      <c r="F196" s="45">
        <v>43743975</v>
      </c>
      <c r="G196" s="45">
        <v>1451</v>
      </c>
      <c r="H196" s="45">
        <v>354</v>
      </c>
      <c r="I196" s="45">
        <v>127371783</v>
      </c>
      <c r="J196" s="45">
        <v>1519159</v>
      </c>
      <c r="K196" s="45">
        <v>25531220</v>
      </c>
      <c r="L196" s="45">
        <v>169024300</v>
      </c>
      <c r="M196" s="45">
        <v>5828700</v>
      </c>
      <c r="N196" s="45">
        <v>11298647</v>
      </c>
      <c r="O196" s="45">
        <v>27070343</v>
      </c>
      <c r="P196" s="45">
        <v>32846525</v>
      </c>
      <c r="Q196" s="45">
        <v>1407445481</v>
      </c>
      <c r="R196" s="45">
        <v>417020</v>
      </c>
      <c r="S196" s="45">
        <v>40823</v>
      </c>
      <c r="T196" s="45">
        <v>174798300</v>
      </c>
      <c r="U196" s="45">
        <v>152351232</v>
      </c>
      <c r="V196" s="45">
        <v>36582916</v>
      </c>
      <c r="W196" s="45">
        <v>30102491</v>
      </c>
      <c r="X196" s="45">
        <v>394292782</v>
      </c>
      <c r="Y196" s="45">
        <v>1013152699</v>
      </c>
      <c r="Z196" s="14" t="s">
        <v>355</v>
      </c>
      <c r="AA196" t="b">
        <f t="shared" si="2"/>
        <v>1</v>
      </c>
    </row>
    <row r="197" spans="1:27" ht="12.75">
      <c r="A197" t="s">
        <v>548</v>
      </c>
      <c r="B197" s="48" t="s">
        <v>549</v>
      </c>
      <c r="C197" s="45">
        <v>12244957800</v>
      </c>
      <c r="D197" s="45">
        <v>55760</v>
      </c>
      <c r="E197" s="45">
        <v>4028324822</v>
      </c>
      <c r="F197" s="45">
        <v>155588565</v>
      </c>
      <c r="G197" s="45">
        <v>5735</v>
      </c>
      <c r="H197" s="45">
        <v>1312</v>
      </c>
      <c r="I197" s="45">
        <v>316088619</v>
      </c>
      <c r="J197" s="45">
        <v>2389359</v>
      </c>
      <c r="K197" s="45">
        <v>76537211</v>
      </c>
      <c r="L197" s="45">
        <v>682395800</v>
      </c>
      <c r="M197" s="45">
        <v>9448400</v>
      </c>
      <c r="N197" s="45">
        <v>35119952</v>
      </c>
      <c r="O197" s="45">
        <v>105323198</v>
      </c>
      <c r="P197" s="45">
        <v>76244647</v>
      </c>
      <c r="Q197" s="45">
        <v>5487460573</v>
      </c>
      <c r="R197" s="45">
        <v>627161</v>
      </c>
      <c r="S197" s="45">
        <v>92948</v>
      </c>
      <c r="T197" s="45">
        <v>691698451</v>
      </c>
      <c r="U197" s="45">
        <v>624986494</v>
      </c>
      <c r="V197" s="45">
        <v>112522172</v>
      </c>
      <c r="W197" s="45">
        <v>105271814</v>
      </c>
      <c r="X197" s="45">
        <v>1535199040</v>
      </c>
      <c r="Y197" s="45">
        <v>3952261533</v>
      </c>
      <c r="Z197" s="14" t="s">
        <v>549</v>
      </c>
      <c r="AA197" t="b">
        <f t="shared" si="2"/>
        <v>1</v>
      </c>
    </row>
    <row r="198" spans="1:27" ht="12.75">
      <c r="A198" t="s">
        <v>420</v>
      </c>
      <c r="B198" s="48" t="s">
        <v>421</v>
      </c>
      <c r="C198" s="45">
        <v>727408500</v>
      </c>
      <c r="D198" s="45">
        <v>3576</v>
      </c>
      <c r="E198" s="45">
        <v>239204068</v>
      </c>
      <c r="F198" s="45">
        <v>6956184</v>
      </c>
      <c r="G198" s="45">
        <v>268</v>
      </c>
      <c r="H198" s="45">
        <v>52</v>
      </c>
      <c r="I198" s="45">
        <v>13411178</v>
      </c>
      <c r="J198" s="45">
        <v>169727</v>
      </c>
      <c r="K198" s="45">
        <v>4559228</v>
      </c>
      <c r="L198" s="45">
        <v>37693800</v>
      </c>
      <c r="M198" s="45">
        <v>1814600</v>
      </c>
      <c r="N198" s="45">
        <v>1956404</v>
      </c>
      <c r="O198" s="45">
        <v>6735759</v>
      </c>
      <c r="P198" s="45">
        <v>8319867</v>
      </c>
      <c r="Q198" s="45">
        <v>320820815</v>
      </c>
      <c r="R198" s="45">
        <v>12921</v>
      </c>
      <c r="S198" s="45">
        <v>34371</v>
      </c>
      <c r="T198" s="45">
        <v>39498189</v>
      </c>
      <c r="U198" s="45">
        <v>35702124</v>
      </c>
      <c r="V198" s="45">
        <v>8760253</v>
      </c>
      <c r="W198" s="45">
        <v>5997547</v>
      </c>
      <c r="X198" s="45">
        <v>90005405</v>
      </c>
      <c r="Y198" s="45">
        <v>230815410</v>
      </c>
      <c r="Z198" s="14" t="s">
        <v>421</v>
      </c>
      <c r="AA198" t="b">
        <f t="shared" si="2"/>
        <v>1</v>
      </c>
    </row>
    <row r="199" spans="1:27" ht="12.75">
      <c r="A199" t="s">
        <v>208</v>
      </c>
      <c r="B199" s="48" t="s">
        <v>209</v>
      </c>
      <c r="C199" s="45">
        <v>2389575300</v>
      </c>
      <c r="D199" s="45">
        <v>10847</v>
      </c>
      <c r="E199" s="45">
        <v>727185882</v>
      </c>
      <c r="F199" s="45">
        <v>37897104</v>
      </c>
      <c r="G199" s="45">
        <v>1207</v>
      </c>
      <c r="H199" s="45">
        <v>301</v>
      </c>
      <c r="I199" s="45">
        <v>63167906</v>
      </c>
      <c r="J199" s="45">
        <v>1325367</v>
      </c>
      <c r="K199" s="45">
        <v>26749809</v>
      </c>
      <c r="L199" s="45">
        <v>132168400</v>
      </c>
      <c r="M199" s="45">
        <v>7126100</v>
      </c>
      <c r="N199" s="45">
        <v>9944918</v>
      </c>
      <c r="O199" s="45">
        <v>21128336</v>
      </c>
      <c r="P199" s="45">
        <v>35647149</v>
      </c>
      <c r="Q199" s="45">
        <v>1062340971</v>
      </c>
      <c r="R199" s="45">
        <v>649825</v>
      </c>
      <c r="S199" s="45">
        <v>167761</v>
      </c>
      <c r="T199" s="45">
        <v>139253383</v>
      </c>
      <c r="U199" s="45">
        <v>116226074</v>
      </c>
      <c r="V199" s="45">
        <v>46227271</v>
      </c>
      <c r="W199" s="45">
        <v>20632424</v>
      </c>
      <c r="X199" s="45">
        <v>323156738</v>
      </c>
      <c r="Y199" s="45">
        <v>739184233</v>
      </c>
      <c r="Z199" s="14" t="s">
        <v>209</v>
      </c>
      <c r="AA199" t="b">
        <f t="shared" si="2"/>
        <v>1</v>
      </c>
    </row>
    <row r="200" spans="1:27" ht="12.75">
      <c r="A200" t="s">
        <v>356</v>
      </c>
      <c r="B200" s="48" t="s">
        <v>357</v>
      </c>
      <c r="C200" s="45">
        <v>9220203200</v>
      </c>
      <c r="D200" s="45">
        <v>39397</v>
      </c>
      <c r="E200" s="45">
        <v>2898728914</v>
      </c>
      <c r="F200" s="45">
        <v>156663444</v>
      </c>
      <c r="G200" s="45">
        <v>5442</v>
      </c>
      <c r="H200" s="45">
        <v>1295</v>
      </c>
      <c r="I200" s="45">
        <v>182099481</v>
      </c>
      <c r="J200" s="45">
        <v>2472929</v>
      </c>
      <c r="K200" s="45">
        <v>62187440</v>
      </c>
      <c r="L200" s="45">
        <v>522590200</v>
      </c>
      <c r="M200" s="45">
        <v>12680500</v>
      </c>
      <c r="N200" s="45">
        <v>24700398</v>
      </c>
      <c r="O200" s="45">
        <v>73402062</v>
      </c>
      <c r="P200" s="45">
        <v>61250822</v>
      </c>
      <c r="Q200" s="45">
        <v>3996776190</v>
      </c>
      <c r="R200" s="45">
        <v>951010</v>
      </c>
      <c r="S200" s="45">
        <v>132941</v>
      </c>
      <c r="T200" s="45">
        <v>535111518</v>
      </c>
      <c r="U200" s="45">
        <v>457307870</v>
      </c>
      <c r="V200" s="45">
        <v>108069145</v>
      </c>
      <c r="W200" s="45">
        <v>74413529</v>
      </c>
      <c r="X200" s="45">
        <v>1175986013</v>
      </c>
      <c r="Y200" s="45">
        <v>2820790177</v>
      </c>
      <c r="Z200" s="14" t="s">
        <v>357</v>
      </c>
      <c r="AA200" t="b">
        <f t="shared" si="2"/>
        <v>1</v>
      </c>
    </row>
    <row r="201" spans="1:27" ht="12.75">
      <c r="A201" t="s">
        <v>454</v>
      </c>
      <c r="B201" s="48" t="s">
        <v>455</v>
      </c>
      <c r="C201" s="45">
        <v>1861356200</v>
      </c>
      <c r="D201" s="45">
        <v>8481</v>
      </c>
      <c r="E201" s="45">
        <v>625213918</v>
      </c>
      <c r="F201" s="45">
        <v>25688684</v>
      </c>
      <c r="G201" s="45">
        <v>891</v>
      </c>
      <c r="H201" s="45">
        <v>201</v>
      </c>
      <c r="I201" s="45">
        <v>24714385</v>
      </c>
      <c r="J201" s="45">
        <v>373977</v>
      </c>
      <c r="K201" s="45">
        <v>13413635</v>
      </c>
      <c r="L201" s="45">
        <v>99265400</v>
      </c>
      <c r="M201" s="45">
        <v>2850700</v>
      </c>
      <c r="N201" s="45">
        <v>5248996</v>
      </c>
      <c r="O201" s="45">
        <v>17929952</v>
      </c>
      <c r="P201" s="45">
        <v>15709340</v>
      </c>
      <c r="Q201" s="45">
        <v>830408987</v>
      </c>
      <c r="R201" s="45">
        <v>79539</v>
      </c>
      <c r="S201" s="45">
        <v>40509</v>
      </c>
      <c r="T201" s="45">
        <v>102100429</v>
      </c>
      <c r="U201" s="45">
        <v>93383601</v>
      </c>
      <c r="V201" s="45">
        <v>22598530</v>
      </c>
      <c r="W201" s="45">
        <v>14763217</v>
      </c>
      <c r="X201" s="45">
        <v>232965825</v>
      </c>
      <c r="Y201" s="45">
        <v>597443162</v>
      </c>
      <c r="Z201" s="14" t="s">
        <v>455</v>
      </c>
      <c r="AA201" t="b">
        <f t="shared" si="2"/>
        <v>1</v>
      </c>
    </row>
    <row r="202" spans="1:27" ht="12.75">
      <c r="A202" t="s">
        <v>500</v>
      </c>
      <c r="B202" s="48" t="s">
        <v>501</v>
      </c>
      <c r="C202" s="45">
        <v>3120410400</v>
      </c>
      <c r="D202" s="45">
        <v>15850</v>
      </c>
      <c r="E202" s="45">
        <v>1063400395</v>
      </c>
      <c r="F202" s="45">
        <v>30221884</v>
      </c>
      <c r="G202" s="45">
        <v>1180</v>
      </c>
      <c r="H202" s="45">
        <v>226</v>
      </c>
      <c r="I202" s="45">
        <v>58275316</v>
      </c>
      <c r="J202" s="45">
        <v>571560</v>
      </c>
      <c r="K202" s="45">
        <v>12561694</v>
      </c>
      <c r="L202" s="45">
        <v>165556200</v>
      </c>
      <c r="M202" s="45">
        <v>6700100</v>
      </c>
      <c r="N202" s="45">
        <v>12600853</v>
      </c>
      <c r="O202" s="45">
        <v>35014150</v>
      </c>
      <c r="P202" s="45">
        <v>36693055</v>
      </c>
      <c r="Q202" s="45">
        <v>1421595207</v>
      </c>
      <c r="R202" s="45">
        <v>7044</v>
      </c>
      <c r="S202" s="45">
        <v>52205</v>
      </c>
      <c r="T202" s="45">
        <v>172209497</v>
      </c>
      <c r="U202" s="45">
        <v>160744959</v>
      </c>
      <c r="V202" s="45">
        <v>29442294</v>
      </c>
      <c r="W202" s="45">
        <v>22293001</v>
      </c>
      <c r="X202" s="45">
        <v>384749000</v>
      </c>
      <c r="Y202" s="45">
        <v>1036846207</v>
      </c>
      <c r="Z202" s="14" t="s">
        <v>501</v>
      </c>
      <c r="AA202" t="b">
        <f t="shared" si="2"/>
        <v>1</v>
      </c>
    </row>
    <row r="203" spans="1:27" ht="12.75">
      <c r="A203" t="s">
        <v>30</v>
      </c>
      <c r="B203" s="48" t="s">
        <v>31</v>
      </c>
      <c r="C203" s="45">
        <v>15196821800</v>
      </c>
      <c r="D203" s="45">
        <v>45640</v>
      </c>
      <c r="E203" s="45">
        <v>4604310951</v>
      </c>
      <c r="F203" s="45">
        <v>888985024</v>
      </c>
      <c r="G203" s="45">
        <v>13580</v>
      </c>
      <c r="H203" s="45">
        <v>6708</v>
      </c>
      <c r="I203" s="45">
        <v>569855056</v>
      </c>
      <c r="J203" s="45">
        <v>6021770</v>
      </c>
      <c r="K203" s="45">
        <v>89046248</v>
      </c>
      <c r="L203" s="45">
        <v>694337500</v>
      </c>
      <c r="M203" s="45">
        <v>22146200</v>
      </c>
      <c r="N203" s="45">
        <v>18088929</v>
      </c>
      <c r="O203" s="45">
        <v>79572395</v>
      </c>
      <c r="P203" s="45">
        <v>145690689</v>
      </c>
      <c r="Q203" s="45">
        <v>7118054762</v>
      </c>
      <c r="R203" s="45">
        <v>682719</v>
      </c>
      <c r="S203" s="45">
        <v>122014</v>
      </c>
      <c r="T203" s="45">
        <v>716328011</v>
      </c>
      <c r="U203" s="45">
        <v>571896906</v>
      </c>
      <c r="V203" s="45">
        <v>233107183</v>
      </c>
      <c r="W203" s="45">
        <v>177447321</v>
      </c>
      <c r="X203" s="45">
        <v>1699584154</v>
      </c>
      <c r="Y203" s="45">
        <v>5418470608</v>
      </c>
      <c r="Z203" s="14" t="s">
        <v>31</v>
      </c>
      <c r="AA203" t="b">
        <f t="shared" si="2"/>
        <v>1</v>
      </c>
    </row>
    <row r="204" spans="1:27" ht="12.75">
      <c r="A204" t="s">
        <v>40</v>
      </c>
      <c r="B204" s="48" t="s">
        <v>41</v>
      </c>
      <c r="C204" s="45">
        <v>15344835500</v>
      </c>
      <c r="D204" s="45">
        <v>52966</v>
      </c>
      <c r="E204" s="45">
        <v>4483448104</v>
      </c>
      <c r="F204" s="45">
        <v>563277664</v>
      </c>
      <c r="G204" s="45">
        <v>13385</v>
      </c>
      <c r="H204" s="45">
        <v>4877</v>
      </c>
      <c r="I204" s="45">
        <v>412699427</v>
      </c>
      <c r="J204" s="45">
        <v>3665912</v>
      </c>
      <c r="K204" s="45">
        <v>29874701</v>
      </c>
      <c r="L204" s="45">
        <v>794427600</v>
      </c>
      <c r="M204" s="45">
        <v>22685700</v>
      </c>
      <c r="N204" s="45">
        <v>16675157</v>
      </c>
      <c r="O204" s="45">
        <v>62723786</v>
      </c>
      <c r="P204" s="45">
        <v>150789442</v>
      </c>
      <c r="Q204" s="45">
        <v>6540267493</v>
      </c>
      <c r="R204" s="45">
        <v>24077</v>
      </c>
      <c r="S204" s="45">
        <v>333733</v>
      </c>
      <c r="T204" s="45">
        <v>816913369</v>
      </c>
      <c r="U204" s="45">
        <v>634646142</v>
      </c>
      <c r="V204" s="45">
        <v>228382520</v>
      </c>
      <c r="W204" s="45">
        <v>98943122</v>
      </c>
      <c r="X204" s="45">
        <v>1779242963</v>
      </c>
      <c r="Y204" s="45">
        <v>4761024530</v>
      </c>
      <c r="Z204" s="14" t="s">
        <v>41</v>
      </c>
      <c r="AA204" t="b">
        <f aca="true" t="shared" si="3" ref="AA204:AA267">EXACT(B204,Z204)</f>
        <v>1</v>
      </c>
    </row>
    <row r="205" spans="1:27" ht="12.75">
      <c r="A205" t="s">
        <v>534</v>
      </c>
      <c r="B205" s="48" t="s">
        <v>535</v>
      </c>
      <c r="C205" s="45">
        <v>393460800</v>
      </c>
      <c r="D205" s="45">
        <v>2150</v>
      </c>
      <c r="E205" s="45">
        <v>131414613</v>
      </c>
      <c r="F205" s="45">
        <v>2669137</v>
      </c>
      <c r="G205" s="45">
        <v>115</v>
      </c>
      <c r="H205" s="45">
        <v>18</v>
      </c>
      <c r="I205" s="45">
        <v>7814866</v>
      </c>
      <c r="J205" s="45">
        <v>89425</v>
      </c>
      <c r="K205" s="45">
        <v>1504524</v>
      </c>
      <c r="L205" s="45">
        <v>21312100</v>
      </c>
      <c r="M205" s="45">
        <v>756400</v>
      </c>
      <c r="N205" s="45">
        <v>2042286</v>
      </c>
      <c r="O205" s="45">
        <v>3357679</v>
      </c>
      <c r="P205" s="45">
        <v>7061988</v>
      </c>
      <c r="Q205" s="45">
        <v>178023018</v>
      </c>
      <c r="R205" s="45">
        <v>388</v>
      </c>
      <c r="S205" s="45">
        <v>0</v>
      </c>
      <c r="T205" s="45">
        <v>22059805</v>
      </c>
      <c r="U205" s="45">
        <v>20891089</v>
      </c>
      <c r="V205" s="45">
        <v>3372851</v>
      </c>
      <c r="W205" s="45">
        <v>2783058</v>
      </c>
      <c r="X205" s="45">
        <v>49107191</v>
      </c>
      <c r="Y205" s="45">
        <v>128915827</v>
      </c>
      <c r="Z205" s="14" t="s">
        <v>535</v>
      </c>
      <c r="AA205" t="b">
        <f t="shared" si="3"/>
        <v>1</v>
      </c>
    </row>
    <row r="206" spans="1:27" ht="12.75">
      <c r="A206" t="s">
        <v>278</v>
      </c>
      <c r="B206" s="48" t="s">
        <v>279</v>
      </c>
      <c r="C206" s="45">
        <v>1621126700</v>
      </c>
      <c r="D206" s="45">
        <v>7393</v>
      </c>
      <c r="E206" s="45">
        <v>521759691</v>
      </c>
      <c r="F206" s="45">
        <v>27683191</v>
      </c>
      <c r="G206" s="45">
        <v>823</v>
      </c>
      <c r="H206" s="45">
        <v>217</v>
      </c>
      <c r="I206" s="45">
        <v>69484547</v>
      </c>
      <c r="J206" s="45">
        <v>1125672</v>
      </c>
      <c r="K206" s="45">
        <v>18514073</v>
      </c>
      <c r="L206" s="45">
        <v>80145300</v>
      </c>
      <c r="M206" s="45">
        <v>3552000</v>
      </c>
      <c r="N206" s="45">
        <v>6244447</v>
      </c>
      <c r="O206" s="45">
        <v>15735873</v>
      </c>
      <c r="P206" s="45">
        <v>17672534</v>
      </c>
      <c r="Q206" s="45">
        <v>761917328</v>
      </c>
      <c r="R206" s="45">
        <v>906864</v>
      </c>
      <c r="S206" s="45">
        <v>215864</v>
      </c>
      <c r="T206" s="45">
        <v>83672549</v>
      </c>
      <c r="U206" s="45">
        <v>75621829</v>
      </c>
      <c r="V206" s="45">
        <v>24016957</v>
      </c>
      <c r="W206" s="45">
        <v>18205524</v>
      </c>
      <c r="X206" s="45">
        <v>202639587</v>
      </c>
      <c r="Y206" s="45">
        <v>559277741</v>
      </c>
      <c r="Z206" s="14" t="s">
        <v>279</v>
      </c>
      <c r="AA206" t="b">
        <f t="shared" si="3"/>
        <v>1</v>
      </c>
    </row>
    <row r="207" spans="1:27" ht="12.75">
      <c r="A207" t="s">
        <v>190</v>
      </c>
      <c r="B207" s="48" t="s">
        <v>191</v>
      </c>
      <c r="C207" s="45">
        <v>4279641700</v>
      </c>
      <c r="D207" s="45">
        <v>15872</v>
      </c>
      <c r="E207" s="45">
        <v>1248724842</v>
      </c>
      <c r="F207" s="45">
        <v>129520964</v>
      </c>
      <c r="G207" s="45">
        <v>3295</v>
      </c>
      <c r="H207" s="45">
        <v>1165</v>
      </c>
      <c r="I207" s="45">
        <v>147963850</v>
      </c>
      <c r="J207" s="45">
        <v>1820250</v>
      </c>
      <c r="K207" s="45">
        <v>38779716</v>
      </c>
      <c r="L207" s="45">
        <v>221912100</v>
      </c>
      <c r="M207" s="45">
        <v>7580600</v>
      </c>
      <c r="N207" s="45">
        <v>6328518</v>
      </c>
      <c r="O207" s="45">
        <v>30779282</v>
      </c>
      <c r="P207" s="45">
        <v>46163940</v>
      </c>
      <c r="Q207" s="45">
        <v>1879574062</v>
      </c>
      <c r="R207" s="45">
        <v>692666</v>
      </c>
      <c r="S207" s="45">
        <v>123028</v>
      </c>
      <c r="T207" s="45">
        <v>229434828</v>
      </c>
      <c r="U207" s="45">
        <v>180896827</v>
      </c>
      <c r="V207" s="45">
        <v>76955602</v>
      </c>
      <c r="W207" s="45">
        <v>42420583</v>
      </c>
      <c r="X207" s="45">
        <v>530523534</v>
      </c>
      <c r="Y207" s="45">
        <v>1349050528</v>
      </c>
      <c r="Z207" s="14" t="s">
        <v>191</v>
      </c>
      <c r="AA207" t="b">
        <f t="shared" si="3"/>
        <v>1</v>
      </c>
    </row>
    <row r="208" spans="1:27" ht="12.75">
      <c r="A208" t="s">
        <v>272</v>
      </c>
      <c r="B208" s="48" t="s">
        <v>273</v>
      </c>
      <c r="C208" s="45">
        <v>4695782200</v>
      </c>
      <c r="D208" s="45">
        <v>18173</v>
      </c>
      <c r="E208" s="45">
        <v>1526979802</v>
      </c>
      <c r="F208" s="45">
        <v>123802384</v>
      </c>
      <c r="G208" s="45">
        <v>3521</v>
      </c>
      <c r="H208" s="45">
        <v>1107</v>
      </c>
      <c r="I208" s="45">
        <v>107112539</v>
      </c>
      <c r="J208" s="45">
        <v>2294047</v>
      </c>
      <c r="K208" s="45">
        <v>40272339</v>
      </c>
      <c r="L208" s="45">
        <v>255279800</v>
      </c>
      <c r="M208" s="45">
        <v>7498600</v>
      </c>
      <c r="N208" s="45">
        <v>7955329</v>
      </c>
      <c r="O208" s="45">
        <v>38609484</v>
      </c>
      <c r="P208" s="45">
        <v>41803639</v>
      </c>
      <c r="Q208" s="45">
        <v>2151607963</v>
      </c>
      <c r="R208" s="45">
        <v>943133</v>
      </c>
      <c r="S208" s="45">
        <v>322674</v>
      </c>
      <c r="T208" s="45">
        <v>262725165</v>
      </c>
      <c r="U208" s="45">
        <v>228798411</v>
      </c>
      <c r="V208" s="45">
        <v>82205735</v>
      </c>
      <c r="W208" s="45">
        <v>40795203</v>
      </c>
      <c r="X208" s="45">
        <v>615790321</v>
      </c>
      <c r="Y208" s="45">
        <v>1535817642</v>
      </c>
      <c r="Z208" s="14" t="s">
        <v>273</v>
      </c>
      <c r="AA208" t="b">
        <f t="shared" si="3"/>
        <v>1</v>
      </c>
    </row>
    <row r="209" spans="1:27" ht="12.75">
      <c r="A209" t="s">
        <v>32</v>
      </c>
      <c r="B209" s="48" t="s">
        <v>33</v>
      </c>
      <c r="C209" s="45">
        <v>191257777100</v>
      </c>
      <c r="D209" s="45">
        <v>635720</v>
      </c>
      <c r="E209" s="45">
        <v>56558803034</v>
      </c>
      <c r="F209" s="45">
        <v>9014321793</v>
      </c>
      <c r="G209" s="45">
        <v>162529</v>
      </c>
      <c r="H209" s="45">
        <v>67134</v>
      </c>
      <c r="I209" s="45">
        <v>9491691103</v>
      </c>
      <c r="J209" s="45">
        <v>91455509</v>
      </c>
      <c r="K209" s="45">
        <v>635464543</v>
      </c>
      <c r="L209" s="45">
        <v>9455794400</v>
      </c>
      <c r="M209" s="45">
        <v>356395900</v>
      </c>
      <c r="N209" s="45">
        <v>131975430</v>
      </c>
      <c r="O209" s="45">
        <v>890842962</v>
      </c>
      <c r="P209" s="45">
        <v>2546479936</v>
      </c>
      <c r="Q209" s="45">
        <v>89173224610</v>
      </c>
      <c r="R209" s="45">
        <v>3190798</v>
      </c>
      <c r="S209" s="45">
        <v>3991330</v>
      </c>
      <c r="T209" s="45">
        <v>9809374470</v>
      </c>
      <c r="U209" s="45">
        <v>7708700242</v>
      </c>
      <c r="V209" s="45">
        <v>2848385010</v>
      </c>
      <c r="W209" s="45">
        <v>1729121026</v>
      </c>
      <c r="X209" s="45">
        <v>22102762876</v>
      </c>
      <c r="Y209" s="45">
        <v>67070461734</v>
      </c>
      <c r="Z209" s="14" t="s">
        <v>33</v>
      </c>
      <c r="AA209" t="b">
        <f t="shared" si="3"/>
        <v>1</v>
      </c>
    </row>
    <row r="210" spans="1:27" ht="12.75">
      <c r="A210" t="s">
        <v>370</v>
      </c>
      <c r="B210" s="48" t="s">
        <v>371</v>
      </c>
      <c r="C210" s="45">
        <v>670121600</v>
      </c>
      <c r="D210" s="45">
        <v>3266</v>
      </c>
      <c r="E210" s="45">
        <v>222811079</v>
      </c>
      <c r="F210" s="45">
        <v>7716592</v>
      </c>
      <c r="G210" s="45">
        <v>264</v>
      </c>
      <c r="H210" s="45">
        <v>66</v>
      </c>
      <c r="I210" s="45">
        <v>9740746</v>
      </c>
      <c r="J210" s="45">
        <v>161472</v>
      </c>
      <c r="K210" s="45">
        <v>4303041</v>
      </c>
      <c r="L210" s="45">
        <v>36423400</v>
      </c>
      <c r="M210" s="45">
        <v>946600</v>
      </c>
      <c r="N210" s="45">
        <v>1536391</v>
      </c>
      <c r="O210" s="45">
        <v>6595394</v>
      </c>
      <c r="P210" s="45">
        <v>4845690</v>
      </c>
      <c r="Q210" s="45">
        <v>295080405</v>
      </c>
      <c r="R210" s="45">
        <v>5652</v>
      </c>
      <c r="S210" s="45">
        <v>0</v>
      </c>
      <c r="T210" s="45">
        <v>37348982</v>
      </c>
      <c r="U210" s="45">
        <v>33618144</v>
      </c>
      <c r="V210" s="45">
        <v>8238288</v>
      </c>
      <c r="W210" s="45">
        <v>4754383</v>
      </c>
      <c r="X210" s="45">
        <v>83965449</v>
      </c>
      <c r="Y210" s="45">
        <v>211114956</v>
      </c>
      <c r="Z210" s="14" t="s">
        <v>371</v>
      </c>
      <c r="AA210" t="b">
        <f t="shared" si="3"/>
        <v>1</v>
      </c>
    </row>
    <row r="211" spans="1:27" ht="12.75">
      <c r="A211" t="s">
        <v>532</v>
      </c>
      <c r="B211" s="48" t="s">
        <v>533</v>
      </c>
      <c r="C211" s="45">
        <v>944866900</v>
      </c>
      <c r="D211" s="45">
        <v>4912</v>
      </c>
      <c r="E211" s="45">
        <v>315580934</v>
      </c>
      <c r="F211" s="45">
        <v>7181583</v>
      </c>
      <c r="G211" s="45">
        <v>348</v>
      </c>
      <c r="H211" s="45">
        <v>62</v>
      </c>
      <c r="I211" s="45">
        <v>17124259</v>
      </c>
      <c r="J211" s="45">
        <v>275077</v>
      </c>
      <c r="K211" s="45">
        <v>4820647</v>
      </c>
      <c r="L211" s="45">
        <v>50650600</v>
      </c>
      <c r="M211" s="45">
        <v>1748000</v>
      </c>
      <c r="N211" s="45">
        <v>3196045</v>
      </c>
      <c r="O211" s="45">
        <v>9932775</v>
      </c>
      <c r="P211" s="45">
        <v>16340556</v>
      </c>
      <c r="Q211" s="45">
        <v>426850476</v>
      </c>
      <c r="R211" s="45">
        <v>45101</v>
      </c>
      <c r="S211" s="45">
        <v>14000</v>
      </c>
      <c r="T211" s="45">
        <v>52375394</v>
      </c>
      <c r="U211" s="45">
        <v>49147276</v>
      </c>
      <c r="V211" s="45">
        <v>8088108</v>
      </c>
      <c r="W211" s="45">
        <v>6003544</v>
      </c>
      <c r="X211" s="45">
        <v>115673423</v>
      </c>
      <c r="Y211" s="45">
        <v>311177053</v>
      </c>
      <c r="Z211" s="14" t="s">
        <v>533</v>
      </c>
      <c r="AA211" t="b">
        <f t="shared" si="3"/>
        <v>1</v>
      </c>
    </row>
    <row r="212" spans="1:27" ht="12.75">
      <c r="A212" t="s">
        <v>80</v>
      </c>
      <c r="B212" s="48" t="s">
        <v>81</v>
      </c>
      <c r="C212" s="45">
        <v>6056569200</v>
      </c>
      <c r="D212" s="45">
        <v>24138</v>
      </c>
      <c r="E212" s="45">
        <v>1931785964</v>
      </c>
      <c r="F212" s="45">
        <v>156881223</v>
      </c>
      <c r="G212" s="45">
        <v>3958</v>
      </c>
      <c r="H212" s="45">
        <v>1312</v>
      </c>
      <c r="I212" s="45">
        <v>165675471</v>
      </c>
      <c r="J212" s="45">
        <v>2814298</v>
      </c>
      <c r="K212" s="45">
        <v>49259995</v>
      </c>
      <c r="L212" s="45">
        <v>316407700</v>
      </c>
      <c r="M212" s="45">
        <v>11496400</v>
      </c>
      <c r="N212" s="45">
        <v>15841405</v>
      </c>
      <c r="O212" s="45">
        <v>50163336</v>
      </c>
      <c r="P212" s="45">
        <v>61486626</v>
      </c>
      <c r="Q212" s="45">
        <v>2761812418</v>
      </c>
      <c r="R212" s="45">
        <v>1020760</v>
      </c>
      <c r="S212" s="45">
        <v>165094</v>
      </c>
      <c r="T212" s="45">
        <v>327810116</v>
      </c>
      <c r="U212" s="45">
        <v>282096967</v>
      </c>
      <c r="V212" s="45">
        <v>100660126</v>
      </c>
      <c r="W212" s="45">
        <v>52984196</v>
      </c>
      <c r="X212" s="45">
        <v>764737259</v>
      </c>
      <c r="Y212" s="45">
        <v>1997075159</v>
      </c>
      <c r="Z212" s="14" t="s">
        <v>81</v>
      </c>
      <c r="AA212" t="b">
        <f t="shared" si="3"/>
        <v>1</v>
      </c>
    </row>
    <row r="213" spans="1:27" ht="12.75">
      <c r="A213" t="s">
        <v>336</v>
      </c>
      <c r="B213" s="48" t="s">
        <v>337</v>
      </c>
      <c r="C213" s="45">
        <v>1862522900</v>
      </c>
      <c r="D213" s="45">
        <v>8677</v>
      </c>
      <c r="E213" s="45">
        <v>609305409</v>
      </c>
      <c r="F213" s="45">
        <v>25675349</v>
      </c>
      <c r="G213" s="45">
        <v>939</v>
      </c>
      <c r="H213" s="45">
        <v>213</v>
      </c>
      <c r="I213" s="45">
        <v>66942148</v>
      </c>
      <c r="J213" s="45">
        <v>1517802</v>
      </c>
      <c r="K213" s="45">
        <v>19371052</v>
      </c>
      <c r="L213" s="45">
        <v>97651800</v>
      </c>
      <c r="M213" s="45">
        <v>4964500</v>
      </c>
      <c r="N213" s="45">
        <v>6648741</v>
      </c>
      <c r="O213" s="45">
        <v>16125241</v>
      </c>
      <c r="P213" s="45">
        <v>26343435</v>
      </c>
      <c r="Q213" s="45">
        <v>874545477</v>
      </c>
      <c r="R213" s="45">
        <v>747500</v>
      </c>
      <c r="S213" s="45">
        <v>201324</v>
      </c>
      <c r="T213" s="45">
        <v>102580574</v>
      </c>
      <c r="U213" s="45">
        <v>99588581</v>
      </c>
      <c r="V213" s="45">
        <v>29236930</v>
      </c>
      <c r="W213" s="45">
        <v>15689343</v>
      </c>
      <c r="X213" s="45">
        <v>248044252</v>
      </c>
      <c r="Y213" s="45">
        <v>626501225</v>
      </c>
      <c r="Z213" s="14" t="s">
        <v>337</v>
      </c>
      <c r="AA213" t="b">
        <f t="shared" si="3"/>
        <v>1</v>
      </c>
    </row>
    <row r="214" spans="1:27" ht="12.75">
      <c r="A214" t="s">
        <v>510</v>
      </c>
      <c r="B214" s="48" t="s">
        <v>511</v>
      </c>
      <c r="C214" s="45">
        <v>1797845400</v>
      </c>
      <c r="D214" s="45">
        <v>9666</v>
      </c>
      <c r="E214" s="45">
        <v>605325419</v>
      </c>
      <c r="F214" s="45">
        <v>10972997</v>
      </c>
      <c r="G214" s="45">
        <v>593</v>
      </c>
      <c r="H214" s="45">
        <v>94</v>
      </c>
      <c r="I214" s="45">
        <v>34253675</v>
      </c>
      <c r="J214" s="45">
        <v>372973</v>
      </c>
      <c r="K214" s="45">
        <v>7692549</v>
      </c>
      <c r="L214" s="45">
        <v>96251800</v>
      </c>
      <c r="M214" s="45">
        <v>4588300</v>
      </c>
      <c r="N214" s="45">
        <v>8663096</v>
      </c>
      <c r="O214" s="45">
        <v>21391066</v>
      </c>
      <c r="P214" s="45">
        <v>22278211</v>
      </c>
      <c r="Q214" s="45">
        <v>811790086</v>
      </c>
      <c r="R214" s="45">
        <v>85</v>
      </c>
      <c r="S214" s="45">
        <v>28000</v>
      </c>
      <c r="T214" s="45">
        <v>100788792</v>
      </c>
      <c r="U214" s="45">
        <v>95037671</v>
      </c>
      <c r="V214" s="45">
        <v>17471580</v>
      </c>
      <c r="W214" s="45">
        <v>12436784</v>
      </c>
      <c r="X214" s="45">
        <v>225762912</v>
      </c>
      <c r="Y214" s="45">
        <v>586027174</v>
      </c>
      <c r="Z214" s="14" t="s">
        <v>511</v>
      </c>
      <c r="AA214" t="b">
        <f t="shared" si="3"/>
        <v>1</v>
      </c>
    </row>
    <row r="215" spans="1:27" ht="12.75">
      <c r="A215" t="s">
        <v>38</v>
      </c>
      <c r="B215" s="48" t="s">
        <v>39</v>
      </c>
      <c r="C215" s="45">
        <v>7902322400</v>
      </c>
      <c r="D215" s="45">
        <v>29240</v>
      </c>
      <c r="E215" s="45">
        <v>2459884490</v>
      </c>
      <c r="F215" s="45">
        <v>234728379</v>
      </c>
      <c r="G215" s="45">
        <v>6348</v>
      </c>
      <c r="H215" s="45">
        <v>2108</v>
      </c>
      <c r="I215" s="45">
        <v>175689882</v>
      </c>
      <c r="J215" s="45">
        <v>1821837</v>
      </c>
      <c r="K215" s="45">
        <v>16943340</v>
      </c>
      <c r="L215" s="45">
        <v>436128000</v>
      </c>
      <c r="M215" s="45">
        <v>13732500</v>
      </c>
      <c r="N215" s="45">
        <v>9771146</v>
      </c>
      <c r="O215" s="45">
        <v>35146486</v>
      </c>
      <c r="P215" s="45">
        <v>86920687</v>
      </c>
      <c r="Q215" s="45">
        <v>3470766747</v>
      </c>
      <c r="R215" s="45">
        <v>67128</v>
      </c>
      <c r="S215" s="45">
        <v>138395</v>
      </c>
      <c r="T215" s="45">
        <v>449730172</v>
      </c>
      <c r="U215" s="45">
        <v>372597269</v>
      </c>
      <c r="V215" s="45">
        <v>112163159</v>
      </c>
      <c r="W215" s="45">
        <v>43575850</v>
      </c>
      <c r="X215" s="45">
        <v>978271973</v>
      </c>
      <c r="Y215" s="45">
        <v>2492494774</v>
      </c>
      <c r="Z215" s="14" t="s">
        <v>39</v>
      </c>
      <c r="AA215" t="b">
        <f t="shared" si="3"/>
        <v>1</v>
      </c>
    </row>
    <row r="216" spans="1:27" ht="12.75">
      <c r="A216" t="s">
        <v>496</v>
      </c>
      <c r="B216" s="48" t="s">
        <v>497</v>
      </c>
      <c r="C216" s="45">
        <v>17553312700</v>
      </c>
      <c r="D216" s="45">
        <v>73295</v>
      </c>
      <c r="E216" s="45">
        <v>5841402069</v>
      </c>
      <c r="F216" s="45">
        <v>354053135</v>
      </c>
      <c r="G216" s="45">
        <v>10730</v>
      </c>
      <c r="H216" s="45">
        <v>3009</v>
      </c>
      <c r="I216" s="45">
        <v>349742523</v>
      </c>
      <c r="J216" s="45">
        <v>4492749</v>
      </c>
      <c r="K216" s="45">
        <v>114437429</v>
      </c>
      <c r="L216" s="45">
        <v>946758100</v>
      </c>
      <c r="M216" s="45">
        <v>22149100</v>
      </c>
      <c r="N216" s="45">
        <v>53073073</v>
      </c>
      <c r="O216" s="45">
        <v>153293471</v>
      </c>
      <c r="P216" s="45">
        <v>130286415</v>
      </c>
      <c r="Q216" s="45">
        <v>7969688064</v>
      </c>
      <c r="R216" s="45">
        <v>1128273</v>
      </c>
      <c r="S216" s="45">
        <v>417552</v>
      </c>
      <c r="T216" s="45">
        <v>968609607</v>
      </c>
      <c r="U216" s="45">
        <v>867825078</v>
      </c>
      <c r="V216" s="45">
        <v>208965756</v>
      </c>
      <c r="W216" s="45">
        <v>139428766</v>
      </c>
      <c r="X216" s="45">
        <v>2186375032</v>
      </c>
      <c r="Y216" s="45">
        <v>5783313032</v>
      </c>
      <c r="Z216" s="14" t="s">
        <v>497</v>
      </c>
      <c r="AA216" t="b">
        <f t="shared" si="3"/>
        <v>1</v>
      </c>
    </row>
    <row r="217" spans="1:27" ht="12.75">
      <c r="A217" t="s">
        <v>382</v>
      </c>
      <c r="B217" s="48" t="s">
        <v>383</v>
      </c>
      <c r="C217" s="45">
        <v>2015094000</v>
      </c>
      <c r="D217" s="45">
        <v>10022</v>
      </c>
      <c r="E217" s="45">
        <v>655631467</v>
      </c>
      <c r="F217" s="45">
        <v>19734268</v>
      </c>
      <c r="G217" s="45">
        <v>789</v>
      </c>
      <c r="H217" s="45">
        <v>166</v>
      </c>
      <c r="I217" s="45">
        <v>46694521</v>
      </c>
      <c r="J217" s="45">
        <v>623142</v>
      </c>
      <c r="K217" s="45">
        <v>20053720</v>
      </c>
      <c r="L217" s="45">
        <v>111973500</v>
      </c>
      <c r="M217" s="45">
        <v>4823400</v>
      </c>
      <c r="N217" s="45">
        <v>11842448</v>
      </c>
      <c r="O217" s="45">
        <v>21528122</v>
      </c>
      <c r="P217" s="45">
        <v>26306441</v>
      </c>
      <c r="Q217" s="45">
        <v>919211029</v>
      </c>
      <c r="R217" s="45">
        <v>250370</v>
      </c>
      <c r="S217" s="45">
        <v>66297</v>
      </c>
      <c r="T217" s="45">
        <v>116762851</v>
      </c>
      <c r="U217" s="45">
        <v>106550062</v>
      </c>
      <c r="V217" s="45">
        <v>25177744</v>
      </c>
      <c r="W217" s="45">
        <v>23379826</v>
      </c>
      <c r="X217" s="45">
        <v>272187150</v>
      </c>
      <c r="Y217" s="45">
        <v>647023879</v>
      </c>
      <c r="Z217" s="14" t="s">
        <v>383</v>
      </c>
      <c r="AA217" t="b">
        <f t="shared" si="3"/>
        <v>1</v>
      </c>
    </row>
    <row r="218" spans="1:27" ht="12.75">
      <c r="A218" t="s">
        <v>422</v>
      </c>
      <c r="B218" s="48" t="s">
        <v>423</v>
      </c>
      <c r="C218" s="45">
        <v>1682484300</v>
      </c>
      <c r="D218" s="45">
        <v>7637</v>
      </c>
      <c r="E218" s="45">
        <v>549950385</v>
      </c>
      <c r="F218" s="45">
        <v>19262882</v>
      </c>
      <c r="G218" s="45">
        <v>815</v>
      </c>
      <c r="H218" s="45">
        <v>173</v>
      </c>
      <c r="I218" s="45">
        <v>19759083</v>
      </c>
      <c r="J218" s="45">
        <v>301686</v>
      </c>
      <c r="K218" s="45">
        <v>14608266</v>
      </c>
      <c r="L218" s="45">
        <v>93525200</v>
      </c>
      <c r="M218" s="45">
        <v>1667700</v>
      </c>
      <c r="N218" s="45">
        <v>3096178</v>
      </c>
      <c r="O218" s="45">
        <v>13750813</v>
      </c>
      <c r="P218" s="45">
        <v>9575610</v>
      </c>
      <c r="Q218" s="45">
        <v>725497803</v>
      </c>
      <c r="R218" s="45">
        <v>130255</v>
      </c>
      <c r="S218" s="45">
        <v>69343</v>
      </c>
      <c r="T218" s="45">
        <v>95157320</v>
      </c>
      <c r="U218" s="45">
        <v>83868193</v>
      </c>
      <c r="V218" s="45">
        <v>24345352</v>
      </c>
      <c r="W218" s="45">
        <v>9387648</v>
      </c>
      <c r="X218" s="45">
        <v>212958111</v>
      </c>
      <c r="Y218" s="45">
        <v>512539692</v>
      </c>
      <c r="Z218" s="14" t="s">
        <v>423</v>
      </c>
      <c r="AA218" t="b">
        <f t="shared" si="3"/>
        <v>1</v>
      </c>
    </row>
    <row r="219" spans="1:27" ht="12.75">
      <c r="A219" t="s">
        <v>188</v>
      </c>
      <c r="B219" s="48" t="s">
        <v>189</v>
      </c>
      <c r="C219" s="45">
        <v>2077130800</v>
      </c>
      <c r="D219" s="45">
        <v>9607</v>
      </c>
      <c r="E219" s="45">
        <v>641354036</v>
      </c>
      <c r="F219" s="45">
        <v>27784036</v>
      </c>
      <c r="G219" s="45">
        <v>1025</v>
      </c>
      <c r="H219" s="45">
        <v>223</v>
      </c>
      <c r="I219" s="45">
        <v>65065401</v>
      </c>
      <c r="J219" s="45">
        <v>713967</v>
      </c>
      <c r="K219" s="45">
        <v>21186418</v>
      </c>
      <c r="L219" s="45">
        <v>116780000</v>
      </c>
      <c r="M219" s="45">
        <v>6600700</v>
      </c>
      <c r="N219" s="45">
        <v>9911934</v>
      </c>
      <c r="O219" s="45">
        <v>20769232</v>
      </c>
      <c r="P219" s="45">
        <v>32876141</v>
      </c>
      <c r="Q219" s="45">
        <v>943041865</v>
      </c>
      <c r="R219" s="45">
        <v>307846</v>
      </c>
      <c r="S219" s="45">
        <v>123357</v>
      </c>
      <c r="T219" s="45">
        <v>123343164</v>
      </c>
      <c r="U219" s="45">
        <v>104637729</v>
      </c>
      <c r="V219" s="45">
        <v>36280871</v>
      </c>
      <c r="W219" s="45">
        <v>17138519</v>
      </c>
      <c r="X219" s="45">
        <v>281831486</v>
      </c>
      <c r="Y219" s="45">
        <v>661210379</v>
      </c>
      <c r="Z219" s="14" t="s">
        <v>189</v>
      </c>
      <c r="AA219" t="b">
        <f t="shared" si="3"/>
        <v>1</v>
      </c>
    </row>
    <row r="220" spans="1:27" ht="12.75">
      <c r="A220" t="s">
        <v>206</v>
      </c>
      <c r="B220" s="48" t="s">
        <v>207</v>
      </c>
      <c r="C220" s="45">
        <v>3616495900</v>
      </c>
      <c r="D220" s="45">
        <v>14161</v>
      </c>
      <c r="E220" s="45">
        <v>1107586360</v>
      </c>
      <c r="F220" s="45">
        <v>80183752</v>
      </c>
      <c r="G220" s="45">
        <v>2383</v>
      </c>
      <c r="H220" s="45">
        <v>698</v>
      </c>
      <c r="I220" s="45">
        <v>98078551</v>
      </c>
      <c r="J220" s="45">
        <v>2004854</v>
      </c>
      <c r="K220" s="45">
        <v>33789165</v>
      </c>
      <c r="L220" s="45">
        <v>201614900</v>
      </c>
      <c r="M220" s="45">
        <v>7608000</v>
      </c>
      <c r="N220" s="45">
        <v>7655247</v>
      </c>
      <c r="O220" s="45">
        <v>25945301</v>
      </c>
      <c r="P220" s="45">
        <v>42080862</v>
      </c>
      <c r="Q220" s="45">
        <v>1606546992</v>
      </c>
      <c r="R220" s="45">
        <v>619259</v>
      </c>
      <c r="S220" s="45">
        <v>128996</v>
      </c>
      <c r="T220" s="45">
        <v>209174007</v>
      </c>
      <c r="U220" s="45">
        <v>174277702</v>
      </c>
      <c r="V220" s="45">
        <v>71959540</v>
      </c>
      <c r="W220" s="45">
        <v>30320114</v>
      </c>
      <c r="X220" s="45">
        <v>486479618</v>
      </c>
      <c r="Y220" s="45">
        <v>1120067374</v>
      </c>
      <c r="Z220" s="14" t="s">
        <v>207</v>
      </c>
      <c r="AA220" t="b">
        <f t="shared" si="3"/>
        <v>1</v>
      </c>
    </row>
    <row r="221" spans="1:27" ht="12.75">
      <c r="A221" t="s">
        <v>314</v>
      </c>
      <c r="B221" s="48" t="s">
        <v>315</v>
      </c>
      <c r="C221" s="45">
        <v>1602103600</v>
      </c>
      <c r="D221" s="45">
        <v>7940</v>
      </c>
      <c r="E221" s="45">
        <v>515069454</v>
      </c>
      <c r="F221" s="45">
        <v>16706119</v>
      </c>
      <c r="G221" s="45">
        <v>627</v>
      </c>
      <c r="H221" s="45">
        <v>124</v>
      </c>
      <c r="I221" s="45">
        <v>42695661</v>
      </c>
      <c r="J221" s="45">
        <v>813440</v>
      </c>
      <c r="K221" s="45">
        <v>14610855</v>
      </c>
      <c r="L221" s="45">
        <v>88657700</v>
      </c>
      <c r="M221" s="45">
        <v>4364100</v>
      </c>
      <c r="N221" s="45">
        <v>5633665</v>
      </c>
      <c r="O221" s="45">
        <v>19502658</v>
      </c>
      <c r="P221" s="45">
        <v>31061926</v>
      </c>
      <c r="Q221" s="45">
        <v>739115578</v>
      </c>
      <c r="R221" s="45">
        <v>111135</v>
      </c>
      <c r="S221" s="45">
        <v>103464</v>
      </c>
      <c r="T221" s="45">
        <v>92984743</v>
      </c>
      <c r="U221" s="45">
        <v>85172150</v>
      </c>
      <c r="V221" s="45">
        <v>20223293</v>
      </c>
      <c r="W221" s="45">
        <v>13411961</v>
      </c>
      <c r="X221" s="45">
        <v>212006746</v>
      </c>
      <c r="Y221" s="45">
        <v>527108832</v>
      </c>
      <c r="Z221" s="14" t="s">
        <v>315</v>
      </c>
      <c r="AA221" t="b">
        <f t="shared" si="3"/>
        <v>1</v>
      </c>
    </row>
    <row r="222" spans="1:27" ht="12.75">
      <c r="A222" t="s">
        <v>394</v>
      </c>
      <c r="B222" s="48" t="s">
        <v>395</v>
      </c>
      <c r="C222" s="45">
        <v>2355292300</v>
      </c>
      <c r="D222" s="45">
        <v>11853</v>
      </c>
      <c r="E222" s="45">
        <v>771138010</v>
      </c>
      <c r="F222" s="45">
        <v>25803877</v>
      </c>
      <c r="G222" s="45">
        <v>961</v>
      </c>
      <c r="H222" s="45">
        <v>215</v>
      </c>
      <c r="I222" s="45">
        <v>64376530</v>
      </c>
      <c r="J222" s="45">
        <v>760050</v>
      </c>
      <c r="K222" s="45">
        <v>21979312</v>
      </c>
      <c r="L222" s="45">
        <v>124924400</v>
      </c>
      <c r="M222" s="45">
        <v>5202000</v>
      </c>
      <c r="N222" s="45">
        <v>9158148</v>
      </c>
      <c r="O222" s="45">
        <v>23279392</v>
      </c>
      <c r="P222" s="45">
        <v>26418776</v>
      </c>
      <c r="Q222" s="45">
        <v>1073040495</v>
      </c>
      <c r="R222" s="45">
        <v>228023</v>
      </c>
      <c r="S222" s="45">
        <v>57060</v>
      </c>
      <c r="T222" s="45">
        <v>130096731</v>
      </c>
      <c r="U222" s="45">
        <v>118234244</v>
      </c>
      <c r="V222" s="45">
        <v>28778273</v>
      </c>
      <c r="W222" s="45">
        <v>18409150</v>
      </c>
      <c r="X222" s="45">
        <v>295803481</v>
      </c>
      <c r="Y222" s="45">
        <v>777237014</v>
      </c>
      <c r="Z222" s="14" t="s">
        <v>395</v>
      </c>
      <c r="AA222" t="b">
        <f t="shared" si="3"/>
        <v>1</v>
      </c>
    </row>
    <row r="223" spans="1:27" ht="12.75">
      <c r="A223" t="s">
        <v>462</v>
      </c>
      <c r="B223" s="48" t="s">
        <v>463</v>
      </c>
      <c r="C223" s="45">
        <v>1827079100</v>
      </c>
      <c r="D223" s="45">
        <v>8446</v>
      </c>
      <c r="E223" s="45">
        <v>611115389</v>
      </c>
      <c r="F223" s="45">
        <v>20208985</v>
      </c>
      <c r="G223" s="45">
        <v>791</v>
      </c>
      <c r="H223" s="45">
        <v>180</v>
      </c>
      <c r="I223" s="45">
        <v>34186907</v>
      </c>
      <c r="J223" s="45">
        <v>485822</v>
      </c>
      <c r="K223" s="45">
        <v>15716559</v>
      </c>
      <c r="L223" s="45">
        <v>102758800</v>
      </c>
      <c r="M223" s="45">
        <v>3777700</v>
      </c>
      <c r="N223" s="45">
        <v>5101945</v>
      </c>
      <c r="O223" s="45">
        <v>18259111</v>
      </c>
      <c r="P223" s="45">
        <v>20937781</v>
      </c>
      <c r="Q223" s="45">
        <v>832548999</v>
      </c>
      <c r="R223" s="45">
        <v>136292</v>
      </c>
      <c r="S223" s="45">
        <v>25267</v>
      </c>
      <c r="T223" s="45">
        <v>106511521</v>
      </c>
      <c r="U223" s="45">
        <v>98371254</v>
      </c>
      <c r="V223" s="45">
        <v>22885258</v>
      </c>
      <c r="W223" s="45">
        <v>18590562</v>
      </c>
      <c r="X223" s="45">
        <v>246520154</v>
      </c>
      <c r="Y223" s="45">
        <v>586028845</v>
      </c>
      <c r="Z223" s="14" t="s">
        <v>463</v>
      </c>
      <c r="AA223" t="b">
        <f t="shared" si="3"/>
        <v>1</v>
      </c>
    </row>
    <row r="224" spans="1:27" ht="12.75">
      <c r="A224" t="s">
        <v>128</v>
      </c>
      <c r="B224" s="48" t="s">
        <v>129</v>
      </c>
      <c r="C224" s="45">
        <v>1664991800</v>
      </c>
      <c r="D224" s="45">
        <v>8201</v>
      </c>
      <c r="E224" s="45">
        <v>536944277</v>
      </c>
      <c r="F224" s="45">
        <v>14181272</v>
      </c>
      <c r="G224" s="45">
        <v>636</v>
      </c>
      <c r="H224" s="45">
        <v>124</v>
      </c>
      <c r="I224" s="45">
        <v>59167391</v>
      </c>
      <c r="J224" s="45">
        <v>381062</v>
      </c>
      <c r="K224" s="45">
        <v>11666251</v>
      </c>
      <c r="L224" s="45">
        <v>95342100</v>
      </c>
      <c r="M224" s="45">
        <v>3596700</v>
      </c>
      <c r="N224" s="45">
        <v>5308066</v>
      </c>
      <c r="O224" s="45">
        <v>16515007</v>
      </c>
      <c r="P224" s="45">
        <v>26900956</v>
      </c>
      <c r="Q224" s="45">
        <v>770003082</v>
      </c>
      <c r="R224" s="45">
        <v>78603</v>
      </c>
      <c r="S224" s="45">
        <v>11271</v>
      </c>
      <c r="T224" s="45">
        <v>98909955</v>
      </c>
      <c r="U224" s="45">
        <v>91190691</v>
      </c>
      <c r="V224" s="45">
        <v>14669993</v>
      </c>
      <c r="W224" s="45">
        <v>18713259</v>
      </c>
      <c r="X224" s="45">
        <v>223573772</v>
      </c>
      <c r="Y224" s="45">
        <v>546429310</v>
      </c>
      <c r="Z224" s="14" t="s">
        <v>129</v>
      </c>
      <c r="AA224" t="b">
        <f t="shared" si="3"/>
        <v>1</v>
      </c>
    </row>
    <row r="225" spans="1:27" ht="12.75">
      <c r="A225" t="s">
        <v>484</v>
      </c>
      <c r="B225" s="48" t="s">
        <v>485</v>
      </c>
      <c r="C225" s="45">
        <v>4136111400</v>
      </c>
      <c r="D225" s="45">
        <v>20289</v>
      </c>
      <c r="E225" s="45">
        <v>1359451102</v>
      </c>
      <c r="F225" s="45">
        <v>44199004</v>
      </c>
      <c r="G225" s="45">
        <v>1729</v>
      </c>
      <c r="H225" s="45">
        <v>362</v>
      </c>
      <c r="I225" s="45">
        <v>66592941</v>
      </c>
      <c r="J225" s="45">
        <v>756433</v>
      </c>
      <c r="K225" s="45">
        <v>29360631</v>
      </c>
      <c r="L225" s="45">
        <v>219415700</v>
      </c>
      <c r="M225" s="45">
        <v>6591100</v>
      </c>
      <c r="N225" s="45">
        <v>13988838</v>
      </c>
      <c r="O225" s="45">
        <v>32811526</v>
      </c>
      <c r="P225" s="45">
        <v>33630539</v>
      </c>
      <c r="Q225" s="45">
        <v>1806797814</v>
      </c>
      <c r="R225" s="45">
        <v>150142</v>
      </c>
      <c r="S225" s="45">
        <v>188863</v>
      </c>
      <c r="T225" s="45">
        <v>225950203</v>
      </c>
      <c r="U225" s="45">
        <v>203396570</v>
      </c>
      <c r="V225" s="45">
        <v>49424267</v>
      </c>
      <c r="W225" s="45">
        <v>34452310</v>
      </c>
      <c r="X225" s="45">
        <v>513562355</v>
      </c>
      <c r="Y225" s="45">
        <v>1293235459</v>
      </c>
      <c r="Z225" s="14" t="s">
        <v>485</v>
      </c>
      <c r="AA225" t="b">
        <f t="shared" si="3"/>
        <v>1</v>
      </c>
    </row>
    <row r="226" spans="1:27" ht="12.75">
      <c r="A226" t="s">
        <v>102</v>
      </c>
      <c r="B226" s="48" t="s">
        <v>103</v>
      </c>
      <c r="C226" s="45">
        <v>2405512900</v>
      </c>
      <c r="D226" s="45">
        <v>10701</v>
      </c>
      <c r="E226" s="45">
        <v>750155485</v>
      </c>
      <c r="F226" s="45">
        <v>40049780</v>
      </c>
      <c r="G226" s="45">
        <v>1271</v>
      </c>
      <c r="H226" s="45">
        <v>369</v>
      </c>
      <c r="I226" s="45">
        <v>77891302</v>
      </c>
      <c r="J226" s="45">
        <v>1062330</v>
      </c>
      <c r="K226" s="45">
        <v>25457690</v>
      </c>
      <c r="L226" s="45">
        <v>127955600</v>
      </c>
      <c r="M226" s="45">
        <v>6313800</v>
      </c>
      <c r="N226" s="45">
        <v>6571578</v>
      </c>
      <c r="O226" s="45">
        <v>26434489</v>
      </c>
      <c r="P226" s="45">
        <v>33885953</v>
      </c>
      <c r="Q226" s="45">
        <v>1095778007</v>
      </c>
      <c r="R226" s="45">
        <v>717563</v>
      </c>
      <c r="S226" s="45">
        <v>70521</v>
      </c>
      <c r="T226" s="45">
        <v>134234198</v>
      </c>
      <c r="U226" s="45">
        <v>115879115</v>
      </c>
      <c r="V226" s="45">
        <v>39017953</v>
      </c>
      <c r="W226" s="45">
        <v>22699999</v>
      </c>
      <c r="X226" s="45">
        <v>312619349</v>
      </c>
      <c r="Y226" s="45">
        <v>783158658</v>
      </c>
      <c r="Z226" s="14" t="s">
        <v>103</v>
      </c>
      <c r="AA226" t="b">
        <f t="shared" si="3"/>
        <v>1</v>
      </c>
    </row>
    <row r="227" spans="1:27" ht="12.75">
      <c r="A227" t="s">
        <v>34</v>
      </c>
      <c r="B227" s="48" t="s">
        <v>35</v>
      </c>
      <c r="C227" s="45">
        <v>14358106700</v>
      </c>
      <c r="D227" s="45">
        <v>61192</v>
      </c>
      <c r="E227" s="45">
        <v>4627138333</v>
      </c>
      <c r="F227" s="45">
        <v>301576790</v>
      </c>
      <c r="G227" s="45">
        <v>9137</v>
      </c>
      <c r="H227" s="45">
        <v>2537</v>
      </c>
      <c r="I227" s="45">
        <v>272350326</v>
      </c>
      <c r="J227" s="45">
        <v>4840582</v>
      </c>
      <c r="K227" s="45">
        <v>71921561</v>
      </c>
      <c r="L227" s="45">
        <v>795416100</v>
      </c>
      <c r="M227" s="45">
        <v>28052300</v>
      </c>
      <c r="N227" s="45">
        <v>29989538</v>
      </c>
      <c r="O227" s="45">
        <v>80084205</v>
      </c>
      <c r="P227" s="45">
        <v>150612811</v>
      </c>
      <c r="Q227" s="45">
        <v>6361982546</v>
      </c>
      <c r="R227" s="45">
        <v>1054972</v>
      </c>
      <c r="S227" s="45">
        <v>250293</v>
      </c>
      <c r="T227" s="45">
        <v>823172832</v>
      </c>
      <c r="U227" s="45">
        <v>718581447</v>
      </c>
      <c r="V227" s="45">
        <v>195511105</v>
      </c>
      <c r="W227" s="45">
        <v>80400132</v>
      </c>
      <c r="X227" s="45">
        <v>1818970781</v>
      </c>
      <c r="Y227" s="45">
        <v>4543011765</v>
      </c>
      <c r="Z227" s="14" t="s">
        <v>35</v>
      </c>
      <c r="AA227" t="b">
        <f t="shared" si="3"/>
        <v>1</v>
      </c>
    </row>
    <row r="228" spans="1:27" ht="12.75">
      <c r="A228" t="s">
        <v>186</v>
      </c>
      <c r="B228" s="48" t="s">
        <v>187</v>
      </c>
      <c r="C228" s="45">
        <v>2749993400</v>
      </c>
      <c r="D228" s="45">
        <v>13045</v>
      </c>
      <c r="E228" s="45">
        <v>898128964</v>
      </c>
      <c r="F228" s="45">
        <v>39894323</v>
      </c>
      <c r="G228" s="45">
        <v>1362</v>
      </c>
      <c r="H228" s="45">
        <v>306</v>
      </c>
      <c r="I228" s="45">
        <v>65279502</v>
      </c>
      <c r="J228" s="45">
        <v>1204903</v>
      </c>
      <c r="K228" s="45">
        <v>28432184</v>
      </c>
      <c r="L228" s="45">
        <v>145147300</v>
      </c>
      <c r="M228" s="45">
        <v>6579300</v>
      </c>
      <c r="N228" s="45">
        <v>7170163</v>
      </c>
      <c r="O228" s="45">
        <v>22562187</v>
      </c>
      <c r="P228" s="45">
        <v>33945582</v>
      </c>
      <c r="Q228" s="45">
        <v>1248344408</v>
      </c>
      <c r="R228" s="45">
        <v>772100</v>
      </c>
      <c r="S228" s="45">
        <v>146932</v>
      </c>
      <c r="T228" s="45">
        <v>151681655</v>
      </c>
      <c r="U228" s="45">
        <v>136311937</v>
      </c>
      <c r="V228" s="45">
        <v>42405409</v>
      </c>
      <c r="W228" s="45">
        <v>27245159</v>
      </c>
      <c r="X228" s="45">
        <v>358563192</v>
      </c>
      <c r="Y228" s="45">
        <v>889781216</v>
      </c>
      <c r="Z228" s="14" t="s">
        <v>187</v>
      </c>
      <c r="AA228" t="b">
        <f t="shared" si="3"/>
        <v>1</v>
      </c>
    </row>
    <row r="229" spans="1:27" ht="12.75">
      <c r="A229" t="s">
        <v>282</v>
      </c>
      <c r="B229" s="48" t="s">
        <v>283</v>
      </c>
      <c r="C229" s="45">
        <v>1938353800</v>
      </c>
      <c r="D229" s="45">
        <v>9644</v>
      </c>
      <c r="E229" s="45">
        <v>628599616</v>
      </c>
      <c r="F229" s="45">
        <v>23423974</v>
      </c>
      <c r="G229" s="45">
        <v>838</v>
      </c>
      <c r="H229" s="45">
        <v>180</v>
      </c>
      <c r="I229" s="45">
        <v>97351488</v>
      </c>
      <c r="J229" s="45">
        <v>1891150</v>
      </c>
      <c r="K229" s="45">
        <v>23686470</v>
      </c>
      <c r="L229" s="45">
        <v>100173900</v>
      </c>
      <c r="M229" s="45">
        <v>7314300</v>
      </c>
      <c r="N229" s="45">
        <v>7079383</v>
      </c>
      <c r="O229" s="45">
        <v>22249864</v>
      </c>
      <c r="P229" s="45">
        <v>33247922</v>
      </c>
      <c r="Q229" s="45">
        <v>945018067</v>
      </c>
      <c r="R229" s="45">
        <v>844712</v>
      </c>
      <c r="S229" s="45">
        <v>382737</v>
      </c>
      <c r="T229" s="45">
        <v>107454732</v>
      </c>
      <c r="U229" s="45">
        <v>99595618</v>
      </c>
      <c r="V229" s="45">
        <v>28754203</v>
      </c>
      <c r="W229" s="45">
        <v>20371689</v>
      </c>
      <c r="X229" s="45">
        <v>257403691</v>
      </c>
      <c r="Y229" s="45">
        <v>687614376</v>
      </c>
      <c r="Z229" s="14" t="s">
        <v>283</v>
      </c>
      <c r="AA229" t="b">
        <f t="shared" si="3"/>
        <v>1</v>
      </c>
    </row>
    <row r="230" spans="1:27" ht="12.75">
      <c r="A230" t="s">
        <v>322</v>
      </c>
      <c r="B230" s="48" t="s">
        <v>323</v>
      </c>
      <c r="C230" s="45">
        <v>1653129900</v>
      </c>
      <c r="D230" s="45">
        <v>8081</v>
      </c>
      <c r="E230" s="45">
        <v>522217259</v>
      </c>
      <c r="F230" s="45">
        <v>14656644</v>
      </c>
      <c r="G230" s="45">
        <v>627</v>
      </c>
      <c r="H230" s="45">
        <v>130</v>
      </c>
      <c r="I230" s="45">
        <v>36235461</v>
      </c>
      <c r="J230" s="45">
        <v>538045</v>
      </c>
      <c r="K230" s="45">
        <v>13862912</v>
      </c>
      <c r="L230" s="45">
        <v>92853300</v>
      </c>
      <c r="M230" s="45">
        <v>3042300</v>
      </c>
      <c r="N230" s="45">
        <v>4121946</v>
      </c>
      <c r="O230" s="45">
        <v>13145472</v>
      </c>
      <c r="P230" s="45">
        <v>16412478</v>
      </c>
      <c r="Q230" s="45">
        <v>717085817</v>
      </c>
      <c r="R230" s="45">
        <v>171590</v>
      </c>
      <c r="S230" s="45">
        <v>36506</v>
      </c>
      <c r="T230" s="45">
        <v>95878214</v>
      </c>
      <c r="U230" s="45">
        <v>83671070</v>
      </c>
      <c r="V230" s="45">
        <v>21529767</v>
      </c>
      <c r="W230" s="45">
        <v>13821000</v>
      </c>
      <c r="X230" s="45">
        <v>215108147</v>
      </c>
      <c r="Y230" s="45">
        <v>501977670</v>
      </c>
      <c r="Z230" s="14" t="s">
        <v>323</v>
      </c>
      <c r="AA230" t="b">
        <f t="shared" si="3"/>
        <v>1</v>
      </c>
    </row>
    <row r="231" spans="1:27" ht="12.75">
      <c r="A231" t="s">
        <v>360</v>
      </c>
      <c r="B231" s="48" t="s">
        <v>361</v>
      </c>
      <c r="C231" s="45">
        <v>1981048100</v>
      </c>
      <c r="D231" s="45">
        <v>9754</v>
      </c>
      <c r="E231" s="45">
        <v>637859265</v>
      </c>
      <c r="F231" s="45">
        <v>14455710</v>
      </c>
      <c r="G231" s="45">
        <v>606</v>
      </c>
      <c r="H231" s="45">
        <v>118</v>
      </c>
      <c r="I231" s="45">
        <v>48961151</v>
      </c>
      <c r="J231" s="45">
        <v>548042</v>
      </c>
      <c r="K231" s="45">
        <v>16345771</v>
      </c>
      <c r="L231" s="45">
        <v>111405500</v>
      </c>
      <c r="M231" s="45">
        <v>5209200</v>
      </c>
      <c r="N231" s="45">
        <v>7115059</v>
      </c>
      <c r="O231" s="45">
        <v>17827283</v>
      </c>
      <c r="P231" s="45">
        <v>24207202</v>
      </c>
      <c r="Q231" s="45">
        <v>883934183</v>
      </c>
      <c r="R231" s="45">
        <v>188308</v>
      </c>
      <c r="S231" s="45">
        <v>28521</v>
      </c>
      <c r="T231" s="45">
        <v>116589825</v>
      </c>
      <c r="U231" s="45">
        <v>105483525</v>
      </c>
      <c r="V231" s="45">
        <v>23792529</v>
      </c>
      <c r="W231" s="45">
        <v>19571477</v>
      </c>
      <c r="X231" s="45">
        <v>265654185</v>
      </c>
      <c r="Y231" s="45">
        <v>618279998</v>
      </c>
      <c r="Z231" s="14" t="s">
        <v>361</v>
      </c>
      <c r="AA231" t="b">
        <f t="shared" si="3"/>
        <v>1</v>
      </c>
    </row>
    <row r="232" spans="1:27" ht="12.75">
      <c r="A232" t="s">
        <v>58</v>
      </c>
      <c r="B232" s="48" t="s">
        <v>59</v>
      </c>
      <c r="C232" s="45">
        <v>3139393700</v>
      </c>
      <c r="D232" s="45">
        <v>15286</v>
      </c>
      <c r="E232" s="45">
        <v>987310834</v>
      </c>
      <c r="F232" s="45">
        <v>33779595</v>
      </c>
      <c r="G232" s="45">
        <v>1354</v>
      </c>
      <c r="H232" s="45">
        <v>266</v>
      </c>
      <c r="I232" s="45">
        <v>58255162</v>
      </c>
      <c r="J232" s="45">
        <v>1021856</v>
      </c>
      <c r="K232" s="45">
        <v>29371246</v>
      </c>
      <c r="L232" s="45">
        <v>171788300</v>
      </c>
      <c r="M232" s="45">
        <v>8961300</v>
      </c>
      <c r="N232" s="45">
        <v>10324551</v>
      </c>
      <c r="O232" s="45">
        <v>33731277</v>
      </c>
      <c r="P232" s="45">
        <v>42149030</v>
      </c>
      <c r="Q232" s="45">
        <v>1376693151</v>
      </c>
      <c r="R232" s="45">
        <v>505282</v>
      </c>
      <c r="S232" s="45">
        <v>23433</v>
      </c>
      <c r="T232" s="45">
        <v>180685304</v>
      </c>
      <c r="U232" s="45">
        <v>155593022</v>
      </c>
      <c r="V232" s="45">
        <v>42664355</v>
      </c>
      <c r="W232" s="45">
        <v>23198160</v>
      </c>
      <c r="X232" s="45">
        <v>402669556</v>
      </c>
      <c r="Y232" s="45">
        <v>974023595</v>
      </c>
      <c r="Z232" s="14" t="s">
        <v>59</v>
      </c>
      <c r="AA232" t="b">
        <f t="shared" si="3"/>
        <v>1</v>
      </c>
    </row>
    <row r="233" spans="1:27" ht="12.75">
      <c r="A233" t="s">
        <v>492</v>
      </c>
      <c r="B233" s="48" t="s">
        <v>493</v>
      </c>
      <c r="C233" s="45">
        <v>3009875000</v>
      </c>
      <c r="D233" s="45">
        <v>13628</v>
      </c>
      <c r="E233" s="45">
        <v>1003124856</v>
      </c>
      <c r="F233" s="45">
        <v>37618680</v>
      </c>
      <c r="G233" s="45">
        <v>1515</v>
      </c>
      <c r="H233" s="45">
        <v>312</v>
      </c>
      <c r="I233" s="45">
        <v>35682741</v>
      </c>
      <c r="J233" s="45">
        <v>498749</v>
      </c>
      <c r="K233" s="45">
        <v>20227550</v>
      </c>
      <c r="L233" s="45">
        <v>167023500</v>
      </c>
      <c r="M233" s="45">
        <v>3795700</v>
      </c>
      <c r="N233" s="45">
        <v>10756872</v>
      </c>
      <c r="O233" s="45">
        <v>31442219</v>
      </c>
      <c r="P233" s="45">
        <v>21037331</v>
      </c>
      <c r="Q233" s="45">
        <v>1331208198</v>
      </c>
      <c r="R233" s="45">
        <v>86921</v>
      </c>
      <c r="S233" s="45">
        <v>148776</v>
      </c>
      <c r="T233" s="45">
        <v>170762411</v>
      </c>
      <c r="U233" s="45">
        <v>153363099</v>
      </c>
      <c r="V233" s="45">
        <v>38748397</v>
      </c>
      <c r="W233" s="45">
        <v>17469450</v>
      </c>
      <c r="X233" s="45">
        <v>380579054</v>
      </c>
      <c r="Y233" s="45">
        <v>950629144</v>
      </c>
      <c r="Z233" s="14" t="s">
        <v>493</v>
      </c>
      <c r="AA233" t="b">
        <f t="shared" si="3"/>
        <v>1</v>
      </c>
    </row>
    <row r="234" spans="1:27" ht="12.75">
      <c r="A234" t="s">
        <v>140</v>
      </c>
      <c r="B234" s="48" t="s">
        <v>141</v>
      </c>
      <c r="C234" s="45">
        <v>1889784800</v>
      </c>
      <c r="D234" s="45">
        <v>9630</v>
      </c>
      <c r="E234" s="45">
        <v>606792786</v>
      </c>
      <c r="F234" s="45">
        <v>17716901</v>
      </c>
      <c r="G234" s="45">
        <v>731</v>
      </c>
      <c r="H234" s="45">
        <v>132</v>
      </c>
      <c r="I234" s="45">
        <v>59442785</v>
      </c>
      <c r="J234" s="45">
        <v>567291</v>
      </c>
      <c r="K234" s="45">
        <v>18900866</v>
      </c>
      <c r="L234" s="45">
        <v>102689600</v>
      </c>
      <c r="M234" s="45">
        <v>5073800</v>
      </c>
      <c r="N234" s="45">
        <v>7150048</v>
      </c>
      <c r="O234" s="45">
        <v>21138627</v>
      </c>
      <c r="P234" s="45">
        <v>36509979</v>
      </c>
      <c r="Q234" s="45">
        <v>875982683</v>
      </c>
      <c r="R234" s="45">
        <v>212782</v>
      </c>
      <c r="S234" s="45">
        <v>14843</v>
      </c>
      <c r="T234" s="45">
        <v>107732970</v>
      </c>
      <c r="U234" s="45">
        <v>98323979</v>
      </c>
      <c r="V234" s="45">
        <v>20270143</v>
      </c>
      <c r="W234" s="45">
        <v>22513239</v>
      </c>
      <c r="X234" s="45">
        <v>249067956</v>
      </c>
      <c r="Y234" s="45">
        <v>626914727</v>
      </c>
      <c r="Z234" s="14" t="s">
        <v>141</v>
      </c>
      <c r="AA234" t="b">
        <f t="shared" si="3"/>
        <v>1</v>
      </c>
    </row>
    <row r="235" spans="1:27" ht="12.75">
      <c r="A235" t="s">
        <v>274</v>
      </c>
      <c r="B235" s="48" t="s">
        <v>275</v>
      </c>
      <c r="C235" s="45">
        <v>2909259300</v>
      </c>
      <c r="D235" s="45">
        <v>11765</v>
      </c>
      <c r="E235" s="45">
        <v>933540345</v>
      </c>
      <c r="F235" s="45">
        <v>72665139</v>
      </c>
      <c r="G235" s="45">
        <v>2055</v>
      </c>
      <c r="H235" s="45">
        <v>639</v>
      </c>
      <c r="I235" s="45">
        <v>98580392</v>
      </c>
      <c r="J235" s="45">
        <v>2085563</v>
      </c>
      <c r="K235" s="45">
        <v>33980860</v>
      </c>
      <c r="L235" s="45">
        <v>148921600</v>
      </c>
      <c r="M235" s="45">
        <v>6377800</v>
      </c>
      <c r="N235" s="45">
        <v>5504768</v>
      </c>
      <c r="O235" s="45">
        <v>28263059</v>
      </c>
      <c r="P235" s="45">
        <v>32760994</v>
      </c>
      <c r="Q235" s="45">
        <v>1362680520</v>
      </c>
      <c r="R235" s="45">
        <v>1330971</v>
      </c>
      <c r="S235" s="45">
        <v>888981</v>
      </c>
      <c r="T235" s="45">
        <v>155266160</v>
      </c>
      <c r="U235" s="45">
        <v>135406326</v>
      </c>
      <c r="V235" s="45">
        <v>47060787</v>
      </c>
      <c r="W235" s="45">
        <v>32919682</v>
      </c>
      <c r="X235" s="45">
        <v>372872907</v>
      </c>
      <c r="Y235" s="45">
        <v>989807613</v>
      </c>
      <c r="Z235" s="14" t="s">
        <v>275</v>
      </c>
      <c r="AA235" t="b">
        <f t="shared" si="3"/>
        <v>1</v>
      </c>
    </row>
    <row r="236" spans="1:27" ht="12.75">
      <c r="A236" t="s">
        <v>216</v>
      </c>
      <c r="B236" s="48" t="s">
        <v>217</v>
      </c>
      <c r="C236" s="45">
        <v>1949493900</v>
      </c>
      <c r="D236" s="45">
        <v>9993</v>
      </c>
      <c r="E236" s="45">
        <v>603663017</v>
      </c>
      <c r="F236" s="45">
        <v>19101749</v>
      </c>
      <c r="G236" s="45">
        <v>740</v>
      </c>
      <c r="H236" s="45">
        <v>146</v>
      </c>
      <c r="I236" s="45">
        <v>61937831</v>
      </c>
      <c r="J236" s="45">
        <v>1095568</v>
      </c>
      <c r="K236" s="45">
        <v>20906971</v>
      </c>
      <c r="L236" s="45">
        <v>104294500</v>
      </c>
      <c r="M236" s="45">
        <v>7576200</v>
      </c>
      <c r="N236" s="45">
        <v>8586884</v>
      </c>
      <c r="O236" s="45">
        <v>19311614</v>
      </c>
      <c r="P236" s="45">
        <v>34149733</v>
      </c>
      <c r="Q236" s="45">
        <v>880624067</v>
      </c>
      <c r="R236" s="45">
        <v>456889</v>
      </c>
      <c r="S236" s="45">
        <v>38035</v>
      </c>
      <c r="T236" s="45">
        <v>111830020</v>
      </c>
      <c r="U236" s="45">
        <v>97926824</v>
      </c>
      <c r="V236" s="45">
        <v>28643957</v>
      </c>
      <c r="W236" s="45">
        <v>17008399</v>
      </c>
      <c r="X236" s="45">
        <v>255904124</v>
      </c>
      <c r="Y236" s="45">
        <v>624719943</v>
      </c>
      <c r="Z236" s="14" t="s">
        <v>217</v>
      </c>
      <c r="AA236" t="b">
        <f t="shared" si="3"/>
        <v>1</v>
      </c>
    </row>
    <row r="237" spans="1:27" ht="12.75">
      <c r="A237" t="s">
        <v>368</v>
      </c>
      <c r="B237" s="48" t="s">
        <v>369</v>
      </c>
      <c r="C237" s="45">
        <v>1844731200</v>
      </c>
      <c r="D237" s="45">
        <v>9526</v>
      </c>
      <c r="E237" s="45">
        <v>613003570</v>
      </c>
      <c r="F237" s="45">
        <v>15518735</v>
      </c>
      <c r="G237" s="45">
        <v>684</v>
      </c>
      <c r="H237" s="45">
        <v>119</v>
      </c>
      <c r="I237" s="45">
        <v>50314764</v>
      </c>
      <c r="J237" s="45">
        <v>940794</v>
      </c>
      <c r="K237" s="45">
        <v>16546727</v>
      </c>
      <c r="L237" s="45">
        <v>97221800</v>
      </c>
      <c r="M237" s="45">
        <v>3014900</v>
      </c>
      <c r="N237" s="45">
        <v>10154161</v>
      </c>
      <c r="O237" s="45">
        <v>19172048</v>
      </c>
      <c r="P237" s="45">
        <v>22202039</v>
      </c>
      <c r="Q237" s="45">
        <v>848089538</v>
      </c>
      <c r="R237" s="45">
        <v>135891</v>
      </c>
      <c r="S237" s="45">
        <v>34788</v>
      </c>
      <c r="T237" s="45">
        <v>100217408</v>
      </c>
      <c r="U237" s="45">
        <v>96451132</v>
      </c>
      <c r="V237" s="45">
        <v>21390806</v>
      </c>
      <c r="W237" s="45">
        <v>16912773</v>
      </c>
      <c r="X237" s="45">
        <v>235142798</v>
      </c>
      <c r="Y237" s="45">
        <v>612946740</v>
      </c>
      <c r="Z237" s="14" t="s">
        <v>369</v>
      </c>
      <c r="AA237" t="b">
        <f t="shared" si="3"/>
        <v>1</v>
      </c>
    </row>
    <row r="238" spans="1:27" ht="12.75">
      <c r="A238" t="s">
        <v>154</v>
      </c>
      <c r="B238" s="48" t="s">
        <v>155</v>
      </c>
      <c r="C238" s="45">
        <v>1060997700</v>
      </c>
      <c r="D238" s="45">
        <v>5360</v>
      </c>
      <c r="E238" s="45">
        <v>340018170</v>
      </c>
      <c r="F238" s="45">
        <v>12151270</v>
      </c>
      <c r="G238" s="45">
        <v>456</v>
      </c>
      <c r="H238" s="45">
        <v>110</v>
      </c>
      <c r="I238" s="45">
        <v>28178179</v>
      </c>
      <c r="J238" s="45">
        <v>604643</v>
      </c>
      <c r="K238" s="45">
        <v>9059694</v>
      </c>
      <c r="L238" s="45">
        <v>56073800</v>
      </c>
      <c r="M238" s="45">
        <v>3714400</v>
      </c>
      <c r="N238" s="45">
        <v>3384355</v>
      </c>
      <c r="O238" s="45">
        <v>11201680</v>
      </c>
      <c r="P238" s="45">
        <v>27465210</v>
      </c>
      <c r="Q238" s="45">
        <v>491851401</v>
      </c>
      <c r="R238" s="45">
        <v>74319</v>
      </c>
      <c r="S238" s="45">
        <v>156806</v>
      </c>
      <c r="T238" s="45">
        <v>59767811</v>
      </c>
      <c r="U238" s="45">
        <v>53473710</v>
      </c>
      <c r="V238" s="45">
        <v>12994112</v>
      </c>
      <c r="W238" s="45">
        <v>10790277</v>
      </c>
      <c r="X238" s="45">
        <v>137257035</v>
      </c>
      <c r="Y238" s="45">
        <v>354594366</v>
      </c>
      <c r="Z238" s="14" t="s">
        <v>155</v>
      </c>
      <c r="AA238" t="b">
        <f t="shared" si="3"/>
        <v>1</v>
      </c>
    </row>
    <row r="239" spans="1:27" ht="12.75">
      <c r="A239" t="s">
        <v>304</v>
      </c>
      <c r="B239" s="48" t="s">
        <v>305</v>
      </c>
      <c r="C239" s="45">
        <v>1901917500</v>
      </c>
      <c r="D239" s="45">
        <v>8914</v>
      </c>
      <c r="E239" s="45">
        <v>598144739</v>
      </c>
      <c r="F239" s="45">
        <v>17729416</v>
      </c>
      <c r="G239" s="45">
        <v>763</v>
      </c>
      <c r="H239" s="45">
        <v>140</v>
      </c>
      <c r="I239" s="45">
        <v>75635017</v>
      </c>
      <c r="J239" s="45">
        <v>432771</v>
      </c>
      <c r="K239" s="45">
        <v>13728702</v>
      </c>
      <c r="L239" s="45">
        <v>108306200</v>
      </c>
      <c r="M239" s="45">
        <v>4470100</v>
      </c>
      <c r="N239" s="45">
        <v>5622634</v>
      </c>
      <c r="O239" s="45">
        <v>19991859</v>
      </c>
      <c r="P239" s="45">
        <v>25741865</v>
      </c>
      <c r="Q239" s="45">
        <v>869803303</v>
      </c>
      <c r="R239" s="45">
        <v>47419</v>
      </c>
      <c r="S239" s="45">
        <v>27281</v>
      </c>
      <c r="T239" s="45">
        <v>112735350</v>
      </c>
      <c r="U239" s="45">
        <v>100146796</v>
      </c>
      <c r="V239" s="45">
        <v>19093083</v>
      </c>
      <c r="W239" s="45">
        <v>18929053</v>
      </c>
      <c r="X239" s="45">
        <v>250978982</v>
      </c>
      <c r="Y239" s="45">
        <v>618824321</v>
      </c>
      <c r="Z239" s="14" t="s">
        <v>305</v>
      </c>
      <c r="AA239" t="b">
        <f t="shared" si="3"/>
        <v>1</v>
      </c>
    </row>
    <row r="240" spans="1:27" ht="12.75">
      <c r="A240" t="s">
        <v>134</v>
      </c>
      <c r="B240" s="48" t="s">
        <v>135</v>
      </c>
      <c r="C240" s="45">
        <v>2854791400</v>
      </c>
      <c r="D240" s="45">
        <v>13729</v>
      </c>
      <c r="E240" s="45">
        <v>919679778</v>
      </c>
      <c r="F240" s="45">
        <v>37320693</v>
      </c>
      <c r="G240" s="45">
        <v>1203</v>
      </c>
      <c r="H240" s="45">
        <v>306</v>
      </c>
      <c r="I240" s="45">
        <v>57594283</v>
      </c>
      <c r="J240" s="45">
        <v>804860</v>
      </c>
      <c r="K240" s="45">
        <v>22214280</v>
      </c>
      <c r="L240" s="45">
        <v>155634700</v>
      </c>
      <c r="M240" s="45">
        <v>4401500</v>
      </c>
      <c r="N240" s="45">
        <v>6834299</v>
      </c>
      <c r="O240" s="45">
        <v>22472691</v>
      </c>
      <c r="P240" s="45">
        <v>23196775</v>
      </c>
      <c r="Q240" s="45">
        <v>1250153859</v>
      </c>
      <c r="R240" s="45">
        <v>352677</v>
      </c>
      <c r="S240" s="45">
        <v>47922</v>
      </c>
      <c r="T240" s="45">
        <v>160004004</v>
      </c>
      <c r="U240" s="45">
        <v>145543934</v>
      </c>
      <c r="V240" s="45">
        <v>33963223</v>
      </c>
      <c r="W240" s="45">
        <v>27208838</v>
      </c>
      <c r="X240" s="45">
        <v>367120598</v>
      </c>
      <c r="Y240" s="45">
        <v>883033261</v>
      </c>
      <c r="Z240" s="14" t="s">
        <v>135</v>
      </c>
      <c r="AA240" t="b">
        <f t="shared" si="3"/>
        <v>1</v>
      </c>
    </row>
    <row r="241" spans="1:27" ht="12.75">
      <c r="A241" t="s">
        <v>244</v>
      </c>
      <c r="B241" s="48" t="s">
        <v>245</v>
      </c>
      <c r="C241" s="45">
        <v>6926556800</v>
      </c>
      <c r="D241" s="45">
        <v>31271</v>
      </c>
      <c r="E241" s="45">
        <v>2129789394</v>
      </c>
      <c r="F241" s="45">
        <v>115470853</v>
      </c>
      <c r="G241" s="45">
        <v>3563</v>
      </c>
      <c r="H241" s="45">
        <v>1025</v>
      </c>
      <c r="I241" s="45">
        <v>175726184</v>
      </c>
      <c r="J241" s="45">
        <v>3842249</v>
      </c>
      <c r="K241" s="45">
        <v>62589505</v>
      </c>
      <c r="L241" s="45">
        <v>375935100</v>
      </c>
      <c r="M241" s="45">
        <v>16407000</v>
      </c>
      <c r="N241" s="45">
        <v>25640654</v>
      </c>
      <c r="O241" s="45">
        <v>46732097</v>
      </c>
      <c r="P241" s="45">
        <v>82097001</v>
      </c>
      <c r="Q241" s="45">
        <v>3034230037</v>
      </c>
      <c r="R241" s="45">
        <v>1506721</v>
      </c>
      <c r="S241" s="45">
        <v>919183</v>
      </c>
      <c r="T241" s="45">
        <v>392243630</v>
      </c>
      <c r="U241" s="45">
        <v>329859624</v>
      </c>
      <c r="V241" s="45">
        <v>129354881</v>
      </c>
      <c r="W241" s="45">
        <v>55929726</v>
      </c>
      <c r="X241" s="45">
        <v>909813765</v>
      </c>
      <c r="Y241" s="45">
        <v>2124416272</v>
      </c>
      <c r="Z241" s="14" t="s">
        <v>245</v>
      </c>
      <c r="AA241" t="b">
        <f t="shared" si="3"/>
        <v>1</v>
      </c>
    </row>
    <row r="242" spans="1:27" ht="12.75">
      <c r="A242" t="s">
        <v>340</v>
      </c>
      <c r="B242" s="48" t="s">
        <v>341</v>
      </c>
      <c r="C242" s="45">
        <v>9229902400</v>
      </c>
      <c r="D242" s="45">
        <v>40306</v>
      </c>
      <c r="E242" s="45">
        <v>2938546754</v>
      </c>
      <c r="F242" s="45">
        <v>171535732</v>
      </c>
      <c r="G242" s="45">
        <v>5421</v>
      </c>
      <c r="H242" s="45">
        <v>1507</v>
      </c>
      <c r="I242" s="45">
        <v>150513433</v>
      </c>
      <c r="J242" s="45">
        <v>2025025</v>
      </c>
      <c r="K242" s="45">
        <v>70555544</v>
      </c>
      <c r="L242" s="45">
        <v>516950700</v>
      </c>
      <c r="M242" s="45">
        <v>10673000</v>
      </c>
      <c r="N242" s="45">
        <v>24944771</v>
      </c>
      <c r="O242" s="45">
        <v>66677555</v>
      </c>
      <c r="P242" s="45">
        <v>54140582</v>
      </c>
      <c r="Q242" s="45">
        <v>4006563096</v>
      </c>
      <c r="R242" s="45">
        <v>1183722</v>
      </c>
      <c r="S242" s="45">
        <v>382667</v>
      </c>
      <c r="T242" s="45">
        <v>527478372</v>
      </c>
      <c r="U242" s="45">
        <v>448192876</v>
      </c>
      <c r="V242" s="45">
        <v>116455130</v>
      </c>
      <c r="W242" s="45">
        <v>69802228</v>
      </c>
      <c r="X242" s="45">
        <v>1163494995</v>
      </c>
      <c r="Y242" s="45">
        <v>2843068101</v>
      </c>
      <c r="Z242" s="14" t="s">
        <v>341</v>
      </c>
      <c r="AA242" t="b">
        <f t="shared" si="3"/>
        <v>1</v>
      </c>
    </row>
    <row r="243" spans="1:27" ht="12.75">
      <c r="A243" t="s">
        <v>82</v>
      </c>
      <c r="B243" s="48" t="s">
        <v>83</v>
      </c>
      <c r="C243" s="45">
        <v>2302467500</v>
      </c>
      <c r="D243" s="45">
        <v>8707</v>
      </c>
      <c r="E243" s="45">
        <v>728125592</v>
      </c>
      <c r="F243" s="45">
        <v>65681733</v>
      </c>
      <c r="G243" s="45">
        <v>1602</v>
      </c>
      <c r="H243" s="45">
        <v>531</v>
      </c>
      <c r="I243" s="45">
        <v>71488993</v>
      </c>
      <c r="J243" s="45">
        <v>2016550</v>
      </c>
      <c r="K243" s="45">
        <v>20577367</v>
      </c>
      <c r="L243" s="45">
        <v>117254300</v>
      </c>
      <c r="M243" s="45">
        <v>4466900</v>
      </c>
      <c r="N243" s="45">
        <v>4130412</v>
      </c>
      <c r="O243" s="45">
        <v>16685554</v>
      </c>
      <c r="P243" s="45">
        <v>25266477</v>
      </c>
      <c r="Q243" s="45">
        <v>1055693878</v>
      </c>
      <c r="R243" s="45">
        <v>395349</v>
      </c>
      <c r="S243" s="45">
        <v>20982</v>
      </c>
      <c r="T243" s="45">
        <v>121689743</v>
      </c>
      <c r="U243" s="45">
        <v>104023794</v>
      </c>
      <c r="V243" s="45">
        <v>40815419</v>
      </c>
      <c r="W243" s="45">
        <v>22771488</v>
      </c>
      <c r="X243" s="45">
        <v>289716775</v>
      </c>
      <c r="Y243" s="45">
        <v>765977103</v>
      </c>
      <c r="Z243" s="14" t="s">
        <v>83</v>
      </c>
      <c r="AA243" t="b">
        <f t="shared" si="3"/>
        <v>1</v>
      </c>
    </row>
    <row r="244" spans="1:27" ht="12.75">
      <c r="A244" t="s">
        <v>20</v>
      </c>
      <c r="B244" s="48" t="s">
        <v>21</v>
      </c>
      <c r="C244" s="45">
        <v>8795843400</v>
      </c>
      <c r="D244" s="45">
        <v>30592</v>
      </c>
      <c r="E244" s="45">
        <v>2777554922</v>
      </c>
      <c r="F244" s="45">
        <v>319567702</v>
      </c>
      <c r="G244" s="45">
        <v>7257</v>
      </c>
      <c r="H244" s="45">
        <v>2704</v>
      </c>
      <c r="I244" s="45">
        <v>297582535</v>
      </c>
      <c r="J244" s="45">
        <v>3710563</v>
      </c>
      <c r="K244" s="45">
        <v>62436764</v>
      </c>
      <c r="L244" s="45">
        <v>446347500</v>
      </c>
      <c r="M244" s="45">
        <v>15362200</v>
      </c>
      <c r="N244" s="45">
        <v>7878848</v>
      </c>
      <c r="O244" s="45">
        <v>49962112</v>
      </c>
      <c r="P244" s="45">
        <v>93094860</v>
      </c>
      <c r="Q244" s="45">
        <v>4073498006</v>
      </c>
      <c r="R244" s="45">
        <v>736072</v>
      </c>
      <c r="S244" s="45">
        <v>149277</v>
      </c>
      <c r="T244" s="45">
        <v>461592321</v>
      </c>
      <c r="U244" s="45">
        <v>389830675</v>
      </c>
      <c r="V244" s="45">
        <v>154423023</v>
      </c>
      <c r="W244" s="45">
        <v>88371925</v>
      </c>
      <c r="X244" s="45">
        <v>1095103293</v>
      </c>
      <c r="Y244" s="45">
        <v>2978394713</v>
      </c>
      <c r="Z244" s="14" t="s">
        <v>21</v>
      </c>
      <c r="AA244" t="b">
        <f t="shared" si="3"/>
        <v>1</v>
      </c>
    </row>
    <row r="245" spans="1:27" ht="12.75">
      <c r="A245" t="s">
        <v>26</v>
      </c>
      <c r="B245" s="48" t="s">
        <v>27</v>
      </c>
      <c r="C245" s="45">
        <v>16632043900</v>
      </c>
      <c r="D245" s="45">
        <v>46104</v>
      </c>
      <c r="E245" s="45">
        <v>4944475177</v>
      </c>
      <c r="F245" s="45">
        <v>1115906566</v>
      </c>
      <c r="G245" s="45">
        <v>15607</v>
      </c>
      <c r="H245" s="45">
        <v>8124</v>
      </c>
      <c r="I245" s="45">
        <v>779885687</v>
      </c>
      <c r="J245" s="45">
        <v>7407689</v>
      </c>
      <c r="K245" s="45">
        <v>114421523</v>
      </c>
      <c r="L245" s="45">
        <v>696743800</v>
      </c>
      <c r="M245" s="45">
        <v>22428100</v>
      </c>
      <c r="N245" s="45">
        <v>24793984</v>
      </c>
      <c r="O245" s="45">
        <v>87706389</v>
      </c>
      <c r="P245" s="45">
        <v>167799485</v>
      </c>
      <c r="Q245" s="45">
        <v>7961568400</v>
      </c>
      <c r="R245" s="45">
        <v>810409</v>
      </c>
      <c r="S245" s="45">
        <v>96504</v>
      </c>
      <c r="T245" s="45">
        <v>719036133</v>
      </c>
      <c r="U245" s="45">
        <v>563023338</v>
      </c>
      <c r="V245" s="45">
        <v>264353393</v>
      </c>
      <c r="W245" s="45">
        <v>228838241</v>
      </c>
      <c r="X245" s="45">
        <v>1776158018</v>
      </c>
      <c r="Y245" s="45">
        <v>6185410382</v>
      </c>
      <c r="Z245" s="14" t="s">
        <v>27</v>
      </c>
      <c r="AA245" t="b">
        <f t="shared" si="3"/>
        <v>1</v>
      </c>
    </row>
    <row r="246" spans="1:27" ht="12.75">
      <c r="A246" t="s">
        <v>324</v>
      </c>
      <c r="B246" s="48" t="s">
        <v>325</v>
      </c>
      <c r="C246" s="45">
        <v>1351769500</v>
      </c>
      <c r="D246" s="45">
        <v>7006</v>
      </c>
      <c r="E246" s="45">
        <v>430516563</v>
      </c>
      <c r="F246" s="45">
        <v>12173223</v>
      </c>
      <c r="G246" s="45">
        <v>485</v>
      </c>
      <c r="H246" s="45">
        <v>101</v>
      </c>
      <c r="I246" s="45">
        <v>29671369</v>
      </c>
      <c r="J246" s="45">
        <v>1011061</v>
      </c>
      <c r="K246" s="45">
        <v>10524729</v>
      </c>
      <c r="L246" s="45">
        <v>74336500</v>
      </c>
      <c r="M246" s="45">
        <v>4032800</v>
      </c>
      <c r="N246" s="45">
        <v>6478671</v>
      </c>
      <c r="O246" s="45">
        <v>14128308</v>
      </c>
      <c r="P246" s="45">
        <v>17161509</v>
      </c>
      <c r="Q246" s="45">
        <v>600034733</v>
      </c>
      <c r="R246" s="45">
        <v>78776</v>
      </c>
      <c r="S246" s="45">
        <v>57903</v>
      </c>
      <c r="T246" s="45">
        <v>78352442</v>
      </c>
      <c r="U246" s="45">
        <v>69698915</v>
      </c>
      <c r="V246" s="45">
        <v>16036921</v>
      </c>
      <c r="W246" s="45">
        <v>10622828</v>
      </c>
      <c r="X246" s="45">
        <v>174847785</v>
      </c>
      <c r="Y246" s="45">
        <v>425186948</v>
      </c>
      <c r="Z246" s="14" t="s">
        <v>325</v>
      </c>
      <c r="AA246" t="b">
        <f t="shared" si="3"/>
        <v>1</v>
      </c>
    </row>
    <row r="247" spans="1:27" ht="12.75">
      <c r="A247" t="s">
        <v>334</v>
      </c>
      <c r="B247" s="48" t="s">
        <v>335</v>
      </c>
      <c r="C247" s="45">
        <v>8706357300</v>
      </c>
      <c r="D247" s="45">
        <v>39193</v>
      </c>
      <c r="E247" s="45">
        <v>2832814672</v>
      </c>
      <c r="F247" s="45">
        <v>142771475</v>
      </c>
      <c r="G247" s="45">
        <v>4588</v>
      </c>
      <c r="H247" s="45">
        <v>1236</v>
      </c>
      <c r="I247" s="45">
        <v>202122410</v>
      </c>
      <c r="J247" s="45">
        <v>2944791</v>
      </c>
      <c r="K247" s="45">
        <v>71976641</v>
      </c>
      <c r="L247" s="45">
        <v>481950700</v>
      </c>
      <c r="M247" s="45">
        <v>13494000</v>
      </c>
      <c r="N247" s="45">
        <v>25808329</v>
      </c>
      <c r="O247" s="45">
        <v>70018970</v>
      </c>
      <c r="P247" s="45">
        <v>72329280</v>
      </c>
      <c r="Q247" s="45">
        <v>3916231268</v>
      </c>
      <c r="R247" s="45">
        <v>1838819</v>
      </c>
      <c r="S247" s="45">
        <v>494009</v>
      </c>
      <c r="T247" s="45">
        <v>495309502</v>
      </c>
      <c r="U247" s="45">
        <v>440185486</v>
      </c>
      <c r="V247" s="45">
        <v>116996837</v>
      </c>
      <c r="W247" s="45">
        <v>76418969</v>
      </c>
      <c r="X247" s="45">
        <v>1131243622</v>
      </c>
      <c r="Y247" s="45">
        <v>2784987646</v>
      </c>
      <c r="Z247" s="14" t="s">
        <v>335</v>
      </c>
      <c r="AA247" t="b">
        <f t="shared" si="3"/>
        <v>1</v>
      </c>
    </row>
    <row r="248" spans="1:27" ht="12.75">
      <c r="A248" t="s">
        <v>346</v>
      </c>
      <c r="B248" s="48" t="s">
        <v>347</v>
      </c>
      <c r="C248" s="45">
        <v>3763785000</v>
      </c>
      <c r="D248" s="45">
        <v>17544</v>
      </c>
      <c r="E248" s="45">
        <v>1182896005</v>
      </c>
      <c r="F248" s="45">
        <v>47450905</v>
      </c>
      <c r="G248" s="45">
        <v>1619</v>
      </c>
      <c r="H248" s="45">
        <v>412</v>
      </c>
      <c r="I248" s="45">
        <v>102513393</v>
      </c>
      <c r="J248" s="45">
        <v>1125424</v>
      </c>
      <c r="K248" s="45">
        <v>31094559</v>
      </c>
      <c r="L248" s="45">
        <v>207610000</v>
      </c>
      <c r="M248" s="45">
        <v>9670300</v>
      </c>
      <c r="N248" s="45">
        <v>10542426</v>
      </c>
      <c r="O248" s="45">
        <v>38078372</v>
      </c>
      <c r="P248" s="45">
        <v>52739670</v>
      </c>
      <c r="Q248" s="45">
        <v>1683721054</v>
      </c>
      <c r="R248" s="45">
        <v>403855</v>
      </c>
      <c r="S248" s="45">
        <v>134371</v>
      </c>
      <c r="T248" s="45">
        <v>217222522</v>
      </c>
      <c r="U248" s="45">
        <v>191973539</v>
      </c>
      <c r="V248" s="45">
        <v>43205801</v>
      </c>
      <c r="W248" s="45">
        <v>39905219</v>
      </c>
      <c r="X248" s="45">
        <v>492845307</v>
      </c>
      <c r="Y248" s="45">
        <v>1190875747</v>
      </c>
      <c r="Z248" s="14" t="s">
        <v>347</v>
      </c>
      <c r="AA248" t="b">
        <f t="shared" si="3"/>
        <v>1</v>
      </c>
    </row>
    <row r="249" spans="1:27" ht="12.75">
      <c r="A249" t="s">
        <v>544</v>
      </c>
      <c r="B249" s="48" t="s">
        <v>545</v>
      </c>
      <c r="C249" s="45">
        <v>20511501800</v>
      </c>
      <c r="D249" s="45">
        <v>86578</v>
      </c>
      <c r="E249" s="45">
        <v>6788689860</v>
      </c>
      <c r="F249" s="45">
        <v>403105051</v>
      </c>
      <c r="G249" s="45">
        <v>12259</v>
      </c>
      <c r="H249" s="45">
        <v>3429</v>
      </c>
      <c r="I249" s="45">
        <v>479469556</v>
      </c>
      <c r="J249" s="45">
        <v>7912058</v>
      </c>
      <c r="K249" s="45">
        <v>138174176</v>
      </c>
      <c r="L249" s="45">
        <v>1178287800</v>
      </c>
      <c r="M249" s="45">
        <v>17606900</v>
      </c>
      <c r="N249" s="45">
        <v>31065785</v>
      </c>
      <c r="O249" s="45">
        <v>159049657</v>
      </c>
      <c r="P249" s="45">
        <v>121873471</v>
      </c>
      <c r="Q249" s="45">
        <v>9325234314</v>
      </c>
      <c r="R249" s="45">
        <v>1862024</v>
      </c>
      <c r="S249" s="45">
        <v>236971</v>
      </c>
      <c r="T249" s="45">
        <v>1195476413</v>
      </c>
      <c r="U249" s="45">
        <v>1089894847</v>
      </c>
      <c r="V249" s="45">
        <v>259121820</v>
      </c>
      <c r="W249" s="45">
        <v>142472349</v>
      </c>
      <c r="X249" s="45">
        <v>2689064424</v>
      </c>
      <c r="Y249" s="45">
        <v>6636169890</v>
      </c>
      <c r="Z249" s="14" t="s">
        <v>545</v>
      </c>
      <c r="AA249" t="b">
        <f t="shared" si="3"/>
        <v>1</v>
      </c>
    </row>
    <row r="250" spans="1:27" ht="12.75">
      <c r="A250" t="s">
        <v>1</v>
      </c>
      <c r="B250" s="48" t="s">
        <v>0</v>
      </c>
      <c r="C250" s="45">
        <v>7700619400</v>
      </c>
      <c r="D250" s="45">
        <v>29046</v>
      </c>
      <c r="E250" s="45">
        <v>2408470920</v>
      </c>
      <c r="F250" s="45">
        <v>223785107</v>
      </c>
      <c r="G250" s="45">
        <v>5619</v>
      </c>
      <c r="H250" s="45">
        <v>1920</v>
      </c>
      <c r="I250" s="45">
        <v>164354853</v>
      </c>
      <c r="J250" s="45">
        <v>2830535</v>
      </c>
      <c r="K250" s="45">
        <v>42328184</v>
      </c>
      <c r="L250" s="45">
        <v>409660100</v>
      </c>
      <c r="M250" s="45">
        <v>12807700</v>
      </c>
      <c r="N250" s="45">
        <v>9551837</v>
      </c>
      <c r="O250" s="45">
        <v>43348846</v>
      </c>
      <c r="P250" s="45">
        <v>73161954</v>
      </c>
      <c r="Q250" s="45">
        <v>3390300036</v>
      </c>
      <c r="R250" s="45">
        <v>401120</v>
      </c>
      <c r="S250" s="45">
        <v>128229</v>
      </c>
      <c r="T250" s="45">
        <v>422370702</v>
      </c>
      <c r="U250" s="45">
        <v>356129539</v>
      </c>
      <c r="V250" s="45">
        <v>125339392</v>
      </c>
      <c r="W250" s="45">
        <v>63806481</v>
      </c>
      <c r="X250" s="45">
        <v>968175463</v>
      </c>
      <c r="Y250" s="45">
        <v>2422124573</v>
      </c>
      <c r="Z250" s="14" t="s">
        <v>0</v>
      </c>
      <c r="AA250" t="b">
        <f t="shared" si="3"/>
        <v>1</v>
      </c>
    </row>
    <row r="251" spans="1:27" ht="12.75">
      <c r="A251" t="s">
        <v>22</v>
      </c>
      <c r="B251" s="48" t="s">
        <v>23</v>
      </c>
      <c r="C251" s="45">
        <v>4425806900</v>
      </c>
      <c r="D251" s="45">
        <v>17130</v>
      </c>
      <c r="E251" s="45">
        <v>1401967837</v>
      </c>
      <c r="F251" s="45">
        <v>114715053</v>
      </c>
      <c r="G251" s="45">
        <v>3124</v>
      </c>
      <c r="H251" s="45">
        <v>989</v>
      </c>
      <c r="I251" s="45">
        <v>98937747</v>
      </c>
      <c r="J251" s="45">
        <v>1609148</v>
      </c>
      <c r="K251" s="45">
        <v>27982401</v>
      </c>
      <c r="L251" s="45">
        <v>239277100</v>
      </c>
      <c r="M251" s="45">
        <v>8269300</v>
      </c>
      <c r="N251" s="45">
        <v>9089143</v>
      </c>
      <c r="O251" s="45">
        <v>26264616</v>
      </c>
      <c r="P251" s="45">
        <v>44711244</v>
      </c>
      <c r="Q251" s="45">
        <v>1972823589</v>
      </c>
      <c r="R251" s="45">
        <v>313877</v>
      </c>
      <c r="S251" s="45">
        <v>51606</v>
      </c>
      <c r="T251" s="45">
        <v>247483498</v>
      </c>
      <c r="U251" s="45">
        <v>211621100</v>
      </c>
      <c r="V251" s="45">
        <v>77601623</v>
      </c>
      <c r="W251" s="45">
        <v>30583261</v>
      </c>
      <c r="X251" s="45">
        <v>567654965</v>
      </c>
      <c r="Y251" s="45">
        <v>1405168624</v>
      </c>
      <c r="Z251" s="14" t="s">
        <v>23</v>
      </c>
      <c r="AA251" t="b">
        <f t="shared" si="3"/>
        <v>1</v>
      </c>
    </row>
    <row r="252" spans="1:27" ht="12.75">
      <c r="A252" t="s">
        <v>60</v>
      </c>
      <c r="B252" s="48" t="s">
        <v>61</v>
      </c>
      <c r="C252" s="45">
        <v>36770056500</v>
      </c>
      <c r="D252" s="45">
        <v>145091</v>
      </c>
      <c r="E252" s="45">
        <v>11654228074</v>
      </c>
      <c r="F252" s="45">
        <v>1080686902</v>
      </c>
      <c r="G252" s="45">
        <v>26370</v>
      </c>
      <c r="H252" s="45">
        <v>9347</v>
      </c>
      <c r="I252" s="45">
        <v>1295352607</v>
      </c>
      <c r="J252" s="45">
        <v>11026472</v>
      </c>
      <c r="K252" s="45">
        <v>199320529</v>
      </c>
      <c r="L252" s="45">
        <v>2004074900</v>
      </c>
      <c r="M252" s="45">
        <v>54549000</v>
      </c>
      <c r="N252" s="45">
        <v>63312705</v>
      </c>
      <c r="O252" s="45">
        <v>247675440</v>
      </c>
      <c r="P252" s="45">
        <v>328725705</v>
      </c>
      <c r="Q252" s="45">
        <v>16938952334</v>
      </c>
      <c r="R252" s="45">
        <v>2814656</v>
      </c>
      <c r="S252" s="45">
        <v>357578</v>
      </c>
      <c r="T252" s="45">
        <v>2057916903</v>
      </c>
      <c r="U252" s="45">
        <v>1777298319</v>
      </c>
      <c r="V252" s="45">
        <v>475265654</v>
      </c>
      <c r="W252" s="45">
        <v>310416335</v>
      </c>
      <c r="X252" s="45">
        <v>4624069445</v>
      </c>
      <c r="Y252" s="45">
        <v>12314882889</v>
      </c>
      <c r="Z252" s="14" t="s">
        <v>61</v>
      </c>
      <c r="AA252" t="b">
        <f t="shared" si="3"/>
        <v>1</v>
      </c>
    </row>
    <row r="253" spans="1:27" ht="12.75">
      <c r="A253" t="s">
        <v>136</v>
      </c>
      <c r="B253" s="48" t="s">
        <v>137</v>
      </c>
      <c r="C253" s="45">
        <v>1462944000</v>
      </c>
      <c r="D253" s="45">
        <v>7109</v>
      </c>
      <c r="E253" s="45">
        <v>477503522</v>
      </c>
      <c r="F253" s="45">
        <v>12046923</v>
      </c>
      <c r="G253" s="45">
        <v>524</v>
      </c>
      <c r="H253" s="45">
        <v>95</v>
      </c>
      <c r="I253" s="45">
        <v>52533338</v>
      </c>
      <c r="J253" s="45">
        <v>401060</v>
      </c>
      <c r="K253" s="45">
        <v>11135474</v>
      </c>
      <c r="L253" s="45">
        <v>82913800</v>
      </c>
      <c r="M253" s="45">
        <v>3484300</v>
      </c>
      <c r="N253" s="45">
        <v>4941833</v>
      </c>
      <c r="O253" s="45">
        <v>13323954</v>
      </c>
      <c r="P253" s="45">
        <v>22811701</v>
      </c>
      <c r="Q253" s="45">
        <v>681095905</v>
      </c>
      <c r="R253" s="45">
        <v>53411</v>
      </c>
      <c r="S253" s="45">
        <v>31950</v>
      </c>
      <c r="T253" s="45">
        <v>86377439</v>
      </c>
      <c r="U253" s="45">
        <v>79601475</v>
      </c>
      <c r="V253" s="45">
        <v>15908696</v>
      </c>
      <c r="W253" s="45">
        <v>15959021</v>
      </c>
      <c r="X253" s="45">
        <v>197931992</v>
      </c>
      <c r="Y253" s="45">
        <v>483163913</v>
      </c>
      <c r="Z253" s="14" t="s">
        <v>137</v>
      </c>
      <c r="AA253" t="b">
        <f t="shared" si="3"/>
        <v>1</v>
      </c>
    </row>
    <row r="254" spans="1:27" ht="12.75">
      <c r="A254" t="s">
        <v>106</v>
      </c>
      <c r="B254" s="48" t="s">
        <v>107</v>
      </c>
      <c r="C254" s="45">
        <v>1257191000</v>
      </c>
      <c r="D254" s="45">
        <v>5824</v>
      </c>
      <c r="E254" s="45">
        <v>390940378</v>
      </c>
      <c r="F254" s="45">
        <v>18625197</v>
      </c>
      <c r="G254" s="45">
        <v>573</v>
      </c>
      <c r="H254" s="45">
        <v>155</v>
      </c>
      <c r="I254" s="45">
        <v>27142146</v>
      </c>
      <c r="J254" s="45">
        <v>619329</v>
      </c>
      <c r="K254" s="45">
        <v>11426299</v>
      </c>
      <c r="L254" s="45">
        <v>62382300</v>
      </c>
      <c r="M254" s="45">
        <v>3086800</v>
      </c>
      <c r="N254" s="45">
        <v>5162362</v>
      </c>
      <c r="O254" s="45">
        <v>12716841</v>
      </c>
      <c r="P254" s="45">
        <v>16104069</v>
      </c>
      <c r="Q254" s="45">
        <v>548205721</v>
      </c>
      <c r="R254" s="45">
        <v>200704</v>
      </c>
      <c r="S254" s="45">
        <v>39143</v>
      </c>
      <c r="T254" s="45">
        <v>65445415</v>
      </c>
      <c r="U254" s="45">
        <v>57879989</v>
      </c>
      <c r="V254" s="45">
        <v>17195009</v>
      </c>
      <c r="W254" s="45">
        <v>10942651</v>
      </c>
      <c r="X254" s="45">
        <v>151702911</v>
      </c>
      <c r="Y254" s="45">
        <v>396502810</v>
      </c>
      <c r="Z254" s="14" t="s">
        <v>107</v>
      </c>
      <c r="AA254" t="b">
        <f t="shared" si="3"/>
        <v>1</v>
      </c>
    </row>
    <row r="255" spans="1:27" ht="12.75">
      <c r="A255" t="s">
        <v>120</v>
      </c>
      <c r="B255" s="48" t="s">
        <v>121</v>
      </c>
      <c r="C255" s="45">
        <v>2170489300</v>
      </c>
      <c r="D255" s="45">
        <v>9845</v>
      </c>
      <c r="E255" s="45">
        <v>683698906</v>
      </c>
      <c r="F255" s="45">
        <v>24187674</v>
      </c>
      <c r="G255" s="45">
        <v>963</v>
      </c>
      <c r="H255" s="45">
        <v>201</v>
      </c>
      <c r="I255" s="45">
        <v>59141409</v>
      </c>
      <c r="J255" s="45">
        <v>600494</v>
      </c>
      <c r="K255" s="45">
        <v>18579223</v>
      </c>
      <c r="L255" s="45">
        <v>127399500</v>
      </c>
      <c r="M255" s="45">
        <v>4189600</v>
      </c>
      <c r="N255" s="45">
        <v>5772864</v>
      </c>
      <c r="O255" s="45">
        <v>17919849</v>
      </c>
      <c r="P255" s="45">
        <v>27339858</v>
      </c>
      <c r="Q255" s="45">
        <v>968829377</v>
      </c>
      <c r="R255" s="45">
        <v>299123</v>
      </c>
      <c r="S255" s="45">
        <v>23470</v>
      </c>
      <c r="T255" s="45">
        <v>131555891</v>
      </c>
      <c r="U255" s="45">
        <v>116280904</v>
      </c>
      <c r="V255" s="45">
        <v>29366048</v>
      </c>
      <c r="W255" s="45">
        <v>19519243</v>
      </c>
      <c r="X255" s="45">
        <v>297044679</v>
      </c>
      <c r="Y255" s="45">
        <v>671784698</v>
      </c>
      <c r="Z255" s="14" t="s">
        <v>121</v>
      </c>
      <c r="AA255" t="b">
        <f t="shared" si="3"/>
        <v>1</v>
      </c>
    </row>
    <row r="256" spans="1:27" ht="12.75">
      <c r="A256" t="s">
        <v>96</v>
      </c>
      <c r="B256" s="48" t="s">
        <v>97</v>
      </c>
      <c r="C256" s="45">
        <v>1198612900</v>
      </c>
      <c r="D256" s="45">
        <v>6154</v>
      </c>
      <c r="E256" s="45">
        <v>383547694</v>
      </c>
      <c r="F256" s="45">
        <v>13452910</v>
      </c>
      <c r="G256" s="45">
        <v>445</v>
      </c>
      <c r="H256" s="45">
        <v>111</v>
      </c>
      <c r="I256" s="45">
        <v>23561299</v>
      </c>
      <c r="J256" s="45">
        <v>788081</v>
      </c>
      <c r="K256" s="45">
        <v>12808197</v>
      </c>
      <c r="L256" s="45">
        <v>59628800</v>
      </c>
      <c r="M256" s="45">
        <v>4359100</v>
      </c>
      <c r="N256" s="45">
        <v>4753045</v>
      </c>
      <c r="O256" s="45">
        <v>13119814</v>
      </c>
      <c r="P256" s="45">
        <v>19557171</v>
      </c>
      <c r="Q256" s="45">
        <v>535576111</v>
      </c>
      <c r="R256" s="45">
        <v>252659</v>
      </c>
      <c r="S256" s="45">
        <v>77710</v>
      </c>
      <c r="T256" s="45">
        <v>63947356</v>
      </c>
      <c r="U256" s="45">
        <v>58120027</v>
      </c>
      <c r="V256" s="45">
        <v>16360391</v>
      </c>
      <c r="W256" s="45">
        <v>10206542</v>
      </c>
      <c r="X256" s="45">
        <v>148964685</v>
      </c>
      <c r="Y256" s="45">
        <v>386611426</v>
      </c>
      <c r="Z256" s="14" t="s">
        <v>97</v>
      </c>
      <c r="AA256" t="b">
        <f t="shared" si="3"/>
        <v>1</v>
      </c>
    </row>
    <row r="257" spans="1:27" ht="12.75">
      <c r="A257" t="s">
        <v>2</v>
      </c>
      <c r="B257" s="48" t="s">
        <v>3</v>
      </c>
      <c r="C257" s="45">
        <v>6163574300</v>
      </c>
      <c r="D257" s="45">
        <v>21255</v>
      </c>
      <c r="E257" s="45">
        <v>1915416470</v>
      </c>
      <c r="F257" s="45">
        <v>219297440</v>
      </c>
      <c r="G257" s="45">
        <v>5157</v>
      </c>
      <c r="H257" s="45">
        <v>1912</v>
      </c>
      <c r="I257" s="45">
        <v>185471534</v>
      </c>
      <c r="J257" s="45">
        <v>2866212</v>
      </c>
      <c r="K257" s="45">
        <v>46483297</v>
      </c>
      <c r="L257" s="45">
        <v>321915800</v>
      </c>
      <c r="M257" s="45">
        <v>14244700</v>
      </c>
      <c r="N257" s="45">
        <v>11367130</v>
      </c>
      <c r="O257" s="45">
        <v>40050682</v>
      </c>
      <c r="P257" s="45">
        <v>81727030</v>
      </c>
      <c r="Q257" s="45">
        <v>2838840295</v>
      </c>
      <c r="R257" s="45">
        <v>648701</v>
      </c>
      <c r="S257" s="45">
        <v>71555</v>
      </c>
      <c r="T257" s="45">
        <v>336081570</v>
      </c>
      <c r="U257" s="45">
        <v>279581764</v>
      </c>
      <c r="V257" s="45">
        <v>117066584</v>
      </c>
      <c r="W257" s="45">
        <v>58392200</v>
      </c>
      <c r="X257" s="45">
        <v>791842374</v>
      </c>
      <c r="Y257" s="45">
        <v>2046997921</v>
      </c>
      <c r="Z257" s="14" t="s">
        <v>3</v>
      </c>
      <c r="AA257" t="b">
        <f t="shared" si="3"/>
        <v>1</v>
      </c>
    </row>
    <row r="258" spans="1:27" ht="12.75">
      <c r="A258" t="s">
        <v>441</v>
      </c>
      <c r="B258" s="48" t="s">
        <v>442</v>
      </c>
      <c r="C258" s="45">
        <v>988364500</v>
      </c>
      <c r="D258" s="45">
        <v>5284</v>
      </c>
      <c r="E258" s="45">
        <v>330376042</v>
      </c>
      <c r="F258" s="45">
        <v>7432242</v>
      </c>
      <c r="G258" s="45">
        <v>297</v>
      </c>
      <c r="H258" s="45">
        <v>65</v>
      </c>
      <c r="I258" s="45">
        <v>24476200</v>
      </c>
      <c r="J258" s="45">
        <v>261236</v>
      </c>
      <c r="K258" s="45">
        <v>5782451</v>
      </c>
      <c r="L258" s="45">
        <v>54355500</v>
      </c>
      <c r="M258" s="45">
        <v>2284800</v>
      </c>
      <c r="N258" s="45">
        <v>2953750</v>
      </c>
      <c r="O258" s="45">
        <v>11549540</v>
      </c>
      <c r="P258" s="45">
        <v>18910489</v>
      </c>
      <c r="Q258" s="45">
        <v>458382250</v>
      </c>
      <c r="R258" s="45">
        <v>1911</v>
      </c>
      <c r="S258" s="45">
        <v>17131</v>
      </c>
      <c r="T258" s="45">
        <v>56625681</v>
      </c>
      <c r="U258" s="45">
        <v>53278442</v>
      </c>
      <c r="V258" s="45">
        <v>8977043</v>
      </c>
      <c r="W258" s="45">
        <v>9529067</v>
      </c>
      <c r="X258" s="45">
        <v>128429275</v>
      </c>
      <c r="Y258" s="45">
        <v>329952975</v>
      </c>
      <c r="Z258" s="14" t="s">
        <v>442</v>
      </c>
      <c r="AA258" t="b">
        <f t="shared" si="3"/>
        <v>1</v>
      </c>
    </row>
    <row r="259" spans="1:27" ht="12.75">
      <c r="A259" t="s">
        <v>318</v>
      </c>
      <c r="B259" s="48" t="s">
        <v>319</v>
      </c>
      <c r="C259" s="45">
        <v>2486013800</v>
      </c>
      <c r="D259" s="45">
        <v>12274</v>
      </c>
      <c r="E259" s="45">
        <v>786766794</v>
      </c>
      <c r="F259" s="45">
        <v>22163082</v>
      </c>
      <c r="G259" s="45">
        <v>980</v>
      </c>
      <c r="H259" s="45">
        <v>184</v>
      </c>
      <c r="I259" s="45">
        <v>91886531</v>
      </c>
      <c r="J259" s="45">
        <v>969761</v>
      </c>
      <c r="K259" s="45">
        <v>19581924</v>
      </c>
      <c r="L259" s="45">
        <v>138880800</v>
      </c>
      <c r="M259" s="45">
        <v>8423200</v>
      </c>
      <c r="N259" s="45">
        <v>9404995</v>
      </c>
      <c r="O259" s="45">
        <v>29313415</v>
      </c>
      <c r="P259" s="45">
        <v>39678311</v>
      </c>
      <c r="Q259" s="45">
        <v>1147068813</v>
      </c>
      <c r="R259" s="45">
        <v>140639</v>
      </c>
      <c r="S259" s="45">
        <v>75382</v>
      </c>
      <c r="T259" s="45">
        <v>147247439</v>
      </c>
      <c r="U259" s="45">
        <v>130767817</v>
      </c>
      <c r="V259" s="45">
        <v>27960060</v>
      </c>
      <c r="W259" s="45">
        <v>24801091</v>
      </c>
      <c r="X259" s="45">
        <v>330992428</v>
      </c>
      <c r="Y259" s="45">
        <v>816076385</v>
      </c>
      <c r="Z259" s="14" t="s">
        <v>319</v>
      </c>
      <c r="AA259" t="b">
        <f t="shared" si="3"/>
        <v>1</v>
      </c>
    </row>
    <row r="260" spans="1:27" ht="12.75">
      <c r="A260" t="s">
        <v>262</v>
      </c>
      <c r="B260" s="48" t="s">
        <v>263</v>
      </c>
      <c r="C260" s="45">
        <v>10241016500</v>
      </c>
      <c r="D260" s="45">
        <v>44846</v>
      </c>
      <c r="E260" s="45">
        <v>3097721152</v>
      </c>
      <c r="F260" s="45">
        <v>186370442</v>
      </c>
      <c r="G260" s="45">
        <v>5864</v>
      </c>
      <c r="H260" s="45">
        <v>1566</v>
      </c>
      <c r="I260" s="45">
        <v>354578302</v>
      </c>
      <c r="J260" s="45">
        <v>6399681</v>
      </c>
      <c r="K260" s="45">
        <v>86984258</v>
      </c>
      <c r="L260" s="45">
        <v>565548300</v>
      </c>
      <c r="M260" s="45">
        <v>19122400</v>
      </c>
      <c r="N260" s="45">
        <v>28747762</v>
      </c>
      <c r="O260" s="45">
        <v>77328861</v>
      </c>
      <c r="P260" s="45">
        <v>102741346</v>
      </c>
      <c r="Q260" s="45">
        <v>4525542504</v>
      </c>
      <c r="R260" s="45">
        <v>2725425</v>
      </c>
      <c r="S260" s="45">
        <v>583249</v>
      </c>
      <c r="T260" s="45">
        <v>584486256</v>
      </c>
      <c r="U260" s="45">
        <v>488607529</v>
      </c>
      <c r="V260" s="45">
        <v>146474223</v>
      </c>
      <c r="W260" s="45">
        <v>101133446</v>
      </c>
      <c r="X260" s="45">
        <v>1324010128</v>
      </c>
      <c r="Y260" s="45">
        <v>3201532376</v>
      </c>
      <c r="Z260" s="14" t="s">
        <v>263</v>
      </c>
      <c r="AA260" t="b">
        <f t="shared" si="3"/>
        <v>1</v>
      </c>
    </row>
    <row r="261" spans="1:27" ht="12.75">
      <c r="A261" t="s">
        <v>44</v>
      </c>
      <c r="B261" s="48" t="s">
        <v>45</v>
      </c>
      <c r="C261" s="45">
        <v>2520649800</v>
      </c>
      <c r="D261" s="45">
        <v>7755</v>
      </c>
      <c r="E261" s="45">
        <v>803038642</v>
      </c>
      <c r="F261" s="45">
        <v>134480928</v>
      </c>
      <c r="G261" s="45">
        <v>2249</v>
      </c>
      <c r="H261" s="45">
        <v>1018</v>
      </c>
      <c r="I261" s="45">
        <v>103541052</v>
      </c>
      <c r="J261" s="45">
        <v>2156465</v>
      </c>
      <c r="K261" s="45">
        <v>16393761</v>
      </c>
      <c r="L261" s="45">
        <v>114296300</v>
      </c>
      <c r="M261" s="45">
        <v>5468200</v>
      </c>
      <c r="N261" s="45">
        <v>2752649</v>
      </c>
      <c r="O261" s="45">
        <v>15812346</v>
      </c>
      <c r="P261" s="45">
        <v>38312743</v>
      </c>
      <c r="Q261" s="45">
        <v>1236253086</v>
      </c>
      <c r="R261" s="45">
        <v>191869</v>
      </c>
      <c r="S261" s="45">
        <v>134689</v>
      </c>
      <c r="T261" s="45">
        <v>119737551</v>
      </c>
      <c r="U261" s="45">
        <v>101772452</v>
      </c>
      <c r="V261" s="45">
        <v>52723872</v>
      </c>
      <c r="W261" s="45">
        <v>29279225</v>
      </c>
      <c r="X261" s="45">
        <v>303839658</v>
      </c>
      <c r="Y261" s="45">
        <v>932413428</v>
      </c>
      <c r="Z261" s="14" t="s">
        <v>45</v>
      </c>
      <c r="AA261" t="b">
        <f t="shared" si="3"/>
        <v>1</v>
      </c>
    </row>
    <row r="262" spans="1:27" ht="12.75">
      <c r="A262" t="s">
        <v>194</v>
      </c>
      <c r="B262" s="48" t="s">
        <v>195</v>
      </c>
      <c r="C262" s="45">
        <v>7313845000</v>
      </c>
      <c r="D262" s="45">
        <v>23910</v>
      </c>
      <c r="E262" s="45">
        <v>2112499604</v>
      </c>
      <c r="F262" s="45">
        <v>365969353</v>
      </c>
      <c r="G262" s="45">
        <v>6006</v>
      </c>
      <c r="H262" s="45">
        <v>2732</v>
      </c>
      <c r="I262" s="45">
        <v>432735390</v>
      </c>
      <c r="J262" s="45">
        <v>8184924</v>
      </c>
      <c r="K262" s="45">
        <v>69396455</v>
      </c>
      <c r="L262" s="45">
        <v>320298300</v>
      </c>
      <c r="M262" s="45">
        <v>14715700</v>
      </c>
      <c r="N262" s="45">
        <v>12718942</v>
      </c>
      <c r="O262" s="45">
        <v>51775434</v>
      </c>
      <c r="P262" s="45">
        <v>94247323</v>
      </c>
      <c r="Q262" s="45">
        <v>3482541425</v>
      </c>
      <c r="R262" s="45">
        <v>1388779</v>
      </c>
      <c r="S262" s="45">
        <v>195189</v>
      </c>
      <c r="T262" s="45">
        <v>334913197</v>
      </c>
      <c r="U262" s="45">
        <v>264156320</v>
      </c>
      <c r="V262" s="45">
        <v>154800945</v>
      </c>
      <c r="W262" s="45">
        <v>93249708</v>
      </c>
      <c r="X262" s="45">
        <v>848704138</v>
      </c>
      <c r="Y262" s="45">
        <v>2633837287</v>
      </c>
      <c r="Z262" s="14" t="s">
        <v>195</v>
      </c>
      <c r="AA262" t="b">
        <f t="shared" si="3"/>
        <v>1</v>
      </c>
    </row>
    <row r="263" spans="1:27" ht="12.75">
      <c r="A263" t="s">
        <v>130</v>
      </c>
      <c r="B263" s="48" t="s">
        <v>131</v>
      </c>
      <c r="C263" s="45">
        <v>4312894700</v>
      </c>
      <c r="D263" s="45">
        <v>20200</v>
      </c>
      <c r="E263" s="45">
        <v>1387398669</v>
      </c>
      <c r="F263" s="45">
        <v>52132364</v>
      </c>
      <c r="G263" s="45">
        <v>1777</v>
      </c>
      <c r="H263" s="45">
        <v>405</v>
      </c>
      <c r="I263" s="45">
        <v>122917639</v>
      </c>
      <c r="J263" s="45">
        <v>1143109</v>
      </c>
      <c r="K263" s="45">
        <v>35029922</v>
      </c>
      <c r="L263" s="45">
        <v>242460000</v>
      </c>
      <c r="M263" s="45">
        <v>9215200</v>
      </c>
      <c r="N263" s="45">
        <v>13302665</v>
      </c>
      <c r="O263" s="45">
        <v>41781551</v>
      </c>
      <c r="P263" s="45">
        <v>58857068</v>
      </c>
      <c r="Q263" s="45">
        <v>1964238187</v>
      </c>
      <c r="R263" s="45">
        <v>306023</v>
      </c>
      <c r="S263" s="45">
        <v>57840</v>
      </c>
      <c r="T263" s="45">
        <v>251608039</v>
      </c>
      <c r="U263" s="45">
        <v>228905640</v>
      </c>
      <c r="V263" s="45">
        <v>49905048</v>
      </c>
      <c r="W263" s="45">
        <v>46676093</v>
      </c>
      <c r="X263" s="45">
        <v>577458683</v>
      </c>
      <c r="Y263" s="45">
        <v>1386779504</v>
      </c>
      <c r="Z263" s="14" t="s">
        <v>131</v>
      </c>
      <c r="AA263" t="b">
        <f t="shared" si="3"/>
        <v>1</v>
      </c>
    </row>
    <row r="264" spans="1:27" ht="12.75">
      <c r="A264" t="s">
        <v>540</v>
      </c>
      <c r="B264" s="48" t="s">
        <v>541</v>
      </c>
      <c r="C264" s="45">
        <v>1004751200</v>
      </c>
      <c r="D264" s="45">
        <v>5439</v>
      </c>
      <c r="E264" s="45">
        <v>338559476</v>
      </c>
      <c r="F264" s="45">
        <v>5313698</v>
      </c>
      <c r="G264" s="45">
        <v>284</v>
      </c>
      <c r="H264" s="45">
        <v>43</v>
      </c>
      <c r="I264" s="45">
        <v>14138932</v>
      </c>
      <c r="J264" s="45">
        <v>277312</v>
      </c>
      <c r="K264" s="45">
        <v>4929234</v>
      </c>
      <c r="L264" s="45">
        <v>55953000</v>
      </c>
      <c r="M264" s="45">
        <v>1861000</v>
      </c>
      <c r="N264" s="45">
        <v>3201850</v>
      </c>
      <c r="O264" s="45">
        <v>11105433</v>
      </c>
      <c r="P264" s="45">
        <v>11823327</v>
      </c>
      <c r="Q264" s="45">
        <v>447163262</v>
      </c>
      <c r="R264" s="45">
        <v>1761</v>
      </c>
      <c r="S264" s="45">
        <v>23000</v>
      </c>
      <c r="T264" s="45">
        <v>57791609</v>
      </c>
      <c r="U264" s="45">
        <v>53645751</v>
      </c>
      <c r="V264" s="45">
        <v>9399147</v>
      </c>
      <c r="W264" s="45">
        <v>5027828</v>
      </c>
      <c r="X264" s="45">
        <v>125889096</v>
      </c>
      <c r="Y264" s="45">
        <v>321274166</v>
      </c>
      <c r="Z264" s="14" t="s">
        <v>541</v>
      </c>
      <c r="AA264" t="b">
        <f t="shared" si="3"/>
        <v>1</v>
      </c>
    </row>
    <row r="265" spans="1:27" ht="12.75">
      <c r="A265" t="s">
        <v>172</v>
      </c>
      <c r="B265" s="48" t="s">
        <v>173</v>
      </c>
      <c r="C265" s="45">
        <v>2471652100</v>
      </c>
      <c r="D265" s="45">
        <v>12076</v>
      </c>
      <c r="E265" s="45">
        <v>802750892</v>
      </c>
      <c r="F265" s="45">
        <v>23420828</v>
      </c>
      <c r="G265" s="45">
        <v>889</v>
      </c>
      <c r="H265" s="45">
        <v>183</v>
      </c>
      <c r="I265" s="45">
        <v>67957324</v>
      </c>
      <c r="J265" s="45">
        <v>1030035</v>
      </c>
      <c r="K265" s="45">
        <v>19084298</v>
      </c>
      <c r="L265" s="45">
        <v>138593400</v>
      </c>
      <c r="M265" s="45">
        <v>5785600</v>
      </c>
      <c r="N265" s="45">
        <v>8514198</v>
      </c>
      <c r="O265" s="45">
        <v>26675184</v>
      </c>
      <c r="P265" s="45">
        <v>36752127</v>
      </c>
      <c r="Q265" s="45">
        <v>1130563886</v>
      </c>
      <c r="R265" s="45">
        <v>150998</v>
      </c>
      <c r="S265" s="45">
        <v>67433</v>
      </c>
      <c r="T265" s="45">
        <v>144326074</v>
      </c>
      <c r="U265" s="45">
        <v>134003230</v>
      </c>
      <c r="V265" s="45">
        <v>27576907</v>
      </c>
      <c r="W265" s="45">
        <v>24360809</v>
      </c>
      <c r="X265" s="45">
        <v>330485451</v>
      </c>
      <c r="Y265" s="45">
        <v>800078435</v>
      </c>
      <c r="Z265" s="14" t="s">
        <v>173</v>
      </c>
      <c r="AA265" t="b">
        <f t="shared" si="3"/>
        <v>1</v>
      </c>
    </row>
    <row r="266" spans="1:27" ht="12.75">
      <c r="A266" t="s">
        <v>524</v>
      </c>
      <c r="B266" s="48" t="s">
        <v>525</v>
      </c>
      <c r="C266" s="45">
        <v>845820400</v>
      </c>
      <c r="D266" s="45">
        <v>4401</v>
      </c>
      <c r="E266" s="45">
        <v>282501144</v>
      </c>
      <c r="F266" s="45">
        <v>6036900</v>
      </c>
      <c r="G266" s="45">
        <v>279</v>
      </c>
      <c r="H266" s="45">
        <v>51</v>
      </c>
      <c r="I266" s="45">
        <v>15296513</v>
      </c>
      <c r="J266" s="45">
        <v>169780</v>
      </c>
      <c r="K266" s="45">
        <v>4204964</v>
      </c>
      <c r="L266" s="45">
        <v>45748400</v>
      </c>
      <c r="M266" s="45">
        <v>2157000</v>
      </c>
      <c r="N266" s="45">
        <v>5574233</v>
      </c>
      <c r="O266" s="45">
        <v>7589309</v>
      </c>
      <c r="P266" s="45">
        <v>14133335</v>
      </c>
      <c r="Q266" s="45">
        <v>383411578</v>
      </c>
      <c r="R266" s="45">
        <v>1487</v>
      </c>
      <c r="S266" s="45">
        <v>20597</v>
      </c>
      <c r="T266" s="45">
        <v>47893542</v>
      </c>
      <c r="U266" s="45">
        <v>44920422</v>
      </c>
      <c r="V266" s="45">
        <v>7470120</v>
      </c>
      <c r="W266" s="45">
        <v>6023390</v>
      </c>
      <c r="X266" s="45">
        <v>106329558</v>
      </c>
      <c r="Y266" s="45">
        <v>277082020</v>
      </c>
      <c r="Z266" s="14" t="s">
        <v>525</v>
      </c>
      <c r="AA266" t="b">
        <f t="shared" si="3"/>
        <v>1</v>
      </c>
    </row>
    <row r="267" spans="1:27" ht="12.75">
      <c r="A267" t="s">
        <v>66</v>
      </c>
      <c r="B267" s="48" t="s">
        <v>67</v>
      </c>
      <c r="C267" s="45">
        <v>1375581800</v>
      </c>
      <c r="D267" s="45">
        <v>6775</v>
      </c>
      <c r="E267" s="45">
        <v>452553364</v>
      </c>
      <c r="F267" s="45">
        <v>10737732</v>
      </c>
      <c r="G267" s="45">
        <v>533</v>
      </c>
      <c r="H267" s="45">
        <v>90</v>
      </c>
      <c r="I267" s="45">
        <v>28582862</v>
      </c>
      <c r="J267" s="45">
        <v>308784</v>
      </c>
      <c r="K267" s="45">
        <v>12893108</v>
      </c>
      <c r="L267" s="45">
        <v>75220500</v>
      </c>
      <c r="M267" s="45">
        <v>3005600</v>
      </c>
      <c r="N267" s="45">
        <v>3977919</v>
      </c>
      <c r="O267" s="45">
        <v>11650244</v>
      </c>
      <c r="P267" s="45">
        <v>15334819</v>
      </c>
      <c r="Q267" s="45">
        <v>614264932</v>
      </c>
      <c r="R267" s="45">
        <v>200026</v>
      </c>
      <c r="S267" s="45">
        <v>44265</v>
      </c>
      <c r="T267" s="45">
        <v>78200291</v>
      </c>
      <c r="U267" s="45">
        <v>71999099</v>
      </c>
      <c r="V267" s="45">
        <v>18831004</v>
      </c>
      <c r="W267" s="45">
        <v>9731894</v>
      </c>
      <c r="X267" s="45">
        <v>179006579</v>
      </c>
      <c r="Y267" s="45">
        <v>435258353</v>
      </c>
      <c r="Z267" s="14" t="s">
        <v>67</v>
      </c>
      <c r="AA267" t="b">
        <f t="shared" si="3"/>
        <v>1</v>
      </c>
    </row>
    <row r="268" spans="1:27" ht="12.75">
      <c r="A268" t="s">
        <v>292</v>
      </c>
      <c r="B268" s="48" t="s">
        <v>293</v>
      </c>
      <c r="C268" s="45">
        <v>1758841100</v>
      </c>
      <c r="D268" s="45">
        <v>8203</v>
      </c>
      <c r="E268" s="45">
        <v>564401769</v>
      </c>
      <c r="F268" s="45">
        <v>18580508</v>
      </c>
      <c r="G268" s="45">
        <v>748</v>
      </c>
      <c r="H268" s="45">
        <v>161</v>
      </c>
      <c r="I268" s="45">
        <v>38614829</v>
      </c>
      <c r="J268" s="45">
        <v>610090</v>
      </c>
      <c r="K268" s="45">
        <v>17636297</v>
      </c>
      <c r="L268" s="45">
        <v>102059500</v>
      </c>
      <c r="M268" s="45">
        <v>5057100</v>
      </c>
      <c r="N268" s="45">
        <v>5087871</v>
      </c>
      <c r="O268" s="45">
        <v>15902460</v>
      </c>
      <c r="P268" s="45">
        <v>26758427</v>
      </c>
      <c r="Q268" s="45">
        <v>794708851</v>
      </c>
      <c r="R268" s="45">
        <v>322544</v>
      </c>
      <c r="S268" s="45">
        <v>34819</v>
      </c>
      <c r="T268" s="45">
        <v>107097515</v>
      </c>
      <c r="U268" s="45">
        <v>95550540</v>
      </c>
      <c r="V268" s="45">
        <v>25149853</v>
      </c>
      <c r="W268" s="45">
        <v>17492248</v>
      </c>
      <c r="X268" s="45">
        <v>245647519</v>
      </c>
      <c r="Y268" s="45">
        <v>549061332</v>
      </c>
      <c r="Z268" s="14" t="s">
        <v>293</v>
      </c>
      <c r="AA268" t="b">
        <f aca="true" t="shared" si="4" ref="AA268:AA300">EXACT(B268,Z268)</f>
        <v>1</v>
      </c>
    </row>
    <row r="269" spans="1:27" ht="12.75">
      <c r="A269" t="s">
        <v>338</v>
      </c>
      <c r="B269" s="48" t="s">
        <v>339</v>
      </c>
      <c r="C269" s="45">
        <v>6137483300</v>
      </c>
      <c r="D269" s="45">
        <v>27627</v>
      </c>
      <c r="E269" s="45">
        <v>2030776961</v>
      </c>
      <c r="F269" s="45">
        <v>91333718</v>
      </c>
      <c r="G269" s="45">
        <v>3137</v>
      </c>
      <c r="H269" s="45">
        <v>795</v>
      </c>
      <c r="I269" s="45">
        <v>158201096</v>
      </c>
      <c r="J269" s="45">
        <v>1649943</v>
      </c>
      <c r="K269" s="45">
        <v>52235399</v>
      </c>
      <c r="L269" s="45">
        <v>336010500</v>
      </c>
      <c r="M269" s="45">
        <v>10311100</v>
      </c>
      <c r="N269" s="45">
        <v>18511718</v>
      </c>
      <c r="O269" s="45">
        <v>47029136</v>
      </c>
      <c r="P269" s="45">
        <v>44695616</v>
      </c>
      <c r="Q269" s="45">
        <v>2790755187</v>
      </c>
      <c r="R269" s="45">
        <v>847043</v>
      </c>
      <c r="S269" s="45">
        <v>83300</v>
      </c>
      <c r="T269" s="45">
        <v>346228108</v>
      </c>
      <c r="U269" s="45">
        <v>310699930</v>
      </c>
      <c r="V269" s="45">
        <v>79829009</v>
      </c>
      <c r="W269" s="45">
        <v>55468886</v>
      </c>
      <c r="X269" s="45">
        <v>793156276</v>
      </c>
      <c r="Y269" s="45">
        <v>1997598911</v>
      </c>
      <c r="Z269" s="14" t="s">
        <v>339</v>
      </c>
      <c r="AA269" t="b">
        <f t="shared" si="4"/>
        <v>1</v>
      </c>
    </row>
    <row r="270" spans="1:27" ht="12.75">
      <c r="A270" t="s">
        <v>538</v>
      </c>
      <c r="B270" s="48" t="s">
        <v>539</v>
      </c>
      <c r="C270" s="45">
        <v>1381733800</v>
      </c>
      <c r="D270" s="45">
        <v>6350</v>
      </c>
      <c r="E270" s="45">
        <v>461491781</v>
      </c>
      <c r="F270" s="45">
        <v>15942903</v>
      </c>
      <c r="G270" s="45">
        <v>686</v>
      </c>
      <c r="H270" s="45">
        <v>138</v>
      </c>
      <c r="I270" s="45">
        <v>27355366</v>
      </c>
      <c r="J270" s="45">
        <v>401587</v>
      </c>
      <c r="K270" s="45">
        <v>11592413</v>
      </c>
      <c r="L270" s="45">
        <v>78511000</v>
      </c>
      <c r="M270" s="45">
        <v>2259000</v>
      </c>
      <c r="N270" s="45">
        <v>3171000</v>
      </c>
      <c r="O270" s="45">
        <v>10707853</v>
      </c>
      <c r="P270" s="45">
        <v>11653201</v>
      </c>
      <c r="Q270" s="45">
        <v>623086104</v>
      </c>
      <c r="R270" s="45">
        <v>103185</v>
      </c>
      <c r="S270" s="45">
        <v>0</v>
      </c>
      <c r="T270" s="45">
        <v>80758520</v>
      </c>
      <c r="U270" s="45">
        <v>74331669</v>
      </c>
      <c r="V270" s="45">
        <v>17419776</v>
      </c>
      <c r="W270" s="45">
        <v>10147666</v>
      </c>
      <c r="X270" s="45">
        <v>182760816</v>
      </c>
      <c r="Y270" s="45">
        <v>440325288</v>
      </c>
      <c r="Z270" s="14" t="s">
        <v>539</v>
      </c>
      <c r="AA270" t="b">
        <f t="shared" si="4"/>
        <v>1</v>
      </c>
    </row>
    <row r="271" spans="1:27" ht="12.75">
      <c r="A271" t="s">
        <v>6</v>
      </c>
      <c r="B271" s="48" t="s">
        <v>7</v>
      </c>
      <c r="C271" s="45">
        <v>7978562300</v>
      </c>
      <c r="D271" s="45">
        <v>27076</v>
      </c>
      <c r="E271" s="45">
        <v>2583022201</v>
      </c>
      <c r="F271" s="45">
        <v>322606612</v>
      </c>
      <c r="G271" s="45">
        <v>6528</v>
      </c>
      <c r="H271" s="45">
        <v>2500</v>
      </c>
      <c r="I271" s="45">
        <v>321891622</v>
      </c>
      <c r="J271" s="45">
        <v>5258200</v>
      </c>
      <c r="K271" s="45">
        <v>66766732</v>
      </c>
      <c r="L271" s="45">
        <v>402209100</v>
      </c>
      <c r="M271" s="45">
        <v>21253100</v>
      </c>
      <c r="N271" s="45">
        <v>11053371</v>
      </c>
      <c r="O271" s="45">
        <v>50153313</v>
      </c>
      <c r="P271" s="45">
        <v>135626356</v>
      </c>
      <c r="Q271" s="45">
        <v>3919840607</v>
      </c>
      <c r="R271" s="45">
        <v>1266764</v>
      </c>
      <c r="S271" s="45">
        <v>311418</v>
      </c>
      <c r="T271" s="45">
        <v>423332104</v>
      </c>
      <c r="U271" s="45">
        <v>365548791</v>
      </c>
      <c r="V271" s="45">
        <v>171167542</v>
      </c>
      <c r="W271" s="45">
        <v>84056332</v>
      </c>
      <c r="X271" s="45">
        <v>1045682951</v>
      </c>
      <c r="Y271" s="45">
        <v>2874157656</v>
      </c>
      <c r="Z271" s="14" t="s">
        <v>7</v>
      </c>
      <c r="AA271" t="b">
        <f t="shared" si="4"/>
        <v>1</v>
      </c>
    </row>
    <row r="272" spans="1:27" ht="12.75">
      <c r="A272" t="s">
        <v>126</v>
      </c>
      <c r="B272" s="48" t="s">
        <v>127</v>
      </c>
      <c r="C272" s="45">
        <v>5754535100</v>
      </c>
      <c r="D272" s="45">
        <v>25219</v>
      </c>
      <c r="E272" s="45">
        <v>1826953642</v>
      </c>
      <c r="F272" s="45">
        <v>94004236</v>
      </c>
      <c r="G272" s="45">
        <v>2750</v>
      </c>
      <c r="H272" s="45">
        <v>741</v>
      </c>
      <c r="I272" s="45">
        <v>224076258</v>
      </c>
      <c r="J272" s="45">
        <v>1808162</v>
      </c>
      <c r="K272" s="45">
        <v>48253330</v>
      </c>
      <c r="L272" s="45">
        <v>328211000</v>
      </c>
      <c r="M272" s="45">
        <v>7935900</v>
      </c>
      <c r="N272" s="45">
        <v>16030073</v>
      </c>
      <c r="O272" s="45">
        <v>45421616</v>
      </c>
      <c r="P272" s="45">
        <v>46445365</v>
      </c>
      <c r="Q272" s="45">
        <v>2639139582</v>
      </c>
      <c r="R272" s="45">
        <v>856179</v>
      </c>
      <c r="S272" s="45">
        <v>14201</v>
      </c>
      <c r="T272" s="45">
        <v>336072978</v>
      </c>
      <c r="U272" s="45">
        <v>298250838</v>
      </c>
      <c r="V272" s="45">
        <v>75037355</v>
      </c>
      <c r="W272" s="45">
        <v>56287981</v>
      </c>
      <c r="X272" s="45">
        <v>766519532</v>
      </c>
      <c r="Y272" s="45">
        <v>1872620050</v>
      </c>
      <c r="Z272" s="14" t="s">
        <v>127</v>
      </c>
      <c r="AA272" t="b">
        <f t="shared" si="4"/>
        <v>1</v>
      </c>
    </row>
    <row r="273" spans="1:27" ht="12.75">
      <c r="A273" t="s">
        <v>170</v>
      </c>
      <c r="B273" s="48" t="s">
        <v>171</v>
      </c>
      <c r="C273" s="45">
        <v>5861825600</v>
      </c>
      <c r="D273" s="45">
        <v>28411</v>
      </c>
      <c r="E273" s="45">
        <v>1862754990</v>
      </c>
      <c r="F273" s="45">
        <v>74420558</v>
      </c>
      <c r="G273" s="45">
        <v>2355</v>
      </c>
      <c r="H273" s="45">
        <v>616</v>
      </c>
      <c r="I273" s="45">
        <v>149069732</v>
      </c>
      <c r="J273" s="45">
        <v>1536172</v>
      </c>
      <c r="K273" s="45">
        <v>47438535</v>
      </c>
      <c r="L273" s="45">
        <v>312211500</v>
      </c>
      <c r="M273" s="45">
        <v>10487700</v>
      </c>
      <c r="N273" s="45">
        <v>18709651</v>
      </c>
      <c r="O273" s="45">
        <v>54278353</v>
      </c>
      <c r="P273" s="45">
        <v>52126241</v>
      </c>
      <c r="Q273" s="45">
        <v>2583033432</v>
      </c>
      <c r="R273" s="45">
        <v>764660</v>
      </c>
      <c r="S273" s="45">
        <v>222372</v>
      </c>
      <c r="T273" s="45">
        <v>322587366</v>
      </c>
      <c r="U273" s="45">
        <v>288127711</v>
      </c>
      <c r="V273" s="45">
        <v>74957969</v>
      </c>
      <c r="W273" s="45">
        <v>57463950</v>
      </c>
      <c r="X273" s="45">
        <v>744124028</v>
      </c>
      <c r="Y273" s="45">
        <v>1838909404</v>
      </c>
      <c r="Z273" s="14" t="s">
        <v>171</v>
      </c>
      <c r="AA273" t="b">
        <f t="shared" si="4"/>
        <v>1</v>
      </c>
    </row>
    <row r="274" spans="1:27" ht="12.75">
      <c r="A274" t="s">
        <v>431</v>
      </c>
      <c r="B274" s="48" t="s">
        <v>432</v>
      </c>
      <c r="C274" s="45">
        <v>25373000500</v>
      </c>
      <c r="D274" s="45">
        <v>101990</v>
      </c>
      <c r="E274" s="45">
        <v>7798952233</v>
      </c>
      <c r="F274" s="45">
        <v>678888082</v>
      </c>
      <c r="G274" s="45">
        <v>17074</v>
      </c>
      <c r="H274" s="45">
        <v>5883</v>
      </c>
      <c r="I274" s="45">
        <v>558789150</v>
      </c>
      <c r="J274" s="45">
        <v>4913995</v>
      </c>
      <c r="K274" s="45">
        <v>159666263</v>
      </c>
      <c r="L274" s="45">
        <v>1350514200</v>
      </c>
      <c r="M274" s="45">
        <v>28049600</v>
      </c>
      <c r="N274" s="45">
        <v>35358275</v>
      </c>
      <c r="O274" s="45">
        <v>173389295</v>
      </c>
      <c r="P274" s="45">
        <v>173107532</v>
      </c>
      <c r="Q274" s="45">
        <v>10961628625</v>
      </c>
      <c r="R274" s="45">
        <v>2742228</v>
      </c>
      <c r="S274" s="45">
        <v>594957</v>
      </c>
      <c r="T274" s="45">
        <v>1378152234</v>
      </c>
      <c r="U274" s="45">
        <v>1140535629</v>
      </c>
      <c r="V274" s="45">
        <v>362904361</v>
      </c>
      <c r="W274" s="45">
        <v>188147830</v>
      </c>
      <c r="X274" s="45">
        <v>3073077239</v>
      </c>
      <c r="Y274" s="45">
        <v>7888551386</v>
      </c>
      <c r="Z274" s="14" t="s">
        <v>432</v>
      </c>
      <c r="AA274" t="b">
        <f t="shared" si="4"/>
        <v>1</v>
      </c>
    </row>
    <row r="275" spans="1:27" ht="12.75">
      <c r="A275" t="s">
        <v>148</v>
      </c>
      <c r="B275" s="48" t="s">
        <v>149</v>
      </c>
      <c r="C275" s="45">
        <v>14538768600</v>
      </c>
      <c r="D275" s="45">
        <v>61991</v>
      </c>
      <c r="E275" s="45">
        <v>4566238530</v>
      </c>
      <c r="F275" s="45">
        <v>288172758</v>
      </c>
      <c r="G275" s="45">
        <v>8459</v>
      </c>
      <c r="H275" s="45">
        <v>2493</v>
      </c>
      <c r="I275" s="45">
        <v>385308966</v>
      </c>
      <c r="J275" s="45">
        <v>5036799</v>
      </c>
      <c r="K275" s="45">
        <v>107315683</v>
      </c>
      <c r="L275" s="45">
        <v>816903500</v>
      </c>
      <c r="M275" s="45">
        <v>21180300</v>
      </c>
      <c r="N275" s="45">
        <v>43745134</v>
      </c>
      <c r="O275" s="45">
        <v>112026399</v>
      </c>
      <c r="P275" s="45">
        <v>144206990</v>
      </c>
      <c r="Q275" s="45">
        <v>6490135059</v>
      </c>
      <c r="R275" s="45">
        <v>1757727</v>
      </c>
      <c r="S275" s="45">
        <v>177138</v>
      </c>
      <c r="T275" s="45">
        <v>837838173</v>
      </c>
      <c r="U275" s="45">
        <v>726943940</v>
      </c>
      <c r="V275" s="45">
        <v>183378546</v>
      </c>
      <c r="W275" s="45">
        <v>145383387</v>
      </c>
      <c r="X275" s="45">
        <v>1895478911</v>
      </c>
      <c r="Y275" s="45">
        <v>4594656148</v>
      </c>
      <c r="Z275" s="14" t="s">
        <v>149</v>
      </c>
      <c r="AA275" t="b">
        <f t="shared" si="4"/>
        <v>1</v>
      </c>
    </row>
    <row r="276" spans="1:27" ht="12.75">
      <c r="A276" t="s">
        <v>86</v>
      </c>
      <c r="B276" s="48" t="s">
        <v>87</v>
      </c>
      <c r="C276" s="45">
        <v>573808200</v>
      </c>
      <c r="D276" s="45">
        <v>2871</v>
      </c>
      <c r="E276" s="45">
        <v>176417635</v>
      </c>
      <c r="F276" s="45">
        <v>5335992</v>
      </c>
      <c r="G276" s="45">
        <v>216</v>
      </c>
      <c r="H276" s="45">
        <v>37</v>
      </c>
      <c r="I276" s="45">
        <v>23320217</v>
      </c>
      <c r="J276" s="45">
        <v>227548</v>
      </c>
      <c r="K276" s="45">
        <v>4972868</v>
      </c>
      <c r="L276" s="45">
        <v>30906200</v>
      </c>
      <c r="M276" s="45">
        <v>2379600</v>
      </c>
      <c r="N276" s="45">
        <v>2520478</v>
      </c>
      <c r="O276" s="45">
        <v>6931716</v>
      </c>
      <c r="P276" s="45">
        <v>15377909</v>
      </c>
      <c r="Q276" s="45">
        <v>268390163</v>
      </c>
      <c r="R276" s="45">
        <v>34927</v>
      </c>
      <c r="S276" s="45">
        <v>14920</v>
      </c>
      <c r="T276" s="45">
        <v>33278498</v>
      </c>
      <c r="U276" s="45">
        <v>29443584</v>
      </c>
      <c r="V276" s="45">
        <v>6245797</v>
      </c>
      <c r="W276" s="45">
        <v>6805782</v>
      </c>
      <c r="X276" s="45">
        <v>75823508</v>
      </c>
      <c r="Y276" s="45">
        <v>192566655</v>
      </c>
      <c r="Z276" s="14" t="s">
        <v>87</v>
      </c>
      <c r="AA276" t="b">
        <f t="shared" si="4"/>
        <v>1</v>
      </c>
    </row>
    <row r="277" spans="1:27" ht="12.75">
      <c r="A277" t="s">
        <v>242</v>
      </c>
      <c r="B277" s="48" t="s">
        <v>243</v>
      </c>
      <c r="C277" s="45">
        <v>4950916000</v>
      </c>
      <c r="D277" s="45">
        <v>22257</v>
      </c>
      <c r="E277" s="45">
        <v>1509943848</v>
      </c>
      <c r="F277" s="45">
        <v>91572985</v>
      </c>
      <c r="G277" s="45">
        <v>2636</v>
      </c>
      <c r="H277" s="45">
        <v>779</v>
      </c>
      <c r="I277" s="45">
        <v>183966278</v>
      </c>
      <c r="J277" s="45">
        <v>2974516</v>
      </c>
      <c r="K277" s="45">
        <v>42147928</v>
      </c>
      <c r="L277" s="45">
        <v>254344600</v>
      </c>
      <c r="M277" s="45">
        <v>12119300</v>
      </c>
      <c r="N277" s="45">
        <v>18781115</v>
      </c>
      <c r="O277" s="45">
        <v>40634923</v>
      </c>
      <c r="P277" s="45">
        <v>67709243</v>
      </c>
      <c r="Q277" s="45">
        <v>2224194736</v>
      </c>
      <c r="R277" s="45">
        <v>1150360</v>
      </c>
      <c r="S277" s="45">
        <v>345697</v>
      </c>
      <c r="T277" s="45">
        <v>266393404</v>
      </c>
      <c r="U277" s="45">
        <v>225551153</v>
      </c>
      <c r="V277" s="45">
        <v>77680638</v>
      </c>
      <c r="W277" s="45">
        <v>50886320</v>
      </c>
      <c r="X277" s="45">
        <v>622007572</v>
      </c>
      <c r="Y277" s="45">
        <v>1602187164</v>
      </c>
      <c r="Z277" s="14" t="s">
        <v>243</v>
      </c>
      <c r="AA277" t="b">
        <f t="shared" si="4"/>
        <v>1</v>
      </c>
    </row>
    <row r="278" spans="1:27" ht="12.75">
      <c r="A278" t="s">
        <v>348</v>
      </c>
      <c r="B278" s="48" t="s">
        <v>349</v>
      </c>
      <c r="C278" s="45">
        <v>1858232700</v>
      </c>
      <c r="D278" s="45">
        <v>9320</v>
      </c>
      <c r="E278" s="45">
        <v>619352351</v>
      </c>
      <c r="F278" s="45">
        <v>21012251</v>
      </c>
      <c r="G278" s="45">
        <v>741</v>
      </c>
      <c r="H278" s="45">
        <v>185</v>
      </c>
      <c r="I278" s="45">
        <v>33963580</v>
      </c>
      <c r="J278" s="45">
        <v>626580</v>
      </c>
      <c r="K278" s="45">
        <v>15590321</v>
      </c>
      <c r="L278" s="45">
        <v>99838700</v>
      </c>
      <c r="M278" s="45">
        <v>3452400</v>
      </c>
      <c r="N278" s="45">
        <v>7729911</v>
      </c>
      <c r="O278" s="45">
        <v>17781287</v>
      </c>
      <c r="P278" s="45">
        <v>21759066</v>
      </c>
      <c r="Q278" s="45">
        <v>841106447</v>
      </c>
      <c r="R278" s="45">
        <v>121566</v>
      </c>
      <c r="S278" s="45">
        <v>102251</v>
      </c>
      <c r="T278" s="45">
        <v>103264616</v>
      </c>
      <c r="U278" s="45">
        <v>94989072</v>
      </c>
      <c r="V278" s="45">
        <v>23138394</v>
      </c>
      <c r="W278" s="45">
        <v>17647092</v>
      </c>
      <c r="X278" s="45">
        <v>239262991</v>
      </c>
      <c r="Y278" s="45">
        <v>601843456</v>
      </c>
      <c r="Z278" s="14" t="s">
        <v>349</v>
      </c>
      <c r="AA278" t="b">
        <f t="shared" si="4"/>
        <v>1</v>
      </c>
    </row>
    <row r="279" spans="1:27" ht="12.75">
      <c r="A279" t="s">
        <v>490</v>
      </c>
      <c r="B279" s="48" t="s">
        <v>491</v>
      </c>
      <c r="C279" s="45">
        <v>1590227400</v>
      </c>
      <c r="D279" s="45">
        <v>7886</v>
      </c>
      <c r="E279" s="45">
        <v>540975745</v>
      </c>
      <c r="F279" s="45">
        <v>13780791</v>
      </c>
      <c r="G279" s="45">
        <v>629</v>
      </c>
      <c r="H279" s="45">
        <v>104</v>
      </c>
      <c r="I279" s="45">
        <v>33147203</v>
      </c>
      <c r="J279" s="45">
        <v>311859</v>
      </c>
      <c r="K279" s="45">
        <v>5724356</v>
      </c>
      <c r="L279" s="45">
        <v>85958400</v>
      </c>
      <c r="M279" s="45">
        <v>3713700</v>
      </c>
      <c r="N279" s="45">
        <v>6689994</v>
      </c>
      <c r="O279" s="45">
        <v>18243139</v>
      </c>
      <c r="P279" s="45">
        <v>34216841</v>
      </c>
      <c r="Q279" s="45">
        <v>742762028</v>
      </c>
      <c r="R279" s="45">
        <v>0</v>
      </c>
      <c r="S279" s="45">
        <v>73476</v>
      </c>
      <c r="T279" s="45">
        <v>89649363</v>
      </c>
      <c r="U279" s="45">
        <v>83878498</v>
      </c>
      <c r="V279" s="45">
        <v>15755470</v>
      </c>
      <c r="W279" s="45">
        <v>10151854</v>
      </c>
      <c r="X279" s="45">
        <v>199508661</v>
      </c>
      <c r="Y279" s="45">
        <v>543253367</v>
      </c>
      <c r="Z279" s="14" t="s">
        <v>491</v>
      </c>
      <c r="AA279" t="b">
        <f t="shared" si="4"/>
        <v>1</v>
      </c>
    </row>
    <row r="280" spans="1:27" ht="12.75">
      <c r="A280" t="s">
        <v>512</v>
      </c>
      <c r="B280" s="48" t="s">
        <v>513</v>
      </c>
      <c r="C280" s="45">
        <v>1602069200</v>
      </c>
      <c r="D280" s="45">
        <v>7787</v>
      </c>
      <c r="E280" s="45">
        <v>531371261</v>
      </c>
      <c r="F280" s="45">
        <v>18005938</v>
      </c>
      <c r="G280" s="45">
        <v>601</v>
      </c>
      <c r="H280" s="45">
        <v>151</v>
      </c>
      <c r="I280" s="45">
        <v>44048144</v>
      </c>
      <c r="J280" s="45">
        <v>1414162</v>
      </c>
      <c r="K280" s="45">
        <v>14010921</v>
      </c>
      <c r="L280" s="45">
        <v>92138900</v>
      </c>
      <c r="M280" s="45">
        <v>5724000</v>
      </c>
      <c r="N280" s="45">
        <v>5543668</v>
      </c>
      <c r="O280" s="45">
        <v>18472372</v>
      </c>
      <c r="P280" s="45">
        <v>26891352</v>
      </c>
      <c r="Q280" s="45">
        <v>757620718</v>
      </c>
      <c r="R280" s="45">
        <v>218929</v>
      </c>
      <c r="S280" s="45">
        <v>72157</v>
      </c>
      <c r="T280" s="45">
        <v>97828608</v>
      </c>
      <c r="U280" s="45">
        <v>91365632</v>
      </c>
      <c r="V280" s="45">
        <v>22811515</v>
      </c>
      <c r="W280" s="45">
        <v>13686184</v>
      </c>
      <c r="X280" s="45">
        <v>225983025</v>
      </c>
      <c r="Y280" s="45">
        <v>531637693</v>
      </c>
      <c r="Z280" s="14" t="s">
        <v>513</v>
      </c>
      <c r="AA280" t="b">
        <f t="shared" si="4"/>
        <v>1</v>
      </c>
    </row>
    <row r="281" spans="1:27" ht="12.75">
      <c r="A281" t="s">
        <v>380</v>
      </c>
      <c r="B281" s="48" t="s">
        <v>381</v>
      </c>
      <c r="C281" s="45">
        <v>1278980100</v>
      </c>
      <c r="D281" s="45">
        <v>6726</v>
      </c>
      <c r="E281" s="45">
        <v>417857676</v>
      </c>
      <c r="F281" s="45">
        <v>8652506</v>
      </c>
      <c r="G281" s="45">
        <v>423</v>
      </c>
      <c r="H281" s="45">
        <v>73</v>
      </c>
      <c r="I281" s="45">
        <v>32595737</v>
      </c>
      <c r="J281" s="45">
        <v>640992</v>
      </c>
      <c r="K281" s="45">
        <v>15975995</v>
      </c>
      <c r="L281" s="45">
        <v>68830500</v>
      </c>
      <c r="M281" s="45">
        <v>2875100</v>
      </c>
      <c r="N281" s="45">
        <v>6616643</v>
      </c>
      <c r="O281" s="45">
        <v>14726046</v>
      </c>
      <c r="P281" s="45">
        <v>15664868</v>
      </c>
      <c r="Q281" s="45">
        <v>584436063</v>
      </c>
      <c r="R281" s="45">
        <v>303661</v>
      </c>
      <c r="S281" s="45">
        <v>30571</v>
      </c>
      <c r="T281" s="45">
        <v>71681107</v>
      </c>
      <c r="U281" s="45">
        <v>69152165</v>
      </c>
      <c r="V281" s="45">
        <v>17964255</v>
      </c>
      <c r="W281" s="45">
        <v>14644980</v>
      </c>
      <c r="X281" s="45">
        <v>173776739</v>
      </c>
      <c r="Y281" s="45">
        <v>410659324</v>
      </c>
      <c r="Z281" s="14" t="s">
        <v>381</v>
      </c>
      <c r="AA281" t="b">
        <f t="shared" si="4"/>
        <v>1</v>
      </c>
    </row>
    <row r="282" spans="1:27" ht="12.75">
      <c r="A282" t="s">
        <v>542</v>
      </c>
      <c r="B282" s="48" t="s">
        <v>543</v>
      </c>
      <c r="C282" s="45">
        <v>438829500</v>
      </c>
      <c r="D282" s="45">
        <v>2412</v>
      </c>
      <c r="E282" s="45">
        <v>146567280</v>
      </c>
      <c r="F282" s="45">
        <v>2538430</v>
      </c>
      <c r="G282" s="45">
        <v>132</v>
      </c>
      <c r="H282" s="45">
        <v>17</v>
      </c>
      <c r="I282" s="45">
        <v>12198552</v>
      </c>
      <c r="J282" s="45">
        <v>85644</v>
      </c>
      <c r="K282" s="45">
        <v>1393202</v>
      </c>
      <c r="L282" s="45">
        <v>22430300</v>
      </c>
      <c r="M282" s="45">
        <v>987900</v>
      </c>
      <c r="N282" s="45">
        <v>1659678</v>
      </c>
      <c r="O282" s="45">
        <v>3834030</v>
      </c>
      <c r="P282" s="45">
        <v>6666024</v>
      </c>
      <c r="Q282" s="45">
        <v>198361040</v>
      </c>
      <c r="R282" s="45">
        <v>0</v>
      </c>
      <c r="S282" s="45">
        <v>0</v>
      </c>
      <c r="T282" s="45">
        <v>23411975</v>
      </c>
      <c r="U282" s="45">
        <v>22053725</v>
      </c>
      <c r="V282" s="45">
        <v>3912870</v>
      </c>
      <c r="W282" s="45">
        <v>1799431</v>
      </c>
      <c r="X282" s="45">
        <v>51178001</v>
      </c>
      <c r="Y282" s="45">
        <v>147183039</v>
      </c>
      <c r="Z282" s="14" t="s">
        <v>543</v>
      </c>
      <c r="AA282" t="b">
        <f t="shared" si="4"/>
        <v>1</v>
      </c>
    </row>
    <row r="283" spans="1:27" ht="12.75">
      <c r="A283" t="s">
        <v>226</v>
      </c>
      <c r="B283" s="48" t="s">
        <v>227</v>
      </c>
      <c r="C283" s="45">
        <v>2160321800</v>
      </c>
      <c r="D283" s="45">
        <v>10414</v>
      </c>
      <c r="E283" s="45">
        <v>662748250</v>
      </c>
      <c r="F283" s="45">
        <v>22800264</v>
      </c>
      <c r="G283" s="45">
        <v>974</v>
      </c>
      <c r="H283" s="45">
        <v>194</v>
      </c>
      <c r="I283" s="45">
        <v>29118161</v>
      </c>
      <c r="J283" s="45">
        <v>587123</v>
      </c>
      <c r="K283" s="45">
        <v>19706307</v>
      </c>
      <c r="L283" s="45">
        <v>125053600</v>
      </c>
      <c r="M283" s="45">
        <v>4329300</v>
      </c>
      <c r="N283" s="45">
        <v>4007659</v>
      </c>
      <c r="O283" s="45">
        <v>16341598</v>
      </c>
      <c r="P283" s="45">
        <v>20253409</v>
      </c>
      <c r="Q283" s="45">
        <v>904945671</v>
      </c>
      <c r="R283" s="45">
        <v>381396</v>
      </c>
      <c r="S283" s="45">
        <v>139716</v>
      </c>
      <c r="T283" s="45">
        <v>129332912</v>
      </c>
      <c r="U283" s="45">
        <v>108925591</v>
      </c>
      <c r="V283" s="45">
        <v>38474176</v>
      </c>
      <c r="W283" s="45">
        <v>13808164</v>
      </c>
      <c r="X283" s="45">
        <v>291061955</v>
      </c>
      <c r="Y283" s="45">
        <v>613883716</v>
      </c>
      <c r="Z283" s="14" t="s">
        <v>227</v>
      </c>
      <c r="AA283" t="b">
        <f t="shared" si="4"/>
        <v>1</v>
      </c>
    </row>
    <row r="284" spans="1:27" ht="12.75">
      <c r="A284" t="s">
        <v>92</v>
      </c>
      <c r="B284" s="48" t="s">
        <v>93</v>
      </c>
      <c r="C284" s="45">
        <v>1834947400</v>
      </c>
      <c r="D284" s="45">
        <v>8743</v>
      </c>
      <c r="E284" s="45">
        <v>587174828</v>
      </c>
      <c r="F284" s="45">
        <v>21633013</v>
      </c>
      <c r="G284" s="45">
        <v>791</v>
      </c>
      <c r="H284" s="45">
        <v>190</v>
      </c>
      <c r="I284" s="45">
        <v>52476373</v>
      </c>
      <c r="J284" s="45">
        <v>1029044</v>
      </c>
      <c r="K284" s="45">
        <v>18600563</v>
      </c>
      <c r="L284" s="45">
        <v>100231700</v>
      </c>
      <c r="M284" s="45">
        <v>4200100</v>
      </c>
      <c r="N284" s="45">
        <v>5311922</v>
      </c>
      <c r="O284" s="45">
        <v>16746292</v>
      </c>
      <c r="P284" s="45">
        <v>24653459</v>
      </c>
      <c r="Q284" s="45">
        <v>832057294</v>
      </c>
      <c r="R284" s="45">
        <v>234553</v>
      </c>
      <c r="S284" s="45">
        <v>30538</v>
      </c>
      <c r="T284" s="45">
        <v>104405480</v>
      </c>
      <c r="U284" s="45">
        <v>92592501</v>
      </c>
      <c r="V284" s="45">
        <v>26733641</v>
      </c>
      <c r="W284" s="45">
        <v>18262912</v>
      </c>
      <c r="X284" s="45">
        <v>242259625</v>
      </c>
      <c r="Y284" s="45">
        <v>589797669</v>
      </c>
      <c r="Z284" s="14" t="s">
        <v>93</v>
      </c>
      <c r="AA284" t="b">
        <f t="shared" si="4"/>
        <v>1</v>
      </c>
    </row>
    <row r="285" spans="1:27" ht="12.75">
      <c r="A285" t="s">
        <v>144</v>
      </c>
      <c r="B285" s="48" t="s">
        <v>145</v>
      </c>
      <c r="C285" s="45">
        <v>2868266300</v>
      </c>
      <c r="D285" s="45">
        <v>11948</v>
      </c>
      <c r="E285" s="45">
        <v>896146363</v>
      </c>
      <c r="F285" s="45">
        <v>70363471</v>
      </c>
      <c r="G285" s="45">
        <v>1738</v>
      </c>
      <c r="H285" s="45">
        <v>534</v>
      </c>
      <c r="I285" s="45">
        <v>67007437</v>
      </c>
      <c r="J285" s="45">
        <v>984146</v>
      </c>
      <c r="K285" s="45">
        <v>25081668</v>
      </c>
      <c r="L285" s="45">
        <v>155491800</v>
      </c>
      <c r="M285" s="45">
        <v>5448000</v>
      </c>
      <c r="N285" s="45">
        <v>9942952</v>
      </c>
      <c r="O285" s="45">
        <v>23257213</v>
      </c>
      <c r="P285" s="45">
        <v>36965649</v>
      </c>
      <c r="Q285" s="45">
        <v>1290688699</v>
      </c>
      <c r="R285" s="45">
        <v>402285</v>
      </c>
      <c r="S285" s="45">
        <v>12501</v>
      </c>
      <c r="T285" s="45">
        <v>160899833</v>
      </c>
      <c r="U285" s="45">
        <v>138809887</v>
      </c>
      <c r="V285" s="45">
        <v>33565777</v>
      </c>
      <c r="W285" s="45">
        <v>31076296</v>
      </c>
      <c r="X285" s="45">
        <v>364766579</v>
      </c>
      <c r="Y285" s="45">
        <v>925922120</v>
      </c>
      <c r="Z285" s="14" t="s">
        <v>145</v>
      </c>
      <c r="AA285" t="b">
        <f t="shared" si="4"/>
        <v>1</v>
      </c>
    </row>
    <row r="286" spans="1:27" ht="12.75">
      <c r="A286" t="s">
        <v>452</v>
      </c>
      <c r="B286" s="48" t="s">
        <v>453</v>
      </c>
      <c r="C286" s="45">
        <v>1060014000</v>
      </c>
      <c r="D286" s="45">
        <v>5635</v>
      </c>
      <c r="E286" s="45">
        <v>354546377</v>
      </c>
      <c r="F286" s="45">
        <v>6334691</v>
      </c>
      <c r="G286" s="45">
        <v>306</v>
      </c>
      <c r="H286" s="45">
        <v>36</v>
      </c>
      <c r="I286" s="45">
        <v>17396502</v>
      </c>
      <c r="J286" s="45">
        <v>487031</v>
      </c>
      <c r="K286" s="45">
        <v>9753183</v>
      </c>
      <c r="L286" s="45">
        <v>59028500</v>
      </c>
      <c r="M286" s="45">
        <v>2081500</v>
      </c>
      <c r="N286" s="45">
        <v>3979324</v>
      </c>
      <c r="O286" s="45">
        <v>11755225</v>
      </c>
      <c r="P286" s="45">
        <v>9580768</v>
      </c>
      <c r="Q286" s="45">
        <v>474943101</v>
      </c>
      <c r="R286" s="45">
        <v>70316</v>
      </c>
      <c r="S286" s="45">
        <v>21930</v>
      </c>
      <c r="T286" s="45">
        <v>61075682</v>
      </c>
      <c r="U286" s="45">
        <v>58137615</v>
      </c>
      <c r="V286" s="45">
        <v>12920362</v>
      </c>
      <c r="W286" s="45">
        <v>10461708</v>
      </c>
      <c r="X286" s="45">
        <v>142687613</v>
      </c>
      <c r="Y286" s="45">
        <v>332255488</v>
      </c>
      <c r="Z286" s="14" t="s">
        <v>453</v>
      </c>
      <c r="AA286" t="b">
        <f t="shared" si="4"/>
        <v>1</v>
      </c>
    </row>
    <row r="287" spans="1:27" ht="12.75">
      <c r="A287" t="s">
        <v>54</v>
      </c>
      <c r="B287" s="48" t="s">
        <v>55</v>
      </c>
      <c r="C287" s="45">
        <v>1533242100</v>
      </c>
      <c r="D287" s="45">
        <v>6922</v>
      </c>
      <c r="E287" s="45">
        <v>506651050</v>
      </c>
      <c r="F287" s="45">
        <v>23671294</v>
      </c>
      <c r="G287" s="45">
        <v>851</v>
      </c>
      <c r="H287" s="45">
        <v>179</v>
      </c>
      <c r="I287" s="45">
        <v>31768073</v>
      </c>
      <c r="J287" s="45">
        <v>264461</v>
      </c>
      <c r="K287" s="45">
        <v>12679066</v>
      </c>
      <c r="L287" s="45">
        <v>83545000</v>
      </c>
      <c r="M287" s="45">
        <v>1825700</v>
      </c>
      <c r="N287" s="45">
        <v>3213330</v>
      </c>
      <c r="O287" s="45">
        <v>10974033</v>
      </c>
      <c r="P287" s="45">
        <v>9458152</v>
      </c>
      <c r="Q287" s="45">
        <v>684050159</v>
      </c>
      <c r="R287" s="45">
        <v>134104</v>
      </c>
      <c r="S287" s="45">
        <v>23418</v>
      </c>
      <c r="T287" s="45">
        <v>85333080</v>
      </c>
      <c r="U287" s="45">
        <v>75096311</v>
      </c>
      <c r="V287" s="45">
        <v>22105411</v>
      </c>
      <c r="W287" s="45">
        <v>12971625</v>
      </c>
      <c r="X287" s="45">
        <v>195663949</v>
      </c>
      <c r="Y287" s="45">
        <v>488386210</v>
      </c>
      <c r="Z287" s="14" t="s">
        <v>55</v>
      </c>
      <c r="AA287" t="b">
        <f t="shared" si="4"/>
        <v>1</v>
      </c>
    </row>
    <row r="288" spans="1:27" ht="12.75">
      <c r="A288" t="s">
        <v>566</v>
      </c>
      <c r="B288" s="48" t="s">
        <v>567</v>
      </c>
      <c r="C288" s="45">
        <v>1314052600</v>
      </c>
      <c r="D288" s="45">
        <v>6571</v>
      </c>
      <c r="E288" s="45">
        <v>428656243</v>
      </c>
      <c r="F288" s="45">
        <v>10448997</v>
      </c>
      <c r="G288" s="45">
        <v>508</v>
      </c>
      <c r="H288" s="45">
        <v>77</v>
      </c>
      <c r="I288" s="45">
        <v>18206173</v>
      </c>
      <c r="J288" s="45">
        <v>166108</v>
      </c>
      <c r="K288" s="45">
        <v>6036008</v>
      </c>
      <c r="L288" s="45">
        <v>72348300</v>
      </c>
      <c r="M288" s="45">
        <v>1808600</v>
      </c>
      <c r="N288" s="45">
        <v>2884076</v>
      </c>
      <c r="O288" s="45">
        <v>11291607</v>
      </c>
      <c r="P288" s="45">
        <v>11549031</v>
      </c>
      <c r="Q288" s="45">
        <v>563395143</v>
      </c>
      <c r="R288" s="45">
        <v>1774</v>
      </c>
      <c r="S288" s="45">
        <v>3490</v>
      </c>
      <c r="T288" s="45">
        <v>74136632</v>
      </c>
      <c r="U288" s="45">
        <v>66194886</v>
      </c>
      <c r="V288" s="45">
        <v>12342300</v>
      </c>
      <c r="W288" s="45">
        <v>7174626</v>
      </c>
      <c r="X288" s="45">
        <v>159853708</v>
      </c>
      <c r="Y288" s="45">
        <v>403541435</v>
      </c>
      <c r="Z288" s="14" t="s">
        <v>567</v>
      </c>
      <c r="AA288" t="b">
        <f t="shared" si="4"/>
        <v>1</v>
      </c>
    </row>
    <row r="289" spans="1:27" ht="12.75">
      <c r="A289" t="s">
        <v>250</v>
      </c>
      <c r="B289" s="48" t="s">
        <v>251</v>
      </c>
      <c r="C289" s="45">
        <v>7109987000</v>
      </c>
      <c r="D289" s="45">
        <v>30363</v>
      </c>
      <c r="E289" s="45">
        <v>2092034978</v>
      </c>
      <c r="F289" s="45">
        <v>162008090</v>
      </c>
      <c r="G289" s="45">
        <v>4228</v>
      </c>
      <c r="H289" s="45">
        <v>1347</v>
      </c>
      <c r="I289" s="45">
        <v>222417592</v>
      </c>
      <c r="J289" s="45">
        <v>3212305</v>
      </c>
      <c r="K289" s="45">
        <v>62038412</v>
      </c>
      <c r="L289" s="45">
        <v>370209400</v>
      </c>
      <c r="M289" s="45">
        <v>15040300</v>
      </c>
      <c r="N289" s="45">
        <v>16278970</v>
      </c>
      <c r="O289" s="45">
        <v>61805053</v>
      </c>
      <c r="P289" s="45">
        <v>77779420</v>
      </c>
      <c r="Q289" s="45">
        <v>3082824520</v>
      </c>
      <c r="R289" s="45">
        <v>1723131</v>
      </c>
      <c r="S289" s="45">
        <v>305313</v>
      </c>
      <c r="T289" s="45">
        <v>385147485</v>
      </c>
      <c r="U289" s="45">
        <v>312578674</v>
      </c>
      <c r="V289" s="45">
        <v>116178868</v>
      </c>
      <c r="W289" s="45">
        <v>73876637</v>
      </c>
      <c r="X289" s="45">
        <v>889810108</v>
      </c>
      <c r="Y289" s="45">
        <v>2193014412</v>
      </c>
      <c r="Z289" s="14" t="s">
        <v>251</v>
      </c>
      <c r="AA289" t="b">
        <f t="shared" si="4"/>
        <v>1</v>
      </c>
    </row>
    <row r="290" spans="1:27" ht="12.75">
      <c r="A290" t="s">
        <v>270</v>
      </c>
      <c r="B290" s="48" t="s">
        <v>271</v>
      </c>
      <c r="C290" s="45">
        <v>2386192200</v>
      </c>
      <c r="D290" s="45">
        <v>9361</v>
      </c>
      <c r="E290" s="45">
        <v>754884559</v>
      </c>
      <c r="F290" s="45">
        <v>63784135</v>
      </c>
      <c r="G290" s="45">
        <v>1741</v>
      </c>
      <c r="H290" s="45">
        <v>564</v>
      </c>
      <c r="I290" s="45">
        <v>66448308</v>
      </c>
      <c r="J290" s="45">
        <v>1906351</v>
      </c>
      <c r="K290" s="45">
        <v>24508805</v>
      </c>
      <c r="L290" s="45">
        <v>122189200</v>
      </c>
      <c r="M290" s="45">
        <v>6000900</v>
      </c>
      <c r="N290" s="45">
        <v>4512832</v>
      </c>
      <c r="O290" s="45">
        <v>19716952</v>
      </c>
      <c r="P290" s="45">
        <v>33597920</v>
      </c>
      <c r="Q290" s="45">
        <v>1097549962</v>
      </c>
      <c r="R290" s="45">
        <v>1041761</v>
      </c>
      <c r="S290" s="45">
        <v>668120</v>
      </c>
      <c r="T290" s="45">
        <v>128154847</v>
      </c>
      <c r="U290" s="45">
        <v>110414885</v>
      </c>
      <c r="V290" s="45">
        <v>46525277</v>
      </c>
      <c r="W290" s="45">
        <v>29299236</v>
      </c>
      <c r="X290" s="45">
        <v>316104126</v>
      </c>
      <c r="Y290" s="45">
        <v>781445836</v>
      </c>
      <c r="Z290" s="14" t="s">
        <v>271</v>
      </c>
      <c r="AA290" t="b">
        <f t="shared" si="4"/>
        <v>1</v>
      </c>
    </row>
    <row r="291" spans="1:27" ht="12.75">
      <c r="A291" t="s">
        <v>84</v>
      </c>
      <c r="B291" s="48" t="s">
        <v>85</v>
      </c>
      <c r="C291" s="45">
        <v>793641700</v>
      </c>
      <c r="D291" s="45">
        <v>4081</v>
      </c>
      <c r="E291" s="45">
        <v>251184003</v>
      </c>
      <c r="F291" s="45">
        <v>7685598</v>
      </c>
      <c r="G291" s="45">
        <v>294</v>
      </c>
      <c r="H291" s="45">
        <v>60</v>
      </c>
      <c r="I291" s="45">
        <v>18867159</v>
      </c>
      <c r="J291" s="45">
        <v>327116</v>
      </c>
      <c r="K291" s="45">
        <v>7480525</v>
      </c>
      <c r="L291" s="45">
        <v>42816600</v>
      </c>
      <c r="M291" s="45">
        <v>2779800</v>
      </c>
      <c r="N291" s="45">
        <v>4752195</v>
      </c>
      <c r="O291" s="45">
        <v>8023855</v>
      </c>
      <c r="P291" s="45">
        <v>16763065</v>
      </c>
      <c r="Q291" s="45">
        <v>360679916</v>
      </c>
      <c r="R291" s="45">
        <v>80362</v>
      </c>
      <c r="S291" s="45">
        <v>37128</v>
      </c>
      <c r="T291" s="45">
        <v>45575972</v>
      </c>
      <c r="U291" s="45">
        <v>40877290</v>
      </c>
      <c r="V291" s="45">
        <v>9969090</v>
      </c>
      <c r="W291" s="45">
        <v>7560976</v>
      </c>
      <c r="X291" s="45">
        <v>104100818</v>
      </c>
      <c r="Y291" s="45">
        <v>256579098</v>
      </c>
      <c r="Z291" s="14" t="s">
        <v>85</v>
      </c>
      <c r="AA291" t="b">
        <f t="shared" si="4"/>
        <v>1</v>
      </c>
    </row>
    <row r="292" spans="1:27" ht="12.75">
      <c r="A292" t="s">
        <v>408</v>
      </c>
      <c r="B292" s="50" t="s">
        <v>409</v>
      </c>
      <c r="C292" s="45">
        <v>23218018800</v>
      </c>
      <c r="D292" s="45">
        <v>100434</v>
      </c>
      <c r="E292" s="45">
        <v>7405986682</v>
      </c>
      <c r="F292" s="45">
        <v>460735026</v>
      </c>
      <c r="G292" s="45">
        <v>13249</v>
      </c>
      <c r="H292" s="45">
        <v>3868</v>
      </c>
      <c r="I292" s="45">
        <v>565029939</v>
      </c>
      <c r="J292" s="45">
        <v>17200113</v>
      </c>
      <c r="K292" s="45">
        <v>137194045</v>
      </c>
      <c r="L292" s="45">
        <v>1300743500</v>
      </c>
      <c r="M292" s="45">
        <v>31877500</v>
      </c>
      <c r="N292" s="45">
        <v>40020444</v>
      </c>
      <c r="O292" s="45">
        <v>156444890</v>
      </c>
      <c r="P292" s="45">
        <v>189386102</v>
      </c>
      <c r="Q292" s="45">
        <v>10304618241</v>
      </c>
      <c r="R292" s="45">
        <v>2066256</v>
      </c>
      <c r="S292" s="45">
        <v>303416</v>
      </c>
      <c r="T292" s="45">
        <v>1332182466</v>
      </c>
      <c r="U292" s="45">
        <v>1164943816</v>
      </c>
      <c r="V292" s="45">
        <v>288934705</v>
      </c>
      <c r="W292" s="45">
        <v>168111548</v>
      </c>
      <c r="X292" s="45">
        <v>2956542207</v>
      </c>
      <c r="Y292" s="45">
        <v>7348076034</v>
      </c>
      <c r="Z292" s="32" t="s">
        <v>409</v>
      </c>
      <c r="AA292" t="b">
        <f t="shared" si="4"/>
        <v>1</v>
      </c>
    </row>
    <row r="293" spans="1:27" ht="12.75">
      <c r="A293" t="s">
        <v>198</v>
      </c>
      <c r="B293" s="48" t="s">
        <v>199</v>
      </c>
      <c r="C293" s="45">
        <v>1405493600</v>
      </c>
      <c r="D293" s="45">
        <v>7132</v>
      </c>
      <c r="E293" s="45">
        <v>409426041</v>
      </c>
      <c r="F293" s="45">
        <v>13602413</v>
      </c>
      <c r="G293" s="45">
        <v>541</v>
      </c>
      <c r="H293" s="45">
        <v>102</v>
      </c>
      <c r="I293" s="45">
        <v>30682446</v>
      </c>
      <c r="J293" s="45">
        <v>753646</v>
      </c>
      <c r="K293" s="45">
        <v>14700879</v>
      </c>
      <c r="L293" s="45">
        <v>76538400</v>
      </c>
      <c r="M293" s="45">
        <v>3593100</v>
      </c>
      <c r="N293" s="45">
        <v>2941112</v>
      </c>
      <c r="O293" s="45">
        <v>12506120</v>
      </c>
      <c r="P293" s="45">
        <v>22997782</v>
      </c>
      <c r="Q293" s="45">
        <v>587741939</v>
      </c>
      <c r="R293" s="45">
        <v>300737</v>
      </c>
      <c r="S293" s="45">
        <v>74843</v>
      </c>
      <c r="T293" s="45">
        <v>80098396</v>
      </c>
      <c r="U293" s="45">
        <v>65604201</v>
      </c>
      <c r="V293" s="45">
        <v>22198142</v>
      </c>
      <c r="W293" s="45">
        <v>11314428</v>
      </c>
      <c r="X293" s="45">
        <v>179590747</v>
      </c>
      <c r="Y293" s="45">
        <v>408151192</v>
      </c>
      <c r="Z293" s="14" t="s">
        <v>199</v>
      </c>
      <c r="AA293" t="b">
        <f t="shared" si="4"/>
        <v>1</v>
      </c>
    </row>
    <row r="294" spans="1:27" ht="12.75">
      <c r="A294" t="s">
        <v>502</v>
      </c>
      <c r="B294" s="48" t="s">
        <v>503</v>
      </c>
      <c r="C294" s="45">
        <v>9666327000</v>
      </c>
      <c r="D294" s="45">
        <v>42793</v>
      </c>
      <c r="E294" s="45">
        <v>3168493580</v>
      </c>
      <c r="F294" s="45">
        <v>153066139</v>
      </c>
      <c r="G294" s="45">
        <v>5304</v>
      </c>
      <c r="H294" s="45">
        <v>1194</v>
      </c>
      <c r="I294" s="45">
        <v>216470156</v>
      </c>
      <c r="J294" s="45">
        <v>2461032</v>
      </c>
      <c r="K294" s="45">
        <v>65695065</v>
      </c>
      <c r="L294" s="45">
        <v>522800000</v>
      </c>
      <c r="M294" s="45">
        <v>13133800</v>
      </c>
      <c r="N294" s="45">
        <v>31239999</v>
      </c>
      <c r="O294" s="45">
        <v>107056337</v>
      </c>
      <c r="P294" s="45">
        <v>80296349</v>
      </c>
      <c r="Q294" s="45">
        <v>4360712457</v>
      </c>
      <c r="R294" s="45">
        <v>459968</v>
      </c>
      <c r="S294" s="45">
        <v>151000</v>
      </c>
      <c r="T294" s="45">
        <v>535793066</v>
      </c>
      <c r="U294" s="45">
        <v>475845605</v>
      </c>
      <c r="V294" s="45">
        <v>98638932</v>
      </c>
      <c r="W294" s="45">
        <v>79614820</v>
      </c>
      <c r="X294" s="45">
        <v>1190503391</v>
      </c>
      <c r="Y294" s="45">
        <v>3170209066</v>
      </c>
      <c r="Z294" s="14" t="s">
        <v>503</v>
      </c>
      <c r="AA294" t="b">
        <f t="shared" si="4"/>
        <v>1</v>
      </c>
    </row>
    <row r="295" spans="1:27" ht="12.75">
      <c r="A295" t="s">
        <v>518</v>
      </c>
      <c r="B295" s="48" t="s">
        <v>519</v>
      </c>
      <c r="C295" s="45">
        <v>10151039900</v>
      </c>
      <c r="D295" s="45">
        <v>45870</v>
      </c>
      <c r="E295" s="45">
        <v>3346493890</v>
      </c>
      <c r="F295" s="45">
        <v>140170228</v>
      </c>
      <c r="G295" s="45">
        <v>4939</v>
      </c>
      <c r="H295" s="45">
        <v>1252</v>
      </c>
      <c r="I295" s="45">
        <v>257530466</v>
      </c>
      <c r="J295" s="45">
        <v>4325272</v>
      </c>
      <c r="K295" s="45">
        <v>67879071</v>
      </c>
      <c r="L295" s="45">
        <v>568464600</v>
      </c>
      <c r="M295" s="45">
        <v>14111600</v>
      </c>
      <c r="N295" s="45">
        <v>25120114</v>
      </c>
      <c r="O295" s="45">
        <v>98789689</v>
      </c>
      <c r="P295" s="45">
        <v>80661147</v>
      </c>
      <c r="Q295" s="45">
        <v>4603546077</v>
      </c>
      <c r="R295" s="45">
        <v>1161968</v>
      </c>
      <c r="S295" s="45">
        <v>71027</v>
      </c>
      <c r="T295" s="45">
        <v>582432530</v>
      </c>
      <c r="U295" s="45">
        <v>529389652</v>
      </c>
      <c r="V295" s="45">
        <v>121441582</v>
      </c>
      <c r="W295" s="45">
        <v>86951363</v>
      </c>
      <c r="X295" s="45">
        <v>1321448122</v>
      </c>
      <c r="Y295" s="45">
        <v>3282097955</v>
      </c>
      <c r="Z295" s="14" t="s">
        <v>519</v>
      </c>
      <c r="AA295" t="b">
        <f t="shared" si="4"/>
        <v>1</v>
      </c>
    </row>
    <row r="296" spans="1:27" ht="12.75">
      <c r="A296" t="s">
        <v>4</v>
      </c>
      <c r="B296" s="48" t="s">
        <v>5</v>
      </c>
      <c r="C296" s="45">
        <v>8290037700</v>
      </c>
      <c r="D296" s="45">
        <v>28490</v>
      </c>
      <c r="E296" s="45">
        <v>2569522273</v>
      </c>
      <c r="F296" s="45">
        <v>327973660</v>
      </c>
      <c r="G296" s="45">
        <v>6688</v>
      </c>
      <c r="H296" s="45">
        <v>2678</v>
      </c>
      <c r="I296" s="45">
        <v>273973308</v>
      </c>
      <c r="J296" s="45">
        <v>4878293</v>
      </c>
      <c r="K296" s="45">
        <v>70700262</v>
      </c>
      <c r="L296" s="45">
        <v>411175200</v>
      </c>
      <c r="M296" s="45">
        <v>19653700</v>
      </c>
      <c r="N296" s="45">
        <v>10470095</v>
      </c>
      <c r="O296" s="45">
        <v>44818929</v>
      </c>
      <c r="P296" s="45">
        <v>110330621</v>
      </c>
      <c r="Q296" s="45">
        <v>3843496341</v>
      </c>
      <c r="R296" s="45">
        <v>1088887</v>
      </c>
      <c r="S296" s="45">
        <v>150638</v>
      </c>
      <c r="T296" s="45">
        <v>430734494</v>
      </c>
      <c r="U296" s="45">
        <v>358303411</v>
      </c>
      <c r="V296" s="45">
        <v>164730217</v>
      </c>
      <c r="W296" s="45">
        <v>91470683</v>
      </c>
      <c r="X296" s="45">
        <v>1046478330</v>
      </c>
      <c r="Y296" s="45">
        <v>2797018011</v>
      </c>
      <c r="Z296" s="14" t="s">
        <v>5</v>
      </c>
      <c r="AA296" t="b">
        <f t="shared" si="4"/>
        <v>1</v>
      </c>
    </row>
    <row r="297" spans="1:27" ht="12.75">
      <c r="A297" t="s">
        <v>64</v>
      </c>
      <c r="B297" s="48" t="s">
        <v>65</v>
      </c>
      <c r="C297" s="45">
        <v>3797607500</v>
      </c>
      <c r="D297" s="45">
        <v>16677</v>
      </c>
      <c r="E297" s="45">
        <v>1236010836</v>
      </c>
      <c r="F297" s="45">
        <v>58947383</v>
      </c>
      <c r="G297" s="45">
        <v>2461</v>
      </c>
      <c r="H297" s="45">
        <v>470</v>
      </c>
      <c r="I297" s="45">
        <v>89405777</v>
      </c>
      <c r="J297" s="45">
        <v>1585746</v>
      </c>
      <c r="K297" s="45">
        <v>36910084</v>
      </c>
      <c r="L297" s="45">
        <v>203822400</v>
      </c>
      <c r="M297" s="45">
        <v>8957300</v>
      </c>
      <c r="N297" s="45">
        <v>10843235</v>
      </c>
      <c r="O297" s="45">
        <v>37182139</v>
      </c>
      <c r="P297" s="45">
        <v>41290355</v>
      </c>
      <c r="Q297" s="45">
        <v>1724955255</v>
      </c>
      <c r="R297" s="45">
        <v>860459</v>
      </c>
      <c r="S297" s="45">
        <v>173860</v>
      </c>
      <c r="T297" s="45">
        <v>212728280</v>
      </c>
      <c r="U297" s="45">
        <v>189277088</v>
      </c>
      <c r="V297" s="45">
        <v>46747002</v>
      </c>
      <c r="W297" s="45">
        <v>25709974</v>
      </c>
      <c r="X297" s="45">
        <v>475496663</v>
      </c>
      <c r="Y297" s="45">
        <v>1249458592</v>
      </c>
      <c r="Z297" s="14" t="s">
        <v>65</v>
      </c>
      <c r="AA297" t="b">
        <f t="shared" si="4"/>
        <v>1</v>
      </c>
    </row>
    <row r="298" spans="1:27" ht="12.75">
      <c r="A298" t="s">
        <v>196</v>
      </c>
      <c r="B298" s="48" t="s">
        <v>197</v>
      </c>
      <c r="C298" s="45">
        <v>2116710600</v>
      </c>
      <c r="D298" s="45">
        <v>10310</v>
      </c>
      <c r="E298" s="45">
        <v>666752118</v>
      </c>
      <c r="F298" s="45">
        <v>21040407</v>
      </c>
      <c r="G298" s="45">
        <v>863</v>
      </c>
      <c r="H298" s="45">
        <v>169</v>
      </c>
      <c r="I298" s="45">
        <v>47330619</v>
      </c>
      <c r="J298" s="45">
        <v>661566</v>
      </c>
      <c r="K298" s="45">
        <v>16317857</v>
      </c>
      <c r="L298" s="45">
        <v>116677100</v>
      </c>
      <c r="M298" s="45">
        <v>5009900</v>
      </c>
      <c r="N298" s="45">
        <v>7496407</v>
      </c>
      <c r="O298" s="45">
        <v>19401122</v>
      </c>
      <c r="P298" s="45">
        <v>28093284</v>
      </c>
      <c r="Q298" s="45">
        <v>928780380</v>
      </c>
      <c r="R298" s="45">
        <v>117127</v>
      </c>
      <c r="S298" s="45">
        <v>55000</v>
      </c>
      <c r="T298" s="45">
        <v>121667009</v>
      </c>
      <c r="U298" s="45">
        <v>106628865</v>
      </c>
      <c r="V298" s="45">
        <v>27828919</v>
      </c>
      <c r="W298" s="45">
        <v>19126303</v>
      </c>
      <c r="X298" s="45">
        <v>275423223</v>
      </c>
      <c r="Y298" s="45">
        <v>653357157</v>
      </c>
      <c r="Z298" s="14" t="s">
        <v>197</v>
      </c>
      <c r="AA298" t="b">
        <f t="shared" si="4"/>
        <v>1</v>
      </c>
    </row>
    <row r="299" spans="1:27" ht="12.75">
      <c r="A299" t="s">
        <v>556</v>
      </c>
      <c r="B299" s="48" t="s">
        <v>557</v>
      </c>
      <c r="C299" s="45">
        <v>563539000</v>
      </c>
      <c r="D299" s="45">
        <v>3004</v>
      </c>
      <c r="E299" s="45">
        <v>185852921</v>
      </c>
      <c r="F299" s="45">
        <v>3392857</v>
      </c>
      <c r="G299" s="45">
        <v>176</v>
      </c>
      <c r="H299" s="45">
        <v>33</v>
      </c>
      <c r="I299" s="45">
        <v>8268670</v>
      </c>
      <c r="J299" s="45">
        <v>93165</v>
      </c>
      <c r="K299" s="45">
        <v>1825557</v>
      </c>
      <c r="L299" s="45">
        <v>28812600</v>
      </c>
      <c r="M299" s="45">
        <v>1356100</v>
      </c>
      <c r="N299" s="45">
        <v>2251463</v>
      </c>
      <c r="O299" s="45">
        <v>4768087</v>
      </c>
      <c r="P299" s="45">
        <v>11535458</v>
      </c>
      <c r="Q299" s="45">
        <v>248156878</v>
      </c>
      <c r="R299" s="45">
        <v>423</v>
      </c>
      <c r="S299" s="45">
        <v>0</v>
      </c>
      <c r="T299" s="45">
        <v>30155975</v>
      </c>
      <c r="U299" s="45">
        <v>27844353</v>
      </c>
      <c r="V299" s="45">
        <v>4978574</v>
      </c>
      <c r="W299" s="45">
        <v>3981866</v>
      </c>
      <c r="X299" s="45">
        <v>66961191</v>
      </c>
      <c r="Y299" s="45">
        <v>181195687</v>
      </c>
      <c r="Z299" s="14" t="s">
        <v>557</v>
      </c>
      <c r="AA299" t="b">
        <f t="shared" si="4"/>
        <v>1</v>
      </c>
    </row>
    <row r="300" spans="1:27" ht="12.75">
      <c r="A300" t="s">
        <v>560</v>
      </c>
      <c r="B300" s="48" t="s">
        <v>561</v>
      </c>
      <c r="C300" s="45">
        <v>712340500</v>
      </c>
      <c r="D300" s="45">
        <v>3796</v>
      </c>
      <c r="E300" s="45">
        <v>227382053</v>
      </c>
      <c r="F300" s="45">
        <v>5023559</v>
      </c>
      <c r="G300" s="45">
        <v>233</v>
      </c>
      <c r="H300" s="45">
        <v>34</v>
      </c>
      <c r="I300" s="45">
        <v>12398270</v>
      </c>
      <c r="J300" s="45">
        <v>138789</v>
      </c>
      <c r="K300" s="45">
        <v>3186586</v>
      </c>
      <c r="L300" s="45">
        <v>36995400</v>
      </c>
      <c r="M300" s="45">
        <v>1549800</v>
      </c>
      <c r="N300" s="45">
        <v>2825244</v>
      </c>
      <c r="O300" s="45">
        <v>6559129</v>
      </c>
      <c r="P300" s="45">
        <v>13588514</v>
      </c>
      <c r="Q300" s="45">
        <v>309647344</v>
      </c>
      <c r="R300" s="45">
        <v>82</v>
      </c>
      <c r="S300" s="45">
        <v>0</v>
      </c>
      <c r="T300" s="45">
        <v>38535436</v>
      </c>
      <c r="U300" s="45">
        <v>34924193</v>
      </c>
      <c r="V300" s="45">
        <v>6848711</v>
      </c>
      <c r="W300" s="45">
        <v>3729350</v>
      </c>
      <c r="X300" s="45">
        <v>84037772</v>
      </c>
      <c r="Y300" s="45">
        <v>225609572</v>
      </c>
      <c r="Z300" s="14" t="s">
        <v>561</v>
      </c>
      <c r="AA300" t="b">
        <f t="shared" si="4"/>
        <v>1</v>
      </c>
    </row>
  </sheetData>
  <sheetProtection/>
  <printOptions headings="1"/>
  <pageMargins left="0.7086614173228347" right="0.1968503937007874" top="0.984251968503937" bottom="0.984251968503937" header="0.5118110236220472" footer="0.5118110236220472"/>
  <pageSetup horizontalDpi="600" verticalDpi="600" orientation="landscape" pageOrder="overThenDown" paperSize="9" r:id="rId1"/>
  <headerFooter alignWithMargins="0">
    <oddFooter>&amp;L&amp;F   &amp;A&amp;RSida &amp;P(&amp;N)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scbolkl</cp:lastModifiedBy>
  <cp:lastPrinted>2012-01-03T08:56:28Z</cp:lastPrinted>
  <dcterms:created xsi:type="dcterms:W3CDTF">2004-02-02T13:01:05Z</dcterms:created>
  <dcterms:modified xsi:type="dcterms:W3CDTF">2013-01-09T09:31:04Z</dcterms:modified>
  <cp:category/>
  <cp:version/>
  <cp:contentType/>
  <cp:contentStatus/>
</cp:coreProperties>
</file>