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750" yWindow="120" windowWidth="12120" windowHeight="9120"/>
  </bookViews>
  <sheets>
    <sheet name="Blad1" sheetId="1" r:id="rId1"/>
    <sheet name="Blad2" sheetId="3" state="hidden" r:id="rId2"/>
  </sheets>
  <definedNames>
    <definedName name="_xlnm.Print_Area" localSheetId="0">Blad1!$B$1:$D$38</definedName>
    <definedName name="_xlnm.Print_Titles" localSheetId="1">Blad2!$B:$B</definedName>
  </definedNames>
  <calcPr calcId="145621"/>
</workbook>
</file>

<file path=xl/calcChain.xml><?xml version="1.0" encoding="utf-8"?>
<calcChain xmlns="http://schemas.openxmlformats.org/spreadsheetml/2006/main">
  <c r="C28" i="1" l="1"/>
  <c r="C30" i="1"/>
  <c r="C29" i="1"/>
  <c r="C27" i="1"/>
  <c r="AB12" i="3" l="1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0" i="1"/>
  <c r="C9" i="1"/>
  <c r="C6" i="1"/>
  <c r="AB11" i="3"/>
  <c r="C12" i="1"/>
  <c r="C11" i="1"/>
  <c r="C7" i="1"/>
</calcChain>
</file>

<file path=xl/sharedStrings.xml><?xml version="1.0" encoding="utf-8"?>
<sst xmlns="http://schemas.openxmlformats.org/spreadsheetml/2006/main" count="994" uniqueCount="676">
  <si>
    <t>Upplands Väsby</t>
  </si>
  <si>
    <t>0114</t>
  </si>
  <si>
    <t>0115</t>
  </si>
  <si>
    <t>Vallentuna</t>
  </si>
  <si>
    <t>0117</t>
  </si>
  <si>
    <t>Österåker</t>
  </si>
  <si>
    <t>0120</t>
  </si>
  <si>
    <t>Värmdö</t>
  </si>
  <si>
    <t>0123</t>
  </si>
  <si>
    <t>Järfälla</t>
  </si>
  <si>
    <t>0125</t>
  </si>
  <si>
    <t>Ekerö</t>
  </si>
  <si>
    <t>0126</t>
  </si>
  <si>
    <t>Huddinge</t>
  </si>
  <si>
    <t>0127</t>
  </si>
  <si>
    <t>Botkyrka</t>
  </si>
  <si>
    <t>0128</t>
  </si>
  <si>
    <t>Salem</t>
  </si>
  <si>
    <t>0136</t>
  </si>
  <si>
    <t>Haninge</t>
  </si>
  <si>
    <t>0138</t>
  </si>
  <si>
    <t>Tyresö</t>
  </si>
  <si>
    <t>0139</t>
  </si>
  <si>
    <t>Upplands-Bro</t>
  </si>
  <si>
    <t>0140</t>
  </si>
  <si>
    <t>Nykvarn</t>
  </si>
  <si>
    <t>0160</t>
  </si>
  <si>
    <t>Täby</t>
  </si>
  <si>
    <t>0162</t>
  </si>
  <si>
    <t>Danderyd</t>
  </si>
  <si>
    <t>0163</t>
  </si>
  <si>
    <t>Sollentuna</t>
  </si>
  <si>
    <t>0180</t>
  </si>
  <si>
    <t>Stockholm</t>
  </si>
  <si>
    <t>0181</t>
  </si>
  <si>
    <t>Södertälje</t>
  </si>
  <si>
    <t>0182</t>
  </si>
  <si>
    <t>Nacka</t>
  </si>
  <si>
    <t>0183</t>
  </si>
  <si>
    <t>Sundbyberg</t>
  </si>
  <si>
    <t>0184</t>
  </si>
  <si>
    <t>Solna</t>
  </si>
  <si>
    <t>0186</t>
  </si>
  <si>
    <t>Lidingö</t>
  </si>
  <si>
    <t>0187</t>
  </si>
  <si>
    <t>Vaxholm</t>
  </si>
  <si>
    <t>0188</t>
  </si>
  <si>
    <t>Norrtälje</t>
  </si>
  <si>
    <t>0191</t>
  </si>
  <si>
    <t>Sigtuna</t>
  </si>
  <si>
    <t>0192</t>
  </si>
  <si>
    <t>Nynäshamn</t>
  </si>
  <si>
    <t>0305</t>
  </si>
  <si>
    <t>Håbo</t>
  </si>
  <si>
    <t>0319</t>
  </si>
  <si>
    <t>Älvkarleby</t>
  </si>
  <si>
    <t>0330</t>
  </si>
  <si>
    <t>Knivsta</t>
  </si>
  <si>
    <t>0360</t>
  </si>
  <si>
    <t>Tierp</t>
  </si>
  <si>
    <t>0380</t>
  </si>
  <si>
    <t>Uppsala</t>
  </si>
  <si>
    <t>0381</t>
  </si>
  <si>
    <t>Enköping</t>
  </si>
  <si>
    <t>0382</t>
  </si>
  <si>
    <t>Östhammar</t>
  </si>
  <si>
    <t>0428</t>
  </si>
  <si>
    <t>Vingåker</t>
  </si>
  <si>
    <t>0461</t>
  </si>
  <si>
    <t>Gnesta</t>
  </si>
  <si>
    <t>0480</t>
  </si>
  <si>
    <t>Nyköping</t>
  </si>
  <si>
    <t>0481</t>
  </si>
  <si>
    <t>Oxelösund</t>
  </si>
  <si>
    <t>0482</t>
  </si>
  <si>
    <t>Flen</t>
  </si>
  <si>
    <t>0483</t>
  </si>
  <si>
    <t>Katrineholm</t>
  </si>
  <si>
    <t>0484</t>
  </si>
  <si>
    <t>Eskilstuna</t>
  </si>
  <si>
    <t>0486</t>
  </si>
  <si>
    <t>Strängnäs</t>
  </si>
  <si>
    <t>0488</t>
  </si>
  <si>
    <t>Trosa</t>
  </si>
  <si>
    <t>0509</t>
  </si>
  <si>
    <t>Ödeshög</t>
  </si>
  <si>
    <t>0512</t>
  </si>
  <si>
    <t>Ydre</t>
  </si>
  <si>
    <t>0513</t>
  </si>
  <si>
    <t>Kinda</t>
  </si>
  <si>
    <t>0560</t>
  </si>
  <si>
    <t>Boxholm</t>
  </si>
  <si>
    <t>0561</t>
  </si>
  <si>
    <t>Åtvidaberg</t>
  </si>
  <si>
    <t>0562</t>
  </si>
  <si>
    <t>Finspång</t>
  </si>
  <si>
    <t>0563</t>
  </si>
  <si>
    <t>Valdemarsvik</t>
  </si>
  <si>
    <t>0580</t>
  </si>
  <si>
    <t>Linköping</t>
  </si>
  <si>
    <t>0581</t>
  </si>
  <si>
    <t>Norrköping</t>
  </si>
  <si>
    <t>0582</t>
  </si>
  <si>
    <t>Söderköping</t>
  </si>
  <si>
    <t>0583</t>
  </si>
  <si>
    <t>Motala</t>
  </si>
  <si>
    <t>0584</t>
  </si>
  <si>
    <t>Vadstena</t>
  </si>
  <si>
    <t>0586</t>
  </si>
  <si>
    <t>Mjölby</t>
  </si>
  <si>
    <t>0604</t>
  </si>
  <si>
    <t>Aneby</t>
  </si>
  <si>
    <t>0617</t>
  </si>
  <si>
    <t>Gnosjö</t>
  </si>
  <si>
    <t>0642</t>
  </si>
  <si>
    <t>Mullsjö</t>
  </si>
  <si>
    <t>0643</t>
  </si>
  <si>
    <t>Habo</t>
  </si>
  <si>
    <t>0662</t>
  </si>
  <si>
    <t>Gislaved</t>
  </si>
  <si>
    <t>0665</t>
  </si>
  <si>
    <t>Vaggeryd</t>
  </si>
  <si>
    <t>0680</t>
  </si>
  <si>
    <t>Jönköping</t>
  </si>
  <si>
    <t>0682</t>
  </si>
  <si>
    <t>Nässjö</t>
  </si>
  <si>
    <t>0683</t>
  </si>
  <si>
    <t>Värnamo</t>
  </si>
  <si>
    <t>0684</t>
  </si>
  <si>
    <t>Sävsjö</t>
  </si>
  <si>
    <t>0685</t>
  </si>
  <si>
    <t>Vetlanda</t>
  </si>
  <si>
    <t>0686</t>
  </si>
  <si>
    <t>Eksjö</t>
  </si>
  <si>
    <t>0687</t>
  </si>
  <si>
    <t>Tranås</t>
  </si>
  <si>
    <t>0760</t>
  </si>
  <si>
    <t>Uppvidinge</t>
  </si>
  <si>
    <t>0761</t>
  </si>
  <si>
    <t>Lessebo</t>
  </si>
  <si>
    <t>0763</t>
  </si>
  <si>
    <t>Tingsryd</t>
  </si>
  <si>
    <t>0764</t>
  </si>
  <si>
    <t>Alvesta</t>
  </si>
  <si>
    <t>0765</t>
  </si>
  <si>
    <t>Älmhult</t>
  </si>
  <si>
    <t>0767</t>
  </si>
  <si>
    <t>Markaryd</t>
  </si>
  <si>
    <t>0780</t>
  </si>
  <si>
    <t>Växjö</t>
  </si>
  <si>
    <t>0781</t>
  </si>
  <si>
    <t>Ljungby</t>
  </si>
  <si>
    <t>0821</t>
  </si>
  <si>
    <t>Högsby</t>
  </si>
  <si>
    <t>0834</t>
  </si>
  <si>
    <t>Torsås</t>
  </si>
  <si>
    <t>0840</t>
  </si>
  <si>
    <t>Mörbylånga</t>
  </si>
  <si>
    <t>0860</t>
  </si>
  <si>
    <t>Hultsfred</t>
  </si>
  <si>
    <t>0861</t>
  </si>
  <si>
    <t>Mönsterås</t>
  </si>
  <si>
    <t>0862</t>
  </si>
  <si>
    <t>Emmaboda</t>
  </si>
  <si>
    <t>0880</t>
  </si>
  <si>
    <t>Kalmar</t>
  </si>
  <si>
    <t>0881</t>
  </si>
  <si>
    <t>Nybro</t>
  </si>
  <si>
    <t>0882</t>
  </si>
  <si>
    <t>Oskarshamn</t>
  </si>
  <si>
    <t>0883</t>
  </si>
  <si>
    <t>Västervik</t>
  </si>
  <si>
    <t>0884</t>
  </si>
  <si>
    <t>Vimmerby</t>
  </si>
  <si>
    <t>0885</t>
  </si>
  <si>
    <t>Borgholm</t>
  </si>
  <si>
    <t>0980</t>
  </si>
  <si>
    <t>Gotland</t>
  </si>
  <si>
    <t>1060</t>
  </si>
  <si>
    <t>Olofström</t>
  </si>
  <si>
    <t>1080</t>
  </si>
  <si>
    <t>Karlskrona</t>
  </si>
  <si>
    <t>1081</t>
  </si>
  <si>
    <t>Ronneby</t>
  </si>
  <si>
    <t>1082</t>
  </si>
  <si>
    <t>Karlshamn</t>
  </si>
  <si>
    <t>1083</t>
  </si>
  <si>
    <t>Sölvesborg</t>
  </si>
  <si>
    <t>1214</t>
  </si>
  <si>
    <t>Svalöv</t>
  </si>
  <si>
    <t>1230</t>
  </si>
  <si>
    <t>Staffanstorp</t>
  </si>
  <si>
    <t>1231</t>
  </si>
  <si>
    <t>Burlöv</t>
  </si>
  <si>
    <t>1233</t>
  </si>
  <si>
    <t>Vellinge</t>
  </si>
  <si>
    <t>1256</t>
  </si>
  <si>
    <t>Östra Göinge</t>
  </si>
  <si>
    <t>1257</t>
  </si>
  <si>
    <t>Örkelljunga</t>
  </si>
  <si>
    <t>1260</t>
  </si>
  <si>
    <t>Bjuv</t>
  </si>
  <si>
    <t>1261</t>
  </si>
  <si>
    <t>Kävlinge</t>
  </si>
  <si>
    <t>1262</t>
  </si>
  <si>
    <t>Lomma</t>
  </si>
  <si>
    <t>1263</t>
  </si>
  <si>
    <t>Svedala</t>
  </si>
  <si>
    <t>1264</t>
  </si>
  <si>
    <t>Skurup</t>
  </si>
  <si>
    <t>1265</t>
  </si>
  <si>
    <t>Sjöbo</t>
  </si>
  <si>
    <t>1266</t>
  </si>
  <si>
    <t>Hörby</t>
  </si>
  <si>
    <t>1267</t>
  </si>
  <si>
    <t>Höör</t>
  </si>
  <si>
    <t>1270</t>
  </si>
  <si>
    <t>Tomelilla</t>
  </si>
  <si>
    <t>1272</t>
  </si>
  <si>
    <t>Bromölla</t>
  </si>
  <si>
    <t>1273</t>
  </si>
  <si>
    <t>Osby</t>
  </si>
  <si>
    <t>1275</t>
  </si>
  <si>
    <t>Perstorp</t>
  </si>
  <si>
    <t>1276</t>
  </si>
  <si>
    <t>Klippan</t>
  </si>
  <si>
    <t>1277</t>
  </si>
  <si>
    <t>Åstorp</t>
  </si>
  <si>
    <t>1278</t>
  </si>
  <si>
    <t>Båstad</t>
  </si>
  <si>
    <t>1280</t>
  </si>
  <si>
    <t>Malmö</t>
  </si>
  <si>
    <t>1281</t>
  </si>
  <si>
    <t>Lund</t>
  </si>
  <si>
    <t>1282</t>
  </si>
  <si>
    <t>Landskrona</t>
  </si>
  <si>
    <t>1283</t>
  </si>
  <si>
    <t>Helsingborg</t>
  </si>
  <si>
    <t>1284</t>
  </si>
  <si>
    <t>Höganäs</t>
  </si>
  <si>
    <t>1285</t>
  </si>
  <si>
    <t>Eslöv</t>
  </si>
  <si>
    <t>1286</t>
  </si>
  <si>
    <t>Ystad</t>
  </si>
  <si>
    <t>1287</t>
  </si>
  <si>
    <t>Trelleborg</t>
  </si>
  <si>
    <t>1290</t>
  </si>
  <si>
    <t>Kristianstad</t>
  </si>
  <si>
    <t>1291</t>
  </si>
  <si>
    <t>Simrishamn</t>
  </si>
  <si>
    <t>1292</t>
  </si>
  <si>
    <t>Ängelholm</t>
  </si>
  <si>
    <t>1293</t>
  </si>
  <si>
    <t>Hässleholm</t>
  </si>
  <si>
    <t>1315</t>
  </si>
  <si>
    <t>Hylte</t>
  </si>
  <si>
    <t>1380</t>
  </si>
  <si>
    <t>Halmstad</t>
  </si>
  <si>
    <t>1381</t>
  </si>
  <si>
    <t>Laholm</t>
  </si>
  <si>
    <t>1382</t>
  </si>
  <si>
    <t>Falkenberg</t>
  </si>
  <si>
    <t>1383</t>
  </si>
  <si>
    <t>Varberg</t>
  </si>
  <si>
    <t>1384</t>
  </si>
  <si>
    <t>Kungsbacka</t>
  </si>
  <si>
    <t>1401</t>
  </si>
  <si>
    <t>Härryda</t>
  </si>
  <si>
    <t>1402</t>
  </si>
  <si>
    <t>Partille</t>
  </si>
  <si>
    <t>1407</t>
  </si>
  <si>
    <t>Öckerö</t>
  </si>
  <si>
    <t>1415</t>
  </si>
  <si>
    <t>Stenungsund</t>
  </si>
  <si>
    <t>1419</t>
  </si>
  <si>
    <t>Tjörn</t>
  </si>
  <si>
    <t>1421</t>
  </si>
  <si>
    <t>Orust</t>
  </si>
  <si>
    <t>1427</t>
  </si>
  <si>
    <t>Sotenäs</t>
  </si>
  <si>
    <t>1430</t>
  </si>
  <si>
    <t>Munkedal</t>
  </si>
  <si>
    <t>1435</t>
  </si>
  <si>
    <t>Tanum</t>
  </si>
  <si>
    <t>1438</t>
  </si>
  <si>
    <t>Dals-Ed</t>
  </si>
  <si>
    <t>1439</t>
  </si>
  <si>
    <t>Färgelanda</t>
  </si>
  <si>
    <t>1440</t>
  </si>
  <si>
    <t>Ale</t>
  </si>
  <si>
    <t>1441</t>
  </si>
  <si>
    <t>Lerum</t>
  </si>
  <si>
    <t>1442</t>
  </si>
  <si>
    <t>Vårgårda</t>
  </si>
  <si>
    <t>1443</t>
  </si>
  <si>
    <t>Bollebygd</t>
  </si>
  <si>
    <t>1444</t>
  </si>
  <si>
    <t>Grästorp</t>
  </si>
  <si>
    <t>1445</t>
  </si>
  <si>
    <t>Essunga</t>
  </si>
  <si>
    <t>1446</t>
  </si>
  <si>
    <t>Karlsborg</t>
  </si>
  <si>
    <t>1447</t>
  </si>
  <si>
    <t>Gullspång</t>
  </si>
  <si>
    <t>1452</t>
  </si>
  <si>
    <t>Tranemo</t>
  </si>
  <si>
    <t>1460</t>
  </si>
  <si>
    <t>Bengtsfors</t>
  </si>
  <si>
    <t>1461</t>
  </si>
  <si>
    <t>Mellerud</t>
  </si>
  <si>
    <t>1462</t>
  </si>
  <si>
    <t>Lilla Edet</t>
  </si>
  <si>
    <t>1463</t>
  </si>
  <si>
    <t>Mark</t>
  </si>
  <si>
    <t>1465</t>
  </si>
  <si>
    <t>Svenljunga</t>
  </si>
  <si>
    <t>1466</t>
  </si>
  <si>
    <t>Herrljunga</t>
  </si>
  <si>
    <t>1470</t>
  </si>
  <si>
    <t>Vara</t>
  </si>
  <si>
    <t>1471</t>
  </si>
  <si>
    <t>Götene</t>
  </si>
  <si>
    <t>1472</t>
  </si>
  <si>
    <t>Tibro</t>
  </si>
  <si>
    <t>1473</t>
  </si>
  <si>
    <t>Töreboda</t>
  </si>
  <si>
    <t>1480</t>
  </si>
  <si>
    <t>Göteborg</t>
  </si>
  <si>
    <t>1481</t>
  </si>
  <si>
    <t>Mölndal</t>
  </si>
  <si>
    <t>1482</t>
  </si>
  <si>
    <t>Kungälv</t>
  </si>
  <si>
    <t>1484</t>
  </si>
  <si>
    <t>Lysekil</t>
  </si>
  <si>
    <t>1485</t>
  </si>
  <si>
    <t>Uddevalla</t>
  </si>
  <si>
    <t>1486</t>
  </si>
  <si>
    <t>Strömstad</t>
  </si>
  <si>
    <t>1487</t>
  </si>
  <si>
    <t>Vänersborg</t>
  </si>
  <si>
    <t>1488</t>
  </si>
  <si>
    <t>Trollhättan</t>
  </si>
  <si>
    <t>1489</t>
  </si>
  <si>
    <t>Alingsås</t>
  </si>
  <si>
    <t>1490</t>
  </si>
  <si>
    <t>Borås</t>
  </si>
  <si>
    <t>1491</t>
  </si>
  <si>
    <t>Ulricehamn</t>
  </si>
  <si>
    <t>1492</t>
  </si>
  <si>
    <t>Åmål</t>
  </si>
  <si>
    <t>1493</t>
  </si>
  <si>
    <t>Mariestad</t>
  </si>
  <si>
    <t>1494</t>
  </si>
  <si>
    <t>Lidköping</t>
  </si>
  <si>
    <t>1495</t>
  </si>
  <si>
    <t>Skara</t>
  </si>
  <si>
    <t>1496</t>
  </si>
  <si>
    <t>Skövde</t>
  </si>
  <si>
    <t>1497</t>
  </si>
  <si>
    <t>Hjo</t>
  </si>
  <si>
    <t>1498</t>
  </si>
  <si>
    <t>Tidaholm</t>
  </si>
  <si>
    <t>1499</t>
  </si>
  <si>
    <t>Falköping</t>
  </si>
  <si>
    <t>1715</t>
  </si>
  <si>
    <t>Kil</t>
  </si>
  <si>
    <t>1730</t>
  </si>
  <si>
    <t>Eda</t>
  </si>
  <si>
    <t>1737</t>
  </si>
  <si>
    <t>Torsby</t>
  </si>
  <si>
    <t>1760</t>
  </si>
  <si>
    <t>Storfors</t>
  </si>
  <si>
    <t>1761</t>
  </si>
  <si>
    <t>Hammarö</t>
  </si>
  <si>
    <t>1762</t>
  </si>
  <si>
    <t>Munkfors</t>
  </si>
  <si>
    <t>1763</t>
  </si>
  <si>
    <t>Forshaga</t>
  </si>
  <si>
    <t>1764</t>
  </si>
  <si>
    <t>Grums</t>
  </si>
  <si>
    <t>1765</t>
  </si>
  <si>
    <t>Årjäng</t>
  </si>
  <si>
    <t>1766</t>
  </si>
  <si>
    <t>Sunne</t>
  </si>
  <si>
    <t>1780</t>
  </si>
  <si>
    <t>Karlstad</t>
  </si>
  <si>
    <t>1781</t>
  </si>
  <si>
    <t>Kristinehamn</t>
  </si>
  <si>
    <t>1782</t>
  </si>
  <si>
    <t>Filipstad</t>
  </si>
  <si>
    <t>1783</t>
  </si>
  <si>
    <t>Hagfors</t>
  </si>
  <si>
    <t>1784</t>
  </si>
  <si>
    <t>Arvika</t>
  </si>
  <si>
    <t>1785</t>
  </si>
  <si>
    <t>Säffle</t>
  </si>
  <si>
    <t>1814</t>
  </si>
  <si>
    <t>Lekeberg</t>
  </si>
  <si>
    <t>1860</t>
  </si>
  <si>
    <t>Laxå</t>
  </si>
  <si>
    <t>1861</t>
  </si>
  <si>
    <t>Hallsberg</t>
  </si>
  <si>
    <t>1862</t>
  </si>
  <si>
    <t>Degerfors</t>
  </si>
  <si>
    <t>1863</t>
  </si>
  <si>
    <t>Hällefors</t>
  </si>
  <si>
    <t>1864</t>
  </si>
  <si>
    <t>Ljusnarsberg</t>
  </si>
  <si>
    <t>1880</t>
  </si>
  <si>
    <t>Örebro</t>
  </si>
  <si>
    <t>1881</t>
  </si>
  <si>
    <t>Kumla</t>
  </si>
  <si>
    <t>1882</t>
  </si>
  <si>
    <t>Askersund</t>
  </si>
  <si>
    <t>1883</t>
  </si>
  <si>
    <t>Karlskoga</t>
  </si>
  <si>
    <t>1884</t>
  </si>
  <si>
    <t>Nora</t>
  </si>
  <si>
    <t>1885</t>
  </si>
  <si>
    <t>Lindesberg</t>
  </si>
  <si>
    <t>1904</t>
  </si>
  <si>
    <t>Skinnskatteberg</t>
  </si>
  <si>
    <t>1907</t>
  </si>
  <si>
    <t>Surahammar</t>
  </si>
  <si>
    <t>Heby</t>
  </si>
  <si>
    <t>1960</t>
  </si>
  <si>
    <t>Kungsör</t>
  </si>
  <si>
    <t>1961</t>
  </si>
  <si>
    <t>Hallstahammar</t>
  </si>
  <si>
    <t>1962</t>
  </si>
  <si>
    <t>Norberg</t>
  </si>
  <si>
    <t>1980</t>
  </si>
  <si>
    <t>Västerås</t>
  </si>
  <si>
    <t>1981</t>
  </si>
  <si>
    <t>Sala</t>
  </si>
  <si>
    <t>1982</t>
  </si>
  <si>
    <t>Fagersta</t>
  </si>
  <si>
    <t>1983</t>
  </si>
  <si>
    <t>Köping</t>
  </si>
  <si>
    <t>1984</t>
  </si>
  <si>
    <t>Arboga</t>
  </si>
  <si>
    <t>2021</t>
  </si>
  <si>
    <t>Vansbro</t>
  </si>
  <si>
    <t>2023</t>
  </si>
  <si>
    <t>2026</t>
  </si>
  <si>
    <t>Gagnef</t>
  </si>
  <si>
    <t>2029</t>
  </si>
  <si>
    <t>Leksand</t>
  </si>
  <si>
    <t>2031</t>
  </si>
  <si>
    <t>Rättvik</t>
  </si>
  <si>
    <t>2034</t>
  </si>
  <si>
    <t>Orsa</t>
  </si>
  <si>
    <t>2039</t>
  </si>
  <si>
    <t>Älvdalen</t>
  </si>
  <si>
    <t>2061</t>
  </si>
  <si>
    <t>Smedjebacken</t>
  </si>
  <si>
    <t>2062</t>
  </si>
  <si>
    <t>Mora</t>
  </si>
  <si>
    <t>2080</t>
  </si>
  <si>
    <t>Falun</t>
  </si>
  <si>
    <t>2081</t>
  </si>
  <si>
    <t>Borlänge</t>
  </si>
  <si>
    <t>2082</t>
  </si>
  <si>
    <t>Säter</t>
  </si>
  <si>
    <t>2083</t>
  </si>
  <si>
    <t>Hedemora</t>
  </si>
  <si>
    <t>2084</t>
  </si>
  <si>
    <t>Avesta</t>
  </si>
  <si>
    <t>2085</t>
  </si>
  <si>
    <t>Ludvika</t>
  </si>
  <si>
    <t>2101</t>
  </si>
  <si>
    <t>Ockelbo</t>
  </si>
  <si>
    <t>2104</t>
  </si>
  <si>
    <t>Hofors</t>
  </si>
  <si>
    <t>2121</t>
  </si>
  <si>
    <t>Ovanåker</t>
  </si>
  <si>
    <t>2132</t>
  </si>
  <si>
    <t>Nordanstig</t>
  </si>
  <si>
    <t>2161</t>
  </si>
  <si>
    <t>Ljusdal</t>
  </si>
  <si>
    <t>2180</t>
  </si>
  <si>
    <t>Gävle</t>
  </si>
  <si>
    <t>2181</t>
  </si>
  <si>
    <t>Sandviken</t>
  </si>
  <si>
    <t>2182</t>
  </si>
  <si>
    <t>Söderhamn</t>
  </si>
  <si>
    <t>2183</t>
  </si>
  <si>
    <t>Bollnäs</t>
  </si>
  <si>
    <t>2184</t>
  </si>
  <si>
    <t>Hudiksvall</t>
  </si>
  <si>
    <t>2260</t>
  </si>
  <si>
    <t>Ånge</t>
  </si>
  <si>
    <t>2262</t>
  </si>
  <si>
    <t>Timrå</t>
  </si>
  <si>
    <t>2280</t>
  </si>
  <si>
    <t>Härnösand</t>
  </si>
  <si>
    <t>2281</t>
  </si>
  <si>
    <t>Sundsvall</t>
  </si>
  <si>
    <t>2282</t>
  </si>
  <si>
    <t>Kramfors</t>
  </si>
  <si>
    <t>2283</t>
  </si>
  <si>
    <t>Sollefteå</t>
  </si>
  <si>
    <t>2284</t>
  </si>
  <si>
    <t>Örnsköldsvik</t>
  </si>
  <si>
    <t>2303</t>
  </si>
  <si>
    <t>Ragunda</t>
  </si>
  <si>
    <t>2305</t>
  </si>
  <si>
    <t>Bräcke</t>
  </si>
  <si>
    <t>2309</t>
  </si>
  <si>
    <t>Krokom</t>
  </si>
  <si>
    <t>2313</t>
  </si>
  <si>
    <t>Strömsund</t>
  </si>
  <si>
    <t>2321</t>
  </si>
  <si>
    <t>Åre</t>
  </si>
  <si>
    <t>2326</t>
  </si>
  <si>
    <t>Berg</t>
  </si>
  <si>
    <t>2361</t>
  </si>
  <si>
    <t>Härjedalen</t>
  </si>
  <si>
    <t>2380</t>
  </si>
  <si>
    <t>Östersund</t>
  </si>
  <si>
    <t>2401</t>
  </si>
  <si>
    <t>Nordmaling</t>
  </si>
  <si>
    <t>2403</t>
  </si>
  <si>
    <t>Bjurholm</t>
  </si>
  <si>
    <t>2404</t>
  </si>
  <si>
    <t>Vindeln</t>
  </si>
  <si>
    <t>2409</t>
  </si>
  <si>
    <t>Robertsfors</t>
  </si>
  <si>
    <t>2417</t>
  </si>
  <si>
    <t>Norsjö</t>
  </si>
  <si>
    <t>2418</t>
  </si>
  <si>
    <t>Malå</t>
  </si>
  <si>
    <t>2421</t>
  </si>
  <si>
    <t>Storuman</t>
  </si>
  <si>
    <t>2422</t>
  </si>
  <si>
    <t>Sorsele</t>
  </si>
  <si>
    <t>2425</t>
  </si>
  <si>
    <t>Dorotea</t>
  </si>
  <si>
    <t>2460</t>
  </si>
  <si>
    <t>Vännäs</t>
  </si>
  <si>
    <t>2462</t>
  </si>
  <si>
    <t>Vilhelmina</t>
  </si>
  <si>
    <t>2463</t>
  </si>
  <si>
    <t>Åsele</t>
  </si>
  <si>
    <t>2480</t>
  </si>
  <si>
    <t>Umeå</t>
  </si>
  <si>
    <t>2481</t>
  </si>
  <si>
    <t>Lycksele</t>
  </si>
  <si>
    <t>2482</t>
  </si>
  <si>
    <t>Skellefteå</t>
  </si>
  <si>
    <t>2505</t>
  </si>
  <si>
    <t>Arvidsjaur</t>
  </si>
  <si>
    <t>2506</t>
  </si>
  <si>
    <t>Arjeplog</t>
  </si>
  <si>
    <t>2510</t>
  </si>
  <si>
    <t>Jokkmokk</t>
  </si>
  <si>
    <t>2513</t>
  </si>
  <si>
    <t>Överkalix</t>
  </si>
  <si>
    <t>2514</t>
  </si>
  <si>
    <t>Kalix</t>
  </si>
  <si>
    <t>2518</t>
  </si>
  <si>
    <t>Övertorneå</t>
  </si>
  <si>
    <t>2521</t>
  </si>
  <si>
    <t>Pajala</t>
  </si>
  <si>
    <t>2523</t>
  </si>
  <si>
    <t>Gällivare</t>
  </si>
  <si>
    <t>2560</t>
  </si>
  <si>
    <t>Älvsbyn</t>
  </si>
  <si>
    <t>2580</t>
  </si>
  <si>
    <t>Luleå</t>
  </si>
  <si>
    <t>2581</t>
  </si>
  <si>
    <t>Piteå</t>
  </si>
  <si>
    <t>2582</t>
  </si>
  <si>
    <t>Boden</t>
  </si>
  <si>
    <t>2583</t>
  </si>
  <si>
    <t>Haparanda</t>
  </si>
  <si>
    <t>2584</t>
  </si>
  <si>
    <t>Kiruna</t>
  </si>
  <si>
    <t>Namn</t>
  </si>
  <si>
    <t>Ange kommun:</t>
  </si>
  <si>
    <t>0331</t>
  </si>
  <si>
    <t>Beskattnings-</t>
  </si>
  <si>
    <t>Antal inkomst-</t>
  </si>
  <si>
    <t>Kommunal</t>
  </si>
  <si>
    <t>Statlig skatt</t>
  </si>
  <si>
    <t>Statlig</t>
  </si>
  <si>
    <t>Allmän pensions-</t>
  </si>
  <si>
    <t>Begravnings-</t>
  </si>
  <si>
    <t>Avgift till</t>
  </si>
  <si>
    <t>Övriga</t>
  </si>
  <si>
    <t>Summa skatter</t>
  </si>
  <si>
    <t>Skatte-</t>
  </si>
  <si>
    <t>Slutlig skatt,</t>
  </si>
  <si>
    <t>bar förvärvs-</t>
  </si>
  <si>
    <t>tagare med be-</t>
  </si>
  <si>
    <t>inkomst-</t>
  </si>
  <si>
    <t>på förvärvs-</t>
  </si>
  <si>
    <t>tagare som</t>
  </si>
  <si>
    <t>tagare med skatt</t>
  </si>
  <si>
    <t>på inkomst</t>
  </si>
  <si>
    <t>fastighets-</t>
  </si>
  <si>
    <t>avgift på inkomst</t>
  </si>
  <si>
    <t>avgift</t>
  </si>
  <si>
    <t>Svenska</t>
  </si>
  <si>
    <t>skatter och</t>
  </si>
  <si>
    <r>
      <t>och avgifter (</t>
    </r>
    <r>
      <rPr>
        <b/>
        <sz val="10"/>
        <color indexed="8"/>
        <rFont val="Arial"/>
        <family val="2"/>
      </rPr>
      <t>före</t>
    </r>
  </si>
  <si>
    <t>reduktion</t>
  </si>
  <si>
    <t>reduktion,</t>
  </si>
  <si>
    <t>summa skatter</t>
  </si>
  <si>
    <t>inkomst</t>
  </si>
  <si>
    <t>skattningsbar</t>
  </si>
  <si>
    <t>skatt</t>
  </si>
  <si>
    <t>betalar statlig</t>
  </si>
  <si>
    <t>på inkomst över</t>
  </si>
  <si>
    <t>av kapital</t>
  </si>
  <si>
    <t>av anställning</t>
  </si>
  <si>
    <t>av annat förvärvs-</t>
  </si>
  <si>
    <t>kyrkan</t>
  </si>
  <si>
    <t>avgifter</t>
  </si>
  <si>
    <t>skattereduktion)</t>
  </si>
  <si>
    <t>för fastig-</t>
  </si>
  <si>
    <t>för sjö-</t>
  </si>
  <si>
    <t>för allmän</t>
  </si>
  <si>
    <t>för arbets-</t>
  </si>
  <si>
    <t>för under-</t>
  </si>
  <si>
    <t>för hus-</t>
  </si>
  <si>
    <t>totalt</t>
  </si>
  <si>
    <r>
      <t>och avgifter (</t>
    </r>
    <r>
      <rPr>
        <b/>
        <sz val="10"/>
        <color indexed="8"/>
        <rFont val="Arial"/>
        <family val="2"/>
      </rPr>
      <t>efter</t>
    </r>
  </si>
  <si>
    <t>förvärvsinkomst</t>
  </si>
  <si>
    <t>inkomstskatt</t>
  </si>
  <si>
    <t>övre skiktgräns</t>
  </si>
  <si>
    <t>arbete</t>
  </si>
  <si>
    <t>hetsavgift</t>
  </si>
  <si>
    <t>pensions-</t>
  </si>
  <si>
    <t>inkomster</t>
  </si>
  <si>
    <t>skott av</t>
  </si>
  <si>
    <t>hålls-</t>
  </si>
  <si>
    <t>större än noll kr</t>
  </si>
  <si>
    <t>kapital</t>
  </si>
  <si>
    <t>Kommunal inkomstskatt (till kommun och landsting)</t>
  </si>
  <si>
    <t>Statlig skatt på förvärvsinkomst</t>
  </si>
  <si>
    <t>Statlig skatt på inkomst av kapital</t>
  </si>
  <si>
    <t>Statlig fastighetsskatt</t>
  </si>
  <si>
    <t>Kommunal fastighetsavgift</t>
  </si>
  <si>
    <t>Allmän pensionsavgift på inkomst av anställning</t>
  </si>
  <si>
    <t>Allmän pensionsavgift på inkomst av annat förvärvsarbete</t>
  </si>
  <si>
    <t>Begravningsavgift</t>
  </si>
  <si>
    <t>Avgift till Svenska kyrkan</t>
  </si>
  <si>
    <t>Skattereduktion för fastighetsavgift</t>
  </si>
  <si>
    <t>Skattereduktion för sjöinkomst</t>
  </si>
  <si>
    <t>Skattereduktion för allmän pensionsavgift</t>
  </si>
  <si>
    <t>Skattereduktion för underskott av kapital</t>
  </si>
  <si>
    <t>Skattereduktion för arbetsinkomster ("jobbskatteavdrag")</t>
  </si>
  <si>
    <r>
      <t>Antal inkomsttagare som betalar statlig inkomstskatt</t>
    </r>
    <r>
      <rPr>
        <vertAlign val="superscript"/>
        <sz val="10"/>
        <rFont val="Arial"/>
        <family val="2"/>
      </rPr>
      <t>1</t>
    </r>
  </si>
  <si>
    <r>
      <t>Antal inkomsttagare med skatt på inkomst över övre skiktgräns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</si>
  <si>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r>
      <t>Övriga skatter och avgifter</t>
    </r>
    <r>
      <rPr>
        <vertAlign val="superscript"/>
        <sz val="10"/>
        <rFont val="Arial"/>
        <family val="2"/>
      </rPr>
      <t>3</t>
    </r>
  </si>
  <si>
    <t>3) I "Övriga skatter och avgifter" ingår företagares egenavgifter, avkastningsskatt, löne-</t>
  </si>
  <si>
    <t>1) Statlig inkomstskatt betalas med 20 procent på den del av den beskattningsbara förvärvs-</t>
  </si>
  <si>
    <t>kronor.</t>
  </si>
  <si>
    <t>fysiska personer</t>
  </si>
  <si>
    <t>Beskattningsbar förvärvsinkomst, tkr</t>
  </si>
  <si>
    <t>Summa skatter och avgifter före skattereduktion, tkr</t>
  </si>
  <si>
    <t>Skattereduktion, totalt, tkr</t>
  </si>
  <si>
    <t>Slutlig skatt, summa skatter och avgifter efter skattereduktion, tkr</t>
  </si>
  <si>
    <t>Summa debiterade skatter och avgifter, tkr:</t>
  </si>
  <si>
    <t>Antal inkomsttagare med beskattn.bar förvärvsink större än noll kronor</t>
  </si>
  <si>
    <t>skatter, allmän löneavgift, avgifter till andra trossamfund än Svenska kyrkan m.m.</t>
  </si>
  <si>
    <t>Skattereduktion för husarbete</t>
  </si>
  <si>
    <t>Debiterade skatter och avgifter enligt taxeringen 2012, fysiska personer, belopp i kronor, kommunvis</t>
  </si>
  <si>
    <t>Debiterade skatter och avgifter m.m. enligt taxeringen 2013,</t>
  </si>
  <si>
    <t>inkomsten som vid taxeringen 2013 avseende inkomsterna 2012 översteg 401 100 kronor.</t>
  </si>
  <si>
    <t>2) Vid en beskattningsbar förvärvsinkomst som är högre än 574 300 kronor betalas statlig</t>
  </si>
  <si>
    <t>inkomstskatt ("värnskatt") med ytterligare fem procent på den del som överstiger 574 300</t>
  </si>
  <si>
    <t>Skattereduktion för gåvor</t>
  </si>
  <si>
    <t>Malung-Sälen</t>
  </si>
  <si>
    <t>för gåvor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</si>
</sst>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sz val="9"/>
      <name val="Helvetica-Narrow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wrapText="1"/>
    </xf>
    <xf numFmtId="0" fontId="0" fillId="0" borderId="1" xfId="0" applyBorder="1"/>
    <xf numFmtId="0" fontId="2" fillId="0" borderId="0" xfId="0" applyFont="1" applyBorder="1"/>
    <xf numFmtId="0" fontId="1" fillId="0" borderId="0" xfId="0" applyFont="1" applyBorder="1"/>
    <xf numFmtId="3" fontId="2" fillId="0" borderId="0" xfId="0" applyNumberFormat="1" applyFont="1" applyProtection="1"/>
    <xf numFmtId="3" fontId="2" fillId="0" borderId="0" xfId="0" applyNumberFormat="1" applyFont="1" applyBorder="1" applyProtection="1"/>
    <xf numFmtId="0" fontId="4" fillId="0" borderId="0" xfId="0" applyFont="1" applyBorder="1" applyProtection="1"/>
    <xf numFmtId="3" fontId="4" fillId="0" borderId="0" xfId="0" applyNumberFormat="1" applyFont="1" applyBorder="1" applyProtection="1"/>
    <xf numFmtId="0" fontId="3" fillId="0" borderId="0" xfId="0" applyFont="1" applyBorder="1" applyProtection="1"/>
    <xf numFmtId="3" fontId="4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 applyBorder="1"/>
    <xf numFmtId="3" fontId="5" fillId="0" borderId="0" xfId="0" applyNumberFormat="1" applyFont="1" applyBorder="1" applyProtection="1"/>
    <xf numFmtId="0" fontId="1" fillId="0" borderId="0" xfId="0" applyFont="1" applyProtection="1"/>
    <xf numFmtId="0" fontId="4" fillId="0" borderId="0" xfId="0" applyFont="1" applyFill="1" applyBorder="1" applyProtection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lef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 applyFill="1"/>
    <xf numFmtId="0" fontId="6" fillId="0" borderId="0" xfId="0" applyFont="1"/>
    <xf numFmtId="0" fontId="13" fillId="0" borderId="2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0" fillId="0" borderId="2" xfId="0" applyBorder="1"/>
    <xf numFmtId="0" fontId="4" fillId="0" borderId="2" xfId="0" applyFont="1" applyBorder="1" applyAlignment="1">
      <alignment horizontal="left"/>
    </xf>
    <xf numFmtId="0" fontId="14" fillId="0" borderId="0" xfId="0" applyFont="1"/>
    <xf numFmtId="0" fontId="10" fillId="0" borderId="0" xfId="0" applyFont="1" applyBorder="1" applyProtection="1"/>
    <xf numFmtId="1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0" fontId="12" fillId="0" borderId="0" xfId="0" applyFont="1" applyBorder="1"/>
    <xf numFmtId="0" fontId="12" fillId="0" borderId="0" xfId="0" applyFont="1" applyFill="1" applyBorder="1"/>
    <xf numFmtId="3" fontId="0" fillId="0" borderId="0" xfId="0" applyNumberFormat="1" applyAlignment="1">
      <alignment horizontal="right"/>
    </xf>
    <xf numFmtId="0" fontId="4" fillId="0" borderId="0" xfId="0" applyFont="1" applyAlignmen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</cellXfs>
  <cellStyles count="1"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352425</xdr:colOff>
          <xdr:row>4</xdr:row>
          <xdr:rowOff>57150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D94"/>
  <sheetViews>
    <sheetView showGridLines="0" tabSelected="1" workbookViewId="0">
      <selection activeCell="C29" sqref="C29"/>
    </sheetView>
  </sheetViews>
  <sheetFormatPr defaultColWidth="0" defaultRowHeight="15" zeroHeight="1"/>
  <cols>
    <col min="1" max="1" width="3.85546875" style="2" customWidth="1"/>
    <col min="2" max="2" width="59.7109375" style="2" customWidth="1"/>
    <col min="3" max="3" width="20.7109375" style="3" customWidth="1"/>
    <col min="4" max="4" width="10.7109375" style="2" customWidth="1"/>
    <col min="5" max="16384" width="53.28515625" style="2" hidden="1"/>
  </cols>
  <sheetData>
    <row r="1" spans="1:4" ht="18" customHeight="1">
      <c r="B1" s="18" t="s">
        <v>669</v>
      </c>
      <c r="C1" s="8"/>
    </row>
    <row r="2" spans="1:4" ht="18" customHeight="1">
      <c r="A2" s="6"/>
      <c r="B2" s="18" t="s">
        <v>659</v>
      </c>
      <c r="C2" s="9"/>
    </row>
    <row r="3" spans="1:4" ht="21" customHeight="1">
      <c r="A3" s="6"/>
      <c r="B3" s="10"/>
      <c r="C3" s="17" t="s">
        <v>579</v>
      </c>
    </row>
    <row r="4" spans="1:4" ht="12.75" customHeight="1">
      <c r="A4" s="6"/>
      <c r="B4" s="10"/>
      <c r="C4" s="13" t="s">
        <v>289</v>
      </c>
    </row>
    <row r="5" spans="1:4" ht="18" customHeight="1">
      <c r="A5" s="6"/>
      <c r="B5" s="40"/>
      <c r="C5" s="11"/>
    </row>
    <row r="6" spans="1:4" ht="12.75" customHeight="1">
      <c r="A6" s="6"/>
      <c r="B6" s="12" t="s">
        <v>660</v>
      </c>
      <c r="C6" s="11">
        <f>VLOOKUP($C$4,Blad2!$B$11:$AK$300,2,0)/1000</f>
        <v>5036826</v>
      </c>
    </row>
    <row r="7" spans="1:4" ht="12.75" customHeight="1">
      <c r="A7" s="6"/>
      <c r="B7" s="10" t="s">
        <v>665</v>
      </c>
      <c r="C7" s="11">
        <f>VLOOKUP($C$4,Blad2!$B$11:$AK$300,3,0)</f>
        <v>20186</v>
      </c>
    </row>
    <row r="8" spans="1:4" ht="21" customHeight="1">
      <c r="A8" s="6"/>
      <c r="B8" s="12" t="s">
        <v>664</v>
      </c>
      <c r="C8" s="11"/>
    </row>
    <row r="9" spans="1:4" s="1" customFormat="1" ht="15" customHeight="1">
      <c r="A9" s="7"/>
      <c r="B9" s="10" t="s">
        <v>639</v>
      </c>
      <c r="C9" s="11">
        <f>VLOOKUP($C$4,Blad2!$B$11:$AK$300,4,0)/1000</f>
        <v>1649467.746</v>
      </c>
    </row>
    <row r="10" spans="1:4" ht="18" customHeight="1">
      <c r="A10" s="6"/>
      <c r="B10" s="10" t="s">
        <v>640</v>
      </c>
      <c r="C10" s="11">
        <f>VLOOKUP($C$4,Blad2!$B$11:$AK$300,5,0)/1000</f>
        <v>78032.519</v>
      </c>
      <c r="D10"/>
    </row>
    <row r="11" spans="1:4" ht="15" customHeight="1">
      <c r="A11" s="6"/>
      <c r="B11" s="10" t="s">
        <v>653</v>
      </c>
      <c r="C11" s="11">
        <f>VLOOKUP($C$4,Blad2!$B$11:$AK$300,6,0)</f>
        <v>2759</v>
      </c>
      <c r="D11"/>
    </row>
    <row r="12" spans="1:4" ht="15" customHeight="1">
      <c r="A12" s="6"/>
      <c r="B12" s="10" t="s">
        <v>654</v>
      </c>
      <c r="C12" s="11">
        <f>VLOOKUP($C$4,Blad2!$B$11:$AK$300,7,0)</f>
        <v>685</v>
      </c>
      <c r="D12"/>
    </row>
    <row r="13" spans="1:4" ht="21" customHeight="1">
      <c r="A13" s="6"/>
      <c r="B13" s="19" t="s">
        <v>641</v>
      </c>
      <c r="C13" s="11">
        <f>VLOOKUP($C$4,Blad2!$B$11:$AK$300,8,0)/1000</f>
        <v>85992.717999999993</v>
      </c>
    </row>
    <row r="14" spans="1:4" ht="21" customHeight="1">
      <c r="A14" s="6"/>
      <c r="B14" s="19" t="s">
        <v>642</v>
      </c>
      <c r="C14" s="11">
        <f>VLOOKUP($C$4,Blad2!$B$11:$AK$300,9,0)/1000</f>
        <v>1558.7339999999999</v>
      </c>
    </row>
    <row r="15" spans="1:4" ht="12.75" customHeight="1">
      <c r="A15" s="6"/>
      <c r="B15" s="10" t="s">
        <v>643</v>
      </c>
      <c r="C15" s="11">
        <f>VLOOKUP($C$4,Blad2!$B$11:$AK$300,10,0)/1000</f>
        <v>46686.152000000002</v>
      </c>
    </row>
    <row r="16" spans="1:4" ht="21" customHeight="1">
      <c r="A16" s="6"/>
      <c r="B16" s="10" t="s">
        <v>644</v>
      </c>
      <c r="C16" s="11">
        <f>VLOOKUP($C$4,Blad2!$B$11:$AK$300,11,0)/1000</f>
        <v>288261.5</v>
      </c>
    </row>
    <row r="17" spans="1:4" ht="12.75" customHeight="1">
      <c r="A17" s="6"/>
      <c r="B17" s="10" t="s">
        <v>645</v>
      </c>
      <c r="C17" s="11">
        <f>VLOOKUP($C$4,Blad2!$B$11:$AK$300,12,0)/1000</f>
        <v>8686.5</v>
      </c>
    </row>
    <row r="18" spans="1:4" ht="21" customHeight="1">
      <c r="A18" s="6"/>
      <c r="B18" s="19" t="s">
        <v>646</v>
      </c>
      <c r="C18" s="11">
        <f>VLOOKUP($C$4,Blad2!$B$11:$AK$300,13,0)/1000</f>
        <v>10524.319</v>
      </c>
    </row>
    <row r="19" spans="1:4" ht="12.75" customHeight="1">
      <c r="A19" s="6"/>
      <c r="B19" s="15" t="s">
        <v>647</v>
      </c>
      <c r="C19" s="11">
        <f>VLOOKUP($C$4,Blad2!$B$11:$AK$300,14,0)/1000</f>
        <v>35899.843999999997</v>
      </c>
    </row>
    <row r="20" spans="1:4" ht="21" customHeight="1">
      <c r="A20" s="6"/>
      <c r="B20" s="16" t="s">
        <v>655</v>
      </c>
      <c r="C20" s="11">
        <f>VLOOKUP($C$4,Blad2!$B$11:$AK$300,15,0)/1000</f>
        <v>40807.055</v>
      </c>
    </row>
    <row r="21" spans="1:4" ht="21" customHeight="1">
      <c r="A21" s="6"/>
      <c r="B21" s="43" t="s">
        <v>661</v>
      </c>
      <c r="C21" s="11">
        <f>VLOOKUP($C$4,Blad2!$B$11:$AK$300,16,0)/1000</f>
        <v>2245917.0869999998</v>
      </c>
    </row>
    <row r="22" spans="1:4" ht="21" customHeight="1">
      <c r="A22" s="6"/>
      <c r="B22" s="15" t="s">
        <v>648</v>
      </c>
      <c r="C22" s="11">
        <f>VLOOKUP($C$4,Blad2!$B$11:$AK$300,17,0)/1000</f>
        <v>971.38900000000001</v>
      </c>
    </row>
    <row r="23" spans="1:4" s="14" customFormat="1" ht="12.75" customHeight="1">
      <c r="B23" s="15" t="s">
        <v>649</v>
      </c>
      <c r="C23" s="11">
        <f>VLOOKUP($C$4,Blad2!$B$11:$AK$300,18,0)/1000</f>
        <v>221.08</v>
      </c>
    </row>
    <row r="24" spans="1:4" s="14" customFormat="1" ht="12.75" customHeight="1">
      <c r="B24" s="15" t="s">
        <v>650</v>
      </c>
      <c r="C24" s="11">
        <f>VLOOKUP($C$4,Blad2!$B$11:$AK$300,19,0)/1000</f>
        <v>296893.99699999997</v>
      </c>
    </row>
    <row r="25" spans="1:4" ht="12.75" customHeight="1">
      <c r="B25" s="15" t="s">
        <v>652</v>
      </c>
      <c r="C25" s="11">
        <f>VLOOKUP($C$4,Blad2!$B$11:$AK$300,20,0)/1000</f>
        <v>260694.29500000001</v>
      </c>
      <c r="D25" s="14"/>
    </row>
    <row r="26" spans="1:4" ht="12.75" customHeight="1">
      <c r="B26" s="15" t="s">
        <v>651</v>
      </c>
      <c r="C26" s="11">
        <f>VLOOKUP($C$4,Blad2!$B$11:$AK$300,21,0)/1000</f>
        <v>91312.031000000003</v>
      </c>
      <c r="D26" s="14"/>
    </row>
    <row r="27" spans="1:4" ht="12.75" customHeight="1">
      <c r="B27" s="16" t="s">
        <v>667</v>
      </c>
      <c r="C27" s="11">
        <f>VLOOKUP($C$4,Blad2!$B$11:$AK$300,22,0)/1000</f>
        <v>38632.718999999997</v>
      </c>
      <c r="D27" s="14"/>
    </row>
    <row r="28" spans="1:4" ht="12.75" customHeight="1">
      <c r="B28" s="16" t="s">
        <v>673</v>
      </c>
      <c r="C28" s="11">
        <f>VLOOKUP($C$4,Blad2!$B$11:$AK$300,23,0)/1000</f>
        <v>329.173</v>
      </c>
      <c r="D28" s="14"/>
    </row>
    <row r="29" spans="1:4" ht="18" customHeight="1">
      <c r="B29" s="20" t="s">
        <v>662</v>
      </c>
      <c r="C29" s="11">
        <f>VLOOKUP($C$4,Blad2!$B$11:$AK$300,24,0)/1000</f>
        <v>689054.68400000001</v>
      </c>
      <c r="D29" s="14"/>
    </row>
    <row r="30" spans="1:4" ht="24" customHeight="1">
      <c r="B30" s="44" t="s">
        <v>663</v>
      </c>
      <c r="C30" s="11">
        <f>VLOOKUP($C$4,Blad2!$B$11:$AK$300,25,0)/1000</f>
        <v>1556862.4029999999</v>
      </c>
      <c r="D30" s="14"/>
    </row>
    <row r="31" spans="1:4" ht="3" customHeight="1">
      <c r="B31" s="29"/>
      <c r="C31" s="30"/>
      <c r="D31" s="14"/>
    </row>
    <row r="32" spans="1:4" ht="18" customHeight="1">
      <c r="B32" s="16" t="s">
        <v>657</v>
      </c>
      <c r="C32" s="42"/>
      <c r="D32" s="14"/>
    </row>
    <row r="33" spans="2:4" ht="12.75" customHeight="1">
      <c r="B33" s="16" t="s">
        <v>670</v>
      </c>
      <c r="C33" s="42"/>
      <c r="D33" s="14"/>
    </row>
    <row r="34" spans="2:4" ht="18" customHeight="1">
      <c r="B34" s="16" t="s">
        <v>671</v>
      </c>
      <c r="C34" s="42"/>
      <c r="D34" s="14"/>
    </row>
    <row r="35" spans="2:4" ht="12.75" customHeight="1">
      <c r="B35" s="16" t="s">
        <v>672</v>
      </c>
      <c r="C35" s="42"/>
      <c r="D35" s="14"/>
    </row>
    <row r="36" spans="2:4" ht="12.75" customHeight="1">
      <c r="B36" s="16" t="s">
        <v>658</v>
      </c>
      <c r="C36" s="42"/>
      <c r="D36" s="14"/>
    </row>
    <row r="37" spans="2:4" ht="18" customHeight="1">
      <c r="B37" s="14" t="s">
        <v>656</v>
      </c>
    </row>
    <row r="38" spans="2:4" ht="12.75" customHeight="1">
      <c r="B38" s="14" t="s">
        <v>666</v>
      </c>
    </row>
    <row r="39" spans="2:4"/>
    <row r="40" spans="2:4"/>
    <row r="41" spans="2:4"/>
    <row r="42" spans="2:4"/>
    <row r="43" spans="2:4"/>
    <row r="44" spans="2:4">
      <c r="B44" s="4"/>
    </row>
    <row r="45" spans="2:4">
      <c r="B45" s="4"/>
    </row>
    <row r="46" spans="2:4"/>
    <row r="47" spans="2:4"/>
    <row r="48" spans="2:4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</sheetData>
  <phoneticPr fontId="0" type="noConversion"/>
  <conditionalFormatting sqref="C6:C9">
    <cfRule type="cellIs" dxfId="2" priority="2" stopIfTrue="1" operator="lessThan">
      <formula>0</formula>
    </cfRule>
  </conditionalFormatting>
  <conditionalFormatting sqref="C24:C26 C28:C30">
    <cfRule type="cellIs" dxfId="1" priority="3" stopIfTrue="1" operator="lessThan">
      <formula>0</formula>
    </cfRule>
  </conditionalFormatting>
  <conditionalFormatting sqref="C27">
    <cfRule type="cellIs" dxfId="0" priority="1" stopIfTrue="1" operator="lessThan">
      <formula>0</formula>
    </cfRule>
  </conditionalFormatting>
  <pageMargins left="0.70866141732283472" right="0.19685039370078741" top="1.5748031496062993" bottom="0.70866141732283472" header="0.39370078740157483" footer="0.51181102362204722"/>
  <pageSetup paperSize="9" orientation="portrait" r:id="rId1"/>
  <headerFooter alignWithMargins="0">
    <oddHeader>&amp;LStatistiska centralbyrån
Offentlig ekonomi och
   mikrosimuleringar&amp;CJanuari 2012</oddHeader>
  </headerFooter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defaultSize="0" autoLine="0" linkedCell="C4" listFillRange="Blad2!B11:B300" r:id="rId5">
            <anchor moveWithCells="1">
              <from>
                <xdr:col>2</xdr:col>
                <xdr:colOff>0</xdr:colOff>
                <xdr:row>3</xdr:row>
                <xdr:rowOff>0</xdr:rowOff>
              </from>
              <to>
                <xdr:col>3</xdr:col>
                <xdr:colOff>352425</xdr:colOff>
                <xdr:row>4</xdr:row>
                <xdr:rowOff>57150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B300"/>
  <sheetViews>
    <sheetView topLeftCell="K1" workbookViewId="0">
      <selection activeCell="X7" sqref="X7"/>
    </sheetView>
  </sheetViews>
  <sheetFormatPr defaultRowHeight="12.75"/>
  <cols>
    <col min="1" max="1" width="5" bestFit="1" customWidth="1"/>
    <col min="2" max="2" width="14.7109375" style="47" bestFit="1" customWidth="1"/>
    <col min="3" max="3" width="14.85546875" style="24" bestFit="1" customWidth="1"/>
    <col min="4" max="4" width="14" style="24" bestFit="1" customWidth="1"/>
    <col min="5" max="5" width="13.85546875" style="24" bestFit="1" customWidth="1"/>
    <col min="6" max="6" width="12.7109375" style="24" bestFit="1" customWidth="1"/>
    <col min="7" max="7" width="13.140625" style="24" bestFit="1" customWidth="1"/>
    <col min="8" max="8" width="15.140625" style="24" bestFit="1" customWidth="1"/>
    <col min="9" max="9" width="12.7109375" style="24" bestFit="1" customWidth="1"/>
    <col min="10" max="10" width="10.140625" style="24" bestFit="1" customWidth="1"/>
    <col min="11" max="11" width="11.140625" style="24" bestFit="1" customWidth="1"/>
    <col min="12" max="13" width="15.42578125" style="24" bestFit="1" customWidth="1"/>
    <col min="14" max="14" width="11.5703125" style="24" bestFit="1" customWidth="1"/>
    <col min="15" max="15" width="11.140625" style="24" bestFit="1" customWidth="1"/>
    <col min="16" max="16" width="12.7109375" style="24" bestFit="1" customWidth="1"/>
    <col min="17" max="17" width="15.140625" style="24" bestFit="1" customWidth="1"/>
    <col min="18" max="18" width="9.140625" style="24" bestFit="1" customWidth="1"/>
    <col min="19" max="19" width="10.140625" style="24" bestFit="1" customWidth="1"/>
    <col min="20" max="23" width="12.7109375" style="24" bestFit="1" customWidth="1"/>
    <col min="24" max="24" width="12.7109375" style="24" customWidth="1"/>
    <col min="25" max="25" width="13.85546875" style="24" bestFit="1" customWidth="1"/>
    <col min="26" max="26" width="15.7109375" style="24" bestFit="1" customWidth="1"/>
    <col min="27" max="27" width="17.5703125" bestFit="1" customWidth="1"/>
    <col min="28" max="28" width="10" bestFit="1" customWidth="1"/>
    <col min="29" max="29" width="9.85546875" bestFit="1" customWidth="1"/>
    <col min="30" max="30" width="9.7109375" bestFit="1" customWidth="1"/>
    <col min="31" max="31" width="9" bestFit="1" customWidth="1"/>
    <col min="32" max="32" width="12" bestFit="1" customWidth="1"/>
    <col min="33" max="33" width="11.85546875" bestFit="1" customWidth="1"/>
    <col min="34" max="35" width="7.85546875" bestFit="1" customWidth="1"/>
  </cols>
  <sheetData>
    <row r="1" spans="1:28" ht="15.75">
      <c r="A1" s="39" t="s">
        <v>668</v>
      </c>
    </row>
    <row r="2" spans="1:28">
      <c r="A2" s="37"/>
      <c r="B2" s="38" t="s">
        <v>578</v>
      </c>
      <c r="C2" s="33" t="s">
        <v>581</v>
      </c>
      <c r="D2" s="33" t="s">
        <v>582</v>
      </c>
      <c r="E2" s="33" t="s">
        <v>583</v>
      </c>
      <c r="F2" s="33" t="s">
        <v>584</v>
      </c>
      <c r="G2" s="33" t="s">
        <v>582</v>
      </c>
      <c r="H2" s="33" t="s">
        <v>582</v>
      </c>
      <c r="I2" s="33" t="s">
        <v>584</v>
      </c>
      <c r="J2" s="33" t="s">
        <v>585</v>
      </c>
      <c r="K2" s="33" t="s">
        <v>583</v>
      </c>
      <c r="L2" s="33" t="s">
        <v>586</v>
      </c>
      <c r="M2" s="33" t="s">
        <v>586</v>
      </c>
      <c r="N2" s="33" t="s">
        <v>587</v>
      </c>
      <c r="O2" s="33" t="s">
        <v>588</v>
      </c>
      <c r="P2" s="33" t="s">
        <v>589</v>
      </c>
      <c r="Q2" s="33" t="s">
        <v>590</v>
      </c>
      <c r="R2" s="33" t="s">
        <v>591</v>
      </c>
      <c r="S2" s="33" t="s">
        <v>591</v>
      </c>
      <c r="T2" s="33" t="s">
        <v>591</v>
      </c>
      <c r="U2" s="33" t="s">
        <v>591</v>
      </c>
      <c r="V2" s="33" t="s">
        <v>591</v>
      </c>
      <c r="W2" s="33" t="s">
        <v>591</v>
      </c>
      <c r="X2" s="33" t="s">
        <v>591</v>
      </c>
      <c r="Y2" s="33" t="s">
        <v>591</v>
      </c>
      <c r="Z2" s="33" t="s">
        <v>592</v>
      </c>
      <c r="AA2" s="25"/>
    </row>
    <row r="3" spans="1:28">
      <c r="B3" s="21"/>
      <c r="C3" s="34" t="s">
        <v>593</v>
      </c>
      <c r="D3" s="34" t="s">
        <v>594</v>
      </c>
      <c r="E3" s="34" t="s">
        <v>595</v>
      </c>
      <c r="F3" s="34" t="s">
        <v>596</v>
      </c>
      <c r="G3" s="34" t="s">
        <v>597</v>
      </c>
      <c r="H3" s="34" t="s">
        <v>598</v>
      </c>
      <c r="I3" s="34" t="s">
        <v>599</v>
      </c>
      <c r="J3" s="34" t="s">
        <v>600</v>
      </c>
      <c r="K3" s="34" t="s">
        <v>600</v>
      </c>
      <c r="L3" s="34" t="s">
        <v>601</v>
      </c>
      <c r="M3" s="34" t="s">
        <v>601</v>
      </c>
      <c r="N3" s="34" t="s">
        <v>602</v>
      </c>
      <c r="O3" s="34" t="s">
        <v>603</v>
      </c>
      <c r="P3" s="34" t="s">
        <v>604</v>
      </c>
      <c r="Q3" s="34" t="s">
        <v>605</v>
      </c>
      <c r="R3" s="34" t="s">
        <v>606</v>
      </c>
      <c r="S3" s="34" t="s">
        <v>606</v>
      </c>
      <c r="T3" s="34" t="s">
        <v>606</v>
      </c>
      <c r="U3" s="34" t="s">
        <v>606</v>
      </c>
      <c r="V3" s="34" t="s">
        <v>606</v>
      </c>
      <c r="W3" s="34" t="s">
        <v>606</v>
      </c>
      <c r="X3" s="34" t="s">
        <v>606</v>
      </c>
      <c r="Y3" s="34" t="s">
        <v>607</v>
      </c>
      <c r="Z3" s="34" t="s">
        <v>608</v>
      </c>
      <c r="AA3" s="25"/>
    </row>
    <row r="4" spans="1:28">
      <c r="B4" s="21"/>
      <c r="C4" s="34" t="s">
        <v>609</v>
      </c>
      <c r="D4" s="34" t="s">
        <v>610</v>
      </c>
      <c r="E4" s="34" t="s">
        <v>611</v>
      </c>
      <c r="F4" s="34" t="s">
        <v>609</v>
      </c>
      <c r="G4" s="34" t="s">
        <v>612</v>
      </c>
      <c r="H4" s="34" t="s">
        <v>613</v>
      </c>
      <c r="I4" s="34" t="s">
        <v>614</v>
      </c>
      <c r="J4" s="34" t="s">
        <v>611</v>
      </c>
      <c r="K4" s="34" t="s">
        <v>602</v>
      </c>
      <c r="L4" s="34" t="s">
        <v>615</v>
      </c>
      <c r="M4" s="34" t="s">
        <v>616</v>
      </c>
      <c r="N4" s="34"/>
      <c r="O4" s="34" t="s">
        <v>617</v>
      </c>
      <c r="P4" s="34" t="s">
        <v>618</v>
      </c>
      <c r="Q4" s="34" t="s">
        <v>619</v>
      </c>
      <c r="R4" s="34" t="s">
        <v>620</v>
      </c>
      <c r="S4" s="34" t="s">
        <v>621</v>
      </c>
      <c r="T4" s="34" t="s">
        <v>622</v>
      </c>
      <c r="U4" s="34" t="s">
        <v>623</v>
      </c>
      <c r="V4" s="34" t="s">
        <v>624</v>
      </c>
      <c r="W4" s="34" t="s">
        <v>625</v>
      </c>
      <c r="X4" s="34" t="s">
        <v>675</v>
      </c>
      <c r="Y4" s="34" t="s">
        <v>626</v>
      </c>
      <c r="Z4" s="34" t="s">
        <v>627</v>
      </c>
      <c r="AA4" s="25"/>
    </row>
    <row r="5" spans="1:28">
      <c r="B5" s="21"/>
      <c r="C5" s="34"/>
      <c r="D5" s="34" t="s">
        <v>628</v>
      </c>
      <c r="E5" s="34"/>
      <c r="F5" s="34"/>
      <c r="G5" s="34" t="s">
        <v>629</v>
      </c>
      <c r="H5" s="34" t="s">
        <v>630</v>
      </c>
      <c r="I5" s="34"/>
      <c r="J5" s="34"/>
      <c r="K5" s="34"/>
      <c r="L5" s="34"/>
      <c r="M5" s="34" t="s">
        <v>631</v>
      </c>
      <c r="N5" s="34"/>
      <c r="O5" s="34"/>
      <c r="P5" s="34"/>
      <c r="Q5" s="34"/>
      <c r="R5" s="34" t="s">
        <v>632</v>
      </c>
      <c r="S5" s="34" t="s">
        <v>609</v>
      </c>
      <c r="T5" s="34" t="s">
        <v>633</v>
      </c>
      <c r="U5" s="34" t="s">
        <v>634</v>
      </c>
      <c r="V5" s="34" t="s">
        <v>635</v>
      </c>
      <c r="W5" s="34" t="s">
        <v>636</v>
      </c>
      <c r="X5" s="34"/>
      <c r="Y5" s="34"/>
      <c r="Z5" s="34" t="s">
        <v>619</v>
      </c>
      <c r="AA5" s="25"/>
    </row>
    <row r="6" spans="1:28">
      <c r="B6" s="21"/>
      <c r="C6" s="34"/>
      <c r="D6" s="34" t="s">
        <v>637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 t="s">
        <v>602</v>
      </c>
      <c r="U6" s="34"/>
      <c r="V6" s="34" t="s">
        <v>638</v>
      </c>
      <c r="W6" s="34" t="s">
        <v>631</v>
      </c>
      <c r="X6" s="34"/>
      <c r="Y6" s="34"/>
      <c r="Z6" s="34"/>
      <c r="AA6" s="25"/>
    </row>
    <row r="7" spans="1:28">
      <c r="B7" s="21"/>
      <c r="C7" s="35"/>
      <c r="D7" s="26"/>
      <c r="E7" s="36"/>
      <c r="F7" s="36"/>
      <c r="G7" s="36"/>
      <c r="H7" s="36"/>
      <c r="I7" s="36"/>
      <c r="J7" s="36"/>
      <c r="K7" s="36"/>
      <c r="L7" s="36"/>
      <c r="M7" s="36"/>
      <c r="N7" s="36"/>
      <c r="O7" s="35"/>
      <c r="P7" s="26"/>
      <c r="Q7" s="26"/>
      <c r="R7" s="26"/>
      <c r="S7" s="35"/>
      <c r="T7" s="35"/>
      <c r="U7" s="35"/>
      <c r="V7" s="35"/>
      <c r="W7" s="35"/>
      <c r="X7" s="35"/>
      <c r="Y7" s="35"/>
      <c r="Z7" s="26"/>
      <c r="AA7" s="25"/>
    </row>
    <row r="8" spans="1:28">
      <c r="B8" s="21"/>
      <c r="D8" s="22"/>
      <c r="E8" s="25"/>
      <c r="F8" s="25"/>
      <c r="H8" s="25"/>
      <c r="I8" s="25"/>
      <c r="J8" s="25"/>
      <c r="K8" s="25"/>
      <c r="L8" s="25"/>
      <c r="M8" s="25"/>
      <c r="N8" s="25"/>
      <c r="O8" s="25"/>
      <c r="P8" s="22"/>
      <c r="Q8" s="22"/>
      <c r="R8" s="22"/>
      <c r="S8" s="22"/>
      <c r="T8" s="22"/>
      <c r="U8" s="22"/>
      <c r="V8" s="22"/>
      <c r="W8" s="22"/>
      <c r="X8" s="22"/>
      <c r="Y8" s="26"/>
      <c r="Z8" s="22"/>
      <c r="AA8" s="25"/>
    </row>
    <row r="9" spans="1:28">
      <c r="B9" s="21"/>
      <c r="D9" s="22"/>
      <c r="E9" s="22"/>
      <c r="G9" s="25"/>
      <c r="H9" s="25"/>
      <c r="I9" s="25"/>
      <c r="J9" s="25"/>
      <c r="K9" s="25"/>
      <c r="L9" s="25"/>
      <c r="M9" s="25"/>
      <c r="N9" s="25"/>
      <c r="O9" s="25"/>
      <c r="P9" s="27"/>
      <c r="Q9" s="27"/>
      <c r="R9" s="27"/>
      <c r="S9" s="25"/>
      <c r="T9" s="25"/>
      <c r="U9" s="22"/>
      <c r="V9" s="22"/>
      <c r="W9" s="22"/>
      <c r="X9" s="22"/>
      <c r="Y9" s="22"/>
      <c r="Z9" s="22"/>
      <c r="AA9" s="25"/>
    </row>
    <row r="10" spans="1:28">
      <c r="A10" s="5"/>
      <c r="B10" s="23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  <c r="K10" s="28">
        <v>10</v>
      </c>
      <c r="L10" s="28">
        <v>11</v>
      </c>
      <c r="M10" s="28">
        <v>12</v>
      </c>
      <c r="N10" s="28">
        <v>13</v>
      </c>
      <c r="O10" s="28">
        <v>14</v>
      </c>
      <c r="P10" s="28">
        <v>15</v>
      </c>
      <c r="Q10" s="28">
        <v>16</v>
      </c>
      <c r="R10" s="28">
        <v>17</v>
      </c>
      <c r="S10" s="28">
        <v>18</v>
      </c>
      <c r="T10" s="28">
        <v>19</v>
      </c>
      <c r="U10" s="28">
        <v>20</v>
      </c>
      <c r="V10" s="28">
        <v>21</v>
      </c>
      <c r="W10" s="28">
        <v>22</v>
      </c>
      <c r="X10" s="28">
        <v>23</v>
      </c>
      <c r="Y10" s="28">
        <v>24</v>
      </c>
      <c r="Z10" s="28">
        <v>25</v>
      </c>
      <c r="AA10" s="41"/>
    </row>
    <row r="11" spans="1:28">
      <c r="A11" t="s">
        <v>288</v>
      </c>
      <c r="B11" s="48" t="s">
        <v>289</v>
      </c>
      <c r="C11" s="45">
        <v>5036826000</v>
      </c>
      <c r="D11" s="45">
        <v>20186</v>
      </c>
      <c r="E11" s="45">
        <v>1649467746</v>
      </c>
      <c r="F11" s="45">
        <v>78032519</v>
      </c>
      <c r="G11" s="45">
        <v>2759</v>
      </c>
      <c r="H11" s="45">
        <v>685</v>
      </c>
      <c r="I11" s="45">
        <v>85992718</v>
      </c>
      <c r="J11" s="45">
        <v>1558734</v>
      </c>
      <c r="K11" s="45">
        <v>46686152</v>
      </c>
      <c r="L11" s="45">
        <v>288261500</v>
      </c>
      <c r="M11" s="45">
        <v>8686500</v>
      </c>
      <c r="N11" s="45">
        <v>10524319</v>
      </c>
      <c r="O11" s="45">
        <v>35899844</v>
      </c>
      <c r="P11" s="45">
        <v>40807055</v>
      </c>
      <c r="Q11" s="45">
        <v>2245917087</v>
      </c>
      <c r="R11" s="45">
        <v>971389</v>
      </c>
      <c r="S11" s="45">
        <v>221080</v>
      </c>
      <c r="T11" s="45">
        <v>296893997</v>
      </c>
      <c r="U11" s="45">
        <v>260694295</v>
      </c>
      <c r="V11" s="45">
        <v>91312031</v>
      </c>
      <c r="W11" s="45">
        <v>38632719</v>
      </c>
      <c r="X11" s="45">
        <v>329173</v>
      </c>
      <c r="Y11" s="45">
        <v>689054684</v>
      </c>
      <c r="Z11" s="45">
        <v>1556862403</v>
      </c>
      <c r="AA11" s="14" t="s">
        <v>289</v>
      </c>
      <c r="AB11" t="b">
        <f>EXACT(B11,AA11)</f>
        <v>1</v>
      </c>
    </row>
    <row r="12" spans="1:28">
      <c r="A12" t="s">
        <v>342</v>
      </c>
      <c r="B12" s="48" t="s">
        <v>343</v>
      </c>
      <c r="C12" s="45">
        <v>6949927600</v>
      </c>
      <c r="D12" s="45">
        <v>28844</v>
      </c>
      <c r="E12" s="45">
        <v>2240510976</v>
      </c>
      <c r="F12" s="45">
        <v>132352868</v>
      </c>
      <c r="G12" s="45">
        <v>3757</v>
      </c>
      <c r="H12" s="45">
        <v>1124</v>
      </c>
      <c r="I12" s="45">
        <v>178103735</v>
      </c>
      <c r="J12" s="45">
        <v>3001165</v>
      </c>
      <c r="K12" s="45">
        <v>60009021</v>
      </c>
      <c r="L12" s="45">
        <v>378368400</v>
      </c>
      <c r="M12" s="45">
        <v>12064500</v>
      </c>
      <c r="N12" s="45">
        <v>16690929</v>
      </c>
      <c r="O12" s="45">
        <v>57750351</v>
      </c>
      <c r="P12" s="45">
        <v>64167300</v>
      </c>
      <c r="Q12" s="45">
        <v>3143019245</v>
      </c>
      <c r="R12" s="45">
        <v>1409128</v>
      </c>
      <c r="S12" s="45">
        <v>212235</v>
      </c>
      <c r="T12" s="45">
        <v>390332453</v>
      </c>
      <c r="U12" s="45">
        <v>342062851</v>
      </c>
      <c r="V12" s="45">
        <v>106322490</v>
      </c>
      <c r="W12" s="45">
        <v>70676102</v>
      </c>
      <c r="X12" s="45">
        <v>752319</v>
      </c>
      <c r="Y12" s="45">
        <v>911767578</v>
      </c>
      <c r="Z12" s="45">
        <v>2231251667</v>
      </c>
      <c r="AA12" s="14" t="s">
        <v>343</v>
      </c>
      <c r="AB12" t="b">
        <f t="shared" ref="AB12:AB75" si="0">EXACT(B12,AA12)</f>
        <v>1</v>
      </c>
    </row>
    <row r="13" spans="1:28">
      <c r="A13" t="s">
        <v>142</v>
      </c>
      <c r="B13" s="48" t="s">
        <v>143</v>
      </c>
      <c r="C13" s="45">
        <v>3153617600</v>
      </c>
      <c r="D13" s="45">
        <v>14278</v>
      </c>
      <c r="E13" s="45">
        <v>1023624734</v>
      </c>
      <c r="F13" s="45">
        <v>33288673</v>
      </c>
      <c r="G13" s="45">
        <v>1288</v>
      </c>
      <c r="H13" s="45">
        <v>281</v>
      </c>
      <c r="I13" s="45">
        <v>87390964</v>
      </c>
      <c r="J13" s="45">
        <v>1236735</v>
      </c>
      <c r="K13" s="45">
        <v>30530249</v>
      </c>
      <c r="L13" s="45">
        <v>178344100</v>
      </c>
      <c r="M13" s="45">
        <v>6991400</v>
      </c>
      <c r="N13" s="45">
        <v>10531119</v>
      </c>
      <c r="O13" s="45">
        <v>27972962</v>
      </c>
      <c r="P13" s="45">
        <v>35925583</v>
      </c>
      <c r="Q13" s="45">
        <v>1435836519</v>
      </c>
      <c r="R13" s="45">
        <v>377783</v>
      </c>
      <c r="S13" s="45">
        <v>31245</v>
      </c>
      <c r="T13" s="45">
        <v>185291475</v>
      </c>
      <c r="U13" s="45">
        <v>168627410</v>
      </c>
      <c r="V13" s="45">
        <v>38717099</v>
      </c>
      <c r="W13" s="45">
        <v>31662702</v>
      </c>
      <c r="X13" s="45">
        <v>187790</v>
      </c>
      <c r="Y13" s="45">
        <v>424895504</v>
      </c>
      <c r="Z13" s="45">
        <v>1010941015</v>
      </c>
      <c r="AA13" s="14" t="s">
        <v>143</v>
      </c>
      <c r="AB13" t="b">
        <f t="shared" si="0"/>
        <v>1</v>
      </c>
    </row>
    <row r="14" spans="1:28">
      <c r="A14" t="s">
        <v>110</v>
      </c>
      <c r="B14" s="48" t="s">
        <v>111</v>
      </c>
      <c r="C14" s="45">
        <v>1058513400</v>
      </c>
      <c r="D14" s="45">
        <v>4941</v>
      </c>
      <c r="E14" s="45">
        <v>348246362</v>
      </c>
      <c r="F14" s="45">
        <v>10245915</v>
      </c>
      <c r="G14" s="45">
        <v>380</v>
      </c>
      <c r="H14" s="45">
        <v>84</v>
      </c>
      <c r="I14" s="45">
        <v>21893529</v>
      </c>
      <c r="J14" s="45">
        <v>263923</v>
      </c>
      <c r="K14" s="45">
        <v>9029635</v>
      </c>
      <c r="L14" s="45">
        <v>60531800</v>
      </c>
      <c r="M14" s="45">
        <v>3147800</v>
      </c>
      <c r="N14" s="45">
        <v>2956554</v>
      </c>
      <c r="O14" s="45">
        <v>11578478</v>
      </c>
      <c r="P14" s="45">
        <v>14564583</v>
      </c>
      <c r="Q14" s="45">
        <v>482458579</v>
      </c>
      <c r="R14" s="45">
        <v>62352</v>
      </c>
      <c r="S14" s="45">
        <v>11943</v>
      </c>
      <c r="T14" s="45">
        <v>63667579</v>
      </c>
      <c r="U14" s="45">
        <v>58443235</v>
      </c>
      <c r="V14" s="45">
        <v>13259676</v>
      </c>
      <c r="W14" s="45">
        <v>11365562</v>
      </c>
      <c r="X14" s="45">
        <v>98153</v>
      </c>
      <c r="Y14" s="45">
        <v>146908500</v>
      </c>
      <c r="Z14" s="45">
        <v>335550079</v>
      </c>
      <c r="AA14" s="14" t="s">
        <v>111</v>
      </c>
      <c r="AB14" t="b">
        <f t="shared" si="0"/>
        <v>1</v>
      </c>
    </row>
    <row r="15" spans="1:28">
      <c r="A15" t="s">
        <v>439</v>
      </c>
      <c r="B15" s="48" t="s">
        <v>440</v>
      </c>
      <c r="C15" s="45">
        <v>2246876600</v>
      </c>
      <c r="D15" s="45">
        <v>10223</v>
      </c>
      <c r="E15" s="45">
        <v>724364248</v>
      </c>
      <c r="F15" s="45">
        <v>28553070</v>
      </c>
      <c r="G15" s="45">
        <v>1029</v>
      </c>
      <c r="H15" s="45">
        <v>219</v>
      </c>
      <c r="I15" s="45">
        <v>61111598</v>
      </c>
      <c r="J15" s="45">
        <v>417637</v>
      </c>
      <c r="K15" s="45">
        <v>17923846</v>
      </c>
      <c r="L15" s="45">
        <v>119337600</v>
      </c>
      <c r="M15" s="45">
        <v>4041400</v>
      </c>
      <c r="N15" s="45">
        <v>8293681</v>
      </c>
      <c r="O15" s="45">
        <v>19677545</v>
      </c>
      <c r="P15" s="45">
        <v>19111211</v>
      </c>
      <c r="Q15" s="45">
        <v>1002831836</v>
      </c>
      <c r="R15" s="45">
        <v>203189</v>
      </c>
      <c r="S15" s="45">
        <v>50955</v>
      </c>
      <c r="T15" s="45">
        <v>123339570</v>
      </c>
      <c r="U15" s="45">
        <v>109190952</v>
      </c>
      <c r="V15" s="45">
        <v>24481947</v>
      </c>
      <c r="W15" s="45">
        <v>15878049</v>
      </c>
      <c r="X15" s="45">
        <v>153058</v>
      </c>
      <c r="Y15" s="45">
        <v>273297720</v>
      </c>
      <c r="Z15" s="45">
        <v>729534116</v>
      </c>
      <c r="AA15" s="14" t="s">
        <v>440</v>
      </c>
      <c r="AB15" t="b">
        <f t="shared" si="0"/>
        <v>1</v>
      </c>
    </row>
    <row r="16" spans="1:28">
      <c r="A16" t="s">
        <v>552</v>
      </c>
      <c r="B16" s="48" t="s">
        <v>553</v>
      </c>
      <c r="C16" s="45">
        <v>533206400</v>
      </c>
      <c r="D16" s="45">
        <v>2537</v>
      </c>
      <c r="E16" s="45">
        <v>179539769</v>
      </c>
      <c r="F16" s="45">
        <v>4844748</v>
      </c>
      <c r="G16" s="45">
        <v>221</v>
      </c>
      <c r="H16" s="45">
        <v>42</v>
      </c>
      <c r="I16" s="45">
        <v>8410155</v>
      </c>
      <c r="J16" s="45">
        <v>146115</v>
      </c>
      <c r="K16" s="45">
        <v>2655867</v>
      </c>
      <c r="L16" s="45">
        <v>28977300</v>
      </c>
      <c r="M16" s="45">
        <v>1115400</v>
      </c>
      <c r="N16" s="45">
        <v>2072127</v>
      </c>
      <c r="O16" s="45">
        <v>4504479</v>
      </c>
      <c r="P16" s="45">
        <v>3699762</v>
      </c>
      <c r="Q16" s="45">
        <v>235965722</v>
      </c>
      <c r="R16" s="45">
        <v>1765</v>
      </c>
      <c r="S16" s="45">
        <v>14000</v>
      </c>
      <c r="T16" s="45">
        <v>30080030</v>
      </c>
      <c r="U16" s="45">
        <v>28289212</v>
      </c>
      <c r="V16" s="45">
        <v>4218976</v>
      </c>
      <c r="W16" s="45">
        <v>3589937</v>
      </c>
      <c r="X16" s="45">
        <v>36625</v>
      </c>
      <c r="Y16" s="45">
        <v>66230545</v>
      </c>
      <c r="Z16" s="45">
        <v>169735177</v>
      </c>
      <c r="AA16" s="14" t="s">
        <v>553</v>
      </c>
      <c r="AB16" t="b">
        <f t="shared" si="0"/>
        <v>1</v>
      </c>
    </row>
    <row r="17" spans="1:28">
      <c r="A17" t="s">
        <v>550</v>
      </c>
      <c r="B17" s="48" t="s">
        <v>551</v>
      </c>
      <c r="C17" s="45">
        <v>1125960900</v>
      </c>
      <c r="D17" s="45">
        <v>5240</v>
      </c>
      <c r="E17" s="45">
        <v>365706908</v>
      </c>
      <c r="F17" s="45">
        <v>8796542</v>
      </c>
      <c r="G17" s="45">
        <v>429</v>
      </c>
      <c r="H17" s="45">
        <v>85</v>
      </c>
      <c r="I17" s="45">
        <v>16632539</v>
      </c>
      <c r="J17" s="45">
        <v>239015</v>
      </c>
      <c r="K17" s="45">
        <v>4933803</v>
      </c>
      <c r="L17" s="45">
        <v>61760100</v>
      </c>
      <c r="M17" s="45">
        <v>1335500</v>
      </c>
      <c r="N17" s="45">
        <v>4383189</v>
      </c>
      <c r="O17" s="45">
        <v>10160372</v>
      </c>
      <c r="P17" s="45">
        <v>6148203</v>
      </c>
      <c r="Q17" s="45">
        <v>480096171</v>
      </c>
      <c r="R17" s="45">
        <v>1552</v>
      </c>
      <c r="S17" s="45">
        <v>0</v>
      </c>
      <c r="T17" s="45">
        <v>63084938</v>
      </c>
      <c r="U17" s="45">
        <v>56537190</v>
      </c>
      <c r="V17" s="45">
        <v>9756441</v>
      </c>
      <c r="W17" s="45">
        <v>8790172</v>
      </c>
      <c r="X17" s="45">
        <v>49589</v>
      </c>
      <c r="Y17" s="45">
        <v>138219882</v>
      </c>
      <c r="Z17" s="45">
        <v>341876289</v>
      </c>
      <c r="AA17" s="14" t="s">
        <v>551</v>
      </c>
      <c r="AB17" t="b">
        <f t="shared" si="0"/>
        <v>1</v>
      </c>
    </row>
    <row r="18" spans="1:28">
      <c r="A18" t="s">
        <v>392</v>
      </c>
      <c r="B18" s="48" t="s">
        <v>393</v>
      </c>
      <c r="C18" s="45">
        <v>4243169100</v>
      </c>
      <c r="D18" s="45">
        <v>19911</v>
      </c>
      <c r="E18" s="45">
        <v>1361025880</v>
      </c>
      <c r="F18" s="45">
        <v>41343819</v>
      </c>
      <c r="G18" s="45">
        <v>1518</v>
      </c>
      <c r="H18" s="45">
        <v>326</v>
      </c>
      <c r="I18" s="45">
        <v>86495338</v>
      </c>
      <c r="J18" s="45">
        <v>2415287</v>
      </c>
      <c r="K18" s="45">
        <v>40671219</v>
      </c>
      <c r="L18" s="45">
        <v>230283800</v>
      </c>
      <c r="M18" s="45">
        <v>7268700</v>
      </c>
      <c r="N18" s="45">
        <v>19142755</v>
      </c>
      <c r="O18" s="45">
        <v>39856206</v>
      </c>
      <c r="P18" s="45">
        <v>37406404</v>
      </c>
      <c r="Q18" s="45">
        <v>1865909408</v>
      </c>
      <c r="R18" s="45">
        <v>648750</v>
      </c>
      <c r="S18" s="45">
        <v>71705</v>
      </c>
      <c r="T18" s="45">
        <v>237498274</v>
      </c>
      <c r="U18" s="45">
        <v>211855413</v>
      </c>
      <c r="V18" s="45">
        <v>51516731</v>
      </c>
      <c r="W18" s="45">
        <v>38731493</v>
      </c>
      <c r="X18" s="45">
        <v>316439</v>
      </c>
      <c r="Y18" s="45">
        <v>540638805</v>
      </c>
      <c r="Z18" s="45">
        <v>1325270603</v>
      </c>
      <c r="AA18" s="14" t="s">
        <v>393</v>
      </c>
      <c r="AB18" t="b">
        <f t="shared" si="0"/>
        <v>1</v>
      </c>
    </row>
    <row r="19" spans="1:28">
      <c r="A19" t="s">
        <v>412</v>
      </c>
      <c r="B19" s="48" t="s">
        <v>413</v>
      </c>
      <c r="C19" s="45">
        <v>1943191600</v>
      </c>
      <c r="D19" s="45">
        <v>8811</v>
      </c>
      <c r="E19" s="45">
        <v>629518350</v>
      </c>
      <c r="F19" s="45">
        <v>22092050</v>
      </c>
      <c r="G19" s="45">
        <v>876</v>
      </c>
      <c r="H19" s="45">
        <v>172</v>
      </c>
      <c r="I19" s="45">
        <v>42163356</v>
      </c>
      <c r="J19" s="45">
        <v>908372</v>
      </c>
      <c r="K19" s="45">
        <v>17233646</v>
      </c>
      <c r="L19" s="45">
        <v>102772900</v>
      </c>
      <c r="M19" s="45">
        <v>4208500</v>
      </c>
      <c r="N19" s="45">
        <v>7924433</v>
      </c>
      <c r="O19" s="45">
        <v>16938615</v>
      </c>
      <c r="P19" s="45">
        <v>19951460</v>
      </c>
      <c r="Q19" s="45">
        <v>863711682</v>
      </c>
      <c r="R19" s="45">
        <v>250202</v>
      </c>
      <c r="S19" s="45">
        <v>29686</v>
      </c>
      <c r="T19" s="45">
        <v>106958110</v>
      </c>
      <c r="U19" s="45">
        <v>94647131</v>
      </c>
      <c r="V19" s="45">
        <v>23013524</v>
      </c>
      <c r="W19" s="45">
        <v>15670384</v>
      </c>
      <c r="X19" s="45">
        <v>179289</v>
      </c>
      <c r="Y19" s="45">
        <v>240748326</v>
      </c>
      <c r="Z19" s="45">
        <v>622963356</v>
      </c>
      <c r="AA19" s="14" t="s">
        <v>413</v>
      </c>
      <c r="AB19" t="b">
        <f t="shared" si="0"/>
        <v>1</v>
      </c>
    </row>
    <row r="20" spans="1:28">
      <c r="A20" t="s">
        <v>466</v>
      </c>
      <c r="B20" s="48" t="s">
        <v>467</v>
      </c>
      <c r="C20" s="45">
        <v>3864531100</v>
      </c>
      <c r="D20" s="45">
        <v>16967</v>
      </c>
      <c r="E20" s="45">
        <v>1279102017</v>
      </c>
      <c r="F20" s="45">
        <v>42168351</v>
      </c>
      <c r="G20" s="45">
        <v>1756</v>
      </c>
      <c r="H20" s="45">
        <v>344</v>
      </c>
      <c r="I20" s="45">
        <v>56010477</v>
      </c>
      <c r="J20" s="45">
        <v>672246</v>
      </c>
      <c r="K20" s="45">
        <v>27625943</v>
      </c>
      <c r="L20" s="45">
        <v>210195200</v>
      </c>
      <c r="M20" s="45">
        <v>5494100</v>
      </c>
      <c r="N20" s="45">
        <v>11682278</v>
      </c>
      <c r="O20" s="45">
        <v>34711130</v>
      </c>
      <c r="P20" s="45">
        <v>27047274</v>
      </c>
      <c r="Q20" s="45">
        <v>1694709016</v>
      </c>
      <c r="R20" s="45">
        <v>250635</v>
      </c>
      <c r="S20" s="45">
        <v>62177</v>
      </c>
      <c r="T20" s="45">
        <v>215632959</v>
      </c>
      <c r="U20" s="45">
        <v>195212337</v>
      </c>
      <c r="V20" s="45">
        <v>44248889</v>
      </c>
      <c r="W20" s="45">
        <v>27798556</v>
      </c>
      <c r="X20" s="45">
        <v>249903</v>
      </c>
      <c r="Y20" s="45">
        <v>483455456</v>
      </c>
      <c r="Z20" s="45">
        <v>1211253560</v>
      </c>
      <c r="AA20" s="14" t="s">
        <v>467</v>
      </c>
      <c r="AB20" t="b">
        <f t="shared" si="0"/>
        <v>1</v>
      </c>
    </row>
    <row r="21" spans="1:28">
      <c r="A21" t="s">
        <v>306</v>
      </c>
      <c r="B21" s="48" t="s">
        <v>307</v>
      </c>
      <c r="C21" s="45">
        <v>1460017200</v>
      </c>
      <c r="D21" s="45">
        <v>7335</v>
      </c>
      <c r="E21" s="45">
        <v>485526791</v>
      </c>
      <c r="F21" s="45">
        <v>11043993</v>
      </c>
      <c r="G21" s="45">
        <v>471</v>
      </c>
      <c r="H21" s="45">
        <v>82</v>
      </c>
      <c r="I21" s="45">
        <v>29312259</v>
      </c>
      <c r="J21" s="45">
        <v>644657</v>
      </c>
      <c r="K21" s="45">
        <v>15345255</v>
      </c>
      <c r="L21" s="45">
        <v>78429700</v>
      </c>
      <c r="M21" s="45">
        <v>3149400</v>
      </c>
      <c r="N21" s="45">
        <v>6960822</v>
      </c>
      <c r="O21" s="45">
        <v>15871934</v>
      </c>
      <c r="P21" s="45">
        <v>15437873</v>
      </c>
      <c r="Q21" s="45">
        <v>661722684</v>
      </c>
      <c r="R21" s="45">
        <v>224808</v>
      </c>
      <c r="S21" s="45">
        <v>112630</v>
      </c>
      <c r="T21" s="45">
        <v>81556085</v>
      </c>
      <c r="U21" s="45">
        <v>76132899</v>
      </c>
      <c r="V21" s="45">
        <v>16680430</v>
      </c>
      <c r="W21" s="45">
        <v>14416415</v>
      </c>
      <c r="X21" s="45">
        <v>116198</v>
      </c>
      <c r="Y21" s="45">
        <v>189239465</v>
      </c>
      <c r="Z21" s="45">
        <v>472483219</v>
      </c>
      <c r="AA21" s="14" t="s">
        <v>307</v>
      </c>
      <c r="AB21" t="b">
        <f t="shared" si="0"/>
        <v>1</v>
      </c>
    </row>
    <row r="22" spans="1:28">
      <c r="A22" t="s">
        <v>514</v>
      </c>
      <c r="B22" s="48" t="s">
        <v>515</v>
      </c>
      <c r="C22" s="45">
        <v>1084308400</v>
      </c>
      <c r="D22" s="45">
        <v>5762</v>
      </c>
      <c r="E22" s="45">
        <v>362835989</v>
      </c>
      <c r="F22" s="45">
        <v>6201366</v>
      </c>
      <c r="G22" s="45">
        <v>293</v>
      </c>
      <c r="H22" s="45">
        <v>55</v>
      </c>
      <c r="I22" s="45">
        <v>25053654</v>
      </c>
      <c r="J22" s="45">
        <v>396928</v>
      </c>
      <c r="K22" s="45">
        <v>9016906</v>
      </c>
      <c r="L22" s="45">
        <v>57699800</v>
      </c>
      <c r="M22" s="45">
        <v>3963400</v>
      </c>
      <c r="N22" s="45">
        <v>5421580</v>
      </c>
      <c r="O22" s="45">
        <v>12320038</v>
      </c>
      <c r="P22" s="45">
        <v>17071039</v>
      </c>
      <c r="Q22" s="45">
        <v>499980700</v>
      </c>
      <c r="R22" s="45">
        <v>53501</v>
      </c>
      <c r="S22" s="45">
        <v>10997</v>
      </c>
      <c r="T22" s="45">
        <v>61633508</v>
      </c>
      <c r="U22" s="45">
        <v>58166067</v>
      </c>
      <c r="V22" s="45">
        <v>13138928</v>
      </c>
      <c r="W22" s="45">
        <v>9116454</v>
      </c>
      <c r="X22" s="45">
        <v>65085</v>
      </c>
      <c r="Y22" s="45">
        <v>142184540</v>
      </c>
      <c r="Z22" s="45">
        <v>357796160</v>
      </c>
      <c r="AA22" s="14" t="s">
        <v>515</v>
      </c>
      <c r="AB22" t="b">
        <f t="shared" si="0"/>
        <v>1</v>
      </c>
    </row>
    <row r="23" spans="1:28">
      <c r="A23" t="s">
        <v>522</v>
      </c>
      <c r="B23" s="48" t="s">
        <v>523</v>
      </c>
      <c r="C23" s="45">
        <v>353303800</v>
      </c>
      <c r="D23" s="45">
        <v>1924</v>
      </c>
      <c r="E23" s="45">
        <v>117995411</v>
      </c>
      <c r="F23" s="45">
        <v>2572664</v>
      </c>
      <c r="G23" s="45">
        <v>79</v>
      </c>
      <c r="H23" s="45">
        <v>16</v>
      </c>
      <c r="I23" s="45">
        <v>8089109</v>
      </c>
      <c r="J23" s="45">
        <v>154073</v>
      </c>
      <c r="K23" s="45">
        <v>2102814</v>
      </c>
      <c r="L23" s="45">
        <v>17825100</v>
      </c>
      <c r="M23" s="45">
        <v>1297000</v>
      </c>
      <c r="N23" s="45">
        <v>2083169</v>
      </c>
      <c r="O23" s="45">
        <v>3371533</v>
      </c>
      <c r="P23" s="45">
        <v>6297339</v>
      </c>
      <c r="Q23" s="45">
        <v>161788212</v>
      </c>
      <c r="R23" s="45">
        <v>0</v>
      </c>
      <c r="S23" s="45">
        <v>0</v>
      </c>
      <c r="T23" s="45">
        <v>19119208</v>
      </c>
      <c r="U23" s="45">
        <v>18110910</v>
      </c>
      <c r="V23" s="45">
        <v>2960306</v>
      </c>
      <c r="W23" s="45">
        <v>2482797</v>
      </c>
      <c r="X23" s="45">
        <v>44952</v>
      </c>
      <c r="Y23" s="45">
        <v>42718173</v>
      </c>
      <c r="Z23" s="45">
        <v>119070039</v>
      </c>
      <c r="AA23" s="14" t="s">
        <v>523</v>
      </c>
      <c r="AB23" t="b">
        <f t="shared" si="0"/>
        <v>1</v>
      </c>
    </row>
    <row r="24" spans="1:28">
      <c r="A24" t="s">
        <v>200</v>
      </c>
      <c r="B24" s="48" t="s">
        <v>201</v>
      </c>
      <c r="C24" s="45">
        <v>2281569300</v>
      </c>
      <c r="D24" s="45">
        <v>10654</v>
      </c>
      <c r="E24" s="45">
        <v>713354431</v>
      </c>
      <c r="F24" s="45">
        <v>20676939</v>
      </c>
      <c r="G24" s="45">
        <v>845</v>
      </c>
      <c r="H24" s="45">
        <v>160</v>
      </c>
      <c r="I24" s="45">
        <v>37327868</v>
      </c>
      <c r="J24" s="45">
        <v>553135</v>
      </c>
      <c r="K24" s="45">
        <v>23290191</v>
      </c>
      <c r="L24" s="45">
        <v>131852900</v>
      </c>
      <c r="M24" s="45">
        <v>3756000</v>
      </c>
      <c r="N24" s="45">
        <v>4816500</v>
      </c>
      <c r="O24" s="45">
        <v>16466491</v>
      </c>
      <c r="P24" s="45">
        <v>18372305</v>
      </c>
      <c r="Q24" s="45">
        <v>970466760</v>
      </c>
      <c r="R24" s="45">
        <v>458341</v>
      </c>
      <c r="S24" s="45">
        <v>249043</v>
      </c>
      <c r="T24" s="45">
        <v>135573673</v>
      </c>
      <c r="U24" s="45">
        <v>116169615</v>
      </c>
      <c r="V24" s="45">
        <v>43286459</v>
      </c>
      <c r="W24" s="45">
        <v>13605518</v>
      </c>
      <c r="X24" s="45">
        <v>101980</v>
      </c>
      <c r="Y24" s="45">
        <v>309444629</v>
      </c>
      <c r="Z24" s="45">
        <v>661022131</v>
      </c>
      <c r="AA24" s="14" t="s">
        <v>201</v>
      </c>
      <c r="AB24" t="b">
        <f t="shared" si="0"/>
        <v>1</v>
      </c>
    </row>
    <row r="25" spans="1:28">
      <c r="A25" t="s">
        <v>572</v>
      </c>
      <c r="B25" s="48" t="s">
        <v>573</v>
      </c>
      <c r="C25" s="45">
        <v>4938512600</v>
      </c>
      <c r="D25" s="45">
        <v>21661</v>
      </c>
      <c r="E25" s="45">
        <v>1606213122</v>
      </c>
      <c r="F25" s="45">
        <v>61153302</v>
      </c>
      <c r="G25" s="45">
        <v>2227</v>
      </c>
      <c r="H25" s="45">
        <v>479</v>
      </c>
      <c r="I25" s="45">
        <v>67502668</v>
      </c>
      <c r="J25" s="45">
        <v>745877</v>
      </c>
      <c r="K25" s="45">
        <v>32018256</v>
      </c>
      <c r="L25" s="45">
        <v>268674100</v>
      </c>
      <c r="M25" s="45">
        <v>5064300</v>
      </c>
      <c r="N25" s="45">
        <v>11300722</v>
      </c>
      <c r="O25" s="45">
        <v>36921747</v>
      </c>
      <c r="P25" s="45">
        <v>26667517</v>
      </c>
      <c r="Q25" s="45">
        <v>2116261611</v>
      </c>
      <c r="R25" s="45">
        <v>169942</v>
      </c>
      <c r="S25" s="45">
        <v>28191</v>
      </c>
      <c r="T25" s="45">
        <v>273667356</v>
      </c>
      <c r="U25" s="45">
        <v>242957663</v>
      </c>
      <c r="V25" s="45">
        <v>57812949</v>
      </c>
      <c r="W25" s="45">
        <v>33485854</v>
      </c>
      <c r="X25" s="45">
        <v>278927</v>
      </c>
      <c r="Y25" s="45">
        <v>608400882</v>
      </c>
      <c r="Z25" s="45">
        <v>1507860729</v>
      </c>
      <c r="AA25" s="14" t="s">
        <v>573</v>
      </c>
      <c r="AB25" t="b">
        <f t="shared" si="0"/>
        <v>1</v>
      </c>
    </row>
    <row r="26" spans="1:28">
      <c r="A26" t="s">
        <v>294</v>
      </c>
      <c r="B26" s="48" t="s">
        <v>295</v>
      </c>
      <c r="C26" s="45">
        <v>1592114800</v>
      </c>
      <c r="D26" s="45">
        <v>6294</v>
      </c>
      <c r="E26" s="45">
        <v>516906027</v>
      </c>
      <c r="F26" s="45">
        <v>30832389</v>
      </c>
      <c r="G26" s="45">
        <v>908</v>
      </c>
      <c r="H26" s="45">
        <v>265</v>
      </c>
      <c r="I26" s="45">
        <v>41624694</v>
      </c>
      <c r="J26" s="45">
        <v>568879</v>
      </c>
      <c r="K26" s="45">
        <v>16558777</v>
      </c>
      <c r="L26" s="45">
        <v>88975400</v>
      </c>
      <c r="M26" s="45">
        <v>3070100</v>
      </c>
      <c r="N26" s="45">
        <v>2855786</v>
      </c>
      <c r="O26" s="45">
        <v>13090843</v>
      </c>
      <c r="P26" s="45">
        <v>16922073</v>
      </c>
      <c r="Q26" s="45">
        <v>731404968</v>
      </c>
      <c r="R26" s="45">
        <v>359216</v>
      </c>
      <c r="S26" s="45">
        <v>32224</v>
      </c>
      <c r="T26" s="45">
        <v>92025014</v>
      </c>
      <c r="U26" s="45">
        <v>80386159</v>
      </c>
      <c r="V26" s="45">
        <v>28790018</v>
      </c>
      <c r="W26" s="45">
        <v>15801847</v>
      </c>
      <c r="X26" s="45">
        <v>123536</v>
      </c>
      <c r="Y26" s="45">
        <v>217518014</v>
      </c>
      <c r="Z26" s="45">
        <v>513886954</v>
      </c>
      <c r="AA26" s="14" t="s">
        <v>295</v>
      </c>
      <c r="AB26" t="b">
        <f t="shared" si="0"/>
        <v>1</v>
      </c>
    </row>
    <row r="27" spans="1:28">
      <c r="A27" t="s">
        <v>486</v>
      </c>
      <c r="B27" s="48" t="s">
        <v>487</v>
      </c>
      <c r="C27" s="45">
        <v>4231948300</v>
      </c>
      <c r="D27" s="45">
        <v>20334</v>
      </c>
      <c r="E27" s="45">
        <v>1357047877</v>
      </c>
      <c r="F27" s="45">
        <v>40006400</v>
      </c>
      <c r="G27" s="45">
        <v>1377</v>
      </c>
      <c r="H27" s="45">
        <v>316</v>
      </c>
      <c r="I27" s="45">
        <v>73312271</v>
      </c>
      <c r="J27" s="45">
        <v>881720</v>
      </c>
      <c r="K27" s="45">
        <v>34261361</v>
      </c>
      <c r="L27" s="45">
        <v>228816300</v>
      </c>
      <c r="M27" s="45">
        <v>7740300</v>
      </c>
      <c r="N27" s="45">
        <v>15617834</v>
      </c>
      <c r="O27" s="45">
        <v>36483101</v>
      </c>
      <c r="P27" s="45">
        <v>35750607</v>
      </c>
      <c r="Q27" s="45">
        <v>1829917771</v>
      </c>
      <c r="R27" s="45">
        <v>283416</v>
      </c>
      <c r="S27" s="45">
        <v>90159</v>
      </c>
      <c r="T27" s="45">
        <v>236488383</v>
      </c>
      <c r="U27" s="45">
        <v>211152278</v>
      </c>
      <c r="V27" s="45">
        <v>51943708</v>
      </c>
      <c r="W27" s="45">
        <v>36461335</v>
      </c>
      <c r="X27" s="45">
        <v>321336</v>
      </c>
      <c r="Y27" s="45">
        <v>536740615</v>
      </c>
      <c r="Z27" s="45">
        <v>1293177156</v>
      </c>
      <c r="AA27" s="14" t="s">
        <v>487</v>
      </c>
      <c r="AB27" t="b">
        <f t="shared" si="0"/>
        <v>1</v>
      </c>
    </row>
    <row r="28" spans="1:28">
      <c r="A28" t="s">
        <v>174</v>
      </c>
      <c r="B28" s="48" t="s">
        <v>175</v>
      </c>
      <c r="C28" s="45">
        <v>1664903500</v>
      </c>
      <c r="D28" s="45">
        <v>8659</v>
      </c>
      <c r="E28" s="45">
        <v>540173486</v>
      </c>
      <c r="F28" s="45">
        <v>17748167</v>
      </c>
      <c r="G28" s="45">
        <v>566</v>
      </c>
      <c r="H28" s="45">
        <v>145</v>
      </c>
      <c r="I28" s="45">
        <v>53927030</v>
      </c>
      <c r="J28" s="45">
        <v>1997432</v>
      </c>
      <c r="K28" s="45">
        <v>25722459</v>
      </c>
      <c r="L28" s="45">
        <v>78210400</v>
      </c>
      <c r="M28" s="45">
        <v>8398800</v>
      </c>
      <c r="N28" s="45">
        <v>6797558</v>
      </c>
      <c r="O28" s="45">
        <v>20352602</v>
      </c>
      <c r="P28" s="45">
        <v>36479163</v>
      </c>
      <c r="Q28" s="45">
        <v>789807097</v>
      </c>
      <c r="R28" s="45">
        <v>1304363</v>
      </c>
      <c r="S28" s="45">
        <v>332589</v>
      </c>
      <c r="T28" s="45">
        <v>86568023</v>
      </c>
      <c r="U28" s="45">
        <v>82273766</v>
      </c>
      <c r="V28" s="45">
        <v>29162423</v>
      </c>
      <c r="W28" s="45">
        <v>20932960</v>
      </c>
      <c r="X28" s="45">
        <v>153196</v>
      </c>
      <c r="Y28" s="45">
        <v>220727320</v>
      </c>
      <c r="Z28" s="45">
        <v>569079777</v>
      </c>
      <c r="AA28" s="14" t="s">
        <v>175</v>
      </c>
      <c r="AB28" t="b">
        <f t="shared" si="0"/>
        <v>1</v>
      </c>
    </row>
    <row r="29" spans="1:28">
      <c r="A29" t="s">
        <v>460</v>
      </c>
      <c r="B29" s="48" t="s">
        <v>461</v>
      </c>
      <c r="C29" s="45">
        <v>8409895100</v>
      </c>
      <c r="D29" s="45">
        <v>36294</v>
      </c>
      <c r="E29" s="45">
        <v>2821427658</v>
      </c>
      <c r="F29" s="45">
        <v>112442506</v>
      </c>
      <c r="G29" s="45">
        <v>3998</v>
      </c>
      <c r="H29" s="45">
        <v>968</v>
      </c>
      <c r="I29" s="45">
        <v>166980916</v>
      </c>
      <c r="J29" s="45">
        <v>1797905</v>
      </c>
      <c r="K29" s="45">
        <v>71577331</v>
      </c>
      <c r="L29" s="45">
        <v>473403900</v>
      </c>
      <c r="M29" s="45">
        <v>8779600</v>
      </c>
      <c r="N29" s="45">
        <v>21815301</v>
      </c>
      <c r="O29" s="45">
        <v>55746074</v>
      </c>
      <c r="P29" s="45">
        <v>46788234</v>
      </c>
      <c r="Q29" s="45">
        <v>3780759425</v>
      </c>
      <c r="R29" s="45">
        <v>1686799</v>
      </c>
      <c r="S29" s="45">
        <v>138605</v>
      </c>
      <c r="T29" s="45">
        <v>482031197</v>
      </c>
      <c r="U29" s="45">
        <v>441562362</v>
      </c>
      <c r="V29" s="45">
        <v>98485431</v>
      </c>
      <c r="W29" s="45">
        <v>69026449</v>
      </c>
      <c r="X29" s="45">
        <v>567705</v>
      </c>
      <c r="Y29" s="45">
        <v>1093498548</v>
      </c>
      <c r="Z29" s="45">
        <v>2687260877</v>
      </c>
      <c r="AA29" s="14" t="s">
        <v>461</v>
      </c>
      <c r="AB29" t="b">
        <f t="shared" si="0"/>
        <v>1</v>
      </c>
    </row>
    <row r="30" spans="1:28">
      <c r="A30" t="s">
        <v>344</v>
      </c>
      <c r="B30" s="48" t="s">
        <v>345</v>
      </c>
      <c r="C30" s="45">
        <v>18420709200</v>
      </c>
      <c r="D30" s="45">
        <v>79055</v>
      </c>
      <c r="E30" s="45">
        <v>5882353841</v>
      </c>
      <c r="F30" s="45">
        <v>309899597</v>
      </c>
      <c r="G30" s="45">
        <v>8798</v>
      </c>
      <c r="H30" s="45">
        <v>2473</v>
      </c>
      <c r="I30" s="45">
        <v>486292813</v>
      </c>
      <c r="J30" s="45">
        <v>5032121</v>
      </c>
      <c r="K30" s="45">
        <v>138112415</v>
      </c>
      <c r="L30" s="45">
        <v>1032357400</v>
      </c>
      <c r="M30" s="45">
        <v>25370600</v>
      </c>
      <c r="N30" s="45">
        <v>38480745</v>
      </c>
      <c r="O30" s="45">
        <v>138465831</v>
      </c>
      <c r="P30" s="45">
        <v>134859419</v>
      </c>
      <c r="Q30" s="45">
        <v>8191224782</v>
      </c>
      <c r="R30" s="45">
        <v>2850675</v>
      </c>
      <c r="S30" s="45">
        <v>374227</v>
      </c>
      <c r="T30" s="45">
        <v>1057376122</v>
      </c>
      <c r="U30" s="45">
        <v>926884267</v>
      </c>
      <c r="V30" s="45">
        <v>230147767</v>
      </c>
      <c r="W30" s="45">
        <v>165025069</v>
      </c>
      <c r="X30" s="45">
        <v>1482197</v>
      </c>
      <c r="Y30" s="45">
        <v>2384140324</v>
      </c>
      <c r="Z30" s="45">
        <v>5807084458</v>
      </c>
      <c r="AA30" s="14" t="s">
        <v>345</v>
      </c>
      <c r="AB30" t="b">
        <f t="shared" si="0"/>
        <v>1</v>
      </c>
    </row>
    <row r="31" spans="1:28">
      <c r="A31" t="s">
        <v>14</v>
      </c>
      <c r="B31" s="48" t="s">
        <v>15</v>
      </c>
      <c r="C31" s="45">
        <v>13744315000</v>
      </c>
      <c r="D31" s="45">
        <v>59044</v>
      </c>
      <c r="E31" s="45">
        <v>4429535885</v>
      </c>
      <c r="F31" s="45">
        <v>252581526</v>
      </c>
      <c r="G31" s="45">
        <v>7489</v>
      </c>
      <c r="H31" s="45">
        <v>2138</v>
      </c>
      <c r="I31" s="45">
        <v>240509063</v>
      </c>
      <c r="J31" s="45">
        <v>3415937</v>
      </c>
      <c r="K31" s="45">
        <v>79029467</v>
      </c>
      <c r="L31" s="45">
        <v>785231200</v>
      </c>
      <c r="M31" s="45">
        <v>32546600</v>
      </c>
      <c r="N31" s="45">
        <v>19551043</v>
      </c>
      <c r="O31" s="45">
        <v>63820174</v>
      </c>
      <c r="P31" s="45">
        <v>164084466</v>
      </c>
      <c r="Q31" s="45">
        <v>6070305361</v>
      </c>
      <c r="R31" s="45">
        <v>1193135</v>
      </c>
      <c r="S31" s="45">
        <v>283663</v>
      </c>
      <c r="T31" s="45">
        <v>817499483</v>
      </c>
      <c r="U31" s="45">
        <v>710888037</v>
      </c>
      <c r="V31" s="45">
        <v>222692327</v>
      </c>
      <c r="W31" s="45">
        <v>86415450</v>
      </c>
      <c r="X31" s="45">
        <v>952403</v>
      </c>
      <c r="Y31" s="45">
        <v>1839924498</v>
      </c>
      <c r="Z31" s="45">
        <v>4230380863</v>
      </c>
      <c r="AA31" s="46" t="s">
        <v>15</v>
      </c>
      <c r="AB31" t="b">
        <f t="shared" si="0"/>
        <v>1</v>
      </c>
    </row>
    <row r="32" spans="1:28">
      <c r="A32" t="s">
        <v>90</v>
      </c>
      <c r="B32" s="48" t="s">
        <v>91</v>
      </c>
      <c r="C32" s="45">
        <v>865964000</v>
      </c>
      <c r="D32" s="45">
        <v>4038</v>
      </c>
      <c r="E32" s="45">
        <v>275719717</v>
      </c>
      <c r="F32" s="45">
        <v>6971414</v>
      </c>
      <c r="G32" s="45">
        <v>284</v>
      </c>
      <c r="H32" s="45">
        <v>47</v>
      </c>
      <c r="I32" s="45">
        <v>13446658</v>
      </c>
      <c r="J32" s="45">
        <v>324778</v>
      </c>
      <c r="K32" s="45">
        <v>7711783</v>
      </c>
      <c r="L32" s="45">
        <v>48518600</v>
      </c>
      <c r="M32" s="45">
        <v>1850500</v>
      </c>
      <c r="N32" s="45">
        <v>2594387</v>
      </c>
      <c r="O32" s="45">
        <v>8026866</v>
      </c>
      <c r="P32" s="45">
        <v>10615624</v>
      </c>
      <c r="Q32" s="45">
        <v>375780327</v>
      </c>
      <c r="R32" s="45">
        <v>61595</v>
      </c>
      <c r="S32" s="45">
        <v>0</v>
      </c>
      <c r="T32" s="45">
        <v>50354526</v>
      </c>
      <c r="U32" s="45">
        <v>44893796</v>
      </c>
      <c r="V32" s="45">
        <v>10926708</v>
      </c>
      <c r="W32" s="45">
        <v>8815573</v>
      </c>
      <c r="X32" s="45">
        <v>69517</v>
      </c>
      <c r="Y32" s="45">
        <v>115121715</v>
      </c>
      <c r="Z32" s="45">
        <v>260658612</v>
      </c>
      <c r="AA32" s="14" t="s">
        <v>91</v>
      </c>
      <c r="AB32" t="b">
        <f t="shared" si="0"/>
        <v>1</v>
      </c>
    </row>
    <row r="33" spans="1:28">
      <c r="A33" t="s">
        <v>218</v>
      </c>
      <c r="B33" s="48" t="s">
        <v>219</v>
      </c>
      <c r="C33" s="45">
        <v>2031693600</v>
      </c>
      <c r="D33" s="45">
        <v>9319</v>
      </c>
      <c r="E33" s="45">
        <v>653182686</v>
      </c>
      <c r="F33" s="45">
        <v>18853767</v>
      </c>
      <c r="G33" s="45">
        <v>936</v>
      </c>
      <c r="H33" s="45">
        <v>144</v>
      </c>
      <c r="I33" s="45">
        <v>26762964</v>
      </c>
      <c r="J33" s="45">
        <v>493601</v>
      </c>
      <c r="K33" s="45">
        <v>20526023</v>
      </c>
      <c r="L33" s="45">
        <v>113303100</v>
      </c>
      <c r="M33" s="45">
        <v>2976600</v>
      </c>
      <c r="N33" s="45">
        <v>6118097</v>
      </c>
      <c r="O33" s="45">
        <v>14377859</v>
      </c>
      <c r="P33" s="45">
        <v>13376877</v>
      </c>
      <c r="Q33" s="45">
        <v>869971574</v>
      </c>
      <c r="R33" s="45">
        <v>346465</v>
      </c>
      <c r="S33" s="45">
        <v>24260</v>
      </c>
      <c r="T33" s="45">
        <v>116247831</v>
      </c>
      <c r="U33" s="45">
        <v>101027347</v>
      </c>
      <c r="V33" s="45">
        <v>32563730</v>
      </c>
      <c r="W33" s="45">
        <v>15592434</v>
      </c>
      <c r="X33" s="45">
        <v>101144</v>
      </c>
      <c r="Y33" s="45">
        <v>265903211</v>
      </c>
      <c r="Z33" s="45">
        <v>604068363</v>
      </c>
      <c r="AA33" s="14" t="s">
        <v>219</v>
      </c>
      <c r="AB33" t="b">
        <f t="shared" si="0"/>
        <v>1</v>
      </c>
    </row>
    <row r="34" spans="1:28">
      <c r="A34" t="s">
        <v>506</v>
      </c>
      <c r="B34" s="48" t="s">
        <v>507</v>
      </c>
      <c r="C34" s="45">
        <v>1037537300</v>
      </c>
      <c r="D34" s="45">
        <v>5282</v>
      </c>
      <c r="E34" s="45">
        <v>351924400</v>
      </c>
      <c r="F34" s="45">
        <v>7361726</v>
      </c>
      <c r="G34" s="45">
        <v>332</v>
      </c>
      <c r="H34" s="45">
        <v>61</v>
      </c>
      <c r="I34" s="45">
        <v>14229679</v>
      </c>
      <c r="J34" s="45">
        <v>226477</v>
      </c>
      <c r="K34" s="45">
        <v>5307063</v>
      </c>
      <c r="L34" s="45">
        <v>54670600</v>
      </c>
      <c r="M34" s="45">
        <v>3041900</v>
      </c>
      <c r="N34" s="45">
        <v>5260083</v>
      </c>
      <c r="O34" s="45">
        <v>11993384</v>
      </c>
      <c r="P34" s="45">
        <v>18507646</v>
      </c>
      <c r="Q34" s="45">
        <v>472522958</v>
      </c>
      <c r="R34" s="45">
        <v>10885</v>
      </c>
      <c r="S34" s="45">
        <v>10035</v>
      </c>
      <c r="T34" s="45">
        <v>57684991</v>
      </c>
      <c r="U34" s="45">
        <v>54051932</v>
      </c>
      <c r="V34" s="45">
        <v>12108561</v>
      </c>
      <c r="W34" s="45">
        <v>6813587</v>
      </c>
      <c r="X34" s="45">
        <v>47052</v>
      </c>
      <c r="Y34" s="45">
        <v>130727043</v>
      </c>
      <c r="Z34" s="45">
        <v>341795915</v>
      </c>
      <c r="AA34" s="14" t="s">
        <v>507</v>
      </c>
      <c r="AB34" t="b">
        <f t="shared" si="0"/>
        <v>1</v>
      </c>
    </row>
    <row r="35" spans="1:28">
      <c r="A35" t="s">
        <v>192</v>
      </c>
      <c r="B35" s="48" t="s">
        <v>193</v>
      </c>
      <c r="C35" s="45">
        <v>2695023600</v>
      </c>
      <c r="D35" s="45">
        <v>11661</v>
      </c>
      <c r="E35" s="45">
        <v>821417985</v>
      </c>
      <c r="F35" s="45">
        <v>49304282</v>
      </c>
      <c r="G35" s="45">
        <v>1347</v>
      </c>
      <c r="H35" s="45">
        <v>384</v>
      </c>
      <c r="I35" s="45">
        <v>54240755</v>
      </c>
      <c r="J35" s="45">
        <v>743033</v>
      </c>
      <c r="K35" s="45">
        <v>19217848</v>
      </c>
      <c r="L35" s="45">
        <v>147889800</v>
      </c>
      <c r="M35" s="45">
        <v>3974100</v>
      </c>
      <c r="N35" s="45">
        <v>4831867</v>
      </c>
      <c r="O35" s="45">
        <v>14658257</v>
      </c>
      <c r="P35" s="45">
        <v>19387030</v>
      </c>
      <c r="Q35" s="45">
        <v>1135664957</v>
      </c>
      <c r="R35" s="45">
        <v>354017</v>
      </c>
      <c r="S35" s="45">
        <v>106165</v>
      </c>
      <c r="T35" s="45">
        <v>151818025</v>
      </c>
      <c r="U35" s="45">
        <v>126169529</v>
      </c>
      <c r="V35" s="45">
        <v>45632988</v>
      </c>
      <c r="W35" s="45">
        <v>21211885</v>
      </c>
      <c r="X35" s="45">
        <v>175901</v>
      </c>
      <c r="Y35" s="45">
        <v>345468510</v>
      </c>
      <c r="Z35" s="45">
        <v>790196447</v>
      </c>
      <c r="AA35" s="14" t="s">
        <v>193</v>
      </c>
      <c r="AB35" t="b">
        <f t="shared" si="0"/>
        <v>1</v>
      </c>
    </row>
    <row r="36" spans="1:28">
      <c r="A36" t="s">
        <v>228</v>
      </c>
      <c r="B36" s="48" t="s">
        <v>229</v>
      </c>
      <c r="C36" s="45">
        <v>2715358100</v>
      </c>
      <c r="D36" s="45">
        <v>11387</v>
      </c>
      <c r="E36" s="45">
        <v>831260719</v>
      </c>
      <c r="F36" s="45">
        <v>75828957</v>
      </c>
      <c r="G36" s="45">
        <v>1513</v>
      </c>
      <c r="H36" s="45">
        <v>541</v>
      </c>
      <c r="I36" s="45">
        <v>176255053</v>
      </c>
      <c r="J36" s="45">
        <v>4518555</v>
      </c>
      <c r="K36" s="45">
        <v>33506394</v>
      </c>
      <c r="L36" s="45">
        <v>119810100</v>
      </c>
      <c r="M36" s="45">
        <v>8956800</v>
      </c>
      <c r="N36" s="45">
        <v>8842814</v>
      </c>
      <c r="O36" s="45">
        <v>25518274</v>
      </c>
      <c r="P36" s="45">
        <v>45925532</v>
      </c>
      <c r="Q36" s="45">
        <v>1330423198</v>
      </c>
      <c r="R36" s="45">
        <v>1500833</v>
      </c>
      <c r="S36" s="45">
        <v>185960</v>
      </c>
      <c r="T36" s="45">
        <v>128739249</v>
      </c>
      <c r="U36" s="45">
        <v>113845026</v>
      </c>
      <c r="V36" s="45">
        <v>49272554</v>
      </c>
      <c r="W36" s="45">
        <v>39481853</v>
      </c>
      <c r="X36" s="45">
        <v>312611</v>
      </c>
      <c r="Y36" s="45">
        <v>333338086</v>
      </c>
      <c r="Z36" s="45">
        <v>997085112</v>
      </c>
      <c r="AA36" s="14" t="s">
        <v>229</v>
      </c>
      <c r="AB36" t="b">
        <f t="shared" si="0"/>
        <v>1</v>
      </c>
    </row>
    <row r="37" spans="1:28">
      <c r="A37" t="s">
        <v>284</v>
      </c>
      <c r="B37" s="48" t="s">
        <v>285</v>
      </c>
      <c r="C37" s="45">
        <v>679615400</v>
      </c>
      <c r="D37" s="45">
        <v>3546</v>
      </c>
      <c r="E37" s="45">
        <v>231056050</v>
      </c>
      <c r="F37" s="45">
        <v>4240402</v>
      </c>
      <c r="G37" s="45">
        <v>191</v>
      </c>
      <c r="H37" s="45">
        <v>31</v>
      </c>
      <c r="I37" s="45">
        <v>13567822</v>
      </c>
      <c r="J37" s="45">
        <v>452432</v>
      </c>
      <c r="K37" s="45">
        <v>7805228</v>
      </c>
      <c r="L37" s="45">
        <v>36609300</v>
      </c>
      <c r="M37" s="45">
        <v>1982000</v>
      </c>
      <c r="N37" s="45">
        <v>2805446</v>
      </c>
      <c r="O37" s="45">
        <v>7357446</v>
      </c>
      <c r="P37" s="45">
        <v>9204296</v>
      </c>
      <c r="Q37" s="45">
        <v>315080422</v>
      </c>
      <c r="R37" s="45">
        <v>165720</v>
      </c>
      <c r="S37" s="45">
        <v>29081</v>
      </c>
      <c r="T37" s="45">
        <v>38575963</v>
      </c>
      <c r="U37" s="45">
        <v>38578227</v>
      </c>
      <c r="V37" s="45">
        <v>8819261</v>
      </c>
      <c r="W37" s="45">
        <v>7043854</v>
      </c>
      <c r="X37" s="45">
        <v>44193</v>
      </c>
      <c r="Y37" s="45">
        <v>93256299</v>
      </c>
      <c r="Z37" s="45">
        <v>221824123</v>
      </c>
      <c r="AA37" s="14" t="s">
        <v>285</v>
      </c>
      <c r="AB37" t="b">
        <f t="shared" si="0"/>
        <v>1</v>
      </c>
    </row>
    <row r="38" spans="1:28">
      <c r="A38" t="s">
        <v>28</v>
      </c>
      <c r="B38" s="48" t="s">
        <v>29</v>
      </c>
      <c r="C38" s="45">
        <v>10446259800</v>
      </c>
      <c r="D38" s="45">
        <v>21747</v>
      </c>
      <c r="E38" s="45">
        <v>3075599155</v>
      </c>
      <c r="F38" s="45">
        <v>1067881888</v>
      </c>
      <c r="G38" s="45">
        <v>8647</v>
      </c>
      <c r="H38" s="45">
        <v>5389</v>
      </c>
      <c r="I38" s="45">
        <v>1576308519</v>
      </c>
      <c r="J38" s="45">
        <v>12115040</v>
      </c>
      <c r="K38" s="45">
        <v>69854977</v>
      </c>
      <c r="L38" s="45">
        <v>334575200</v>
      </c>
      <c r="M38" s="45">
        <v>10382200</v>
      </c>
      <c r="N38" s="45">
        <v>9308456</v>
      </c>
      <c r="O38" s="45">
        <v>50705160</v>
      </c>
      <c r="P38" s="45">
        <v>83082027</v>
      </c>
      <c r="Q38" s="45">
        <v>6289812622</v>
      </c>
      <c r="R38" s="45">
        <v>372089</v>
      </c>
      <c r="S38" s="45">
        <v>81304</v>
      </c>
      <c r="T38" s="45">
        <v>344886901</v>
      </c>
      <c r="U38" s="45">
        <v>265814401</v>
      </c>
      <c r="V38" s="45">
        <v>143358477</v>
      </c>
      <c r="W38" s="45">
        <v>174379580</v>
      </c>
      <c r="X38" s="45">
        <v>1147586</v>
      </c>
      <c r="Y38" s="45">
        <v>930040338</v>
      </c>
      <c r="Z38" s="45">
        <v>5359772284</v>
      </c>
      <c r="AA38" s="14" t="s">
        <v>29</v>
      </c>
      <c r="AB38" t="b">
        <f t="shared" si="0"/>
        <v>1</v>
      </c>
    </row>
    <row r="39" spans="1:28">
      <c r="A39" t="s">
        <v>402</v>
      </c>
      <c r="B39" s="48" t="s">
        <v>403</v>
      </c>
      <c r="C39" s="45">
        <v>1597876700</v>
      </c>
      <c r="D39" s="45">
        <v>7476</v>
      </c>
      <c r="E39" s="45">
        <v>532879876</v>
      </c>
      <c r="F39" s="45">
        <v>13840781</v>
      </c>
      <c r="G39" s="45">
        <v>583</v>
      </c>
      <c r="H39" s="45">
        <v>107</v>
      </c>
      <c r="I39" s="45">
        <v>20006699</v>
      </c>
      <c r="J39" s="45">
        <v>221662</v>
      </c>
      <c r="K39" s="45">
        <v>9888452</v>
      </c>
      <c r="L39" s="45">
        <v>85334700</v>
      </c>
      <c r="M39" s="45">
        <v>1862200</v>
      </c>
      <c r="N39" s="45">
        <v>4782322</v>
      </c>
      <c r="O39" s="45">
        <v>10350081</v>
      </c>
      <c r="P39" s="45">
        <v>8555172</v>
      </c>
      <c r="Q39" s="45">
        <v>687721945</v>
      </c>
      <c r="R39" s="45">
        <v>24494</v>
      </c>
      <c r="S39" s="45">
        <v>5276</v>
      </c>
      <c r="T39" s="45">
        <v>87176737</v>
      </c>
      <c r="U39" s="45">
        <v>79025203</v>
      </c>
      <c r="V39" s="45">
        <v>19350040</v>
      </c>
      <c r="W39" s="45">
        <v>10005034</v>
      </c>
      <c r="X39" s="45">
        <v>104274</v>
      </c>
      <c r="Y39" s="45">
        <v>195691058</v>
      </c>
      <c r="Z39" s="45">
        <v>492030887</v>
      </c>
      <c r="AA39" s="14" t="s">
        <v>403</v>
      </c>
      <c r="AB39" t="b">
        <f t="shared" si="0"/>
        <v>1</v>
      </c>
    </row>
    <row r="40" spans="1:28">
      <c r="A40" t="s">
        <v>536</v>
      </c>
      <c r="B40" s="48" t="s">
        <v>537</v>
      </c>
      <c r="C40" s="45">
        <v>439693000</v>
      </c>
      <c r="D40" s="45">
        <v>2274</v>
      </c>
      <c r="E40" s="45">
        <v>146840893</v>
      </c>
      <c r="F40" s="45">
        <v>1762194</v>
      </c>
      <c r="G40" s="45">
        <v>102</v>
      </c>
      <c r="H40" s="45">
        <v>15</v>
      </c>
      <c r="I40" s="45">
        <v>7644032</v>
      </c>
      <c r="J40" s="45">
        <v>95527</v>
      </c>
      <c r="K40" s="45">
        <v>1550105</v>
      </c>
      <c r="L40" s="45">
        <v>23931200</v>
      </c>
      <c r="M40" s="45">
        <v>849200</v>
      </c>
      <c r="N40" s="45">
        <v>2281925</v>
      </c>
      <c r="O40" s="45">
        <v>4108797</v>
      </c>
      <c r="P40" s="45">
        <v>3786203</v>
      </c>
      <c r="Q40" s="45">
        <v>192850076</v>
      </c>
      <c r="R40" s="45">
        <v>7919</v>
      </c>
      <c r="S40" s="45">
        <v>9000</v>
      </c>
      <c r="T40" s="45">
        <v>24773828</v>
      </c>
      <c r="U40" s="45">
        <v>23311722</v>
      </c>
      <c r="V40" s="45">
        <v>3501453</v>
      </c>
      <c r="W40" s="45">
        <v>1641002</v>
      </c>
      <c r="X40" s="45">
        <v>22959</v>
      </c>
      <c r="Y40" s="45">
        <v>53267883</v>
      </c>
      <c r="Z40" s="45">
        <v>139582193</v>
      </c>
      <c r="AA40" s="14" t="s">
        <v>537</v>
      </c>
      <c r="AB40" t="b">
        <f t="shared" si="0"/>
        <v>1</v>
      </c>
    </row>
    <row r="41" spans="1:28">
      <c r="A41" t="s">
        <v>366</v>
      </c>
      <c r="B41" s="48" t="s">
        <v>367</v>
      </c>
      <c r="C41" s="45">
        <v>1204165100</v>
      </c>
      <c r="D41" s="45">
        <v>5960</v>
      </c>
      <c r="E41" s="45">
        <v>400040370</v>
      </c>
      <c r="F41" s="45">
        <v>8408540</v>
      </c>
      <c r="G41" s="45">
        <v>404</v>
      </c>
      <c r="H41" s="45">
        <v>64</v>
      </c>
      <c r="I41" s="45">
        <v>22839640</v>
      </c>
      <c r="J41" s="45">
        <v>479751</v>
      </c>
      <c r="K41" s="45">
        <v>13311204</v>
      </c>
      <c r="L41" s="45">
        <v>60245500</v>
      </c>
      <c r="M41" s="45">
        <v>1965700</v>
      </c>
      <c r="N41" s="45">
        <v>5514053</v>
      </c>
      <c r="O41" s="45">
        <v>11670996</v>
      </c>
      <c r="P41" s="45">
        <v>9216133</v>
      </c>
      <c r="Q41" s="45">
        <v>533691887</v>
      </c>
      <c r="R41" s="45">
        <v>241675</v>
      </c>
      <c r="S41" s="45">
        <v>18320</v>
      </c>
      <c r="T41" s="45">
        <v>62193085</v>
      </c>
      <c r="U41" s="45">
        <v>64892805</v>
      </c>
      <c r="V41" s="45">
        <v>16769745</v>
      </c>
      <c r="W41" s="45">
        <v>9249899</v>
      </c>
      <c r="X41" s="45">
        <v>71077</v>
      </c>
      <c r="Y41" s="45">
        <v>153436606</v>
      </c>
      <c r="Z41" s="45">
        <v>380255281</v>
      </c>
      <c r="AA41" s="14" t="s">
        <v>367</v>
      </c>
      <c r="AB41" t="b">
        <f t="shared" si="0"/>
        <v>1</v>
      </c>
    </row>
    <row r="42" spans="1:28">
      <c r="A42" t="s">
        <v>10</v>
      </c>
      <c r="B42" s="48" t="s">
        <v>11</v>
      </c>
      <c r="C42" s="45">
        <v>5997400200</v>
      </c>
      <c r="D42" s="45">
        <v>18501</v>
      </c>
      <c r="E42" s="45">
        <v>1878312589</v>
      </c>
      <c r="F42" s="45">
        <v>281866568</v>
      </c>
      <c r="G42" s="45">
        <v>5029</v>
      </c>
      <c r="H42" s="45">
        <v>2089</v>
      </c>
      <c r="I42" s="45">
        <v>235079319</v>
      </c>
      <c r="J42" s="45">
        <v>3849861</v>
      </c>
      <c r="K42" s="45">
        <v>51306952</v>
      </c>
      <c r="L42" s="45">
        <v>286507100</v>
      </c>
      <c r="M42" s="45">
        <v>12402600</v>
      </c>
      <c r="N42" s="45">
        <v>9178674</v>
      </c>
      <c r="O42" s="45">
        <v>41326965</v>
      </c>
      <c r="P42" s="45">
        <v>72278208</v>
      </c>
      <c r="Q42" s="45">
        <v>2872108836</v>
      </c>
      <c r="R42" s="45">
        <v>841257</v>
      </c>
      <c r="S42" s="45">
        <v>78784</v>
      </c>
      <c r="T42" s="45">
        <v>298857354</v>
      </c>
      <c r="U42" s="45">
        <v>248418314</v>
      </c>
      <c r="V42" s="45">
        <v>119560841</v>
      </c>
      <c r="W42" s="45">
        <v>68433973</v>
      </c>
      <c r="X42" s="45">
        <v>587723</v>
      </c>
      <c r="Y42" s="45">
        <v>736778246</v>
      </c>
      <c r="Z42" s="45">
        <v>2135330590</v>
      </c>
      <c r="AA42" s="14" t="s">
        <v>11</v>
      </c>
      <c r="AB42" t="b">
        <f t="shared" si="0"/>
        <v>1</v>
      </c>
    </row>
    <row r="43" spans="1:28">
      <c r="A43" t="s">
        <v>132</v>
      </c>
      <c r="B43" s="48" t="s">
        <v>133</v>
      </c>
      <c r="C43" s="45">
        <v>2876880700</v>
      </c>
      <c r="D43" s="45">
        <v>12709</v>
      </c>
      <c r="E43" s="45">
        <v>936966830</v>
      </c>
      <c r="F43" s="45">
        <v>41400948</v>
      </c>
      <c r="G43" s="45">
        <v>1277</v>
      </c>
      <c r="H43" s="45">
        <v>313</v>
      </c>
      <c r="I43" s="45">
        <v>67803300</v>
      </c>
      <c r="J43" s="45">
        <v>682166</v>
      </c>
      <c r="K43" s="45">
        <v>23968673</v>
      </c>
      <c r="L43" s="45">
        <v>156198200</v>
      </c>
      <c r="M43" s="45">
        <v>5463900</v>
      </c>
      <c r="N43" s="45">
        <v>8650745</v>
      </c>
      <c r="O43" s="45">
        <v>29612831</v>
      </c>
      <c r="P43" s="45">
        <v>31025435</v>
      </c>
      <c r="Q43" s="45">
        <v>1301773028</v>
      </c>
      <c r="R43" s="45">
        <v>320315</v>
      </c>
      <c r="S43" s="45">
        <v>39370</v>
      </c>
      <c r="T43" s="45">
        <v>161622157</v>
      </c>
      <c r="U43" s="45">
        <v>147041346</v>
      </c>
      <c r="V43" s="45">
        <v>30509674</v>
      </c>
      <c r="W43" s="45">
        <v>27841238</v>
      </c>
      <c r="X43" s="45">
        <v>332483</v>
      </c>
      <c r="Y43" s="45">
        <v>367706583</v>
      </c>
      <c r="Z43" s="45">
        <v>934066445</v>
      </c>
      <c r="AA43" s="14" t="s">
        <v>133</v>
      </c>
      <c r="AB43" t="b">
        <f t="shared" si="0"/>
        <v>1</v>
      </c>
    </row>
    <row r="44" spans="1:28">
      <c r="A44" t="s">
        <v>162</v>
      </c>
      <c r="B44" s="48" t="s">
        <v>163</v>
      </c>
      <c r="C44" s="45">
        <v>1527539300</v>
      </c>
      <c r="D44" s="45">
        <v>7122</v>
      </c>
      <c r="E44" s="45">
        <v>489885479</v>
      </c>
      <c r="F44" s="45">
        <v>15558595</v>
      </c>
      <c r="G44" s="45">
        <v>601</v>
      </c>
      <c r="H44" s="45">
        <v>123</v>
      </c>
      <c r="I44" s="45">
        <v>37301635</v>
      </c>
      <c r="J44" s="45">
        <v>374110</v>
      </c>
      <c r="K44" s="45">
        <v>11896074</v>
      </c>
      <c r="L44" s="45">
        <v>82634000</v>
      </c>
      <c r="M44" s="45">
        <v>2502800</v>
      </c>
      <c r="N44" s="45">
        <v>4875724</v>
      </c>
      <c r="O44" s="45">
        <v>13638163</v>
      </c>
      <c r="P44" s="45">
        <v>18359175</v>
      </c>
      <c r="Q44" s="45">
        <v>677025755</v>
      </c>
      <c r="R44" s="45">
        <v>27933</v>
      </c>
      <c r="S44" s="45">
        <v>67970</v>
      </c>
      <c r="T44" s="45">
        <v>85125522</v>
      </c>
      <c r="U44" s="45">
        <v>76046048</v>
      </c>
      <c r="V44" s="45">
        <v>16054731</v>
      </c>
      <c r="W44" s="45">
        <v>15586372</v>
      </c>
      <c r="X44" s="45">
        <v>121146</v>
      </c>
      <c r="Y44" s="45">
        <v>193029722</v>
      </c>
      <c r="Z44" s="45">
        <v>483996033</v>
      </c>
      <c r="AA44" s="14" t="s">
        <v>163</v>
      </c>
      <c r="AB44" t="b">
        <f t="shared" si="0"/>
        <v>1</v>
      </c>
    </row>
    <row r="45" spans="1:28">
      <c r="A45" t="s">
        <v>62</v>
      </c>
      <c r="B45" s="48" t="s">
        <v>63</v>
      </c>
      <c r="C45" s="45">
        <v>7380350000</v>
      </c>
      <c r="D45" s="45">
        <v>30360</v>
      </c>
      <c r="E45" s="45">
        <v>2338972620</v>
      </c>
      <c r="F45" s="45">
        <v>141351076</v>
      </c>
      <c r="G45" s="45">
        <v>4077</v>
      </c>
      <c r="H45" s="45">
        <v>1140</v>
      </c>
      <c r="I45" s="45">
        <v>165357522</v>
      </c>
      <c r="J45" s="45">
        <v>2799385</v>
      </c>
      <c r="K45" s="45">
        <v>64557202</v>
      </c>
      <c r="L45" s="45">
        <v>401344900</v>
      </c>
      <c r="M45" s="45">
        <v>18655100</v>
      </c>
      <c r="N45" s="45">
        <v>19898320</v>
      </c>
      <c r="O45" s="45">
        <v>65544774</v>
      </c>
      <c r="P45" s="45">
        <v>88579349</v>
      </c>
      <c r="Q45" s="45">
        <v>3307060248</v>
      </c>
      <c r="R45" s="45">
        <v>1519701</v>
      </c>
      <c r="S45" s="45">
        <v>90857</v>
      </c>
      <c r="T45" s="45">
        <v>419895078</v>
      </c>
      <c r="U45" s="45">
        <v>360085262</v>
      </c>
      <c r="V45" s="45">
        <v>118937314</v>
      </c>
      <c r="W45" s="45">
        <v>61459452</v>
      </c>
      <c r="X45" s="45">
        <v>541997</v>
      </c>
      <c r="Y45" s="45">
        <v>962529661</v>
      </c>
      <c r="Z45" s="45">
        <v>2344530587</v>
      </c>
      <c r="AA45" s="14" t="s">
        <v>63</v>
      </c>
      <c r="AB45" t="b">
        <f t="shared" si="0"/>
        <v>1</v>
      </c>
    </row>
    <row r="46" spans="1:28">
      <c r="A46" t="s">
        <v>78</v>
      </c>
      <c r="B46" s="48" t="s">
        <v>79</v>
      </c>
      <c r="C46" s="45">
        <v>16196254500</v>
      </c>
      <c r="D46" s="45">
        <v>71201</v>
      </c>
      <c r="E46" s="45">
        <v>5239300971</v>
      </c>
      <c r="F46" s="45">
        <v>246762018</v>
      </c>
      <c r="G46" s="45">
        <v>7527</v>
      </c>
      <c r="H46" s="45">
        <v>2005</v>
      </c>
      <c r="I46" s="45">
        <v>318019049</v>
      </c>
      <c r="J46" s="45">
        <v>5528284</v>
      </c>
      <c r="K46" s="45">
        <v>114099226</v>
      </c>
      <c r="L46" s="45">
        <v>899180800</v>
      </c>
      <c r="M46" s="45">
        <v>21473200</v>
      </c>
      <c r="N46" s="45">
        <v>38851770</v>
      </c>
      <c r="O46" s="45">
        <v>102297439</v>
      </c>
      <c r="P46" s="45">
        <v>107596412</v>
      </c>
      <c r="Q46" s="45">
        <v>7093109169</v>
      </c>
      <c r="R46" s="45">
        <v>2413531</v>
      </c>
      <c r="S46" s="45">
        <v>538500</v>
      </c>
      <c r="T46" s="45">
        <v>920339577</v>
      </c>
      <c r="U46" s="45">
        <v>808777024</v>
      </c>
      <c r="V46" s="45">
        <v>225164315</v>
      </c>
      <c r="W46" s="45">
        <v>118455280</v>
      </c>
      <c r="X46" s="45">
        <v>1059954</v>
      </c>
      <c r="Y46" s="45">
        <v>2076748181</v>
      </c>
      <c r="Z46" s="45">
        <v>5016360988</v>
      </c>
      <c r="AA46" s="14" t="s">
        <v>79</v>
      </c>
      <c r="AB46" t="b">
        <f t="shared" si="0"/>
        <v>1</v>
      </c>
    </row>
    <row r="47" spans="1:28">
      <c r="A47" t="s">
        <v>240</v>
      </c>
      <c r="B47" s="48" t="s">
        <v>241</v>
      </c>
      <c r="C47" s="45">
        <v>5323773000</v>
      </c>
      <c r="D47" s="45">
        <v>23034</v>
      </c>
      <c r="E47" s="45">
        <v>1603939226</v>
      </c>
      <c r="F47" s="45">
        <v>82170045</v>
      </c>
      <c r="G47" s="45">
        <v>2630</v>
      </c>
      <c r="H47" s="45">
        <v>697</v>
      </c>
      <c r="I47" s="45">
        <v>112003590</v>
      </c>
      <c r="J47" s="45">
        <v>1992228</v>
      </c>
      <c r="K47" s="45">
        <v>48578971</v>
      </c>
      <c r="L47" s="45">
        <v>298508900</v>
      </c>
      <c r="M47" s="45">
        <v>13604400</v>
      </c>
      <c r="N47" s="45">
        <v>17117093</v>
      </c>
      <c r="O47" s="45">
        <v>39160427</v>
      </c>
      <c r="P47" s="45">
        <v>63565887</v>
      </c>
      <c r="Q47" s="45">
        <v>2280640767</v>
      </c>
      <c r="R47" s="45">
        <v>1044526</v>
      </c>
      <c r="S47" s="45">
        <v>88536</v>
      </c>
      <c r="T47" s="45">
        <v>312012474</v>
      </c>
      <c r="U47" s="45">
        <v>257057006</v>
      </c>
      <c r="V47" s="45">
        <v>93705879</v>
      </c>
      <c r="W47" s="45">
        <v>46274642</v>
      </c>
      <c r="X47" s="45">
        <v>329559</v>
      </c>
      <c r="Y47" s="45">
        <v>710512622</v>
      </c>
      <c r="Z47" s="45">
        <v>1570128145</v>
      </c>
      <c r="AA47" s="14" t="s">
        <v>241</v>
      </c>
      <c r="AB47" t="b">
        <f t="shared" si="0"/>
        <v>1</v>
      </c>
    </row>
    <row r="48" spans="1:28">
      <c r="A48" t="s">
        <v>298</v>
      </c>
      <c r="B48" s="48" t="s">
        <v>299</v>
      </c>
      <c r="C48" s="45">
        <v>890110200</v>
      </c>
      <c r="D48" s="45">
        <v>4262</v>
      </c>
      <c r="E48" s="45">
        <v>288832672</v>
      </c>
      <c r="F48" s="45">
        <v>6577680</v>
      </c>
      <c r="G48" s="45">
        <v>330</v>
      </c>
      <c r="H48" s="45">
        <v>54</v>
      </c>
      <c r="I48" s="45">
        <v>28645215</v>
      </c>
      <c r="J48" s="45">
        <v>255508</v>
      </c>
      <c r="K48" s="45">
        <v>7676728</v>
      </c>
      <c r="L48" s="45">
        <v>50283800</v>
      </c>
      <c r="M48" s="45">
        <v>2784900</v>
      </c>
      <c r="N48" s="45">
        <v>3887183</v>
      </c>
      <c r="O48" s="45">
        <v>10381120</v>
      </c>
      <c r="P48" s="45">
        <v>10002779</v>
      </c>
      <c r="Q48" s="45">
        <v>409327585</v>
      </c>
      <c r="R48" s="45">
        <v>53853</v>
      </c>
      <c r="S48" s="45">
        <v>23941</v>
      </c>
      <c r="T48" s="45">
        <v>53055311</v>
      </c>
      <c r="U48" s="45">
        <v>47706737</v>
      </c>
      <c r="V48" s="45">
        <v>11024942</v>
      </c>
      <c r="W48" s="45">
        <v>8789737</v>
      </c>
      <c r="X48" s="45">
        <v>55314</v>
      </c>
      <c r="Y48" s="45">
        <v>120709835</v>
      </c>
      <c r="Z48" s="45">
        <v>288617750</v>
      </c>
      <c r="AA48" s="14" t="s">
        <v>299</v>
      </c>
      <c r="AB48" t="b">
        <f t="shared" si="0"/>
        <v>1</v>
      </c>
    </row>
    <row r="49" spans="1:28">
      <c r="A49" t="s">
        <v>435</v>
      </c>
      <c r="B49" s="48" t="s">
        <v>436</v>
      </c>
      <c r="C49" s="45">
        <v>2238097100</v>
      </c>
      <c r="D49" s="45">
        <v>9679</v>
      </c>
      <c r="E49" s="45">
        <v>727135231</v>
      </c>
      <c r="F49" s="45">
        <v>30514342</v>
      </c>
      <c r="G49" s="45">
        <v>1046</v>
      </c>
      <c r="H49" s="45">
        <v>213</v>
      </c>
      <c r="I49" s="45">
        <v>31216171</v>
      </c>
      <c r="J49" s="45">
        <v>281064</v>
      </c>
      <c r="K49" s="45">
        <v>12054450</v>
      </c>
      <c r="L49" s="45">
        <v>119360900</v>
      </c>
      <c r="M49" s="45">
        <v>2731200</v>
      </c>
      <c r="N49" s="45">
        <v>6248139</v>
      </c>
      <c r="O49" s="45">
        <v>19526034</v>
      </c>
      <c r="P49" s="45">
        <v>12954674</v>
      </c>
      <c r="Q49" s="45">
        <v>962022205</v>
      </c>
      <c r="R49" s="45">
        <v>53500</v>
      </c>
      <c r="S49" s="45">
        <v>75168</v>
      </c>
      <c r="T49" s="45">
        <v>122056381</v>
      </c>
      <c r="U49" s="45">
        <v>106808760</v>
      </c>
      <c r="V49" s="45">
        <v>23683156</v>
      </c>
      <c r="W49" s="45">
        <v>17789657</v>
      </c>
      <c r="X49" s="45">
        <v>148497</v>
      </c>
      <c r="Y49" s="45">
        <v>270615119</v>
      </c>
      <c r="Z49" s="45">
        <v>691407086</v>
      </c>
      <c r="AA49" s="14" t="s">
        <v>436</v>
      </c>
      <c r="AB49" t="b">
        <f t="shared" si="0"/>
        <v>1</v>
      </c>
    </row>
    <row r="50" spans="1:28">
      <c r="A50" t="s">
        <v>260</v>
      </c>
      <c r="B50" s="48" t="s">
        <v>261</v>
      </c>
      <c r="C50" s="45">
        <v>7008323200</v>
      </c>
      <c r="D50" s="45">
        <v>32091</v>
      </c>
      <c r="E50" s="45">
        <v>2208842983</v>
      </c>
      <c r="F50" s="45">
        <v>76149440</v>
      </c>
      <c r="G50" s="45">
        <v>2727</v>
      </c>
      <c r="H50" s="45">
        <v>594</v>
      </c>
      <c r="I50" s="45">
        <v>216037113</v>
      </c>
      <c r="J50" s="45">
        <v>3858893</v>
      </c>
      <c r="K50" s="45">
        <v>70908791</v>
      </c>
      <c r="L50" s="45">
        <v>386861800</v>
      </c>
      <c r="M50" s="45">
        <v>16981600</v>
      </c>
      <c r="N50" s="45">
        <v>22396058</v>
      </c>
      <c r="O50" s="45">
        <v>66351414</v>
      </c>
      <c r="P50" s="45">
        <v>89900917</v>
      </c>
      <c r="Q50" s="45">
        <v>3158289009</v>
      </c>
      <c r="R50" s="45">
        <v>2034209</v>
      </c>
      <c r="S50" s="45">
        <v>411867</v>
      </c>
      <c r="T50" s="45">
        <v>403730849</v>
      </c>
      <c r="U50" s="45">
        <v>358495632</v>
      </c>
      <c r="V50" s="45">
        <v>100197386</v>
      </c>
      <c r="W50" s="45">
        <v>77526069</v>
      </c>
      <c r="X50" s="45">
        <v>637171</v>
      </c>
      <c r="Y50" s="45">
        <v>943033183</v>
      </c>
      <c r="Z50" s="45">
        <v>2215255826</v>
      </c>
      <c r="AA50" s="14" t="s">
        <v>261</v>
      </c>
      <c r="AB50" t="b">
        <f t="shared" si="0"/>
        <v>1</v>
      </c>
    </row>
    <row r="51" spans="1:28">
      <c r="A51" t="s">
        <v>362</v>
      </c>
      <c r="B51" s="48" t="s">
        <v>363</v>
      </c>
      <c r="C51" s="45">
        <v>5183433200</v>
      </c>
      <c r="D51" s="45">
        <v>24077</v>
      </c>
      <c r="E51" s="45">
        <v>1683375929</v>
      </c>
      <c r="F51" s="45">
        <v>53919368</v>
      </c>
      <c r="G51" s="45">
        <v>1974</v>
      </c>
      <c r="H51" s="45">
        <v>414</v>
      </c>
      <c r="I51" s="45">
        <v>123809081</v>
      </c>
      <c r="J51" s="45">
        <v>2349070</v>
      </c>
      <c r="K51" s="45">
        <v>42686300</v>
      </c>
      <c r="L51" s="45">
        <v>291098600</v>
      </c>
      <c r="M51" s="45">
        <v>12164700</v>
      </c>
      <c r="N51" s="45">
        <v>20637030</v>
      </c>
      <c r="O51" s="45">
        <v>54093026</v>
      </c>
      <c r="P51" s="45">
        <v>52963442</v>
      </c>
      <c r="Q51" s="45">
        <v>2337096546</v>
      </c>
      <c r="R51" s="45">
        <v>635661</v>
      </c>
      <c r="S51" s="45">
        <v>33670</v>
      </c>
      <c r="T51" s="45">
        <v>303158200</v>
      </c>
      <c r="U51" s="45">
        <v>274289105</v>
      </c>
      <c r="V51" s="45">
        <v>58576959</v>
      </c>
      <c r="W51" s="45">
        <v>49868443</v>
      </c>
      <c r="X51" s="45">
        <v>453982</v>
      </c>
      <c r="Y51" s="45">
        <v>687016020</v>
      </c>
      <c r="Z51" s="45">
        <v>1650080526</v>
      </c>
      <c r="AA51" s="14" t="s">
        <v>363</v>
      </c>
      <c r="AB51" t="b">
        <f t="shared" si="0"/>
        <v>1</v>
      </c>
    </row>
    <row r="52" spans="1:28">
      <c r="A52" t="s">
        <v>458</v>
      </c>
      <c r="B52" s="48" t="s">
        <v>459</v>
      </c>
      <c r="C52" s="45">
        <v>10382982400</v>
      </c>
      <c r="D52" s="45">
        <v>42449</v>
      </c>
      <c r="E52" s="45">
        <v>3446958479</v>
      </c>
      <c r="F52" s="45">
        <v>201374401</v>
      </c>
      <c r="G52" s="45">
        <v>5480</v>
      </c>
      <c r="H52" s="45">
        <v>1684</v>
      </c>
      <c r="I52" s="45">
        <v>245928396</v>
      </c>
      <c r="J52" s="45">
        <v>3401948</v>
      </c>
      <c r="K52" s="45">
        <v>89371307</v>
      </c>
      <c r="L52" s="45">
        <v>566622600</v>
      </c>
      <c r="M52" s="45">
        <v>13124500</v>
      </c>
      <c r="N52" s="45">
        <v>29091994</v>
      </c>
      <c r="O52" s="45">
        <v>84831127</v>
      </c>
      <c r="P52" s="45">
        <v>78892222</v>
      </c>
      <c r="Q52" s="45">
        <v>4759596974</v>
      </c>
      <c r="R52" s="45">
        <v>1523990</v>
      </c>
      <c r="S52" s="45">
        <v>130211</v>
      </c>
      <c r="T52" s="45">
        <v>579582434</v>
      </c>
      <c r="U52" s="45">
        <v>525560600</v>
      </c>
      <c r="V52" s="45">
        <v>123947752</v>
      </c>
      <c r="W52" s="45">
        <v>99100850</v>
      </c>
      <c r="X52" s="45">
        <v>889576</v>
      </c>
      <c r="Y52" s="45">
        <v>1330735413</v>
      </c>
      <c r="Z52" s="45">
        <v>3428861561</v>
      </c>
      <c r="AA52" s="14" t="s">
        <v>459</v>
      </c>
      <c r="AB52" t="b">
        <f t="shared" si="0"/>
        <v>1</v>
      </c>
    </row>
    <row r="53" spans="1:28">
      <c r="A53" t="s">
        <v>388</v>
      </c>
      <c r="B53" s="48" t="s">
        <v>389</v>
      </c>
      <c r="C53" s="45">
        <v>1631481300</v>
      </c>
      <c r="D53" s="45">
        <v>8259</v>
      </c>
      <c r="E53" s="45">
        <v>541641019</v>
      </c>
      <c r="F53" s="45">
        <v>11349865</v>
      </c>
      <c r="G53" s="45">
        <v>464</v>
      </c>
      <c r="H53" s="45">
        <v>85</v>
      </c>
      <c r="I53" s="45">
        <v>21066637</v>
      </c>
      <c r="J53" s="45">
        <v>303960</v>
      </c>
      <c r="K53" s="45">
        <v>8209778</v>
      </c>
      <c r="L53" s="45">
        <v>87102100</v>
      </c>
      <c r="M53" s="45">
        <v>1948600</v>
      </c>
      <c r="N53" s="45">
        <v>10716292</v>
      </c>
      <c r="O53" s="45">
        <v>14518976</v>
      </c>
      <c r="P53" s="45">
        <v>9336391</v>
      </c>
      <c r="Q53" s="45">
        <v>706193618</v>
      </c>
      <c r="R53" s="45">
        <v>9407</v>
      </c>
      <c r="S53" s="45">
        <v>17777</v>
      </c>
      <c r="T53" s="45">
        <v>89029390</v>
      </c>
      <c r="U53" s="45">
        <v>82573782</v>
      </c>
      <c r="V53" s="45">
        <v>17255483</v>
      </c>
      <c r="W53" s="45">
        <v>11220262</v>
      </c>
      <c r="X53" s="45">
        <v>77093</v>
      </c>
      <c r="Y53" s="45">
        <v>200183194</v>
      </c>
      <c r="Z53" s="45">
        <v>506010424</v>
      </c>
      <c r="AA53" s="14" t="s">
        <v>389</v>
      </c>
      <c r="AB53" t="b">
        <f t="shared" si="0"/>
        <v>1</v>
      </c>
    </row>
    <row r="54" spans="1:28">
      <c r="A54" t="s">
        <v>94</v>
      </c>
      <c r="B54" s="48" t="s">
        <v>95</v>
      </c>
      <c r="C54" s="45">
        <v>3739986500</v>
      </c>
      <c r="D54" s="45">
        <v>16078</v>
      </c>
      <c r="E54" s="45">
        <v>1204175289</v>
      </c>
      <c r="F54" s="45">
        <v>64689684</v>
      </c>
      <c r="G54" s="45">
        <v>1932</v>
      </c>
      <c r="H54" s="45">
        <v>519</v>
      </c>
      <c r="I54" s="45">
        <v>77200856</v>
      </c>
      <c r="J54" s="45">
        <v>774516</v>
      </c>
      <c r="K54" s="45">
        <v>28716501</v>
      </c>
      <c r="L54" s="45">
        <v>201906700</v>
      </c>
      <c r="M54" s="45">
        <v>4625400</v>
      </c>
      <c r="N54" s="45">
        <v>9890802</v>
      </c>
      <c r="O54" s="45">
        <v>26130689</v>
      </c>
      <c r="P54" s="45">
        <v>23455597</v>
      </c>
      <c r="Q54" s="45">
        <v>1641566034</v>
      </c>
      <c r="R54" s="45">
        <v>395270</v>
      </c>
      <c r="S54" s="45">
        <v>79983</v>
      </c>
      <c r="T54" s="45">
        <v>206479934</v>
      </c>
      <c r="U54" s="45">
        <v>180793530</v>
      </c>
      <c r="V54" s="45">
        <v>44272946</v>
      </c>
      <c r="W54" s="45">
        <v>28708180</v>
      </c>
      <c r="X54" s="45">
        <v>304342</v>
      </c>
      <c r="Y54" s="45">
        <v>461034185</v>
      </c>
      <c r="Z54" s="45">
        <v>1180531849</v>
      </c>
      <c r="AA54" s="14" t="s">
        <v>95</v>
      </c>
      <c r="AB54" t="b">
        <f t="shared" si="0"/>
        <v>1</v>
      </c>
    </row>
    <row r="55" spans="1:28">
      <c r="A55" t="s">
        <v>74</v>
      </c>
      <c r="B55" s="48" t="s">
        <v>75</v>
      </c>
      <c r="C55" s="45">
        <v>2549422800</v>
      </c>
      <c r="D55" s="45">
        <v>12086</v>
      </c>
      <c r="E55" s="45">
        <v>828354490</v>
      </c>
      <c r="F55" s="45">
        <v>30194143</v>
      </c>
      <c r="G55" s="45">
        <v>1014</v>
      </c>
      <c r="H55" s="45">
        <v>244</v>
      </c>
      <c r="I55" s="45">
        <v>76894382</v>
      </c>
      <c r="J55" s="45">
        <v>1270032</v>
      </c>
      <c r="K55" s="45">
        <v>25636534</v>
      </c>
      <c r="L55" s="45">
        <v>130837900</v>
      </c>
      <c r="M55" s="45">
        <v>5748500</v>
      </c>
      <c r="N55" s="45">
        <v>9064048</v>
      </c>
      <c r="O55" s="45">
        <v>21605566</v>
      </c>
      <c r="P55" s="45">
        <v>27852710</v>
      </c>
      <c r="Q55" s="45">
        <v>1157458305</v>
      </c>
      <c r="R55" s="45">
        <v>769897</v>
      </c>
      <c r="S55" s="45">
        <v>70913</v>
      </c>
      <c r="T55" s="45">
        <v>136528735</v>
      </c>
      <c r="U55" s="45">
        <v>122679370</v>
      </c>
      <c r="V55" s="45">
        <v>35917307</v>
      </c>
      <c r="W55" s="45">
        <v>23059586</v>
      </c>
      <c r="X55" s="45">
        <v>215029</v>
      </c>
      <c r="Y55" s="45">
        <v>319240837</v>
      </c>
      <c r="Z55" s="45">
        <v>838217468</v>
      </c>
      <c r="AA55" s="14" t="s">
        <v>75</v>
      </c>
      <c r="AB55" t="b">
        <f t="shared" si="0"/>
        <v>1</v>
      </c>
    </row>
    <row r="56" spans="1:28">
      <c r="A56" t="s">
        <v>376</v>
      </c>
      <c r="B56" s="48" t="s">
        <v>377</v>
      </c>
      <c r="C56" s="45">
        <v>1809319300</v>
      </c>
      <c r="D56" s="45">
        <v>8309</v>
      </c>
      <c r="E56" s="45">
        <v>606828339</v>
      </c>
      <c r="F56" s="45">
        <v>17354031</v>
      </c>
      <c r="G56" s="45">
        <v>710</v>
      </c>
      <c r="H56" s="45">
        <v>135</v>
      </c>
      <c r="I56" s="45">
        <v>21209367</v>
      </c>
      <c r="J56" s="45">
        <v>363925</v>
      </c>
      <c r="K56" s="45">
        <v>16200905</v>
      </c>
      <c r="L56" s="45">
        <v>101685500</v>
      </c>
      <c r="M56" s="45">
        <v>1907300</v>
      </c>
      <c r="N56" s="45">
        <v>6680408</v>
      </c>
      <c r="O56" s="45">
        <v>14684177</v>
      </c>
      <c r="P56" s="45">
        <v>11232789</v>
      </c>
      <c r="Q56" s="45">
        <v>798146741</v>
      </c>
      <c r="R56" s="45">
        <v>126588</v>
      </c>
      <c r="S56" s="45">
        <v>14295</v>
      </c>
      <c r="T56" s="45">
        <v>103566366</v>
      </c>
      <c r="U56" s="45">
        <v>94182242</v>
      </c>
      <c r="V56" s="45">
        <v>27537870</v>
      </c>
      <c r="W56" s="45">
        <v>15065390</v>
      </c>
      <c r="X56" s="45">
        <v>101146</v>
      </c>
      <c r="Y56" s="45">
        <v>240593897</v>
      </c>
      <c r="Z56" s="45">
        <v>557552844</v>
      </c>
      <c r="AA56" s="14" t="s">
        <v>377</v>
      </c>
      <c r="AB56" t="b">
        <f t="shared" si="0"/>
        <v>1</v>
      </c>
    </row>
    <row r="57" spans="1:28">
      <c r="A57" t="s">
        <v>286</v>
      </c>
      <c r="B57" s="48" t="s">
        <v>287</v>
      </c>
      <c r="C57" s="45">
        <v>1001254300</v>
      </c>
      <c r="D57" s="45">
        <v>5019</v>
      </c>
      <c r="E57" s="45">
        <v>336791883</v>
      </c>
      <c r="F57" s="45">
        <v>6806773</v>
      </c>
      <c r="G57" s="45">
        <v>300</v>
      </c>
      <c r="H57" s="45">
        <v>46</v>
      </c>
      <c r="I57" s="45">
        <v>17984298</v>
      </c>
      <c r="J57" s="45">
        <v>366020</v>
      </c>
      <c r="K57" s="45">
        <v>9143331</v>
      </c>
      <c r="L57" s="45">
        <v>55724400</v>
      </c>
      <c r="M57" s="45">
        <v>3157900</v>
      </c>
      <c r="N57" s="45">
        <v>4094717</v>
      </c>
      <c r="O57" s="45">
        <v>8913082</v>
      </c>
      <c r="P57" s="45">
        <v>15394551</v>
      </c>
      <c r="Q57" s="45">
        <v>458376955</v>
      </c>
      <c r="R57" s="45">
        <v>82630</v>
      </c>
      <c r="S57" s="45">
        <v>13576</v>
      </c>
      <c r="T57" s="45">
        <v>58868609</v>
      </c>
      <c r="U57" s="45">
        <v>54434623</v>
      </c>
      <c r="V57" s="45">
        <v>12892602</v>
      </c>
      <c r="W57" s="45">
        <v>8834864</v>
      </c>
      <c r="X57" s="45">
        <v>56959</v>
      </c>
      <c r="Y57" s="45">
        <v>135183863</v>
      </c>
      <c r="Z57" s="45">
        <v>323193092</v>
      </c>
      <c r="AA57" s="14" t="s">
        <v>287</v>
      </c>
      <c r="AB57" t="b">
        <f t="shared" si="0"/>
        <v>1</v>
      </c>
    </row>
    <row r="58" spans="1:28">
      <c r="A58" t="s">
        <v>444</v>
      </c>
      <c r="B58" s="48" t="s">
        <v>445</v>
      </c>
      <c r="C58" s="45">
        <v>1701498700</v>
      </c>
      <c r="D58" s="45">
        <v>7612</v>
      </c>
      <c r="E58" s="45">
        <v>567921523</v>
      </c>
      <c r="F58" s="45">
        <v>20006247</v>
      </c>
      <c r="G58" s="45">
        <v>704</v>
      </c>
      <c r="H58" s="45">
        <v>183</v>
      </c>
      <c r="I58" s="45">
        <v>35848835</v>
      </c>
      <c r="J58" s="45">
        <v>590467</v>
      </c>
      <c r="K58" s="45">
        <v>17237737</v>
      </c>
      <c r="L58" s="45">
        <v>94705700</v>
      </c>
      <c r="M58" s="45">
        <v>3066800</v>
      </c>
      <c r="N58" s="45">
        <v>5261499</v>
      </c>
      <c r="O58" s="45">
        <v>16841139</v>
      </c>
      <c r="P58" s="45">
        <v>18502345</v>
      </c>
      <c r="Q58" s="45">
        <v>779982292</v>
      </c>
      <c r="R58" s="45">
        <v>179820</v>
      </c>
      <c r="S58" s="45">
        <v>26879</v>
      </c>
      <c r="T58" s="45">
        <v>97750212</v>
      </c>
      <c r="U58" s="45">
        <v>89697102</v>
      </c>
      <c r="V58" s="45">
        <v>21904501</v>
      </c>
      <c r="W58" s="45">
        <v>18275750</v>
      </c>
      <c r="X58" s="45">
        <v>108424</v>
      </c>
      <c r="Y58" s="45">
        <v>227942688</v>
      </c>
      <c r="Z58" s="45">
        <v>552039604</v>
      </c>
      <c r="AA58" s="14" t="s">
        <v>445</v>
      </c>
      <c r="AB58" t="b">
        <f t="shared" si="0"/>
        <v>1</v>
      </c>
    </row>
    <row r="59" spans="1:28">
      <c r="A59" t="s">
        <v>118</v>
      </c>
      <c r="B59" s="48" t="s">
        <v>119</v>
      </c>
      <c r="C59" s="45">
        <v>4961204800</v>
      </c>
      <c r="D59" s="45">
        <v>21896</v>
      </c>
      <c r="E59" s="45">
        <v>1619777173</v>
      </c>
      <c r="F59" s="45">
        <v>54042681</v>
      </c>
      <c r="G59" s="45">
        <v>1913</v>
      </c>
      <c r="H59" s="45">
        <v>436</v>
      </c>
      <c r="I59" s="45">
        <v>194743328</v>
      </c>
      <c r="J59" s="45">
        <v>1205337</v>
      </c>
      <c r="K59" s="45">
        <v>44639106</v>
      </c>
      <c r="L59" s="45">
        <v>288761600</v>
      </c>
      <c r="M59" s="45">
        <v>6880800</v>
      </c>
      <c r="N59" s="45">
        <v>13376509</v>
      </c>
      <c r="O59" s="45">
        <v>42135740</v>
      </c>
      <c r="P59" s="45">
        <v>36134070</v>
      </c>
      <c r="Q59" s="45">
        <v>2301696344</v>
      </c>
      <c r="R59" s="45">
        <v>495289</v>
      </c>
      <c r="S59" s="45">
        <v>39709</v>
      </c>
      <c r="T59" s="45">
        <v>295565038</v>
      </c>
      <c r="U59" s="45">
        <v>269046630</v>
      </c>
      <c r="V59" s="45">
        <v>61512454</v>
      </c>
      <c r="W59" s="45">
        <v>50026736</v>
      </c>
      <c r="X59" s="45">
        <v>327777</v>
      </c>
      <c r="Y59" s="45">
        <v>677013633</v>
      </c>
      <c r="Z59" s="45">
        <v>1624682711</v>
      </c>
      <c r="AA59" s="14" t="s">
        <v>119</v>
      </c>
      <c r="AB59" t="b">
        <f t="shared" si="0"/>
        <v>1</v>
      </c>
    </row>
    <row r="60" spans="1:28">
      <c r="A60" t="s">
        <v>68</v>
      </c>
      <c r="B60" s="48" t="s">
        <v>69</v>
      </c>
      <c r="C60" s="45">
        <v>1853338700</v>
      </c>
      <c r="D60" s="45">
        <v>7849</v>
      </c>
      <c r="E60" s="45">
        <v>599540700</v>
      </c>
      <c r="F60" s="45">
        <v>29965957</v>
      </c>
      <c r="G60" s="45">
        <v>963</v>
      </c>
      <c r="H60" s="45">
        <v>258</v>
      </c>
      <c r="I60" s="45">
        <v>43751411</v>
      </c>
      <c r="J60" s="45">
        <v>937623</v>
      </c>
      <c r="K60" s="45">
        <v>19337482</v>
      </c>
      <c r="L60" s="45">
        <v>100119900</v>
      </c>
      <c r="M60" s="45">
        <v>4598000</v>
      </c>
      <c r="N60" s="45">
        <v>5482751</v>
      </c>
      <c r="O60" s="45">
        <v>17746118</v>
      </c>
      <c r="P60" s="45">
        <v>22918748</v>
      </c>
      <c r="Q60" s="45">
        <v>844398690</v>
      </c>
      <c r="R60" s="45">
        <v>633279</v>
      </c>
      <c r="S60" s="45">
        <v>46739</v>
      </c>
      <c r="T60" s="45">
        <v>104692739</v>
      </c>
      <c r="U60" s="45">
        <v>92609770</v>
      </c>
      <c r="V60" s="45">
        <v>31626279</v>
      </c>
      <c r="W60" s="45">
        <v>15715796</v>
      </c>
      <c r="X60" s="45">
        <v>151051</v>
      </c>
      <c r="Y60" s="45">
        <v>245475653</v>
      </c>
      <c r="Z60" s="45">
        <v>598923037</v>
      </c>
      <c r="AA60" s="14" t="s">
        <v>69</v>
      </c>
      <c r="AB60" t="b">
        <f t="shared" si="0"/>
        <v>1</v>
      </c>
    </row>
    <row r="61" spans="1:28">
      <c r="A61" t="s">
        <v>112</v>
      </c>
      <c r="B61" s="48" t="s">
        <v>113</v>
      </c>
      <c r="C61" s="45">
        <v>1673998500</v>
      </c>
      <c r="D61" s="45">
        <v>7203</v>
      </c>
      <c r="E61" s="45">
        <v>549057679</v>
      </c>
      <c r="F61" s="45">
        <v>23874862</v>
      </c>
      <c r="G61" s="45">
        <v>699</v>
      </c>
      <c r="H61" s="45">
        <v>180</v>
      </c>
      <c r="I61" s="45">
        <v>84417911</v>
      </c>
      <c r="J61" s="45">
        <v>446083</v>
      </c>
      <c r="K61" s="45">
        <v>14246150</v>
      </c>
      <c r="L61" s="45">
        <v>98004100</v>
      </c>
      <c r="M61" s="45">
        <v>1570300</v>
      </c>
      <c r="N61" s="45">
        <v>4479891</v>
      </c>
      <c r="O61" s="45">
        <v>13261308</v>
      </c>
      <c r="P61" s="45">
        <v>10585735</v>
      </c>
      <c r="Q61" s="45">
        <v>799944019</v>
      </c>
      <c r="R61" s="45">
        <v>110897</v>
      </c>
      <c r="S61" s="45">
        <v>0</v>
      </c>
      <c r="T61" s="45">
        <v>99539517</v>
      </c>
      <c r="U61" s="45">
        <v>91672196</v>
      </c>
      <c r="V61" s="45">
        <v>19457029</v>
      </c>
      <c r="W61" s="45">
        <v>16461187</v>
      </c>
      <c r="X61" s="45">
        <v>148332</v>
      </c>
      <c r="Y61" s="45">
        <v>227389158</v>
      </c>
      <c r="Z61" s="45">
        <v>572554861</v>
      </c>
      <c r="AA61" s="14" t="s">
        <v>113</v>
      </c>
      <c r="AB61" t="b">
        <f t="shared" si="0"/>
        <v>1</v>
      </c>
    </row>
    <row r="62" spans="1:28">
      <c r="A62" t="s">
        <v>176</v>
      </c>
      <c r="B62" s="48" t="s">
        <v>177</v>
      </c>
      <c r="C62" s="45">
        <v>9202740200</v>
      </c>
      <c r="D62" s="45">
        <v>44853</v>
      </c>
      <c r="E62" s="45">
        <v>3045943205</v>
      </c>
      <c r="F62" s="45">
        <v>97910152</v>
      </c>
      <c r="G62" s="45">
        <v>3411</v>
      </c>
      <c r="H62" s="45">
        <v>797</v>
      </c>
      <c r="I62" s="45">
        <v>287851820</v>
      </c>
      <c r="J62" s="45">
        <v>7712244</v>
      </c>
      <c r="K62" s="45">
        <v>104090357</v>
      </c>
      <c r="L62" s="45">
        <v>500106500</v>
      </c>
      <c r="M62" s="45">
        <v>28917300</v>
      </c>
      <c r="N62" s="45">
        <v>29849407</v>
      </c>
      <c r="O62" s="45">
        <v>96063951</v>
      </c>
      <c r="P62" s="45">
        <v>131806224</v>
      </c>
      <c r="Q62" s="45">
        <v>4330251160</v>
      </c>
      <c r="R62" s="45">
        <v>3565793</v>
      </c>
      <c r="S62" s="45">
        <v>2898842</v>
      </c>
      <c r="T62" s="45">
        <v>528825019</v>
      </c>
      <c r="U62" s="45">
        <v>493195571</v>
      </c>
      <c r="V62" s="45">
        <v>143274452</v>
      </c>
      <c r="W62" s="45">
        <v>91203040</v>
      </c>
      <c r="X62" s="45">
        <v>756081</v>
      </c>
      <c r="Y62" s="45">
        <v>1263718798</v>
      </c>
      <c r="Z62" s="45">
        <v>3066532362</v>
      </c>
      <c r="AA62" s="14" t="s">
        <v>177</v>
      </c>
      <c r="AB62" t="b">
        <f t="shared" si="0"/>
        <v>1</v>
      </c>
    </row>
    <row r="63" spans="1:28">
      <c r="A63" t="s">
        <v>378</v>
      </c>
      <c r="B63" s="48" t="s">
        <v>379</v>
      </c>
      <c r="C63" s="45">
        <v>1491474400</v>
      </c>
      <c r="D63" s="45">
        <v>6923</v>
      </c>
      <c r="E63" s="45">
        <v>500946218</v>
      </c>
      <c r="F63" s="45">
        <v>14058292</v>
      </c>
      <c r="G63" s="45">
        <v>718</v>
      </c>
      <c r="H63" s="45">
        <v>115</v>
      </c>
      <c r="I63" s="45">
        <v>23873661</v>
      </c>
      <c r="J63" s="45">
        <v>237146</v>
      </c>
      <c r="K63" s="45">
        <v>11590495</v>
      </c>
      <c r="L63" s="45">
        <v>81693400</v>
      </c>
      <c r="M63" s="45">
        <v>2047200</v>
      </c>
      <c r="N63" s="45">
        <v>5506267</v>
      </c>
      <c r="O63" s="45">
        <v>15408697</v>
      </c>
      <c r="P63" s="45">
        <v>9278249</v>
      </c>
      <c r="Q63" s="45">
        <v>664639625</v>
      </c>
      <c r="R63" s="45">
        <v>100111</v>
      </c>
      <c r="S63" s="45">
        <v>26015</v>
      </c>
      <c r="T63" s="45">
        <v>83706907</v>
      </c>
      <c r="U63" s="45">
        <v>75387947</v>
      </c>
      <c r="V63" s="45">
        <v>18897153</v>
      </c>
      <c r="W63" s="45">
        <v>11972950</v>
      </c>
      <c r="X63" s="45">
        <v>60027</v>
      </c>
      <c r="Y63" s="45">
        <v>190151110</v>
      </c>
      <c r="Z63" s="45">
        <v>474488515</v>
      </c>
      <c r="AA63" s="14" t="s">
        <v>379</v>
      </c>
      <c r="AB63" t="b">
        <f t="shared" si="0"/>
        <v>1</v>
      </c>
    </row>
    <row r="64" spans="1:28">
      <c r="A64" t="s">
        <v>296</v>
      </c>
      <c r="B64" s="48" t="s">
        <v>297</v>
      </c>
      <c r="C64" s="45">
        <v>939984800</v>
      </c>
      <c r="D64" s="45">
        <v>4349</v>
      </c>
      <c r="E64" s="45">
        <v>304835963</v>
      </c>
      <c r="F64" s="45">
        <v>10316130</v>
      </c>
      <c r="G64" s="45">
        <v>383</v>
      </c>
      <c r="H64" s="45">
        <v>89</v>
      </c>
      <c r="I64" s="45">
        <v>28392955</v>
      </c>
      <c r="J64" s="45">
        <v>382993</v>
      </c>
      <c r="K64" s="45">
        <v>8952843</v>
      </c>
      <c r="L64" s="45">
        <v>52551700</v>
      </c>
      <c r="M64" s="45">
        <v>2911600</v>
      </c>
      <c r="N64" s="45">
        <v>3755254</v>
      </c>
      <c r="O64" s="45">
        <v>10416115</v>
      </c>
      <c r="P64" s="45">
        <v>11668912</v>
      </c>
      <c r="Q64" s="45">
        <v>434184465</v>
      </c>
      <c r="R64" s="45">
        <v>113339</v>
      </c>
      <c r="S64" s="45">
        <v>22169</v>
      </c>
      <c r="T64" s="45">
        <v>55445587</v>
      </c>
      <c r="U64" s="45">
        <v>49607287</v>
      </c>
      <c r="V64" s="45">
        <v>11408768</v>
      </c>
      <c r="W64" s="45">
        <v>9411058</v>
      </c>
      <c r="X64" s="45">
        <v>66990</v>
      </c>
      <c r="Y64" s="45">
        <v>126075198</v>
      </c>
      <c r="Z64" s="45">
        <v>308109267</v>
      </c>
      <c r="AA64" s="14" t="s">
        <v>297</v>
      </c>
      <c r="AB64" t="b">
        <f t="shared" si="0"/>
        <v>1</v>
      </c>
    </row>
    <row r="65" spans="1:28">
      <c r="A65" t="s">
        <v>302</v>
      </c>
      <c r="B65" s="48" t="s">
        <v>303</v>
      </c>
      <c r="C65" s="45">
        <v>797524200</v>
      </c>
      <c r="D65" s="45">
        <v>4078</v>
      </c>
      <c r="E65" s="45">
        <v>265863718</v>
      </c>
      <c r="F65" s="45">
        <v>4604693</v>
      </c>
      <c r="G65" s="45">
        <v>222</v>
      </c>
      <c r="H65" s="45">
        <v>32</v>
      </c>
      <c r="I65" s="45">
        <v>18499667</v>
      </c>
      <c r="J65" s="45">
        <v>430915</v>
      </c>
      <c r="K65" s="45">
        <v>6147004</v>
      </c>
      <c r="L65" s="45">
        <v>42454400</v>
      </c>
      <c r="M65" s="45">
        <v>1827600</v>
      </c>
      <c r="N65" s="45">
        <v>3531679</v>
      </c>
      <c r="O65" s="45">
        <v>8553655</v>
      </c>
      <c r="P65" s="45">
        <v>5884049</v>
      </c>
      <c r="Q65" s="45">
        <v>357797380</v>
      </c>
      <c r="R65" s="45">
        <v>28120</v>
      </c>
      <c r="S65" s="45">
        <v>32596</v>
      </c>
      <c r="T65" s="45">
        <v>44270509</v>
      </c>
      <c r="U65" s="45">
        <v>41048371</v>
      </c>
      <c r="V65" s="45">
        <v>7790687</v>
      </c>
      <c r="W65" s="45">
        <v>5662399</v>
      </c>
      <c r="X65" s="45">
        <v>57774</v>
      </c>
      <c r="Y65" s="45">
        <v>98890456</v>
      </c>
      <c r="Z65" s="45">
        <v>258906924</v>
      </c>
      <c r="AA65" s="14" t="s">
        <v>303</v>
      </c>
      <c r="AB65" t="b">
        <f t="shared" si="0"/>
        <v>1</v>
      </c>
    </row>
    <row r="66" spans="1:28">
      <c r="A66" t="s">
        <v>564</v>
      </c>
      <c r="B66" s="48" t="s">
        <v>565</v>
      </c>
      <c r="C66" s="45">
        <v>3885020600</v>
      </c>
      <c r="D66" s="45">
        <v>15117</v>
      </c>
      <c r="E66" s="45">
        <v>1271378906</v>
      </c>
      <c r="F66" s="45">
        <v>69621480</v>
      </c>
      <c r="G66" s="45">
        <v>2995</v>
      </c>
      <c r="H66" s="45">
        <v>465</v>
      </c>
      <c r="I66" s="45">
        <v>71145315</v>
      </c>
      <c r="J66" s="45">
        <v>458515</v>
      </c>
      <c r="K66" s="45">
        <v>19536030</v>
      </c>
      <c r="L66" s="45">
        <v>210682700</v>
      </c>
      <c r="M66" s="45">
        <v>4112400</v>
      </c>
      <c r="N66" s="45">
        <v>10816720</v>
      </c>
      <c r="O66" s="45">
        <v>26101858</v>
      </c>
      <c r="P66" s="45">
        <v>19302393</v>
      </c>
      <c r="Q66" s="45">
        <v>1703156317</v>
      </c>
      <c r="R66" s="45">
        <v>158284</v>
      </c>
      <c r="S66" s="45">
        <v>14000</v>
      </c>
      <c r="T66" s="45">
        <v>214757547</v>
      </c>
      <c r="U66" s="45">
        <v>183953944</v>
      </c>
      <c r="V66" s="45">
        <v>34162205</v>
      </c>
      <c r="W66" s="45">
        <v>14994451</v>
      </c>
      <c r="X66" s="45">
        <v>130801</v>
      </c>
      <c r="Y66" s="45">
        <v>448171232</v>
      </c>
      <c r="Z66" s="45">
        <v>1254985085</v>
      </c>
      <c r="AA66" s="14" t="s">
        <v>565</v>
      </c>
      <c r="AB66" t="b">
        <f t="shared" si="0"/>
        <v>1</v>
      </c>
    </row>
    <row r="67" spans="1:28">
      <c r="A67" t="s">
        <v>480</v>
      </c>
      <c r="B67" s="48" t="s">
        <v>481</v>
      </c>
      <c r="C67" s="45">
        <v>17456953600</v>
      </c>
      <c r="D67" s="45">
        <v>72320</v>
      </c>
      <c r="E67" s="45">
        <v>5711572020</v>
      </c>
      <c r="F67" s="45">
        <v>326542059</v>
      </c>
      <c r="G67" s="45">
        <v>9710</v>
      </c>
      <c r="H67" s="45">
        <v>2574</v>
      </c>
      <c r="I67" s="45">
        <v>365758330</v>
      </c>
      <c r="J67" s="45">
        <v>3551544</v>
      </c>
      <c r="K67" s="45">
        <v>115118430</v>
      </c>
      <c r="L67" s="45">
        <v>965675700</v>
      </c>
      <c r="M67" s="45">
        <v>16761300</v>
      </c>
      <c r="N67" s="45">
        <v>36125477</v>
      </c>
      <c r="O67" s="45">
        <v>120712505</v>
      </c>
      <c r="P67" s="45">
        <v>92237021</v>
      </c>
      <c r="Q67" s="45">
        <v>7754054386</v>
      </c>
      <c r="R67" s="45">
        <v>1951370</v>
      </c>
      <c r="S67" s="45">
        <v>475168</v>
      </c>
      <c r="T67" s="45">
        <v>982148323</v>
      </c>
      <c r="U67" s="45">
        <v>857784239</v>
      </c>
      <c r="V67" s="45">
        <v>224103995</v>
      </c>
      <c r="W67" s="45">
        <v>131733703</v>
      </c>
      <c r="X67" s="45">
        <v>1366259</v>
      </c>
      <c r="Y67" s="45">
        <v>2199563057</v>
      </c>
      <c r="Z67" s="45">
        <v>5554491329</v>
      </c>
      <c r="AA67" s="14" t="s">
        <v>481</v>
      </c>
      <c r="AB67" t="b">
        <f t="shared" si="0"/>
        <v>1</v>
      </c>
    </row>
    <row r="68" spans="1:28">
      <c r="A68" t="s">
        <v>326</v>
      </c>
      <c r="B68" s="48" t="s">
        <v>327</v>
      </c>
      <c r="C68" s="45">
        <v>100185534800</v>
      </c>
      <c r="D68" s="45">
        <v>384418</v>
      </c>
      <c r="E68" s="45">
        <v>32055582235</v>
      </c>
      <c r="F68" s="45">
        <v>2852127632</v>
      </c>
      <c r="G68" s="45">
        <v>65622</v>
      </c>
      <c r="H68" s="45">
        <v>22006</v>
      </c>
      <c r="I68" s="45">
        <v>3291688127</v>
      </c>
      <c r="J68" s="45">
        <v>35537411</v>
      </c>
      <c r="K68" s="45">
        <v>449821347</v>
      </c>
      <c r="L68" s="45">
        <v>5469490700</v>
      </c>
      <c r="M68" s="45">
        <v>137060800</v>
      </c>
      <c r="N68" s="45">
        <v>134108358</v>
      </c>
      <c r="O68" s="45">
        <v>507918377</v>
      </c>
      <c r="P68" s="45">
        <v>826279926</v>
      </c>
      <c r="Q68" s="45">
        <v>45759614913</v>
      </c>
      <c r="R68" s="45">
        <v>5759324</v>
      </c>
      <c r="S68" s="45">
        <v>11563219</v>
      </c>
      <c r="T68" s="45">
        <v>5604742484</v>
      </c>
      <c r="U68" s="45">
        <v>4797415828</v>
      </c>
      <c r="V68" s="45">
        <v>1322072797</v>
      </c>
      <c r="W68" s="45">
        <v>805510143</v>
      </c>
      <c r="X68" s="45">
        <v>9339168</v>
      </c>
      <c r="Y68" s="45">
        <v>12556402963</v>
      </c>
      <c r="Z68" s="45">
        <v>33203211950</v>
      </c>
      <c r="AA68" s="14" t="s">
        <v>327</v>
      </c>
      <c r="AB68" t="b">
        <f t="shared" si="0"/>
        <v>1</v>
      </c>
    </row>
    <row r="69" spans="1:28">
      <c r="A69" t="s">
        <v>320</v>
      </c>
      <c r="B69" s="48" t="s">
        <v>321</v>
      </c>
      <c r="C69" s="45">
        <v>2226516800</v>
      </c>
      <c r="D69" s="45">
        <v>10053</v>
      </c>
      <c r="E69" s="45">
        <v>726830867</v>
      </c>
      <c r="F69" s="45">
        <v>21296642</v>
      </c>
      <c r="G69" s="45">
        <v>863</v>
      </c>
      <c r="H69" s="45">
        <v>155</v>
      </c>
      <c r="I69" s="45">
        <v>67383815</v>
      </c>
      <c r="J69" s="45">
        <v>789692</v>
      </c>
      <c r="K69" s="45">
        <v>20777300</v>
      </c>
      <c r="L69" s="45">
        <v>123937300</v>
      </c>
      <c r="M69" s="45">
        <v>6822200</v>
      </c>
      <c r="N69" s="45">
        <v>9247068</v>
      </c>
      <c r="O69" s="45">
        <v>22062603</v>
      </c>
      <c r="P69" s="45">
        <v>29553112</v>
      </c>
      <c r="Q69" s="45">
        <v>1028700599</v>
      </c>
      <c r="R69" s="45">
        <v>274184</v>
      </c>
      <c r="S69" s="45">
        <v>9000</v>
      </c>
      <c r="T69" s="45">
        <v>130728605</v>
      </c>
      <c r="U69" s="45">
        <v>118280232</v>
      </c>
      <c r="V69" s="45">
        <v>29770106</v>
      </c>
      <c r="W69" s="45">
        <v>19458129</v>
      </c>
      <c r="X69" s="45">
        <v>180709</v>
      </c>
      <c r="Y69" s="45">
        <v>298700965</v>
      </c>
      <c r="Z69" s="45">
        <v>729999634</v>
      </c>
      <c r="AA69" s="14" t="s">
        <v>321</v>
      </c>
      <c r="AB69" t="b">
        <f t="shared" si="0"/>
        <v>1</v>
      </c>
    </row>
    <row r="70" spans="1:28">
      <c r="A70" t="s">
        <v>116</v>
      </c>
      <c r="B70" s="48" t="s">
        <v>117</v>
      </c>
      <c r="C70" s="45">
        <v>1933853000</v>
      </c>
      <c r="D70" s="45">
        <v>7845</v>
      </c>
      <c r="E70" s="45">
        <v>625127511</v>
      </c>
      <c r="F70" s="45">
        <v>28723914</v>
      </c>
      <c r="G70" s="45">
        <v>939</v>
      </c>
      <c r="H70" s="45">
        <v>261</v>
      </c>
      <c r="I70" s="45">
        <v>43675936</v>
      </c>
      <c r="J70" s="45">
        <v>596591</v>
      </c>
      <c r="K70" s="45">
        <v>19328456</v>
      </c>
      <c r="L70" s="45">
        <v>113137100</v>
      </c>
      <c r="M70" s="45">
        <v>3258800</v>
      </c>
      <c r="N70" s="45">
        <v>3473627</v>
      </c>
      <c r="O70" s="45">
        <v>17775736</v>
      </c>
      <c r="P70" s="45">
        <v>17108462</v>
      </c>
      <c r="Q70" s="45">
        <v>872206133</v>
      </c>
      <c r="R70" s="45">
        <v>388403</v>
      </c>
      <c r="S70" s="45">
        <v>18958</v>
      </c>
      <c r="T70" s="45">
        <v>116382086</v>
      </c>
      <c r="U70" s="45">
        <v>103797714</v>
      </c>
      <c r="V70" s="45">
        <v>35048897</v>
      </c>
      <c r="W70" s="45">
        <v>19770488</v>
      </c>
      <c r="X70" s="45">
        <v>204846</v>
      </c>
      <c r="Y70" s="45">
        <v>275611392</v>
      </c>
      <c r="Z70" s="45">
        <v>596594741</v>
      </c>
      <c r="AA70" s="14" t="s">
        <v>117</v>
      </c>
      <c r="AB70" t="b">
        <f t="shared" si="0"/>
        <v>1</v>
      </c>
    </row>
    <row r="71" spans="1:28">
      <c r="A71" t="s">
        <v>390</v>
      </c>
      <c r="B71" s="48" t="s">
        <v>391</v>
      </c>
      <c r="C71" s="45">
        <v>1971189200</v>
      </c>
      <c r="D71" s="45">
        <v>9663</v>
      </c>
      <c r="E71" s="45">
        <v>663971951</v>
      </c>
      <c r="F71" s="45">
        <v>13278397</v>
      </c>
      <c r="G71" s="45">
        <v>596</v>
      </c>
      <c r="H71" s="45">
        <v>103</v>
      </c>
      <c r="I71" s="45">
        <v>28080556</v>
      </c>
      <c r="J71" s="45">
        <v>444288</v>
      </c>
      <c r="K71" s="45">
        <v>13076389</v>
      </c>
      <c r="L71" s="45">
        <v>105866400</v>
      </c>
      <c r="M71" s="45">
        <v>2486500</v>
      </c>
      <c r="N71" s="45">
        <v>9824198</v>
      </c>
      <c r="O71" s="45">
        <v>18163336</v>
      </c>
      <c r="P71" s="45">
        <v>12255436</v>
      </c>
      <c r="Q71" s="45">
        <v>867447451</v>
      </c>
      <c r="R71" s="45">
        <v>24348</v>
      </c>
      <c r="S71" s="45">
        <v>8911</v>
      </c>
      <c r="T71" s="45">
        <v>108331829</v>
      </c>
      <c r="U71" s="45">
        <v>100139688</v>
      </c>
      <c r="V71" s="45">
        <v>23122155</v>
      </c>
      <c r="W71" s="45">
        <v>16789397</v>
      </c>
      <c r="X71" s="45">
        <v>97208</v>
      </c>
      <c r="Y71" s="45">
        <v>248513536</v>
      </c>
      <c r="Z71" s="45">
        <v>618933915</v>
      </c>
      <c r="AA71" s="14" t="s">
        <v>391</v>
      </c>
      <c r="AB71" t="b">
        <f t="shared" si="0"/>
        <v>1</v>
      </c>
    </row>
    <row r="72" spans="1:28">
      <c r="A72" t="s">
        <v>400</v>
      </c>
      <c r="B72" s="48" t="s">
        <v>401</v>
      </c>
      <c r="C72" s="45">
        <v>2567930100</v>
      </c>
      <c r="D72" s="45">
        <v>11595</v>
      </c>
      <c r="E72" s="45">
        <v>824245171</v>
      </c>
      <c r="F72" s="45">
        <v>28449072</v>
      </c>
      <c r="G72" s="45">
        <v>1056</v>
      </c>
      <c r="H72" s="45">
        <v>229</v>
      </c>
      <c r="I72" s="45">
        <v>47075119</v>
      </c>
      <c r="J72" s="45">
        <v>521091</v>
      </c>
      <c r="K72" s="45">
        <v>21335939</v>
      </c>
      <c r="L72" s="45">
        <v>143061400</v>
      </c>
      <c r="M72" s="45">
        <v>4687200</v>
      </c>
      <c r="N72" s="45">
        <v>8076748</v>
      </c>
      <c r="O72" s="45">
        <v>21344601</v>
      </c>
      <c r="P72" s="45">
        <v>23394100</v>
      </c>
      <c r="Q72" s="45">
        <v>1122190441</v>
      </c>
      <c r="R72" s="45">
        <v>183947</v>
      </c>
      <c r="S72" s="45">
        <v>18566</v>
      </c>
      <c r="T72" s="45">
        <v>147718076</v>
      </c>
      <c r="U72" s="45">
        <v>129631197</v>
      </c>
      <c r="V72" s="45">
        <v>32932974</v>
      </c>
      <c r="W72" s="45">
        <v>19365823</v>
      </c>
      <c r="X72" s="45">
        <v>161061</v>
      </c>
      <c r="Y72" s="45">
        <v>330011644</v>
      </c>
      <c r="Z72" s="45">
        <v>792178797</v>
      </c>
      <c r="AA72" s="14" t="s">
        <v>401</v>
      </c>
      <c r="AB72" t="b">
        <f t="shared" si="0"/>
        <v>1</v>
      </c>
    </row>
    <row r="73" spans="1:28">
      <c r="A73" t="s">
        <v>427</v>
      </c>
      <c r="B73" s="48" t="s">
        <v>428</v>
      </c>
      <c r="C73" s="45">
        <v>2574456600</v>
      </c>
      <c r="D73" s="45">
        <v>11525</v>
      </c>
      <c r="E73" s="45">
        <v>828706717</v>
      </c>
      <c r="F73" s="45">
        <v>30478827</v>
      </c>
      <c r="G73" s="45">
        <v>1082</v>
      </c>
      <c r="H73" s="45">
        <v>241</v>
      </c>
      <c r="I73" s="45">
        <v>38199226</v>
      </c>
      <c r="J73" s="45">
        <v>322940</v>
      </c>
      <c r="K73" s="45">
        <v>22815302</v>
      </c>
      <c r="L73" s="45">
        <v>138873900</v>
      </c>
      <c r="M73" s="45">
        <v>3617000</v>
      </c>
      <c r="N73" s="45">
        <v>5901008</v>
      </c>
      <c r="O73" s="45">
        <v>19914242</v>
      </c>
      <c r="P73" s="45">
        <v>16033650</v>
      </c>
      <c r="Q73" s="45">
        <v>1104862812</v>
      </c>
      <c r="R73" s="45">
        <v>424566</v>
      </c>
      <c r="S73" s="45">
        <v>52875</v>
      </c>
      <c r="T73" s="45">
        <v>142446282</v>
      </c>
      <c r="U73" s="45">
        <v>125448639</v>
      </c>
      <c r="V73" s="45">
        <v>38140338</v>
      </c>
      <c r="W73" s="45">
        <v>17600306</v>
      </c>
      <c r="X73" s="45">
        <v>162287</v>
      </c>
      <c r="Y73" s="45">
        <v>324275293</v>
      </c>
      <c r="Z73" s="45">
        <v>780587519</v>
      </c>
      <c r="AA73" s="14" t="s">
        <v>428</v>
      </c>
      <c r="AB73" t="b">
        <f t="shared" si="0"/>
        <v>1</v>
      </c>
    </row>
    <row r="74" spans="1:28">
      <c r="A74" t="s">
        <v>256</v>
      </c>
      <c r="B74" s="48" t="s">
        <v>257</v>
      </c>
      <c r="C74" s="45">
        <v>16496783300</v>
      </c>
      <c r="D74" s="45">
        <v>70641</v>
      </c>
      <c r="E74" s="45">
        <v>5088274037</v>
      </c>
      <c r="F74" s="45">
        <v>278204901</v>
      </c>
      <c r="G74" s="45">
        <v>8120</v>
      </c>
      <c r="H74" s="45">
        <v>2289</v>
      </c>
      <c r="I74" s="45">
        <v>512095254</v>
      </c>
      <c r="J74" s="45">
        <v>7604515</v>
      </c>
      <c r="K74" s="45">
        <v>135600183</v>
      </c>
      <c r="L74" s="45">
        <v>907292400</v>
      </c>
      <c r="M74" s="45">
        <v>26205600</v>
      </c>
      <c r="N74" s="45">
        <v>33785650</v>
      </c>
      <c r="O74" s="45">
        <v>124248045</v>
      </c>
      <c r="P74" s="45">
        <v>137602625</v>
      </c>
      <c r="Q74" s="45">
        <v>7250913210</v>
      </c>
      <c r="R74" s="45">
        <v>3906377</v>
      </c>
      <c r="S74" s="45">
        <v>405770</v>
      </c>
      <c r="T74" s="45">
        <v>933205646</v>
      </c>
      <c r="U74" s="45">
        <v>792460955</v>
      </c>
      <c r="V74" s="45">
        <v>249824704</v>
      </c>
      <c r="W74" s="45">
        <v>166338892</v>
      </c>
      <c r="X74" s="45">
        <v>1370617</v>
      </c>
      <c r="Y74" s="45">
        <v>2147512961</v>
      </c>
      <c r="Z74" s="45">
        <v>5103400249</v>
      </c>
      <c r="AA74" s="14" t="s">
        <v>257</v>
      </c>
      <c r="AB74" t="b">
        <f t="shared" si="0"/>
        <v>1</v>
      </c>
    </row>
    <row r="75" spans="1:28">
      <c r="A75" t="s">
        <v>372</v>
      </c>
      <c r="B75" s="48" t="s">
        <v>373</v>
      </c>
      <c r="C75" s="45">
        <v>2962264900</v>
      </c>
      <c r="D75" s="45">
        <v>10881</v>
      </c>
      <c r="E75" s="45">
        <v>986117061</v>
      </c>
      <c r="F75" s="45">
        <v>72968737</v>
      </c>
      <c r="G75" s="45">
        <v>2073</v>
      </c>
      <c r="H75" s="45">
        <v>638</v>
      </c>
      <c r="I75" s="45">
        <v>66927906</v>
      </c>
      <c r="J75" s="45">
        <v>691249</v>
      </c>
      <c r="K75" s="45">
        <v>27538972</v>
      </c>
      <c r="L75" s="45">
        <v>161474400</v>
      </c>
      <c r="M75" s="45">
        <v>2174800</v>
      </c>
      <c r="N75" s="45">
        <v>6205441</v>
      </c>
      <c r="O75" s="45">
        <v>19092052</v>
      </c>
      <c r="P75" s="45">
        <v>11407090</v>
      </c>
      <c r="Q75" s="45">
        <v>1354597708</v>
      </c>
      <c r="R75" s="45">
        <v>474926</v>
      </c>
      <c r="S75" s="45">
        <v>48299</v>
      </c>
      <c r="T75" s="45">
        <v>163615636</v>
      </c>
      <c r="U75" s="45">
        <v>143599731</v>
      </c>
      <c r="V75" s="45">
        <v>49260421</v>
      </c>
      <c r="W75" s="45">
        <v>32252962</v>
      </c>
      <c r="X75" s="45">
        <v>260081</v>
      </c>
      <c r="Y75" s="45">
        <v>389512056</v>
      </c>
      <c r="Z75" s="45">
        <v>965085652</v>
      </c>
      <c r="AA75" s="14" t="s">
        <v>373</v>
      </c>
      <c r="AB75" t="b">
        <f t="shared" si="0"/>
        <v>1</v>
      </c>
    </row>
    <row r="76" spans="1:28">
      <c r="A76" t="s">
        <v>18</v>
      </c>
      <c r="B76" s="48" t="s">
        <v>19</v>
      </c>
      <c r="C76" s="45">
        <v>14409095900</v>
      </c>
      <c r="D76" s="45">
        <v>56963</v>
      </c>
      <c r="E76" s="45">
        <v>4593240444</v>
      </c>
      <c r="F76" s="45">
        <v>282439737</v>
      </c>
      <c r="G76" s="45">
        <v>8611</v>
      </c>
      <c r="H76" s="45">
        <v>2380</v>
      </c>
      <c r="I76" s="45">
        <v>286757275</v>
      </c>
      <c r="J76" s="45">
        <v>5698516</v>
      </c>
      <c r="K76" s="45">
        <v>94376998</v>
      </c>
      <c r="L76" s="45">
        <v>800657700</v>
      </c>
      <c r="M76" s="45">
        <v>29833400</v>
      </c>
      <c r="N76" s="45">
        <v>17709218</v>
      </c>
      <c r="O76" s="45">
        <v>78314687</v>
      </c>
      <c r="P76" s="45">
        <v>154761293</v>
      </c>
      <c r="Q76" s="45">
        <v>6343789268</v>
      </c>
      <c r="R76" s="45">
        <v>1412901</v>
      </c>
      <c r="S76" s="45">
        <v>415559</v>
      </c>
      <c r="T76" s="45">
        <v>830198675</v>
      </c>
      <c r="U76" s="45">
        <v>717594933</v>
      </c>
      <c r="V76" s="45">
        <v>259785895</v>
      </c>
      <c r="W76" s="45">
        <v>99498626</v>
      </c>
      <c r="X76" s="45">
        <v>994172</v>
      </c>
      <c r="Y76" s="45">
        <v>1909900761</v>
      </c>
      <c r="Z76" s="45">
        <v>4433888507</v>
      </c>
      <c r="AA76" s="14" t="s">
        <v>19</v>
      </c>
      <c r="AB76" t="b">
        <f t="shared" ref="AB76:AB139" si="1">EXACT(B76,AA76)</f>
        <v>1</v>
      </c>
    </row>
    <row r="77" spans="1:28">
      <c r="A77" t="s">
        <v>574</v>
      </c>
      <c r="B77" s="48" t="s">
        <v>575</v>
      </c>
      <c r="C77" s="45">
        <v>1521113700</v>
      </c>
      <c r="D77" s="45">
        <v>7764</v>
      </c>
      <c r="E77" s="45">
        <v>496572902</v>
      </c>
      <c r="F77" s="45">
        <v>11904135</v>
      </c>
      <c r="G77" s="45">
        <v>502</v>
      </c>
      <c r="H77" s="45">
        <v>92</v>
      </c>
      <c r="I77" s="45">
        <v>19364022</v>
      </c>
      <c r="J77" s="45">
        <v>398744</v>
      </c>
      <c r="K77" s="45">
        <v>10282140</v>
      </c>
      <c r="L77" s="45">
        <v>77333400</v>
      </c>
      <c r="M77" s="45">
        <v>2519900</v>
      </c>
      <c r="N77" s="45">
        <v>4795902</v>
      </c>
      <c r="O77" s="45">
        <v>10857810</v>
      </c>
      <c r="P77" s="45">
        <v>12949162</v>
      </c>
      <c r="Q77" s="45">
        <v>646978117</v>
      </c>
      <c r="R77" s="45">
        <v>87245</v>
      </c>
      <c r="S77" s="45">
        <v>23985</v>
      </c>
      <c r="T77" s="45">
        <v>79831281</v>
      </c>
      <c r="U77" s="45">
        <v>76346297</v>
      </c>
      <c r="V77" s="45">
        <v>18386658</v>
      </c>
      <c r="W77" s="45">
        <v>6844710</v>
      </c>
      <c r="X77" s="45">
        <v>47494</v>
      </c>
      <c r="Y77" s="45">
        <v>181567670</v>
      </c>
      <c r="Z77" s="45">
        <v>465410447</v>
      </c>
      <c r="AA77" s="14" t="s">
        <v>575</v>
      </c>
      <c r="AB77" t="b">
        <f t="shared" si="1"/>
        <v>1</v>
      </c>
    </row>
    <row r="78" spans="1:28">
      <c r="A78" t="s">
        <v>580</v>
      </c>
      <c r="B78" s="48" t="s">
        <v>424</v>
      </c>
      <c r="C78" s="45">
        <v>2144555000</v>
      </c>
      <c r="D78" s="45">
        <v>10266</v>
      </c>
      <c r="E78" s="45">
        <v>715407481</v>
      </c>
      <c r="F78" s="45">
        <v>20987781</v>
      </c>
      <c r="G78" s="45">
        <v>809</v>
      </c>
      <c r="H78" s="45">
        <v>164</v>
      </c>
      <c r="I78" s="45">
        <v>39186303</v>
      </c>
      <c r="J78" s="45">
        <v>578125</v>
      </c>
      <c r="K78" s="45">
        <v>22449610</v>
      </c>
      <c r="L78" s="45">
        <v>119209800</v>
      </c>
      <c r="M78" s="45">
        <v>6645200</v>
      </c>
      <c r="N78" s="45">
        <v>7410574</v>
      </c>
      <c r="O78" s="45">
        <v>21622687</v>
      </c>
      <c r="P78" s="45">
        <v>29764331</v>
      </c>
      <c r="Q78" s="45">
        <v>983261892</v>
      </c>
      <c r="R78" s="45">
        <v>393431</v>
      </c>
      <c r="S78" s="45">
        <v>70234</v>
      </c>
      <c r="T78" s="45">
        <v>125821646</v>
      </c>
      <c r="U78" s="45">
        <v>115715097</v>
      </c>
      <c r="V78" s="45">
        <v>30811636</v>
      </c>
      <c r="W78" s="45">
        <v>18253813</v>
      </c>
      <c r="X78" s="45">
        <v>181107</v>
      </c>
      <c r="Y78" s="45">
        <v>291246964</v>
      </c>
      <c r="Z78" s="45">
        <v>692014928</v>
      </c>
      <c r="AA78" s="14" t="s">
        <v>424</v>
      </c>
      <c r="AB78" t="b">
        <f t="shared" si="1"/>
        <v>1</v>
      </c>
    </row>
    <row r="79" spans="1:28">
      <c r="A79" t="s">
        <v>464</v>
      </c>
      <c r="B79" s="48" t="s">
        <v>465</v>
      </c>
      <c r="C79" s="45">
        <v>2567874700</v>
      </c>
      <c r="D79" s="45">
        <v>11745</v>
      </c>
      <c r="E79" s="45">
        <v>855088523</v>
      </c>
      <c r="F79" s="45">
        <v>28446252</v>
      </c>
      <c r="G79" s="45">
        <v>1114</v>
      </c>
      <c r="H79" s="45">
        <v>217</v>
      </c>
      <c r="I79" s="45">
        <v>45378158</v>
      </c>
      <c r="J79" s="45">
        <v>653904</v>
      </c>
      <c r="K79" s="45">
        <v>19512329</v>
      </c>
      <c r="L79" s="45">
        <v>138439100</v>
      </c>
      <c r="M79" s="45">
        <v>4558200</v>
      </c>
      <c r="N79" s="45">
        <v>9658196</v>
      </c>
      <c r="O79" s="45">
        <v>25597243</v>
      </c>
      <c r="P79" s="45">
        <v>22490768</v>
      </c>
      <c r="Q79" s="45">
        <v>1149822673</v>
      </c>
      <c r="R79" s="45">
        <v>138656</v>
      </c>
      <c r="S79" s="45">
        <v>29670</v>
      </c>
      <c r="T79" s="45">
        <v>142949299</v>
      </c>
      <c r="U79" s="45">
        <v>131735319</v>
      </c>
      <c r="V79" s="45">
        <v>29902019</v>
      </c>
      <c r="W79" s="45">
        <v>22020730</v>
      </c>
      <c r="X79" s="45">
        <v>178137</v>
      </c>
      <c r="Y79" s="45">
        <v>326953830</v>
      </c>
      <c r="Z79" s="45">
        <v>822868843</v>
      </c>
      <c r="AA79" s="14" t="s">
        <v>465</v>
      </c>
      <c r="AB79" t="b">
        <f t="shared" si="1"/>
        <v>1</v>
      </c>
    </row>
    <row r="80" spans="1:28">
      <c r="A80" t="s">
        <v>236</v>
      </c>
      <c r="B80" s="48" t="s">
        <v>237</v>
      </c>
      <c r="C80" s="45">
        <v>23713148600</v>
      </c>
      <c r="D80" s="45">
        <v>95163</v>
      </c>
      <c r="E80" s="45">
        <v>7254025067</v>
      </c>
      <c r="F80" s="45">
        <v>624290528</v>
      </c>
      <c r="G80" s="45">
        <v>13951</v>
      </c>
      <c r="H80" s="45">
        <v>4682</v>
      </c>
      <c r="I80" s="45">
        <v>609854447</v>
      </c>
      <c r="J80" s="45">
        <v>6506430</v>
      </c>
      <c r="K80" s="45">
        <v>127494768</v>
      </c>
      <c r="L80" s="45">
        <v>1250241300</v>
      </c>
      <c r="M80" s="45">
        <v>34049500</v>
      </c>
      <c r="N80" s="45">
        <v>52164605</v>
      </c>
      <c r="O80" s="45">
        <v>159318230</v>
      </c>
      <c r="P80" s="45">
        <v>188152603</v>
      </c>
      <c r="Q80" s="45">
        <v>10306097478</v>
      </c>
      <c r="R80" s="45">
        <v>2415508</v>
      </c>
      <c r="S80" s="45">
        <v>2941226</v>
      </c>
      <c r="T80" s="45">
        <v>1283834965</v>
      </c>
      <c r="U80" s="45">
        <v>1058653858</v>
      </c>
      <c r="V80" s="45">
        <v>367509184</v>
      </c>
      <c r="W80" s="45">
        <v>203353764</v>
      </c>
      <c r="X80" s="45">
        <v>1952845</v>
      </c>
      <c r="Y80" s="45">
        <v>2920661350</v>
      </c>
      <c r="Z80" s="45">
        <v>7385436128</v>
      </c>
      <c r="AA80" s="14" t="s">
        <v>237</v>
      </c>
      <c r="AB80" t="b">
        <f t="shared" si="1"/>
        <v>1</v>
      </c>
    </row>
    <row r="81" spans="1:28">
      <c r="A81" t="s">
        <v>316</v>
      </c>
      <c r="B81" s="48" t="s">
        <v>317</v>
      </c>
      <c r="C81" s="45">
        <v>1543626900</v>
      </c>
      <c r="D81" s="45">
        <v>7155</v>
      </c>
      <c r="E81" s="45">
        <v>509801649</v>
      </c>
      <c r="F81" s="45">
        <v>15920997</v>
      </c>
      <c r="G81" s="45">
        <v>570</v>
      </c>
      <c r="H81" s="45">
        <v>120</v>
      </c>
      <c r="I81" s="45">
        <v>46572546</v>
      </c>
      <c r="J81" s="45">
        <v>292600</v>
      </c>
      <c r="K81" s="45">
        <v>12641013</v>
      </c>
      <c r="L81" s="45">
        <v>85672500</v>
      </c>
      <c r="M81" s="45">
        <v>4668800</v>
      </c>
      <c r="N81" s="45">
        <v>6152418</v>
      </c>
      <c r="O81" s="45">
        <v>15786117</v>
      </c>
      <c r="P81" s="45">
        <v>20167928</v>
      </c>
      <c r="Q81" s="45">
        <v>717676568</v>
      </c>
      <c r="R81" s="45">
        <v>112912</v>
      </c>
      <c r="S81" s="45">
        <v>59486</v>
      </c>
      <c r="T81" s="45">
        <v>90318861</v>
      </c>
      <c r="U81" s="45">
        <v>83461368</v>
      </c>
      <c r="V81" s="45">
        <v>16905502</v>
      </c>
      <c r="W81" s="45">
        <v>15778112</v>
      </c>
      <c r="X81" s="45">
        <v>147689</v>
      </c>
      <c r="Y81" s="45">
        <v>206783930</v>
      </c>
      <c r="Z81" s="45">
        <v>510892638</v>
      </c>
      <c r="AA81" s="14" t="s">
        <v>317</v>
      </c>
      <c r="AB81" t="b">
        <f t="shared" si="1"/>
        <v>1</v>
      </c>
    </row>
    <row r="82" spans="1:28">
      <c r="A82" t="s">
        <v>358</v>
      </c>
      <c r="B82" s="48" t="s">
        <v>359</v>
      </c>
      <c r="C82" s="45">
        <v>1481380500</v>
      </c>
      <c r="D82" s="45">
        <v>6850</v>
      </c>
      <c r="E82" s="45">
        <v>480579595</v>
      </c>
      <c r="F82" s="45">
        <v>18018999</v>
      </c>
      <c r="G82" s="45">
        <v>576</v>
      </c>
      <c r="H82" s="45">
        <v>143</v>
      </c>
      <c r="I82" s="45">
        <v>39177206</v>
      </c>
      <c r="J82" s="45">
        <v>574454</v>
      </c>
      <c r="K82" s="45">
        <v>13817804</v>
      </c>
      <c r="L82" s="45">
        <v>79482900</v>
      </c>
      <c r="M82" s="45">
        <v>4276200</v>
      </c>
      <c r="N82" s="45">
        <v>5314933</v>
      </c>
      <c r="O82" s="45">
        <v>12099910</v>
      </c>
      <c r="P82" s="45">
        <v>22033953</v>
      </c>
      <c r="Q82" s="45">
        <v>675375954</v>
      </c>
      <c r="R82" s="45">
        <v>230970</v>
      </c>
      <c r="S82" s="45">
        <v>45357</v>
      </c>
      <c r="T82" s="45">
        <v>83731733</v>
      </c>
      <c r="U82" s="45">
        <v>75404687</v>
      </c>
      <c r="V82" s="45">
        <v>19712775</v>
      </c>
      <c r="W82" s="45">
        <v>14460036</v>
      </c>
      <c r="X82" s="45">
        <v>161014</v>
      </c>
      <c r="Y82" s="45">
        <v>193746572</v>
      </c>
      <c r="Z82" s="45">
        <v>481629382</v>
      </c>
      <c r="AA82" s="14" t="s">
        <v>359</v>
      </c>
      <c r="AB82" t="b">
        <f t="shared" si="1"/>
        <v>1</v>
      </c>
    </row>
    <row r="83" spans="1:28">
      <c r="A83" t="s">
        <v>472</v>
      </c>
      <c r="B83" s="48" t="s">
        <v>473</v>
      </c>
      <c r="C83" s="45">
        <v>1670858200</v>
      </c>
      <c r="D83" s="45">
        <v>7502</v>
      </c>
      <c r="E83" s="45">
        <v>573427659</v>
      </c>
      <c r="F83" s="45">
        <v>14023681</v>
      </c>
      <c r="G83" s="45">
        <v>594</v>
      </c>
      <c r="H83" s="45">
        <v>112</v>
      </c>
      <c r="I83" s="45">
        <v>21209201</v>
      </c>
      <c r="J83" s="45">
        <v>255320</v>
      </c>
      <c r="K83" s="45">
        <v>10682735</v>
      </c>
      <c r="L83" s="45">
        <v>91304400</v>
      </c>
      <c r="M83" s="45">
        <v>1654000</v>
      </c>
      <c r="N83" s="45">
        <v>5910540</v>
      </c>
      <c r="O83" s="45">
        <v>14272922</v>
      </c>
      <c r="P83" s="45">
        <v>7940355</v>
      </c>
      <c r="Q83" s="45">
        <v>740680813</v>
      </c>
      <c r="R83" s="45">
        <v>40352</v>
      </c>
      <c r="S83" s="45">
        <v>19169</v>
      </c>
      <c r="T83" s="45">
        <v>92935132</v>
      </c>
      <c r="U83" s="45">
        <v>86748829</v>
      </c>
      <c r="V83" s="45">
        <v>20344591</v>
      </c>
      <c r="W83" s="45">
        <v>11796775</v>
      </c>
      <c r="X83" s="45">
        <v>100182</v>
      </c>
      <c r="Y83" s="45">
        <v>211985030</v>
      </c>
      <c r="Z83" s="45">
        <v>528695783</v>
      </c>
      <c r="AA83" s="14" t="s">
        <v>473</v>
      </c>
      <c r="AB83" t="b">
        <f t="shared" si="1"/>
        <v>1</v>
      </c>
    </row>
    <row r="84" spans="1:28">
      <c r="A84" t="s">
        <v>12</v>
      </c>
      <c r="B84" s="48" t="s">
        <v>13</v>
      </c>
      <c r="C84" s="45">
        <v>19306796500</v>
      </c>
      <c r="D84" s="45">
        <v>69244</v>
      </c>
      <c r="E84" s="45">
        <v>6187613820</v>
      </c>
      <c r="F84" s="45">
        <v>603911541</v>
      </c>
      <c r="G84" s="45">
        <v>14210</v>
      </c>
      <c r="H84" s="45">
        <v>5071</v>
      </c>
      <c r="I84" s="45">
        <v>478062254</v>
      </c>
      <c r="J84" s="45">
        <v>7456582</v>
      </c>
      <c r="K84" s="45">
        <v>128624264</v>
      </c>
      <c r="L84" s="45">
        <v>1047153300</v>
      </c>
      <c r="M84" s="45">
        <v>37533200</v>
      </c>
      <c r="N84" s="45">
        <v>21059982</v>
      </c>
      <c r="O84" s="45">
        <v>86775749</v>
      </c>
      <c r="P84" s="45">
        <v>206256505</v>
      </c>
      <c r="Q84" s="45">
        <v>8804447197</v>
      </c>
      <c r="R84" s="45">
        <v>1498491</v>
      </c>
      <c r="S84" s="45">
        <v>405176</v>
      </c>
      <c r="T84" s="45">
        <v>1084342564</v>
      </c>
      <c r="U84" s="45">
        <v>922270858</v>
      </c>
      <c r="V84" s="45">
        <v>335065791</v>
      </c>
      <c r="W84" s="45">
        <v>170953659</v>
      </c>
      <c r="X84" s="45">
        <v>1604456</v>
      </c>
      <c r="Y84" s="45">
        <v>2516140995</v>
      </c>
      <c r="Z84" s="45">
        <v>6288306202</v>
      </c>
      <c r="AA84" s="14" t="s">
        <v>13</v>
      </c>
      <c r="AB84" t="b">
        <f t="shared" si="1"/>
        <v>1</v>
      </c>
    </row>
    <row r="85" spans="1:28">
      <c r="A85" t="s">
        <v>488</v>
      </c>
      <c r="B85" s="48" t="s">
        <v>489</v>
      </c>
      <c r="C85" s="45">
        <v>6316338400</v>
      </c>
      <c r="D85" s="45">
        <v>28376</v>
      </c>
      <c r="E85" s="45">
        <v>2072865930</v>
      </c>
      <c r="F85" s="45">
        <v>82506505</v>
      </c>
      <c r="G85" s="45">
        <v>2685</v>
      </c>
      <c r="H85" s="45">
        <v>686</v>
      </c>
      <c r="I85" s="45">
        <v>143730057</v>
      </c>
      <c r="J85" s="45">
        <v>2451827</v>
      </c>
      <c r="K85" s="45">
        <v>53128503</v>
      </c>
      <c r="L85" s="45">
        <v>338376100</v>
      </c>
      <c r="M85" s="45">
        <v>12424000</v>
      </c>
      <c r="N85" s="45">
        <v>20538031</v>
      </c>
      <c r="O85" s="45">
        <v>53043894</v>
      </c>
      <c r="P85" s="45">
        <v>61718121</v>
      </c>
      <c r="Q85" s="45">
        <v>2840782968</v>
      </c>
      <c r="R85" s="45">
        <v>677327</v>
      </c>
      <c r="S85" s="45">
        <v>258616</v>
      </c>
      <c r="T85" s="45">
        <v>350695881</v>
      </c>
      <c r="U85" s="45">
        <v>317010214</v>
      </c>
      <c r="V85" s="45">
        <v>77508320</v>
      </c>
      <c r="W85" s="45">
        <v>61776761</v>
      </c>
      <c r="X85" s="45">
        <v>460754</v>
      </c>
      <c r="Y85" s="45">
        <v>808387873</v>
      </c>
      <c r="Z85" s="45">
        <v>2032395095</v>
      </c>
      <c r="AA85" s="14" t="s">
        <v>489</v>
      </c>
      <c r="AB85" t="b">
        <f t="shared" si="1"/>
        <v>1</v>
      </c>
    </row>
    <row r="86" spans="1:28">
      <c r="A86" t="s">
        <v>158</v>
      </c>
      <c r="B86" s="48" t="s">
        <v>159</v>
      </c>
      <c r="C86" s="45">
        <v>2135401900</v>
      </c>
      <c r="D86" s="45">
        <v>10652</v>
      </c>
      <c r="E86" s="45">
        <v>699845270</v>
      </c>
      <c r="F86" s="45">
        <v>15473528</v>
      </c>
      <c r="G86" s="45">
        <v>670</v>
      </c>
      <c r="H86" s="45">
        <v>122</v>
      </c>
      <c r="I86" s="45">
        <v>49763150</v>
      </c>
      <c r="J86" s="45">
        <v>644172</v>
      </c>
      <c r="K86" s="45">
        <v>13085968</v>
      </c>
      <c r="L86" s="45">
        <v>115609900</v>
      </c>
      <c r="M86" s="45">
        <v>4992000</v>
      </c>
      <c r="N86" s="45">
        <v>7264870</v>
      </c>
      <c r="O86" s="45">
        <v>21533759</v>
      </c>
      <c r="P86" s="45">
        <v>31640817</v>
      </c>
      <c r="Q86" s="45">
        <v>959853434</v>
      </c>
      <c r="R86" s="45">
        <v>9989</v>
      </c>
      <c r="S86" s="45">
        <v>55850</v>
      </c>
      <c r="T86" s="45">
        <v>120579442</v>
      </c>
      <c r="U86" s="45">
        <v>110980622</v>
      </c>
      <c r="V86" s="45">
        <v>22704028</v>
      </c>
      <c r="W86" s="45">
        <v>20701340</v>
      </c>
      <c r="X86" s="45">
        <v>148218</v>
      </c>
      <c r="Y86" s="45">
        <v>275179489</v>
      </c>
      <c r="Z86" s="45">
        <v>684673945</v>
      </c>
      <c r="AA86" s="14" t="s">
        <v>159</v>
      </c>
      <c r="AB86" t="b">
        <f t="shared" si="1"/>
        <v>1</v>
      </c>
    </row>
    <row r="87" spans="1:28">
      <c r="A87" t="s">
        <v>254</v>
      </c>
      <c r="B87" s="48" t="s">
        <v>255</v>
      </c>
      <c r="C87" s="45">
        <v>1660837200</v>
      </c>
      <c r="D87" s="45">
        <v>7646</v>
      </c>
      <c r="E87" s="45">
        <v>529108898</v>
      </c>
      <c r="F87" s="45">
        <v>13410890</v>
      </c>
      <c r="G87" s="45">
        <v>671</v>
      </c>
      <c r="H87" s="45">
        <v>95</v>
      </c>
      <c r="I87" s="45">
        <v>55506925</v>
      </c>
      <c r="J87" s="45">
        <v>398427</v>
      </c>
      <c r="K87" s="45">
        <v>14070316</v>
      </c>
      <c r="L87" s="45">
        <v>96272100</v>
      </c>
      <c r="M87" s="45">
        <v>2840400</v>
      </c>
      <c r="N87" s="45">
        <v>4936839</v>
      </c>
      <c r="O87" s="45">
        <v>18615446</v>
      </c>
      <c r="P87" s="45">
        <v>16994116</v>
      </c>
      <c r="Q87" s="45">
        <v>752154357</v>
      </c>
      <c r="R87" s="45">
        <v>100366</v>
      </c>
      <c r="S87" s="45">
        <v>26078</v>
      </c>
      <c r="T87" s="45">
        <v>99089991</v>
      </c>
      <c r="U87" s="45">
        <v>88550156</v>
      </c>
      <c r="V87" s="45">
        <v>20334734</v>
      </c>
      <c r="W87" s="45">
        <v>16688147</v>
      </c>
      <c r="X87" s="45">
        <v>104017</v>
      </c>
      <c r="Y87" s="45">
        <v>224893489</v>
      </c>
      <c r="Z87" s="45">
        <v>527260868</v>
      </c>
      <c r="AA87" s="14" t="s">
        <v>255</v>
      </c>
      <c r="AB87" t="b">
        <f t="shared" si="1"/>
        <v>1</v>
      </c>
    </row>
    <row r="88" spans="1:28">
      <c r="A88" t="s">
        <v>52</v>
      </c>
      <c r="B88" s="48" t="s">
        <v>53</v>
      </c>
      <c r="C88" s="45">
        <v>4009973400</v>
      </c>
      <c r="D88" s="45">
        <v>14273</v>
      </c>
      <c r="E88" s="45">
        <v>1291006477</v>
      </c>
      <c r="F88" s="45">
        <v>104251142</v>
      </c>
      <c r="G88" s="45">
        <v>2764</v>
      </c>
      <c r="H88" s="45">
        <v>857</v>
      </c>
      <c r="I88" s="45">
        <v>73670320</v>
      </c>
      <c r="J88" s="45">
        <v>953077</v>
      </c>
      <c r="K88" s="45">
        <v>36365102</v>
      </c>
      <c r="L88" s="45">
        <v>218065300</v>
      </c>
      <c r="M88" s="45">
        <v>7009100</v>
      </c>
      <c r="N88" s="45">
        <v>5195377</v>
      </c>
      <c r="O88" s="45">
        <v>31626198</v>
      </c>
      <c r="P88" s="45">
        <v>41437491</v>
      </c>
      <c r="Q88" s="45">
        <v>1809579584</v>
      </c>
      <c r="R88" s="45">
        <v>596115</v>
      </c>
      <c r="S88" s="45">
        <v>104102</v>
      </c>
      <c r="T88" s="45">
        <v>225010796</v>
      </c>
      <c r="U88" s="45">
        <v>191529566</v>
      </c>
      <c r="V88" s="45">
        <v>80920997</v>
      </c>
      <c r="W88" s="45">
        <v>31905623</v>
      </c>
      <c r="X88" s="45">
        <v>275446</v>
      </c>
      <c r="Y88" s="45">
        <v>530342645</v>
      </c>
      <c r="Z88" s="45">
        <v>1279236939</v>
      </c>
      <c r="AA88" s="14" t="s">
        <v>53</v>
      </c>
      <c r="AB88" t="b">
        <f t="shared" si="1"/>
        <v>1</v>
      </c>
    </row>
    <row r="89" spans="1:28">
      <c r="A89" t="s">
        <v>404</v>
      </c>
      <c r="B89" s="48" t="s">
        <v>405</v>
      </c>
      <c r="C89" s="45">
        <v>1105161800</v>
      </c>
      <c r="D89" s="45">
        <v>5601</v>
      </c>
      <c r="E89" s="45">
        <v>365804191</v>
      </c>
      <c r="F89" s="45">
        <v>6677932</v>
      </c>
      <c r="G89" s="45">
        <v>304</v>
      </c>
      <c r="H89" s="45">
        <v>46</v>
      </c>
      <c r="I89" s="45">
        <v>21247611</v>
      </c>
      <c r="J89" s="45">
        <v>227995</v>
      </c>
      <c r="K89" s="45">
        <v>6116831</v>
      </c>
      <c r="L89" s="45">
        <v>57898000</v>
      </c>
      <c r="M89" s="45">
        <v>1290800</v>
      </c>
      <c r="N89" s="45">
        <v>4822502</v>
      </c>
      <c r="O89" s="45">
        <v>10411153</v>
      </c>
      <c r="P89" s="45">
        <v>7580179</v>
      </c>
      <c r="Q89" s="45">
        <v>482077194</v>
      </c>
      <c r="R89" s="45">
        <v>9352</v>
      </c>
      <c r="S89" s="45">
        <v>2391</v>
      </c>
      <c r="T89" s="45">
        <v>59157252</v>
      </c>
      <c r="U89" s="45">
        <v>54124956</v>
      </c>
      <c r="V89" s="45">
        <v>11487312</v>
      </c>
      <c r="W89" s="45">
        <v>7152746</v>
      </c>
      <c r="X89" s="45">
        <v>55894</v>
      </c>
      <c r="Y89" s="45">
        <v>131989903</v>
      </c>
      <c r="Z89" s="45">
        <v>350087291</v>
      </c>
      <c r="AA89" s="14" t="s">
        <v>405</v>
      </c>
      <c r="AB89" t="b">
        <f t="shared" si="1"/>
        <v>1</v>
      </c>
    </row>
    <row r="90" spans="1:28">
      <c r="A90" t="s">
        <v>516</v>
      </c>
      <c r="B90" s="48" t="s">
        <v>517</v>
      </c>
      <c r="C90" s="45">
        <v>1632318200</v>
      </c>
      <c r="D90" s="45">
        <v>8282</v>
      </c>
      <c r="E90" s="45">
        <v>545390377</v>
      </c>
      <c r="F90" s="45">
        <v>10928041</v>
      </c>
      <c r="G90" s="45">
        <v>492</v>
      </c>
      <c r="H90" s="45">
        <v>93</v>
      </c>
      <c r="I90" s="45">
        <v>41155528</v>
      </c>
      <c r="J90" s="45">
        <v>1145468</v>
      </c>
      <c r="K90" s="45">
        <v>13474635</v>
      </c>
      <c r="L90" s="45">
        <v>86637700</v>
      </c>
      <c r="M90" s="45">
        <v>4920700</v>
      </c>
      <c r="N90" s="45">
        <v>8895343</v>
      </c>
      <c r="O90" s="45">
        <v>18693523</v>
      </c>
      <c r="P90" s="45">
        <v>20116815</v>
      </c>
      <c r="Q90" s="45">
        <v>751358130</v>
      </c>
      <c r="R90" s="45">
        <v>194794</v>
      </c>
      <c r="S90" s="45">
        <v>5030</v>
      </c>
      <c r="T90" s="45">
        <v>91534560</v>
      </c>
      <c r="U90" s="45">
        <v>88192645</v>
      </c>
      <c r="V90" s="45">
        <v>18306894</v>
      </c>
      <c r="W90" s="45">
        <v>8939210</v>
      </c>
      <c r="X90" s="45">
        <v>102988</v>
      </c>
      <c r="Y90" s="45">
        <v>207276121</v>
      </c>
      <c r="Z90" s="45">
        <v>544082009</v>
      </c>
      <c r="AA90" s="14" t="s">
        <v>517</v>
      </c>
      <c r="AB90" t="b">
        <f t="shared" si="1"/>
        <v>1</v>
      </c>
    </row>
    <row r="91" spans="1:28">
      <c r="A91" t="s">
        <v>494</v>
      </c>
      <c r="B91" s="48" t="s">
        <v>495</v>
      </c>
      <c r="C91" s="45">
        <v>4167950700</v>
      </c>
      <c r="D91" s="45">
        <v>18975</v>
      </c>
      <c r="E91" s="45">
        <v>1418137350</v>
      </c>
      <c r="F91" s="45">
        <v>47289660</v>
      </c>
      <c r="G91" s="45">
        <v>1797</v>
      </c>
      <c r="H91" s="45">
        <v>409</v>
      </c>
      <c r="I91" s="45">
        <v>70884642</v>
      </c>
      <c r="J91" s="45">
        <v>698982</v>
      </c>
      <c r="K91" s="45">
        <v>27482128</v>
      </c>
      <c r="L91" s="45">
        <v>220645700</v>
      </c>
      <c r="M91" s="45">
        <v>5723000</v>
      </c>
      <c r="N91" s="45">
        <v>11634616</v>
      </c>
      <c r="O91" s="45">
        <v>42752409</v>
      </c>
      <c r="P91" s="45">
        <v>28702806</v>
      </c>
      <c r="Q91" s="45">
        <v>1873951293</v>
      </c>
      <c r="R91" s="45">
        <v>97627</v>
      </c>
      <c r="S91" s="45">
        <v>299646</v>
      </c>
      <c r="T91" s="45">
        <v>226305398</v>
      </c>
      <c r="U91" s="45">
        <v>210844996</v>
      </c>
      <c r="V91" s="45">
        <v>42660778</v>
      </c>
      <c r="W91" s="45">
        <v>31435431</v>
      </c>
      <c r="X91" s="45">
        <v>361488</v>
      </c>
      <c r="Y91" s="45">
        <v>512005364</v>
      </c>
      <c r="Z91" s="45">
        <v>1361945929</v>
      </c>
      <c r="AA91" s="14" t="s">
        <v>495</v>
      </c>
      <c r="AB91" t="b">
        <f t="shared" si="1"/>
        <v>1</v>
      </c>
    </row>
    <row r="92" spans="1:28">
      <c r="A92" t="s">
        <v>266</v>
      </c>
      <c r="B92" s="48" t="s">
        <v>267</v>
      </c>
      <c r="C92" s="45">
        <v>7266816000</v>
      </c>
      <c r="D92" s="45">
        <v>24858</v>
      </c>
      <c r="E92" s="45">
        <v>2288962091</v>
      </c>
      <c r="F92" s="45">
        <v>236187989</v>
      </c>
      <c r="G92" s="45">
        <v>5495</v>
      </c>
      <c r="H92" s="45">
        <v>2068</v>
      </c>
      <c r="I92" s="45">
        <v>207035414</v>
      </c>
      <c r="J92" s="45">
        <v>2710706</v>
      </c>
      <c r="K92" s="45">
        <v>65135372</v>
      </c>
      <c r="L92" s="45">
        <v>388305300</v>
      </c>
      <c r="M92" s="45">
        <v>11090900</v>
      </c>
      <c r="N92" s="45">
        <v>11520223</v>
      </c>
      <c r="O92" s="45">
        <v>50007020</v>
      </c>
      <c r="P92" s="45">
        <v>57053986</v>
      </c>
      <c r="Q92" s="45">
        <v>3318009001</v>
      </c>
      <c r="R92" s="45">
        <v>1200315</v>
      </c>
      <c r="S92" s="45">
        <v>269448</v>
      </c>
      <c r="T92" s="45">
        <v>399317240</v>
      </c>
      <c r="U92" s="45">
        <v>332106653</v>
      </c>
      <c r="V92" s="45">
        <v>132555440</v>
      </c>
      <c r="W92" s="45">
        <v>79031472</v>
      </c>
      <c r="X92" s="45">
        <v>719659</v>
      </c>
      <c r="Y92" s="45">
        <v>945200227</v>
      </c>
      <c r="Z92" s="45">
        <v>2372808774</v>
      </c>
      <c r="AA92" s="14" t="s">
        <v>267</v>
      </c>
      <c r="AB92" t="b">
        <f t="shared" si="1"/>
        <v>1</v>
      </c>
    </row>
    <row r="93" spans="1:28">
      <c r="A93" t="s">
        <v>252</v>
      </c>
      <c r="B93" s="48" t="s">
        <v>253</v>
      </c>
      <c r="C93" s="45">
        <v>8054553700</v>
      </c>
      <c r="D93" s="45">
        <v>37662</v>
      </c>
      <c r="E93" s="45">
        <v>2496424270</v>
      </c>
      <c r="F93" s="45">
        <v>104008282</v>
      </c>
      <c r="G93" s="45">
        <v>3417</v>
      </c>
      <c r="H93" s="45">
        <v>844</v>
      </c>
      <c r="I93" s="45">
        <v>207561547</v>
      </c>
      <c r="J93" s="45">
        <v>2866309</v>
      </c>
      <c r="K93" s="45">
        <v>79583448</v>
      </c>
      <c r="L93" s="45">
        <v>439998500</v>
      </c>
      <c r="M93" s="45">
        <v>17678900</v>
      </c>
      <c r="N93" s="45">
        <v>23750456</v>
      </c>
      <c r="O93" s="45">
        <v>66138835</v>
      </c>
      <c r="P93" s="45">
        <v>85188870</v>
      </c>
      <c r="Q93" s="45">
        <v>3523199417</v>
      </c>
      <c r="R93" s="45">
        <v>1491903</v>
      </c>
      <c r="S93" s="45">
        <v>285546</v>
      </c>
      <c r="T93" s="45">
        <v>457532118</v>
      </c>
      <c r="U93" s="45">
        <v>391735662</v>
      </c>
      <c r="V93" s="45">
        <v>112708093</v>
      </c>
      <c r="W93" s="45">
        <v>81878200</v>
      </c>
      <c r="X93" s="45">
        <v>606886</v>
      </c>
      <c r="Y93" s="45">
        <v>1046238408</v>
      </c>
      <c r="Z93" s="45">
        <v>2476961009</v>
      </c>
      <c r="AA93" s="14" t="s">
        <v>253</v>
      </c>
      <c r="AB93" t="b">
        <f t="shared" si="1"/>
        <v>1</v>
      </c>
    </row>
    <row r="94" spans="1:28">
      <c r="A94" t="s">
        <v>238</v>
      </c>
      <c r="B94" s="48" t="s">
        <v>239</v>
      </c>
      <c r="C94" s="45">
        <v>4833463300</v>
      </c>
      <c r="D94" s="45">
        <v>18629</v>
      </c>
      <c r="E94" s="45">
        <v>1455148382</v>
      </c>
      <c r="F94" s="45">
        <v>152042518</v>
      </c>
      <c r="G94" s="45">
        <v>3064</v>
      </c>
      <c r="H94" s="45">
        <v>1135</v>
      </c>
      <c r="I94" s="45">
        <v>206875015</v>
      </c>
      <c r="J94" s="45">
        <v>2931027</v>
      </c>
      <c r="K94" s="45">
        <v>51889141</v>
      </c>
      <c r="L94" s="45">
        <v>229709200</v>
      </c>
      <c r="M94" s="45">
        <v>9862600</v>
      </c>
      <c r="N94" s="45">
        <v>11021373</v>
      </c>
      <c r="O94" s="45">
        <v>36572433</v>
      </c>
      <c r="P94" s="45">
        <v>53048741</v>
      </c>
      <c r="Q94" s="45">
        <v>2209100430</v>
      </c>
      <c r="R94" s="45">
        <v>1579830</v>
      </c>
      <c r="S94" s="45">
        <v>504902</v>
      </c>
      <c r="T94" s="45">
        <v>239519854</v>
      </c>
      <c r="U94" s="45">
        <v>197663061</v>
      </c>
      <c r="V94" s="45">
        <v>89984712</v>
      </c>
      <c r="W94" s="45">
        <v>66961664</v>
      </c>
      <c r="X94" s="45">
        <v>480911</v>
      </c>
      <c r="Y94" s="45">
        <v>596694934</v>
      </c>
      <c r="Z94" s="45">
        <v>1612405496</v>
      </c>
      <c r="AA94" s="14" t="s">
        <v>239</v>
      </c>
      <c r="AB94" t="b">
        <f t="shared" si="1"/>
        <v>1</v>
      </c>
    </row>
    <row r="95" spans="1:28">
      <c r="A95" t="s">
        <v>152</v>
      </c>
      <c r="B95" s="48" t="s">
        <v>153</v>
      </c>
      <c r="C95" s="45">
        <v>838574700</v>
      </c>
      <c r="D95" s="45">
        <v>4354</v>
      </c>
      <c r="E95" s="45">
        <v>273144607</v>
      </c>
      <c r="F95" s="45">
        <v>5578568</v>
      </c>
      <c r="G95" s="45">
        <v>237</v>
      </c>
      <c r="H95" s="45">
        <v>41</v>
      </c>
      <c r="I95" s="45">
        <v>16677663</v>
      </c>
      <c r="J95" s="45">
        <v>206449</v>
      </c>
      <c r="K95" s="45">
        <v>6653521</v>
      </c>
      <c r="L95" s="45">
        <v>45615600</v>
      </c>
      <c r="M95" s="45">
        <v>2250200</v>
      </c>
      <c r="N95" s="45">
        <v>3254038</v>
      </c>
      <c r="O95" s="45">
        <v>8479835</v>
      </c>
      <c r="P95" s="45">
        <v>11741736</v>
      </c>
      <c r="Q95" s="45">
        <v>373602217</v>
      </c>
      <c r="R95" s="45">
        <v>26249</v>
      </c>
      <c r="S95" s="45">
        <v>11108</v>
      </c>
      <c r="T95" s="45">
        <v>47851861</v>
      </c>
      <c r="U95" s="45">
        <v>43890048</v>
      </c>
      <c r="V95" s="45">
        <v>10516688</v>
      </c>
      <c r="W95" s="45">
        <v>8218901</v>
      </c>
      <c r="X95" s="45">
        <v>68640</v>
      </c>
      <c r="Y95" s="45">
        <v>110583495</v>
      </c>
      <c r="Z95" s="45">
        <v>263018722</v>
      </c>
      <c r="AA95" s="14" t="s">
        <v>153</v>
      </c>
      <c r="AB95" t="b">
        <f t="shared" si="1"/>
        <v>1</v>
      </c>
    </row>
    <row r="96" spans="1:28">
      <c r="A96" t="s">
        <v>212</v>
      </c>
      <c r="B96" s="48" t="s">
        <v>213</v>
      </c>
      <c r="C96" s="45">
        <v>2429555800</v>
      </c>
      <c r="D96" s="45">
        <v>11183</v>
      </c>
      <c r="E96" s="45">
        <v>749849551</v>
      </c>
      <c r="F96" s="45">
        <v>31978423</v>
      </c>
      <c r="G96" s="45">
        <v>1043</v>
      </c>
      <c r="H96" s="45">
        <v>244</v>
      </c>
      <c r="I96" s="45">
        <v>57048073</v>
      </c>
      <c r="J96" s="45">
        <v>1708118</v>
      </c>
      <c r="K96" s="45">
        <v>27809241</v>
      </c>
      <c r="L96" s="45">
        <v>133268700</v>
      </c>
      <c r="M96" s="45">
        <v>8967800</v>
      </c>
      <c r="N96" s="45">
        <v>10121306</v>
      </c>
      <c r="O96" s="45">
        <v>22785579</v>
      </c>
      <c r="P96" s="45">
        <v>39319982</v>
      </c>
      <c r="Q96" s="45">
        <v>1082856773</v>
      </c>
      <c r="R96" s="45">
        <v>593496</v>
      </c>
      <c r="S96" s="45">
        <v>72722</v>
      </c>
      <c r="T96" s="45">
        <v>142194955</v>
      </c>
      <c r="U96" s="45">
        <v>121345706</v>
      </c>
      <c r="V96" s="45">
        <v>42676087</v>
      </c>
      <c r="W96" s="45">
        <v>21878614</v>
      </c>
      <c r="X96" s="45">
        <v>167650</v>
      </c>
      <c r="Y96" s="45">
        <v>328929230</v>
      </c>
      <c r="Z96" s="45">
        <v>753927543</v>
      </c>
      <c r="AA96" s="14" t="s">
        <v>213</v>
      </c>
      <c r="AB96" t="b">
        <f t="shared" si="1"/>
        <v>1</v>
      </c>
    </row>
    <row r="97" spans="1:28">
      <c r="A97" t="s">
        <v>214</v>
      </c>
      <c r="B97" s="48" t="s">
        <v>215</v>
      </c>
      <c r="C97" s="45">
        <v>2668146000</v>
      </c>
      <c r="D97" s="45">
        <v>11249</v>
      </c>
      <c r="E97" s="45">
        <v>835405546</v>
      </c>
      <c r="F97" s="45">
        <v>46023939</v>
      </c>
      <c r="G97" s="45">
        <v>1365</v>
      </c>
      <c r="H97" s="45">
        <v>422</v>
      </c>
      <c r="I97" s="45">
        <v>56361271</v>
      </c>
      <c r="J97" s="45">
        <v>1318947</v>
      </c>
      <c r="K97" s="45">
        <v>31672982</v>
      </c>
      <c r="L97" s="45">
        <v>144952300</v>
      </c>
      <c r="M97" s="45">
        <v>7379900</v>
      </c>
      <c r="N97" s="45">
        <v>8680100</v>
      </c>
      <c r="O97" s="45">
        <v>22933412</v>
      </c>
      <c r="P97" s="45">
        <v>38483207</v>
      </c>
      <c r="Q97" s="45">
        <v>1193211604</v>
      </c>
      <c r="R97" s="45">
        <v>694333</v>
      </c>
      <c r="S97" s="45">
        <v>83380</v>
      </c>
      <c r="T97" s="45">
        <v>152314228</v>
      </c>
      <c r="U97" s="45">
        <v>130267453</v>
      </c>
      <c r="V97" s="45">
        <v>51557526</v>
      </c>
      <c r="W97" s="45">
        <v>26868311</v>
      </c>
      <c r="X97" s="45">
        <v>245032</v>
      </c>
      <c r="Y97" s="45">
        <v>362030263</v>
      </c>
      <c r="Z97" s="45">
        <v>831181341</v>
      </c>
      <c r="AA97" s="14" t="s">
        <v>215</v>
      </c>
      <c r="AB97" t="b">
        <f t="shared" si="1"/>
        <v>1</v>
      </c>
    </row>
    <row r="98" spans="1:28">
      <c r="A98" t="s">
        <v>554</v>
      </c>
      <c r="B98" s="48" t="s">
        <v>555</v>
      </c>
      <c r="C98" s="45">
        <v>878051600</v>
      </c>
      <c r="D98" s="45">
        <v>4182</v>
      </c>
      <c r="E98" s="45">
        <v>286461507</v>
      </c>
      <c r="F98" s="45">
        <v>9157919</v>
      </c>
      <c r="G98" s="45">
        <v>411</v>
      </c>
      <c r="H98" s="45">
        <v>62</v>
      </c>
      <c r="I98" s="45">
        <v>9342908</v>
      </c>
      <c r="J98" s="45">
        <v>119948</v>
      </c>
      <c r="K98" s="45">
        <v>3182729</v>
      </c>
      <c r="L98" s="45">
        <v>46615200</v>
      </c>
      <c r="M98" s="45">
        <v>1619600</v>
      </c>
      <c r="N98" s="45">
        <v>3892536</v>
      </c>
      <c r="O98" s="45">
        <v>9232485</v>
      </c>
      <c r="P98" s="45">
        <v>6013536</v>
      </c>
      <c r="Q98" s="45">
        <v>375638368</v>
      </c>
      <c r="R98" s="45">
        <v>0</v>
      </c>
      <c r="S98" s="45">
        <v>0</v>
      </c>
      <c r="T98" s="45">
        <v>48214213</v>
      </c>
      <c r="U98" s="45">
        <v>43466407</v>
      </c>
      <c r="V98" s="45">
        <v>7750616</v>
      </c>
      <c r="W98" s="45">
        <v>4883791</v>
      </c>
      <c r="X98" s="45">
        <v>42283</v>
      </c>
      <c r="Y98" s="45">
        <v>104357310</v>
      </c>
      <c r="Z98" s="45">
        <v>271281058</v>
      </c>
      <c r="AA98" s="14" t="s">
        <v>555</v>
      </c>
      <c r="AB98" t="b">
        <f t="shared" si="1"/>
        <v>1</v>
      </c>
    </row>
    <row r="99" spans="1:28">
      <c r="A99" t="s">
        <v>8</v>
      </c>
      <c r="B99" s="48" t="s">
        <v>9</v>
      </c>
      <c r="C99" s="45">
        <v>13753663700</v>
      </c>
      <c r="D99" s="45">
        <v>48913</v>
      </c>
      <c r="E99" s="45">
        <v>4226336728</v>
      </c>
      <c r="F99" s="45">
        <v>420135438</v>
      </c>
      <c r="G99" s="45">
        <v>10028</v>
      </c>
      <c r="H99" s="45">
        <v>3621</v>
      </c>
      <c r="I99" s="45">
        <v>378426962</v>
      </c>
      <c r="J99" s="45">
        <v>2912812</v>
      </c>
      <c r="K99" s="45">
        <v>80111821</v>
      </c>
      <c r="L99" s="45">
        <v>708127700</v>
      </c>
      <c r="M99" s="45">
        <v>19208900</v>
      </c>
      <c r="N99" s="45">
        <v>15034337</v>
      </c>
      <c r="O99" s="45">
        <v>61220028</v>
      </c>
      <c r="P99" s="45">
        <v>110409367</v>
      </c>
      <c r="Q99" s="45">
        <v>6021924093</v>
      </c>
      <c r="R99" s="45">
        <v>715623</v>
      </c>
      <c r="S99" s="45">
        <v>160806</v>
      </c>
      <c r="T99" s="45">
        <v>727110068</v>
      </c>
      <c r="U99" s="45">
        <v>593557059</v>
      </c>
      <c r="V99" s="45">
        <v>209998117</v>
      </c>
      <c r="W99" s="45">
        <v>116616614</v>
      </c>
      <c r="X99" s="45">
        <v>1337451</v>
      </c>
      <c r="Y99" s="45">
        <v>1649495738</v>
      </c>
      <c r="Z99" s="45">
        <v>4372428355</v>
      </c>
      <c r="AA99" s="14" t="s">
        <v>9</v>
      </c>
      <c r="AB99" t="b">
        <f t="shared" si="1"/>
        <v>1</v>
      </c>
    </row>
    <row r="100" spans="1:28">
      <c r="A100" t="s">
        <v>122</v>
      </c>
      <c r="B100" s="48" t="s">
        <v>123</v>
      </c>
      <c r="C100" s="45">
        <v>23284308500</v>
      </c>
      <c r="D100" s="45">
        <v>97233</v>
      </c>
      <c r="E100" s="45">
        <v>7485650389</v>
      </c>
      <c r="F100" s="45">
        <v>426182574</v>
      </c>
      <c r="G100" s="45">
        <v>11807</v>
      </c>
      <c r="H100" s="45">
        <v>3492</v>
      </c>
      <c r="I100" s="45">
        <v>667632647</v>
      </c>
      <c r="J100" s="45">
        <v>5199644</v>
      </c>
      <c r="K100" s="45">
        <v>171087428</v>
      </c>
      <c r="L100" s="45">
        <v>1311732200</v>
      </c>
      <c r="M100" s="45">
        <v>26046800</v>
      </c>
      <c r="N100" s="45">
        <v>58263323</v>
      </c>
      <c r="O100" s="45">
        <v>184807522</v>
      </c>
      <c r="P100" s="45">
        <v>154896530</v>
      </c>
      <c r="Q100" s="45">
        <v>10491499057</v>
      </c>
      <c r="R100" s="45">
        <v>3423774</v>
      </c>
      <c r="S100" s="45">
        <v>202428</v>
      </c>
      <c r="T100" s="45">
        <v>1337395818</v>
      </c>
      <c r="U100" s="45">
        <v>1184505184</v>
      </c>
      <c r="V100" s="45">
        <v>314624644</v>
      </c>
      <c r="W100" s="45">
        <v>223932326</v>
      </c>
      <c r="X100" s="45">
        <v>2598743</v>
      </c>
      <c r="Y100" s="45">
        <v>3066682917</v>
      </c>
      <c r="Z100" s="45">
        <v>7424816140</v>
      </c>
      <c r="AA100" s="14" t="s">
        <v>123</v>
      </c>
      <c r="AB100" t="b">
        <f t="shared" si="1"/>
        <v>1</v>
      </c>
    </row>
    <row r="101" spans="1:28">
      <c r="A101" t="s">
        <v>558</v>
      </c>
      <c r="B101" s="48" t="s">
        <v>559</v>
      </c>
      <c r="C101" s="45">
        <v>2879887600</v>
      </c>
      <c r="D101" s="45">
        <v>13227</v>
      </c>
      <c r="E101" s="45">
        <v>942540473</v>
      </c>
      <c r="F101" s="45">
        <v>30234451</v>
      </c>
      <c r="G101" s="45">
        <v>1219</v>
      </c>
      <c r="H101" s="45">
        <v>219</v>
      </c>
      <c r="I101" s="45">
        <v>36991094</v>
      </c>
      <c r="J101" s="45">
        <v>590566</v>
      </c>
      <c r="K101" s="45">
        <v>13737897</v>
      </c>
      <c r="L101" s="45">
        <v>152659600</v>
      </c>
      <c r="M101" s="45">
        <v>5063100</v>
      </c>
      <c r="N101" s="45">
        <v>7771254</v>
      </c>
      <c r="O101" s="45">
        <v>20864156</v>
      </c>
      <c r="P101" s="45">
        <v>22731390</v>
      </c>
      <c r="Q101" s="45">
        <v>1233183981</v>
      </c>
      <c r="R101" s="45">
        <v>5993</v>
      </c>
      <c r="S101" s="45">
        <v>59656</v>
      </c>
      <c r="T101" s="45">
        <v>157673153</v>
      </c>
      <c r="U101" s="45">
        <v>139372240</v>
      </c>
      <c r="V101" s="45">
        <v>27023508</v>
      </c>
      <c r="W101" s="45">
        <v>16435380</v>
      </c>
      <c r="X101" s="45">
        <v>134513</v>
      </c>
      <c r="Y101" s="45">
        <v>340704443</v>
      </c>
      <c r="Z101" s="45">
        <v>892479538</v>
      </c>
      <c r="AA101" s="14" t="s">
        <v>559</v>
      </c>
      <c r="AB101" t="b">
        <f t="shared" si="1"/>
        <v>1</v>
      </c>
    </row>
    <row r="102" spans="1:28">
      <c r="A102" t="s">
        <v>164</v>
      </c>
      <c r="B102" s="48" t="s">
        <v>165</v>
      </c>
      <c r="C102" s="45">
        <v>11167473800</v>
      </c>
      <c r="D102" s="45">
        <v>48655</v>
      </c>
      <c r="E102" s="45">
        <v>3649117147</v>
      </c>
      <c r="F102" s="45">
        <v>181869371</v>
      </c>
      <c r="G102" s="45">
        <v>5275</v>
      </c>
      <c r="H102" s="45">
        <v>1512</v>
      </c>
      <c r="I102" s="45">
        <v>278538790</v>
      </c>
      <c r="J102" s="45">
        <v>3794645</v>
      </c>
      <c r="K102" s="45">
        <v>87547210</v>
      </c>
      <c r="L102" s="45">
        <v>626510800</v>
      </c>
      <c r="M102" s="45">
        <v>16262700</v>
      </c>
      <c r="N102" s="45">
        <v>27433192</v>
      </c>
      <c r="O102" s="45">
        <v>98045933</v>
      </c>
      <c r="P102" s="45">
        <v>94580992</v>
      </c>
      <c r="Q102" s="45">
        <v>5063700780</v>
      </c>
      <c r="R102" s="45">
        <v>1701386</v>
      </c>
      <c r="S102" s="45">
        <v>2916058</v>
      </c>
      <c r="T102" s="45">
        <v>642530655</v>
      </c>
      <c r="U102" s="45">
        <v>580658201</v>
      </c>
      <c r="V102" s="45">
        <v>163362256</v>
      </c>
      <c r="W102" s="45">
        <v>110983969</v>
      </c>
      <c r="X102" s="45">
        <v>867268</v>
      </c>
      <c r="Y102" s="45">
        <v>1503019793</v>
      </c>
      <c r="Z102" s="45">
        <v>3560680987</v>
      </c>
      <c r="AA102" s="14" t="s">
        <v>165</v>
      </c>
      <c r="AB102" t="b">
        <f t="shared" si="1"/>
        <v>1</v>
      </c>
    </row>
    <row r="103" spans="1:28">
      <c r="A103" t="s">
        <v>300</v>
      </c>
      <c r="B103" s="48" t="s">
        <v>301</v>
      </c>
      <c r="C103" s="45">
        <v>1190037400</v>
      </c>
      <c r="D103" s="45">
        <v>5421</v>
      </c>
      <c r="E103" s="45">
        <v>380188893</v>
      </c>
      <c r="F103" s="45">
        <v>12247117</v>
      </c>
      <c r="G103" s="45">
        <v>492</v>
      </c>
      <c r="H103" s="45">
        <v>114</v>
      </c>
      <c r="I103" s="45">
        <v>17974567</v>
      </c>
      <c r="J103" s="45">
        <v>287514</v>
      </c>
      <c r="K103" s="45">
        <v>9081970</v>
      </c>
      <c r="L103" s="45">
        <v>63066600</v>
      </c>
      <c r="M103" s="45">
        <v>2514000</v>
      </c>
      <c r="N103" s="45">
        <v>4277436</v>
      </c>
      <c r="O103" s="45">
        <v>11860273</v>
      </c>
      <c r="P103" s="45">
        <v>10465394</v>
      </c>
      <c r="Q103" s="45">
        <v>511963764</v>
      </c>
      <c r="R103" s="45">
        <v>88330</v>
      </c>
      <c r="S103" s="45">
        <v>0</v>
      </c>
      <c r="T103" s="45">
        <v>65565920</v>
      </c>
      <c r="U103" s="45">
        <v>58326507</v>
      </c>
      <c r="V103" s="45">
        <v>13850061</v>
      </c>
      <c r="W103" s="45">
        <v>9610340</v>
      </c>
      <c r="X103" s="45">
        <v>100207</v>
      </c>
      <c r="Y103" s="45">
        <v>147541365</v>
      </c>
      <c r="Z103" s="45">
        <v>364422399</v>
      </c>
      <c r="AA103" s="14" t="s">
        <v>301</v>
      </c>
      <c r="AB103" t="b">
        <f t="shared" si="1"/>
        <v>1</v>
      </c>
    </row>
    <row r="104" spans="1:28">
      <c r="A104" t="s">
        <v>184</v>
      </c>
      <c r="B104" s="48" t="s">
        <v>185</v>
      </c>
      <c r="C104" s="45">
        <v>5411993200</v>
      </c>
      <c r="D104" s="45">
        <v>24130</v>
      </c>
      <c r="E104" s="45">
        <v>1807258856</v>
      </c>
      <c r="F104" s="45">
        <v>79159106</v>
      </c>
      <c r="G104" s="45">
        <v>2579</v>
      </c>
      <c r="H104" s="45">
        <v>657</v>
      </c>
      <c r="I104" s="45">
        <v>117144630</v>
      </c>
      <c r="J104" s="45">
        <v>2758968</v>
      </c>
      <c r="K104" s="45">
        <v>50524317</v>
      </c>
      <c r="L104" s="45">
        <v>289908400</v>
      </c>
      <c r="M104" s="45">
        <v>7568900</v>
      </c>
      <c r="N104" s="45">
        <v>14641382</v>
      </c>
      <c r="O104" s="45">
        <v>42837097</v>
      </c>
      <c r="P104" s="45">
        <v>36736048</v>
      </c>
      <c r="Q104" s="45">
        <v>2448537704</v>
      </c>
      <c r="R104" s="45">
        <v>918949</v>
      </c>
      <c r="S104" s="45">
        <v>219536</v>
      </c>
      <c r="T104" s="45">
        <v>297426680</v>
      </c>
      <c r="U104" s="45">
        <v>269926768</v>
      </c>
      <c r="V104" s="45">
        <v>71887478</v>
      </c>
      <c r="W104" s="45">
        <v>50265418</v>
      </c>
      <c r="X104" s="45">
        <v>362067</v>
      </c>
      <c r="Y104" s="45">
        <v>691006896</v>
      </c>
      <c r="Z104" s="45">
        <v>1757530808</v>
      </c>
      <c r="AA104" s="14" t="s">
        <v>185</v>
      </c>
      <c r="AB104" t="b">
        <f t="shared" si="1"/>
        <v>1</v>
      </c>
    </row>
    <row r="105" spans="1:28">
      <c r="A105" t="s">
        <v>414</v>
      </c>
      <c r="B105" s="48" t="s">
        <v>415</v>
      </c>
      <c r="C105" s="45">
        <v>5346945600</v>
      </c>
      <c r="D105" s="45">
        <v>23048</v>
      </c>
      <c r="E105" s="45">
        <v>1767027066</v>
      </c>
      <c r="F105" s="45">
        <v>87253947</v>
      </c>
      <c r="G105" s="45">
        <v>2512</v>
      </c>
      <c r="H105" s="45">
        <v>715</v>
      </c>
      <c r="I105" s="45">
        <v>73457402</v>
      </c>
      <c r="J105" s="45">
        <v>1498223</v>
      </c>
      <c r="K105" s="45">
        <v>37254399</v>
      </c>
      <c r="L105" s="45">
        <v>280964100</v>
      </c>
      <c r="M105" s="45">
        <v>5167100</v>
      </c>
      <c r="N105" s="45">
        <v>13866767</v>
      </c>
      <c r="O105" s="45">
        <v>33223154</v>
      </c>
      <c r="P105" s="45">
        <v>26435925</v>
      </c>
      <c r="Q105" s="45">
        <v>2326148083</v>
      </c>
      <c r="R105" s="45">
        <v>255671</v>
      </c>
      <c r="S105" s="45">
        <v>54680</v>
      </c>
      <c r="T105" s="45">
        <v>286056752</v>
      </c>
      <c r="U105" s="45">
        <v>255375955</v>
      </c>
      <c r="V105" s="45">
        <v>60020519</v>
      </c>
      <c r="W105" s="45">
        <v>41339195</v>
      </c>
      <c r="X105" s="45">
        <v>364042</v>
      </c>
      <c r="Y105" s="45">
        <v>643466814</v>
      </c>
      <c r="Z105" s="45">
        <v>1682681269</v>
      </c>
      <c r="AA105" s="14" t="s">
        <v>415</v>
      </c>
      <c r="AB105" t="b">
        <f t="shared" si="1"/>
        <v>1</v>
      </c>
    </row>
    <row r="106" spans="1:28">
      <c r="A106" t="s">
        <v>180</v>
      </c>
      <c r="B106" s="48" t="s">
        <v>181</v>
      </c>
      <c r="C106" s="45">
        <v>11120378200</v>
      </c>
      <c r="D106" s="45">
        <v>47373</v>
      </c>
      <c r="E106" s="45">
        <v>3636086936</v>
      </c>
      <c r="F106" s="45">
        <v>192104034</v>
      </c>
      <c r="G106" s="45">
        <v>5947</v>
      </c>
      <c r="H106" s="45">
        <v>1619</v>
      </c>
      <c r="I106" s="45">
        <v>217062686</v>
      </c>
      <c r="J106" s="45">
        <v>3567957</v>
      </c>
      <c r="K106" s="45">
        <v>98666733</v>
      </c>
      <c r="L106" s="45">
        <v>610676800</v>
      </c>
      <c r="M106" s="45">
        <v>16071800</v>
      </c>
      <c r="N106" s="45">
        <v>35484044</v>
      </c>
      <c r="O106" s="45">
        <v>87303134</v>
      </c>
      <c r="P106" s="45">
        <v>88110189</v>
      </c>
      <c r="Q106" s="45">
        <v>4985134313</v>
      </c>
      <c r="R106" s="45">
        <v>2145993</v>
      </c>
      <c r="S106" s="45">
        <v>1126135</v>
      </c>
      <c r="T106" s="45">
        <v>626579837</v>
      </c>
      <c r="U106" s="45">
        <v>555826409</v>
      </c>
      <c r="V106" s="45">
        <v>165600779</v>
      </c>
      <c r="W106" s="45">
        <v>99721262</v>
      </c>
      <c r="X106" s="45">
        <v>769969</v>
      </c>
      <c r="Y106" s="45">
        <v>1451770384</v>
      </c>
      <c r="Z106" s="45">
        <v>3533363929</v>
      </c>
      <c r="AA106" s="14" t="s">
        <v>181</v>
      </c>
      <c r="AB106" t="b">
        <f t="shared" si="1"/>
        <v>1</v>
      </c>
    </row>
    <row r="107" spans="1:28">
      <c r="A107" t="s">
        <v>384</v>
      </c>
      <c r="B107" s="48" t="s">
        <v>385</v>
      </c>
      <c r="C107" s="45">
        <v>15680174200</v>
      </c>
      <c r="D107" s="45">
        <v>65594</v>
      </c>
      <c r="E107" s="45">
        <v>5165593866</v>
      </c>
      <c r="F107" s="45">
        <v>278840664</v>
      </c>
      <c r="G107" s="45">
        <v>8443</v>
      </c>
      <c r="H107" s="45">
        <v>2363</v>
      </c>
      <c r="I107" s="45">
        <v>364981419</v>
      </c>
      <c r="J107" s="45">
        <v>3230810</v>
      </c>
      <c r="K107" s="45">
        <v>106016259</v>
      </c>
      <c r="L107" s="45">
        <v>871667900</v>
      </c>
      <c r="M107" s="45">
        <v>17366300</v>
      </c>
      <c r="N107" s="45">
        <v>34062857</v>
      </c>
      <c r="O107" s="45">
        <v>117536073</v>
      </c>
      <c r="P107" s="45">
        <v>91255682</v>
      </c>
      <c r="Q107" s="45">
        <v>7050551830</v>
      </c>
      <c r="R107" s="45">
        <v>1750577</v>
      </c>
      <c r="S107" s="45">
        <v>406650</v>
      </c>
      <c r="T107" s="45">
        <v>888785356</v>
      </c>
      <c r="U107" s="45">
        <v>796822026</v>
      </c>
      <c r="V107" s="45">
        <v>201082533</v>
      </c>
      <c r="W107" s="45">
        <v>145288687</v>
      </c>
      <c r="X107" s="45">
        <v>1294373</v>
      </c>
      <c r="Y107" s="45">
        <v>2035430202</v>
      </c>
      <c r="Z107" s="45">
        <v>5015121628</v>
      </c>
      <c r="AA107" s="14" t="s">
        <v>385</v>
      </c>
      <c r="AB107" t="b">
        <f t="shared" si="1"/>
        <v>1</v>
      </c>
    </row>
    <row r="108" spans="1:28">
      <c r="A108" t="s">
        <v>76</v>
      </c>
      <c r="B108" s="48" t="s">
        <v>77</v>
      </c>
      <c r="C108" s="45">
        <v>5358376900</v>
      </c>
      <c r="D108" s="45">
        <v>24450</v>
      </c>
      <c r="E108" s="45">
        <v>1733278012</v>
      </c>
      <c r="F108" s="45">
        <v>68658621</v>
      </c>
      <c r="G108" s="45">
        <v>2172</v>
      </c>
      <c r="H108" s="45">
        <v>526</v>
      </c>
      <c r="I108" s="45">
        <v>108064772</v>
      </c>
      <c r="J108" s="45">
        <v>1132525</v>
      </c>
      <c r="K108" s="45">
        <v>44136929</v>
      </c>
      <c r="L108" s="45">
        <v>291896100</v>
      </c>
      <c r="M108" s="45">
        <v>9494800</v>
      </c>
      <c r="N108" s="45">
        <v>15806281</v>
      </c>
      <c r="O108" s="45">
        <v>37804987</v>
      </c>
      <c r="P108" s="45">
        <v>43867648</v>
      </c>
      <c r="Q108" s="45">
        <v>2354140675</v>
      </c>
      <c r="R108" s="45">
        <v>996742</v>
      </c>
      <c r="S108" s="45">
        <v>152834</v>
      </c>
      <c r="T108" s="45">
        <v>301274117</v>
      </c>
      <c r="U108" s="45">
        <v>266063872</v>
      </c>
      <c r="V108" s="45">
        <v>68799094</v>
      </c>
      <c r="W108" s="45">
        <v>43927404</v>
      </c>
      <c r="X108" s="45">
        <v>380678</v>
      </c>
      <c r="Y108" s="45">
        <v>681594741</v>
      </c>
      <c r="Z108" s="45">
        <v>1672545934</v>
      </c>
      <c r="AA108" s="14" t="s">
        <v>77</v>
      </c>
      <c r="AB108" t="b">
        <f t="shared" si="1"/>
        <v>1</v>
      </c>
    </row>
    <row r="109" spans="1:28">
      <c r="A109" t="s">
        <v>364</v>
      </c>
      <c r="B109" s="48" t="s">
        <v>365</v>
      </c>
      <c r="C109" s="45">
        <v>1945172500</v>
      </c>
      <c r="D109" s="45">
        <v>8630</v>
      </c>
      <c r="E109" s="45">
        <v>653468641</v>
      </c>
      <c r="F109" s="45">
        <v>21546861</v>
      </c>
      <c r="G109" s="45">
        <v>795</v>
      </c>
      <c r="H109" s="45">
        <v>193</v>
      </c>
      <c r="I109" s="45">
        <v>39050121</v>
      </c>
      <c r="J109" s="45">
        <v>464774</v>
      </c>
      <c r="K109" s="45">
        <v>19523976</v>
      </c>
      <c r="L109" s="45">
        <v>108529600</v>
      </c>
      <c r="M109" s="45">
        <v>3025100</v>
      </c>
      <c r="N109" s="45">
        <v>7182254</v>
      </c>
      <c r="O109" s="45">
        <v>17038227</v>
      </c>
      <c r="P109" s="45">
        <v>13947869</v>
      </c>
      <c r="Q109" s="45">
        <v>883777423</v>
      </c>
      <c r="R109" s="45">
        <v>243574</v>
      </c>
      <c r="S109" s="45">
        <v>19775</v>
      </c>
      <c r="T109" s="45">
        <v>111527495</v>
      </c>
      <c r="U109" s="45">
        <v>102432772</v>
      </c>
      <c r="V109" s="45">
        <v>27876494</v>
      </c>
      <c r="W109" s="45">
        <v>17932948</v>
      </c>
      <c r="X109" s="45">
        <v>125045</v>
      </c>
      <c r="Y109" s="45">
        <v>260158103</v>
      </c>
      <c r="Z109" s="45">
        <v>623619320</v>
      </c>
      <c r="AA109" s="14" t="s">
        <v>365</v>
      </c>
      <c r="AB109" t="b">
        <f t="shared" si="1"/>
        <v>1</v>
      </c>
    </row>
    <row r="110" spans="1:28">
      <c r="A110" t="s">
        <v>88</v>
      </c>
      <c r="B110" s="48" t="s">
        <v>89</v>
      </c>
      <c r="C110" s="45">
        <v>1621508300</v>
      </c>
      <c r="D110" s="45">
        <v>7559</v>
      </c>
      <c r="E110" s="45">
        <v>502664165</v>
      </c>
      <c r="F110" s="45">
        <v>18437422</v>
      </c>
      <c r="G110" s="45">
        <v>653</v>
      </c>
      <c r="H110" s="45">
        <v>132</v>
      </c>
      <c r="I110" s="45">
        <v>37940349</v>
      </c>
      <c r="J110" s="45">
        <v>1870932</v>
      </c>
      <c r="K110" s="45">
        <v>16426753</v>
      </c>
      <c r="L110" s="45">
        <v>88061500</v>
      </c>
      <c r="M110" s="45">
        <v>4485800</v>
      </c>
      <c r="N110" s="45">
        <v>7263080</v>
      </c>
      <c r="O110" s="45">
        <v>17589168</v>
      </c>
      <c r="P110" s="45">
        <v>22912436</v>
      </c>
      <c r="Q110" s="45">
        <v>717651605</v>
      </c>
      <c r="R110" s="45">
        <v>237593</v>
      </c>
      <c r="S110" s="45">
        <v>58095</v>
      </c>
      <c r="T110" s="45">
        <v>92514708</v>
      </c>
      <c r="U110" s="45">
        <v>80591483</v>
      </c>
      <c r="V110" s="45">
        <v>20970320</v>
      </c>
      <c r="W110" s="45">
        <v>15281994</v>
      </c>
      <c r="X110" s="45">
        <v>167835</v>
      </c>
      <c r="Y110" s="45">
        <v>209822028</v>
      </c>
      <c r="Z110" s="45">
        <v>507829577</v>
      </c>
      <c r="AA110" s="14" t="s">
        <v>89</v>
      </c>
      <c r="AB110" t="b">
        <f t="shared" si="1"/>
        <v>1</v>
      </c>
    </row>
    <row r="111" spans="1:28">
      <c r="A111" t="s">
        <v>576</v>
      </c>
      <c r="B111" s="48" t="s">
        <v>577</v>
      </c>
      <c r="C111" s="45">
        <v>5025741500</v>
      </c>
      <c r="D111" s="45">
        <v>18522</v>
      </c>
      <c r="E111" s="45">
        <v>1670035517</v>
      </c>
      <c r="F111" s="45">
        <v>93887937</v>
      </c>
      <c r="G111" s="45">
        <v>4106</v>
      </c>
      <c r="H111" s="45">
        <v>694</v>
      </c>
      <c r="I111" s="45">
        <v>75661721</v>
      </c>
      <c r="J111" s="45">
        <v>777018</v>
      </c>
      <c r="K111" s="45">
        <v>25735444</v>
      </c>
      <c r="L111" s="45">
        <v>280669700</v>
      </c>
      <c r="M111" s="45">
        <v>4176900</v>
      </c>
      <c r="N111" s="45">
        <v>11366335</v>
      </c>
      <c r="O111" s="45">
        <v>37847716</v>
      </c>
      <c r="P111" s="45">
        <v>19110123</v>
      </c>
      <c r="Q111" s="45">
        <v>2219268411</v>
      </c>
      <c r="R111" s="45">
        <v>179264</v>
      </c>
      <c r="S111" s="45">
        <v>6952</v>
      </c>
      <c r="T111" s="45">
        <v>284783205</v>
      </c>
      <c r="U111" s="45">
        <v>249999894</v>
      </c>
      <c r="V111" s="45">
        <v>43210024</v>
      </c>
      <c r="W111" s="45">
        <v>14809925</v>
      </c>
      <c r="X111" s="45">
        <v>175489</v>
      </c>
      <c r="Y111" s="45">
        <v>593164753</v>
      </c>
      <c r="Z111" s="45">
        <v>1626103658</v>
      </c>
      <c r="AA111" s="14" t="s">
        <v>577</v>
      </c>
      <c r="AB111" t="b">
        <f t="shared" si="1"/>
        <v>1</v>
      </c>
    </row>
    <row r="112" spans="1:28">
      <c r="A112" t="s">
        <v>224</v>
      </c>
      <c r="B112" s="48" t="s">
        <v>225</v>
      </c>
      <c r="C112" s="45">
        <v>2574748200</v>
      </c>
      <c r="D112" s="45">
        <v>12246</v>
      </c>
      <c r="E112" s="45">
        <v>782552092</v>
      </c>
      <c r="F112" s="45">
        <v>25210697</v>
      </c>
      <c r="G112" s="45">
        <v>1076</v>
      </c>
      <c r="H112" s="45">
        <v>196</v>
      </c>
      <c r="I112" s="45">
        <v>50153346</v>
      </c>
      <c r="J112" s="45">
        <v>872896</v>
      </c>
      <c r="K112" s="45">
        <v>24332284</v>
      </c>
      <c r="L112" s="45">
        <v>142108400</v>
      </c>
      <c r="M112" s="45">
        <v>5779500</v>
      </c>
      <c r="N112" s="45">
        <v>6258614</v>
      </c>
      <c r="O112" s="45">
        <v>23747484</v>
      </c>
      <c r="P112" s="45">
        <v>28164477</v>
      </c>
      <c r="Q112" s="45">
        <v>1089179790</v>
      </c>
      <c r="R112" s="45">
        <v>386623</v>
      </c>
      <c r="S112" s="45">
        <v>93307</v>
      </c>
      <c r="T112" s="45">
        <v>147846552</v>
      </c>
      <c r="U112" s="45">
        <v>123278403</v>
      </c>
      <c r="V112" s="45">
        <v>40118384</v>
      </c>
      <c r="W112" s="45">
        <v>18472281</v>
      </c>
      <c r="X112" s="45">
        <v>147134</v>
      </c>
      <c r="Y112" s="45">
        <v>330342684</v>
      </c>
      <c r="Z112" s="45">
        <v>758837106</v>
      </c>
      <c r="AA112" s="14" t="s">
        <v>225</v>
      </c>
      <c r="AB112" t="b">
        <f t="shared" si="1"/>
        <v>1</v>
      </c>
    </row>
    <row r="113" spans="1:28">
      <c r="A113" t="s">
        <v>56</v>
      </c>
      <c r="B113" s="48" t="s">
        <v>57</v>
      </c>
      <c r="C113" s="45">
        <v>3217208800</v>
      </c>
      <c r="D113" s="45">
        <v>10290</v>
      </c>
      <c r="E113" s="45">
        <v>1021795656</v>
      </c>
      <c r="F113" s="45">
        <v>118608394</v>
      </c>
      <c r="G113" s="45">
        <v>2605</v>
      </c>
      <c r="H113" s="45">
        <v>1006</v>
      </c>
      <c r="I113" s="45">
        <v>78287077</v>
      </c>
      <c r="J113" s="45">
        <v>1191883</v>
      </c>
      <c r="K113" s="45">
        <v>25267757</v>
      </c>
      <c r="L113" s="45">
        <v>171752100</v>
      </c>
      <c r="M113" s="45">
        <v>6160600</v>
      </c>
      <c r="N113" s="45">
        <v>8020718</v>
      </c>
      <c r="O113" s="45">
        <v>23911483</v>
      </c>
      <c r="P113" s="45">
        <v>31489836</v>
      </c>
      <c r="Q113" s="45">
        <v>1486485504</v>
      </c>
      <c r="R113" s="45">
        <v>503234</v>
      </c>
      <c r="S113" s="45">
        <v>33195</v>
      </c>
      <c r="T113" s="45">
        <v>177872977</v>
      </c>
      <c r="U113" s="45">
        <v>148526353</v>
      </c>
      <c r="V113" s="45">
        <v>57931289</v>
      </c>
      <c r="W113" s="45">
        <v>30726470</v>
      </c>
      <c r="X113" s="45">
        <v>307000</v>
      </c>
      <c r="Y113" s="45">
        <v>415900518</v>
      </c>
      <c r="Z113" s="45">
        <v>1070584986</v>
      </c>
      <c r="AA113" s="14" t="s">
        <v>57</v>
      </c>
      <c r="AB113" t="b">
        <f t="shared" si="1"/>
        <v>1</v>
      </c>
    </row>
    <row r="114" spans="1:28">
      <c r="A114" t="s">
        <v>498</v>
      </c>
      <c r="B114" s="48" t="s">
        <v>499</v>
      </c>
      <c r="C114" s="45">
        <v>3096382800</v>
      </c>
      <c r="D114" s="45">
        <v>14957</v>
      </c>
      <c r="E114" s="45">
        <v>1047426504</v>
      </c>
      <c r="F114" s="45">
        <v>29291319</v>
      </c>
      <c r="G114" s="45">
        <v>1114</v>
      </c>
      <c r="H114" s="45">
        <v>189</v>
      </c>
      <c r="I114" s="45">
        <v>55976014</v>
      </c>
      <c r="J114" s="45">
        <v>562947</v>
      </c>
      <c r="K114" s="45">
        <v>14169253</v>
      </c>
      <c r="L114" s="45">
        <v>160396400</v>
      </c>
      <c r="M114" s="45">
        <v>6891700</v>
      </c>
      <c r="N114" s="45">
        <v>12399397</v>
      </c>
      <c r="O114" s="45">
        <v>31175722</v>
      </c>
      <c r="P114" s="45">
        <v>36931766</v>
      </c>
      <c r="Q114" s="45">
        <v>1395221022</v>
      </c>
      <c r="R114" s="45">
        <v>68540</v>
      </c>
      <c r="S114" s="45">
        <v>100706</v>
      </c>
      <c r="T114" s="45">
        <v>167257455</v>
      </c>
      <c r="U114" s="45">
        <v>155825604</v>
      </c>
      <c r="V114" s="45">
        <v>29576599</v>
      </c>
      <c r="W114" s="45">
        <v>22217752</v>
      </c>
      <c r="X114" s="45">
        <v>189140</v>
      </c>
      <c r="Y114" s="45">
        <v>375235796</v>
      </c>
      <c r="Z114" s="45">
        <v>1019985226</v>
      </c>
      <c r="AA114" s="14" t="s">
        <v>499</v>
      </c>
      <c r="AB114" t="b">
        <f t="shared" si="1"/>
        <v>1</v>
      </c>
    </row>
    <row r="115" spans="1:28">
      <c r="A115" t="s">
        <v>246</v>
      </c>
      <c r="B115" s="48" t="s">
        <v>247</v>
      </c>
      <c r="C115" s="45">
        <v>13459224900</v>
      </c>
      <c r="D115" s="45">
        <v>59419</v>
      </c>
      <c r="E115" s="45">
        <v>4205830299</v>
      </c>
      <c r="F115" s="45">
        <v>226232251</v>
      </c>
      <c r="G115" s="45">
        <v>6302</v>
      </c>
      <c r="H115" s="45">
        <v>1828</v>
      </c>
      <c r="I115" s="45">
        <v>340569453</v>
      </c>
      <c r="J115" s="45">
        <v>6360349</v>
      </c>
      <c r="K115" s="45">
        <v>122174364</v>
      </c>
      <c r="L115" s="45">
        <v>728513700</v>
      </c>
      <c r="M115" s="45">
        <v>25112100</v>
      </c>
      <c r="N115" s="45">
        <v>32247929</v>
      </c>
      <c r="O115" s="45">
        <v>106942266</v>
      </c>
      <c r="P115" s="45">
        <v>125752892</v>
      </c>
      <c r="Q115" s="45">
        <v>5919735603</v>
      </c>
      <c r="R115" s="45">
        <v>2159188</v>
      </c>
      <c r="S115" s="45">
        <v>332311</v>
      </c>
      <c r="T115" s="45">
        <v>753372704</v>
      </c>
      <c r="U115" s="45">
        <v>647326419</v>
      </c>
      <c r="V115" s="45">
        <v>202366723</v>
      </c>
      <c r="W115" s="45">
        <v>128319929</v>
      </c>
      <c r="X115" s="45">
        <v>918883</v>
      </c>
      <c r="Y115" s="45">
        <v>1734796157</v>
      </c>
      <c r="Z115" s="45">
        <v>4184939446</v>
      </c>
      <c r="AA115" s="14" t="s">
        <v>247</v>
      </c>
      <c r="AB115" t="b">
        <f t="shared" si="1"/>
        <v>1</v>
      </c>
    </row>
    <row r="116" spans="1:28">
      <c r="A116" t="s">
        <v>386</v>
      </c>
      <c r="B116" s="48" t="s">
        <v>387</v>
      </c>
      <c r="C116" s="45">
        <v>3889461200</v>
      </c>
      <c r="D116" s="45">
        <v>18229</v>
      </c>
      <c r="E116" s="45">
        <v>1308369150</v>
      </c>
      <c r="F116" s="45">
        <v>43519989</v>
      </c>
      <c r="G116" s="45">
        <v>1526</v>
      </c>
      <c r="H116" s="45">
        <v>374</v>
      </c>
      <c r="I116" s="45">
        <v>64091357</v>
      </c>
      <c r="J116" s="45">
        <v>965281</v>
      </c>
      <c r="K116" s="45">
        <v>28368394</v>
      </c>
      <c r="L116" s="45">
        <v>208995800</v>
      </c>
      <c r="M116" s="45">
        <v>5274100</v>
      </c>
      <c r="N116" s="45">
        <v>12804273</v>
      </c>
      <c r="O116" s="45">
        <v>32669889</v>
      </c>
      <c r="P116" s="45">
        <v>24177010</v>
      </c>
      <c r="Q116" s="45">
        <v>1729235243</v>
      </c>
      <c r="R116" s="45">
        <v>249025</v>
      </c>
      <c r="S116" s="45">
        <v>81543</v>
      </c>
      <c r="T116" s="45">
        <v>214213682</v>
      </c>
      <c r="U116" s="45">
        <v>196729177</v>
      </c>
      <c r="V116" s="45">
        <v>46083669</v>
      </c>
      <c r="W116" s="45">
        <v>32637402</v>
      </c>
      <c r="X116" s="45">
        <v>272332</v>
      </c>
      <c r="Y116" s="45">
        <v>490266830</v>
      </c>
      <c r="Z116" s="45">
        <v>1238968413</v>
      </c>
      <c r="AA116" s="14" t="s">
        <v>387</v>
      </c>
      <c r="AB116" t="b">
        <f t="shared" si="1"/>
        <v>1</v>
      </c>
    </row>
    <row r="117" spans="1:28">
      <c r="A117" t="s">
        <v>508</v>
      </c>
      <c r="B117" s="48" t="s">
        <v>509</v>
      </c>
      <c r="C117" s="45">
        <v>2375795300</v>
      </c>
      <c r="D117" s="45">
        <v>10745</v>
      </c>
      <c r="E117" s="45">
        <v>786844279</v>
      </c>
      <c r="F117" s="45">
        <v>24043423</v>
      </c>
      <c r="G117" s="45">
        <v>960</v>
      </c>
      <c r="H117" s="45">
        <v>204</v>
      </c>
      <c r="I117" s="45">
        <v>52019557</v>
      </c>
      <c r="J117" s="45">
        <v>1000333</v>
      </c>
      <c r="K117" s="45">
        <v>21200218</v>
      </c>
      <c r="L117" s="45">
        <v>132190900</v>
      </c>
      <c r="M117" s="45">
        <v>6747200</v>
      </c>
      <c r="N117" s="45">
        <v>8325698</v>
      </c>
      <c r="O117" s="45">
        <v>27408211</v>
      </c>
      <c r="P117" s="45">
        <v>27952324</v>
      </c>
      <c r="Q117" s="45">
        <v>1087732143</v>
      </c>
      <c r="R117" s="45">
        <v>238278</v>
      </c>
      <c r="S117" s="45">
        <v>40883</v>
      </c>
      <c r="T117" s="45">
        <v>138899077</v>
      </c>
      <c r="U117" s="45">
        <v>127869005</v>
      </c>
      <c r="V117" s="45">
        <v>36780389</v>
      </c>
      <c r="W117" s="45">
        <v>22179749</v>
      </c>
      <c r="X117" s="45">
        <v>180143</v>
      </c>
      <c r="Y117" s="45">
        <v>326187524</v>
      </c>
      <c r="Z117" s="45">
        <v>761544619</v>
      </c>
      <c r="AA117" s="14" t="s">
        <v>509</v>
      </c>
      <c r="AB117" t="b">
        <f t="shared" si="1"/>
        <v>1</v>
      </c>
    </row>
    <row r="118" spans="1:28">
      <c r="A118" t="s">
        <v>410</v>
      </c>
      <c r="B118" s="48" t="s">
        <v>411</v>
      </c>
      <c r="C118" s="45">
        <v>3497816500</v>
      </c>
      <c r="D118" s="45">
        <v>15123</v>
      </c>
      <c r="E118" s="45">
        <v>1087795369</v>
      </c>
      <c r="F118" s="45">
        <v>39555049</v>
      </c>
      <c r="G118" s="45">
        <v>1530</v>
      </c>
      <c r="H118" s="45">
        <v>308</v>
      </c>
      <c r="I118" s="45">
        <v>64983271</v>
      </c>
      <c r="J118" s="45">
        <v>614567</v>
      </c>
      <c r="K118" s="45">
        <v>30425765</v>
      </c>
      <c r="L118" s="45">
        <v>202302800</v>
      </c>
      <c r="M118" s="45">
        <v>4543800</v>
      </c>
      <c r="N118" s="45">
        <v>9075979</v>
      </c>
      <c r="O118" s="45">
        <v>27103597</v>
      </c>
      <c r="P118" s="45">
        <v>21980610</v>
      </c>
      <c r="Q118" s="45">
        <v>1488380807</v>
      </c>
      <c r="R118" s="45">
        <v>434263</v>
      </c>
      <c r="S118" s="45">
        <v>24222</v>
      </c>
      <c r="T118" s="45">
        <v>206804145</v>
      </c>
      <c r="U118" s="45">
        <v>176366977</v>
      </c>
      <c r="V118" s="45">
        <v>56629466</v>
      </c>
      <c r="W118" s="45">
        <v>26732650</v>
      </c>
      <c r="X118" s="45">
        <v>232276</v>
      </c>
      <c r="Y118" s="45">
        <v>467223999</v>
      </c>
      <c r="Z118" s="45">
        <v>1021156808</v>
      </c>
      <c r="AA118" s="14" t="s">
        <v>411</v>
      </c>
      <c r="AB118" t="b">
        <f t="shared" si="1"/>
        <v>1</v>
      </c>
    </row>
    <row r="119" spans="1:28">
      <c r="A119" t="s">
        <v>264</v>
      </c>
      <c r="B119" s="48" t="s">
        <v>265</v>
      </c>
      <c r="C119" s="45">
        <v>16393901800</v>
      </c>
      <c r="D119" s="45">
        <v>55446</v>
      </c>
      <c r="E119" s="45">
        <v>5203997084</v>
      </c>
      <c r="F119" s="45">
        <v>624470080</v>
      </c>
      <c r="G119" s="45">
        <v>12213</v>
      </c>
      <c r="H119" s="45">
        <v>4856</v>
      </c>
      <c r="I119" s="45">
        <v>731273563</v>
      </c>
      <c r="J119" s="45">
        <v>10510963</v>
      </c>
      <c r="K119" s="45">
        <v>145115932</v>
      </c>
      <c r="L119" s="45">
        <v>823224800</v>
      </c>
      <c r="M119" s="45">
        <v>27703100</v>
      </c>
      <c r="N119" s="45">
        <v>24905473</v>
      </c>
      <c r="O119" s="45">
        <v>123339527</v>
      </c>
      <c r="P119" s="45">
        <v>153522717</v>
      </c>
      <c r="Q119" s="45">
        <v>7868063239</v>
      </c>
      <c r="R119" s="45">
        <v>2990251</v>
      </c>
      <c r="S119" s="45">
        <v>714518</v>
      </c>
      <c r="T119" s="45">
        <v>850733439</v>
      </c>
      <c r="U119" s="45">
        <v>716514309</v>
      </c>
      <c r="V119" s="45">
        <v>313538184</v>
      </c>
      <c r="W119" s="45">
        <v>192751094</v>
      </c>
      <c r="X119" s="45">
        <v>1441570</v>
      </c>
      <c r="Y119" s="45">
        <v>2078683365</v>
      </c>
      <c r="Z119" s="45">
        <v>5789379874</v>
      </c>
      <c r="AA119" s="14" t="s">
        <v>265</v>
      </c>
      <c r="AB119" t="b">
        <f t="shared" si="1"/>
        <v>1</v>
      </c>
    </row>
    <row r="120" spans="1:28">
      <c r="A120" t="s">
        <v>425</v>
      </c>
      <c r="B120" s="48" t="s">
        <v>426</v>
      </c>
      <c r="C120" s="45">
        <v>1401734000</v>
      </c>
      <c r="D120" s="45">
        <v>6153</v>
      </c>
      <c r="E120" s="45">
        <v>454295338</v>
      </c>
      <c r="F120" s="45">
        <v>18332820</v>
      </c>
      <c r="G120" s="45">
        <v>639</v>
      </c>
      <c r="H120" s="45">
        <v>142</v>
      </c>
      <c r="I120" s="45">
        <v>22500699</v>
      </c>
      <c r="J120" s="45">
        <v>257280</v>
      </c>
      <c r="K120" s="45">
        <v>12827231</v>
      </c>
      <c r="L120" s="45">
        <v>75765000</v>
      </c>
      <c r="M120" s="45">
        <v>2211900</v>
      </c>
      <c r="N120" s="45">
        <v>4200247</v>
      </c>
      <c r="O120" s="45">
        <v>11413355</v>
      </c>
      <c r="P120" s="45">
        <v>11239892</v>
      </c>
      <c r="Q120" s="45">
        <v>613043762</v>
      </c>
      <c r="R120" s="45">
        <v>172613</v>
      </c>
      <c r="S120" s="45">
        <v>12001</v>
      </c>
      <c r="T120" s="45">
        <v>77934302</v>
      </c>
      <c r="U120" s="45">
        <v>68748779</v>
      </c>
      <c r="V120" s="45">
        <v>18861161</v>
      </c>
      <c r="W120" s="45">
        <v>11377365</v>
      </c>
      <c r="X120" s="45">
        <v>107655</v>
      </c>
      <c r="Y120" s="45">
        <v>177213876</v>
      </c>
      <c r="Z120" s="45">
        <v>435829886</v>
      </c>
      <c r="AA120" s="14" t="s">
        <v>426</v>
      </c>
      <c r="AB120" t="b">
        <f t="shared" si="1"/>
        <v>1</v>
      </c>
    </row>
    <row r="121" spans="1:28">
      <c r="A121" t="s">
        <v>330</v>
      </c>
      <c r="B121" s="48" t="s">
        <v>331</v>
      </c>
      <c r="C121" s="45">
        <v>8337665100</v>
      </c>
      <c r="D121" s="45">
        <v>31517</v>
      </c>
      <c r="E121" s="45">
        <v>2694293235</v>
      </c>
      <c r="F121" s="45">
        <v>197057768</v>
      </c>
      <c r="G121" s="45">
        <v>5451</v>
      </c>
      <c r="H121" s="45">
        <v>1634</v>
      </c>
      <c r="I121" s="45">
        <v>239567450</v>
      </c>
      <c r="J121" s="45">
        <v>3529891</v>
      </c>
      <c r="K121" s="45">
        <v>70252294</v>
      </c>
      <c r="L121" s="45">
        <v>449998900</v>
      </c>
      <c r="M121" s="45">
        <v>13309600</v>
      </c>
      <c r="N121" s="45">
        <v>16100855</v>
      </c>
      <c r="O121" s="45">
        <v>60127288</v>
      </c>
      <c r="P121" s="45">
        <v>62525648</v>
      </c>
      <c r="Q121" s="45">
        <v>3806762929</v>
      </c>
      <c r="R121" s="45">
        <v>1602839</v>
      </c>
      <c r="S121" s="45">
        <v>422182</v>
      </c>
      <c r="T121" s="45">
        <v>463221643</v>
      </c>
      <c r="U121" s="45">
        <v>401121655</v>
      </c>
      <c r="V121" s="45">
        <v>138736317</v>
      </c>
      <c r="W121" s="45">
        <v>80929724</v>
      </c>
      <c r="X121" s="45">
        <v>776320</v>
      </c>
      <c r="Y121" s="45">
        <v>1086810680</v>
      </c>
      <c r="Z121" s="45">
        <v>2719952249</v>
      </c>
      <c r="AA121" s="14" t="s">
        <v>331</v>
      </c>
      <c r="AB121" t="b">
        <f t="shared" si="1"/>
        <v>1</v>
      </c>
    </row>
    <row r="122" spans="1:28">
      <c r="A122" t="s">
        <v>202</v>
      </c>
      <c r="B122" s="48" t="s">
        <v>203</v>
      </c>
      <c r="C122" s="45">
        <v>5840625200</v>
      </c>
      <c r="D122" s="45">
        <v>21208</v>
      </c>
      <c r="E122" s="45">
        <v>1687636166</v>
      </c>
      <c r="F122" s="45">
        <v>164702897</v>
      </c>
      <c r="G122" s="45">
        <v>4011</v>
      </c>
      <c r="H122" s="45">
        <v>1393</v>
      </c>
      <c r="I122" s="45">
        <v>140139196</v>
      </c>
      <c r="J122" s="45">
        <v>2067360</v>
      </c>
      <c r="K122" s="45">
        <v>49142845</v>
      </c>
      <c r="L122" s="45">
        <v>311561300</v>
      </c>
      <c r="M122" s="45">
        <v>10550400</v>
      </c>
      <c r="N122" s="45">
        <v>10616186</v>
      </c>
      <c r="O122" s="45">
        <v>45450439</v>
      </c>
      <c r="P122" s="45">
        <v>55327815</v>
      </c>
      <c r="Q122" s="45">
        <v>2477194604</v>
      </c>
      <c r="R122" s="45">
        <v>802129</v>
      </c>
      <c r="S122" s="45">
        <v>116758</v>
      </c>
      <c r="T122" s="45">
        <v>322040544</v>
      </c>
      <c r="U122" s="45">
        <v>249098800</v>
      </c>
      <c r="V122" s="45">
        <v>112451605</v>
      </c>
      <c r="W122" s="45">
        <v>54525146</v>
      </c>
      <c r="X122" s="45">
        <v>424798</v>
      </c>
      <c r="Y122" s="45">
        <v>739459780</v>
      </c>
      <c r="Z122" s="45">
        <v>1737734824</v>
      </c>
      <c r="AA122" s="14" t="s">
        <v>203</v>
      </c>
      <c r="AB122" t="b">
        <f t="shared" si="1"/>
        <v>1</v>
      </c>
    </row>
    <row r="123" spans="1:28">
      <c r="A123" t="s">
        <v>437</v>
      </c>
      <c r="B123" s="48" t="s">
        <v>438</v>
      </c>
      <c r="C123" s="45">
        <v>4267124000</v>
      </c>
      <c r="D123" s="45">
        <v>18938</v>
      </c>
      <c r="E123" s="45">
        <v>1388438687</v>
      </c>
      <c r="F123" s="45">
        <v>52764134</v>
      </c>
      <c r="G123" s="45">
        <v>2014</v>
      </c>
      <c r="H123" s="45">
        <v>404</v>
      </c>
      <c r="I123" s="45">
        <v>90140570</v>
      </c>
      <c r="J123" s="45">
        <v>590161</v>
      </c>
      <c r="K123" s="45">
        <v>31508126</v>
      </c>
      <c r="L123" s="45">
        <v>233983000</v>
      </c>
      <c r="M123" s="45">
        <v>6663100</v>
      </c>
      <c r="N123" s="45">
        <v>9793740</v>
      </c>
      <c r="O123" s="45">
        <v>32897601</v>
      </c>
      <c r="P123" s="45">
        <v>29193851</v>
      </c>
      <c r="Q123" s="45">
        <v>1875972970</v>
      </c>
      <c r="R123" s="45">
        <v>485331</v>
      </c>
      <c r="S123" s="45">
        <v>176442</v>
      </c>
      <c r="T123" s="45">
        <v>240594991</v>
      </c>
      <c r="U123" s="45">
        <v>211997395</v>
      </c>
      <c r="V123" s="45">
        <v>47573689</v>
      </c>
      <c r="W123" s="45">
        <v>30007770</v>
      </c>
      <c r="X123" s="45">
        <v>247461</v>
      </c>
      <c r="Y123" s="45">
        <v>531083079</v>
      </c>
      <c r="Z123" s="45">
        <v>1344889891</v>
      </c>
      <c r="AA123" s="14" t="s">
        <v>438</v>
      </c>
      <c r="AB123" t="b">
        <f t="shared" si="1"/>
        <v>1</v>
      </c>
    </row>
    <row r="124" spans="1:28">
      <c r="A124" t="s">
        <v>258</v>
      </c>
      <c r="B124" s="48" t="s">
        <v>259</v>
      </c>
      <c r="C124" s="45">
        <v>3911995600</v>
      </c>
      <c r="D124" s="45">
        <v>18052</v>
      </c>
      <c r="E124" s="45">
        <v>1212113269</v>
      </c>
      <c r="F124" s="45">
        <v>49348302</v>
      </c>
      <c r="G124" s="45">
        <v>1549</v>
      </c>
      <c r="H124" s="45">
        <v>370</v>
      </c>
      <c r="I124" s="45">
        <v>126804449</v>
      </c>
      <c r="J124" s="45">
        <v>2798675</v>
      </c>
      <c r="K124" s="45">
        <v>46176023</v>
      </c>
      <c r="L124" s="45">
        <v>211038600</v>
      </c>
      <c r="M124" s="45">
        <v>12437900</v>
      </c>
      <c r="N124" s="45">
        <v>14805413</v>
      </c>
      <c r="O124" s="45">
        <v>32528238</v>
      </c>
      <c r="P124" s="45">
        <v>61764655</v>
      </c>
      <c r="Q124" s="45">
        <v>1769815524</v>
      </c>
      <c r="R124" s="45">
        <v>1129145</v>
      </c>
      <c r="S124" s="45">
        <v>108709</v>
      </c>
      <c r="T124" s="45">
        <v>223419721</v>
      </c>
      <c r="U124" s="45">
        <v>196155804</v>
      </c>
      <c r="V124" s="45">
        <v>62788062</v>
      </c>
      <c r="W124" s="45">
        <v>38333835</v>
      </c>
      <c r="X124" s="45">
        <v>268293</v>
      </c>
      <c r="Y124" s="45">
        <v>522203569</v>
      </c>
      <c r="Z124" s="45">
        <v>1247611955</v>
      </c>
      <c r="AA124" s="14" t="s">
        <v>259</v>
      </c>
      <c r="AB124" t="b">
        <f t="shared" si="1"/>
        <v>1</v>
      </c>
    </row>
    <row r="125" spans="1:28">
      <c r="A125" t="s">
        <v>234</v>
      </c>
      <c r="B125" s="48" t="s">
        <v>235</v>
      </c>
      <c r="C125" s="45">
        <v>6625314800</v>
      </c>
      <c r="D125" s="45">
        <v>30221</v>
      </c>
      <c r="E125" s="45">
        <v>2029078389</v>
      </c>
      <c r="F125" s="45">
        <v>103084536</v>
      </c>
      <c r="G125" s="45">
        <v>3113</v>
      </c>
      <c r="H125" s="45">
        <v>835</v>
      </c>
      <c r="I125" s="45">
        <v>135388221</v>
      </c>
      <c r="J125" s="45">
        <v>1625801</v>
      </c>
      <c r="K125" s="45">
        <v>42529502</v>
      </c>
      <c r="L125" s="45">
        <v>358045300</v>
      </c>
      <c r="M125" s="45">
        <v>10596300</v>
      </c>
      <c r="N125" s="45">
        <v>24693686</v>
      </c>
      <c r="O125" s="45">
        <v>41699664</v>
      </c>
      <c r="P125" s="45">
        <v>54157834</v>
      </c>
      <c r="Q125" s="45">
        <v>2800899233</v>
      </c>
      <c r="R125" s="45">
        <v>1149222</v>
      </c>
      <c r="S125" s="45">
        <v>531947</v>
      </c>
      <c r="T125" s="45">
        <v>368500821</v>
      </c>
      <c r="U125" s="45">
        <v>305409091</v>
      </c>
      <c r="V125" s="45">
        <v>99608642</v>
      </c>
      <c r="W125" s="45">
        <v>47865195</v>
      </c>
      <c r="X125" s="45">
        <v>414987</v>
      </c>
      <c r="Y125" s="45">
        <v>823479905</v>
      </c>
      <c r="Z125" s="45">
        <v>1977419328</v>
      </c>
      <c r="AA125" s="14" t="s">
        <v>235</v>
      </c>
      <c r="AB125" t="b">
        <f t="shared" si="1"/>
        <v>1</v>
      </c>
    </row>
    <row r="126" spans="1:28">
      <c r="A126" t="s">
        <v>398</v>
      </c>
      <c r="B126" s="48" t="s">
        <v>399</v>
      </c>
      <c r="C126" s="45">
        <v>978655700</v>
      </c>
      <c r="D126" s="45">
        <v>4569</v>
      </c>
      <c r="E126" s="45">
        <v>325074980</v>
      </c>
      <c r="F126" s="45">
        <v>10437183</v>
      </c>
      <c r="G126" s="45">
        <v>343</v>
      </c>
      <c r="H126" s="45">
        <v>77</v>
      </c>
      <c r="I126" s="45">
        <v>12534313</v>
      </c>
      <c r="J126" s="45">
        <v>238805</v>
      </c>
      <c r="K126" s="45">
        <v>6651717</v>
      </c>
      <c r="L126" s="45">
        <v>51934600</v>
      </c>
      <c r="M126" s="45">
        <v>1498300</v>
      </c>
      <c r="N126" s="45">
        <v>4107504</v>
      </c>
      <c r="O126" s="45">
        <v>9121973</v>
      </c>
      <c r="P126" s="45">
        <v>6732731</v>
      </c>
      <c r="Q126" s="45">
        <v>428332106</v>
      </c>
      <c r="R126" s="45">
        <v>41744</v>
      </c>
      <c r="S126" s="45">
        <v>23000</v>
      </c>
      <c r="T126" s="45">
        <v>53426230</v>
      </c>
      <c r="U126" s="45">
        <v>48570541</v>
      </c>
      <c r="V126" s="45">
        <v>10650818</v>
      </c>
      <c r="W126" s="45">
        <v>6730582</v>
      </c>
      <c r="X126" s="45">
        <v>62508</v>
      </c>
      <c r="Y126" s="45">
        <v>119505423</v>
      </c>
      <c r="Z126" s="45">
        <v>308826683</v>
      </c>
      <c r="AA126" s="14" t="s">
        <v>399</v>
      </c>
      <c r="AB126" t="b">
        <f t="shared" si="1"/>
        <v>1</v>
      </c>
    </row>
    <row r="127" spans="1:28">
      <c r="A127" t="s">
        <v>396</v>
      </c>
      <c r="B127" s="48" t="s">
        <v>397</v>
      </c>
      <c r="C127" s="45">
        <v>1225756500</v>
      </c>
      <c r="D127" s="45">
        <v>5462</v>
      </c>
      <c r="E127" s="45">
        <v>398105873</v>
      </c>
      <c r="F127" s="45">
        <v>14361955</v>
      </c>
      <c r="G127" s="45">
        <v>485</v>
      </c>
      <c r="H127" s="45">
        <v>120</v>
      </c>
      <c r="I127" s="45">
        <v>20995312</v>
      </c>
      <c r="J127" s="45">
        <v>612410</v>
      </c>
      <c r="K127" s="45">
        <v>12654734</v>
      </c>
      <c r="L127" s="45">
        <v>68324100</v>
      </c>
      <c r="M127" s="45">
        <v>3032300</v>
      </c>
      <c r="N127" s="45">
        <v>3881477</v>
      </c>
      <c r="O127" s="45">
        <v>11718990</v>
      </c>
      <c r="P127" s="45">
        <v>13016074</v>
      </c>
      <c r="Q127" s="45">
        <v>546703225</v>
      </c>
      <c r="R127" s="45">
        <v>161208</v>
      </c>
      <c r="S127" s="45">
        <v>0</v>
      </c>
      <c r="T127" s="45">
        <v>71346493</v>
      </c>
      <c r="U127" s="45">
        <v>64380800</v>
      </c>
      <c r="V127" s="45">
        <v>18305284</v>
      </c>
      <c r="W127" s="45">
        <v>12329409</v>
      </c>
      <c r="X127" s="45">
        <v>105328</v>
      </c>
      <c r="Y127" s="45">
        <v>166628522</v>
      </c>
      <c r="Z127" s="45">
        <v>380074703</v>
      </c>
      <c r="AA127" s="14" t="s">
        <v>397</v>
      </c>
      <c r="AB127" t="b">
        <f t="shared" si="1"/>
        <v>1</v>
      </c>
    </row>
    <row r="128" spans="1:28">
      <c r="A128" t="s">
        <v>446</v>
      </c>
      <c r="B128" s="48" t="s">
        <v>447</v>
      </c>
      <c r="C128" s="45">
        <v>2673741100</v>
      </c>
      <c r="D128" s="45">
        <v>11998</v>
      </c>
      <c r="E128" s="45">
        <v>880977208</v>
      </c>
      <c r="F128" s="45">
        <v>41010397</v>
      </c>
      <c r="G128" s="45">
        <v>1154</v>
      </c>
      <c r="H128" s="45">
        <v>306</v>
      </c>
      <c r="I128" s="45">
        <v>76071467</v>
      </c>
      <c r="J128" s="45">
        <v>1375045</v>
      </c>
      <c r="K128" s="45">
        <v>32462930</v>
      </c>
      <c r="L128" s="45">
        <v>139621600</v>
      </c>
      <c r="M128" s="45">
        <v>4934000</v>
      </c>
      <c r="N128" s="45">
        <v>8480381</v>
      </c>
      <c r="O128" s="45">
        <v>29806059</v>
      </c>
      <c r="P128" s="45">
        <v>30074242</v>
      </c>
      <c r="Q128" s="45">
        <v>1244813329</v>
      </c>
      <c r="R128" s="45">
        <v>1028401</v>
      </c>
      <c r="S128" s="45">
        <v>72755</v>
      </c>
      <c r="T128" s="45">
        <v>144499306</v>
      </c>
      <c r="U128" s="45">
        <v>132436364</v>
      </c>
      <c r="V128" s="45">
        <v>37473915</v>
      </c>
      <c r="W128" s="45">
        <v>32732457</v>
      </c>
      <c r="X128" s="45">
        <v>251785</v>
      </c>
      <c r="Y128" s="45">
        <v>348494983</v>
      </c>
      <c r="Z128" s="45">
        <v>896318346</v>
      </c>
      <c r="AA128" s="14" t="s">
        <v>447</v>
      </c>
      <c r="AB128" t="b">
        <f t="shared" si="1"/>
        <v>1</v>
      </c>
    </row>
    <row r="129" spans="1:28">
      <c r="A129" t="s">
        <v>290</v>
      </c>
      <c r="B129" s="48" t="s">
        <v>291</v>
      </c>
      <c r="C129" s="45">
        <v>7865097200</v>
      </c>
      <c r="D129" s="45">
        <v>28047</v>
      </c>
      <c r="E129" s="45">
        <v>2479708467</v>
      </c>
      <c r="F129" s="45">
        <v>222474569</v>
      </c>
      <c r="G129" s="45">
        <v>5560</v>
      </c>
      <c r="H129" s="45">
        <v>1880</v>
      </c>
      <c r="I129" s="45">
        <v>208325097</v>
      </c>
      <c r="J129" s="45">
        <v>3251462</v>
      </c>
      <c r="K129" s="45">
        <v>77963194</v>
      </c>
      <c r="L129" s="45">
        <v>418688500</v>
      </c>
      <c r="M129" s="45">
        <v>12823600</v>
      </c>
      <c r="N129" s="45">
        <v>13257619</v>
      </c>
      <c r="O129" s="45">
        <v>58043773</v>
      </c>
      <c r="P129" s="45">
        <v>69902575</v>
      </c>
      <c r="Q129" s="45">
        <v>3564438856</v>
      </c>
      <c r="R129" s="45">
        <v>1454935</v>
      </c>
      <c r="S129" s="45">
        <v>297670</v>
      </c>
      <c r="T129" s="45">
        <v>431431742</v>
      </c>
      <c r="U129" s="45">
        <v>362761109</v>
      </c>
      <c r="V129" s="45">
        <v>150379520</v>
      </c>
      <c r="W129" s="45">
        <v>90834704</v>
      </c>
      <c r="X129" s="45">
        <v>806037</v>
      </c>
      <c r="Y129" s="45">
        <v>1037965717</v>
      </c>
      <c r="Z129" s="45">
        <v>2526473139</v>
      </c>
      <c r="AA129" s="14" t="s">
        <v>291</v>
      </c>
      <c r="AB129" t="b">
        <f t="shared" si="1"/>
        <v>1</v>
      </c>
    </row>
    <row r="130" spans="1:28">
      <c r="A130" t="s">
        <v>138</v>
      </c>
      <c r="B130" s="48" t="s">
        <v>139</v>
      </c>
      <c r="C130" s="45">
        <v>1266644500</v>
      </c>
      <c r="D130" s="45">
        <v>6006</v>
      </c>
      <c r="E130" s="45">
        <v>416082912</v>
      </c>
      <c r="F130" s="45">
        <v>10144832</v>
      </c>
      <c r="G130" s="45">
        <v>438</v>
      </c>
      <c r="H130" s="45">
        <v>82</v>
      </c>
      <c r="I130" s="45">
        <v>21011529</v>
      </c>
      <c r="J130" s="45">
        <v>292027</v>
      </c>
      <c r="K130" s="45">
        <v>10543510</v>
      </c>
      <c r="L130" s="45">
        <v>71259400</v>
      </c>
      <c r="M130" s="45">
        <v>1931600</v>
      </c>
      <c r="N130" s="45">
        <v>3410398</v>
      </c>
      <c r="O130" s="45">
        <v>12689371</v>
      </c>
      <c r="P130" s="45">
        <v>10840939</v>
      </c>
      <c r="Q130" s="45">
        <v>558206518</v>
      </c>
      <c r="R130" s="45">
        <v>66880</v>
      </c>
      <c r="S130" s="45">
        <v>28757</v>
      </c>
      <c r="T130" s="45">
        <v>73174111</v>
      </c>
      <c r="U130" s="45">
        <v>67210387</v>
      </c>
      <c r="V130" s="45">
        <v>16004812</v>
      </c>
      <c r="W130" s="45">
        <v>14703088</v>
      </c>
      <c r="X130" s="45">
        <v>76000</v>
      </c>
      <c r="Y130" s="45">
        <v>171264035</v>
      </c>
      <c r="Z130" s="45">
        <v>386942483</v>
      </c>
      <c r="AA130" s="14" t="s">
        <v>139</v>
      </c>
      <c r="AB130" t="b">
        <f t="shared" si="1"/>
        <v>1</v>
      </c>
    </row>
    <row r="131" spans="1:28">
      <c r="A131" t="s">
        <v>42</v>
      </c>
      <c r="B131" s="48" t="s">
        <v>43</v>
      </c>
      <c r="C131" s="45">
        <v>12450857700</v>
      </c>
      <c r="D131" s="45">
        <v>31627</v>
      </c>
      <c r="E131" s="45">
        <v>3822032824</v>
      </c>
      <c r="F131" s="45">
        <v>989655334</v>
      </c>
      <c r="G131" s="45">
        <v>10110</v>
      </c>
      <c r="H131" s="45">
        <v>5505</v>
      </c>
      <c r="I131" s="45">
        <v>982226122</v>
      </c>
      <c r="J131" s="45">
        <v>11415212</v>
      </c>
      <c r="K131" s="45">
        <v>75878265</v>
      </c>
      <c r="L131" s="45">
        <v>469062500</v>
      </c>
      <c r="M131" s="45">
        <v>16580200</v>
      </c>
      <c r="N131" s="45">
        <v>11124468</v>
      </c>
      <c r="O131" s="45">
        <v>58383993</v>
      </c>
      <c r="P131" s="45">
        <v>122450785</v>
      </c>
      <c r="Q131" s="45">
        <v>6558809703</v>
      </c>
      <c r="R131" s="45">
        <v>415645</v>
      </c>
      <c r="S131" s="45">
        <v>110340</v>
      </c>
      <c r="T131" s="45">
        <v>485538088</v>
      </c>
      <c r="U131" s="45">
        <v>393071688</v>
      </c>
      <c r="V131" s="45">
        <v>183709171</v>
      </c>
      <c r="W131" s="45">
        <v>176655211</v>
      </c>
      <c r="X131" s="45">
        <v>1453698</v>
      </c>
      <c r="Y131" s="45">
        <v>1240953841</v>
      </c>
      <c r="Z131" s="45">
        <v>5317855862</v>
      </c>
      <c r="AA131" s="14" t="s">
        <v>43</v>
      </c>
      <c r="AB131" t="b">
        <f t="shared" si="1"/>
        <v>1</v>
      </c>
    </row>
    <row r="132" spans="1:28">
      <c r="A132" t="s">
        <v>352</v>
      </c>
      <c r="B132" s="48" t="s">
        <v>353</v>
      </c>
      <c r="C132" s="45">
        <v>6856299200</v>
      </c>
      <c r="D132" s="45">
        <v>29659</v>
      </c>
      <c r="E132" s="45">
        <v>2175905146</v>
      </c>
      <c r="F132" s="45">
        <v>105012230</v>
      </c>
      <c r="G132" s="45">
        <v>3114</v>
      </c>
      <c r="H132" s="45">
        <v>854</v>
      </c>
      <c r="I132" s="45">
        <v>175414288</v>
      </c>
      <c r="J132" s="45">
        <v>2723598</v>
      </c>
      <c r="K132" s="45">
        <v>60525797</v>
      </c>
      <c r="L132" s="45">
        <v>378365800</v>
      </c>
      <c r="M132" s="45">
        <v>14000800</v>
      </c>
      <c r="N132" s="45">
        <v>22274153</v>
      </c>
      <c r="O132" s="45">
        <v>65427497</v>
      </c>
      <c r="P132" s="45">
        <v>65109268</v>
      </c>
      <c r="Q132" s="45">
        <v>3064758577</v>
      </c>
      <c r="R132" s="45">
        <v>1410570</v>
      </c>
      <c r="S132" s="45">
        <v>133319</v>
      </c>
      <c r="T132" s="45">
        <v>392284925</v>
      </c>
      <c r="U132" s="45">
        <v>342574663</v>
      </c>
      <c r="V132" s="45">
        <v>95156008</v>
      </c>
      <c r="W132" s="45">
        <v>59941036</v>
      </c>
      <c r="X132" s="45">
        <v>544239</v>
      </c>
      <c r="Y132" s="45">
        <v>892044760</v>
      </c>
      <c r="Z132" s="45">
        <v>2172713817</v>
      </c>
      <c r="AA132" s="14" t="s">
        <v>353</v>
      </c>
      <c r="AB132" t="b">
        <f t="shared" si="1"/>
        <v>1</v>
      </c>
    </row>
    <row r="133" spans="1:28">
      <c r="A133" t="s">
        <v>310</v>
      </c>
      <c r="B133" s="48" t="s">
        <v>311</v>
      </c>
      <c r="C133" s="45">
        <v>2165429000</v>
      </c>
      <c r="D133" s="45">
        <v>9545</v>
      </c>
      <c r="E133" s="45">
        <v>719808175</v>
      </c>
      <c r="F133" s="45">
        <v>23412411</v>
      </c>
      <c r="G133" s="45">
        <v>977</v>
      </c>
      <c r="H133" s="45">
        <v>189</v>
      </c>
      <c r="I133" s="45">
        <v>31317404</v>
      </c>
      <c r="J133" s="45">
        <v>633795</v>
      </c>
      <c r="K133" s="45">
        <v>22924383</v>
      </c>
      <c r="L133" s="45">
        <v>123028900</v>
      </c>
      <c r="M133" s="45">
        <v>4654900</v>
      </c>
      <c r="N133" s="45">
        <v>6472807</v>
      </c>
      <c r="O133" s="45">
        <v>16710937</v>
      </c>
      <c r="P133" s="45">
        <v>19590820</v>
      </c>
      <c r="Q133" s="45">
        <v>968554532</v>
      </c>
      <c r="R133" s="45">
        <v>444846</v>
      </c>
      <c r="S133" s="45">
        <v>131831</v>
      </c>
      <c r="T133" s="45">
        <v>127659884</v>
      </c>
      <c r="U133" s="45">
        <v>113362372</v>
      </c>
      <c r="V133" s="45">
        <v>36559942</v>
      </c>
      <c r="W133" s="45">
        <v>16112730</v>
      </c>
      <c r="X133" s="45">
        <v>114130</v>
      </c>
      <c r="Y133" s="45">
        <v>294385735</v>
      </c>
      <c r="Z133" s="45">
        <v>674168797</v>
      </c>
      <c r="AA133" s="14" t="s">
        <v>311</v>
      </c>
      <c r="AB133" t="b">
        <f t="shared" si="1"/>
        <v>1</v>
      </c>
    </row>
    <row r="134" spans="1:28">
      <c r="A134" t="s">
        <v>418</v>
      </c>
      <c r="B134" s="48" t="s">
        <v>419</v>
      </c>
      <c r="C134" s="45">
        <v>3940440100</v>
      </c>
      <c r="D134" s="45">
        <v>17718</v>
      </c>
      <c r="E134" s="45">
        <v>1274633144</v>
      </c>
      <c r="F134" s="45">
        <v>45387014</v>
      </c>
      <c r="G134" s="45">
        <v>1749</v>
      </c>
      <c r="H134" s="45">
        <v>385</v>
      </c>
      <c r="I134" s="45">
        <v>68176070</v>
      </c>
      <c r="J134" s="45">
        <v>792679</v>
      </c>
      <c r="K134" s="45">
        <v>28611957</v>
      </c>
      <c r="L134" s="45">
        <v>214898900</v>
      </c>
      <c r="M134" s="45">
        <v>6827200</v>
      </c>
      <c r="N134" s="45">
        <v>13046904</v>
      </c>
      <c r="O134" s="45">
        <v>36132727</v>
      </c>
      <c r="P134" s="45">
        <v>29540765</v>
      </c>
      <c r="Q134" s="45">
        <v>1718047360</v>
      </c>
      <c r="R134" s="45">
        <v>168490</v>
      </c>
      <c r="S134" s="45">
        <v>37024</v>
      </c>
      <c r="T134" s="45">
        <v>221668676</v>
      </c>
      <c r="U134" s="45">
        <v>196529619</v>
      </c>
      <c r="V134" s="45">
        <v>47695333</v>
      </c>
      <c r="W134" s="45">
        <v>32266700</v>
      </c>
      <c r="X134" s="45">
        <v>272225</v>
      </c>
      <c r="Y134" s="45">
        <v>498638067</v>
      </c>
      <c r="Z134" s="45">
        <v>1219409293</v>
      </c>
      <c r="AA134" s="14" t="s">
        <v>419</v>
      </c>
      <c r="AB134" t="b">
        <f t="shared" si="1"/>
        <v>1</v>
      </c>
    </row>
    <row r="135" spans="1:28">
      <c r="A135" t="s">
        <v>98</v>
      </c>
      <c r="B135" s="48" t="s">
        <v>99</v>
      </c>
      <c r="C135" s="45">
        <v>27127651300</v>
      </c>
      <c r="D135" s="45">
        <v>107518</v>
      </c>
      <c r="E135" s="45">
        <v>8205596828</v>
      </c>
      <c r="F135" s="45">
        <v>692044706</v>
      </c>
      <c r="G135" s="45">
        <v>17858</v>
      </c>
      <c r="H135" s="45">
        <v>5859</v>
      </c>
      <c r="I135" s="45">
        <v>744551154</v>
      </c>
      <c r="J135" s="45">
        <v>7204295</v>
      </c>
      <c r="K135" s="45">
        <v>175338403</v>
      </c>
      <c r="L135" s="45">
        <v>1485473100</v>
      </c>
      <c r="M135" s="45">
        <v>31780200</v>
      </c>
      <c r="N135" s="45">
        <v>45765624</v>
      </c>
      <c r="O135" s="45">
        <v>225263245</v>
      </c>
      <c r="P135" s="45">
        <v>183090561</v>
      </c>
      <c r="Q135" s="45">
        <v>11796108116</v>
      </c>
      <c r="R135" s="45">
        <v>2728929</v>
      </c>
      <c r="S135" s="45">
        <v>207472</v>
      </c>
      <c r="T135" s="45">
        <v>1516608270</v>
      </c>
      <c r="U135" s="45">
        <v>1236405276</v>
      </c>
      <c r="V135" s="45">
        <v>336022700</v>
      </c>
      <c r="W135" s="45">
        <v>236264269</v>
      </c>
      <c r="X135" s="45">
        <v>2796886</v>
      </c>
      <c r="Y135" s="45">
        <v>3331033802</v>
      </c>
      <c r="Z135" s="45">
        <v>8465074314</v>
      </c>
      <c r="AA135" s="14" t="s">
        <v>99</v>
      </c>
      <c r="AB135" t="b">
        <f t="shared" si="1"/>
        <v>1</v>
      </c>
    </row>
    <row r="136" spans="1:28">
      <c r="A136" t="s">
        <v>150</v>
      </c>
      <c r="B136" s="48" t="s">
        <v>151</v>
      </c>
      <c r="C136" s="45">
        <v>4734498100</v>
      </c>
      <c r="D136" s="45">
        <v>21364</v>
      </c>
      <c r="E136" s="45">
        <v>1496202991</v>
      </c>
      <c r="F136" s="45">
        <v>59323092</v>
      </c>
      <c r="G136" s="45">
        <v>1847</v>
      </c>
      <c r="H136" s="45">
        <v>456</v>
      </c>
      <c r="I136" s="45">
        <v>117162166</v>
      </c>
      <c r="J136" s="45">
        <v>1396811</v>
      </c>
      <c r="K136" s="45">
        <v>47018866</v>
      </c>
      <c r="L136" s="45">
        <v>265158100</v>
      </c>
      <c r="M136" s="45">
        <v>9885000</v>
      </c>
      <c r="N136" s="45">
        <v>18516373</v>
      </c>
      <c r="O136" s="45">
        <v>39776843</v>
      </c>
      <c r="P136" s="45">
        <v>46972687</v>
      </c>
      <c r="Q136" s="45">
        <v>2101412929</v>
      </c>
      <c r="R136" s="45">
        <v>1024180</v>
      </c>
      <c r="S136" s="45">
        <v>88967</v>
      </c>
      <c r="T136" s="45">
        <v>274968487</v>
      </c>
      <c r="U136" s="45">
        <v>243804204</v>
      </c>
      <c r="V136" s="45">
        <v>63572690</v>
      </c>
      <c r="W136" s="45">
        <v>47935173</v>
      </c>
      <c r="X136" s="45">
        <v>386437</v>
      </c>
      <c r="Y136" s="45">
        <v>631780138</v>
      </c>
      <c r="Z136" s="45">
        <v>1469632791</v>
      </c>
      <c r="AA136" s="14" t="s">
        <v>151</v>
      </c>
      <c r="AB136" t="b">
        <f t="shared" si="1"/>
        <v>1</v>
      </c>
    </row>
    <row r="137" spans="1:28">
      <c r="A137" t="s">
        <v>478</v>
      </c>
      <c r="B137" s="48" t="s">
        <v>479</v>
      </c>
      <c r="C137" s="45">
        <v>2997916300</v>
      </c>
      <c r="D137" s="45">
        <v>14741</v>
      </c>
      <c r="E137" s="45">
        <v>1006284694</v>
      </c>
      <c r="F137" s="45">
        <v>24483455</v>
      </c>
      <c r="G137" s="45">
        <v>922</v>
      </c>
      <c r="H137" s="45">
        <v>212</v>
      </c>
      <c r="I137" s="45">
        <v>53152884</v>
      </c>
      <c r="J137" s="45">
        <v>833419</v>
      </c>
      <c r="K137" s="45">
        <v>22852707</v>
      </c>
      <c r="L137" s="45">
        <v>159070600</v>
      </c>
      <c r="M137" s="45">
        <v>9174200</v>
      </c>
      <c r="N137" s="45">
        <v>9680189</v>
      </c>
      <c r="O137" s="45">
        <v>26526480</v>
      </c>
      <c r="P137" s="45">
        <v>43785026</v>
      </c>
      <c r="Q137" s="45">
        <v>1355843654</v>
      </c>
      <c r="R137" s="45">
        <v>175561</v>
      </c>
      <c r="S137" s="45">
        <v>67037</v>
      </c>
      <c r="T137" s="45">
        <v>168201784</v>
      </c>
      <c r="U137" s="45">
        <v>158381418</v>
      </c>
      <c r="V137" s="45">
        <v>36697249</v>
      </c>
      <c r="W137" s="45">
        <v>26699048</v>
      </c>
      <c r="X137" s="45">
        <v>180494</v>
      </c>
      <c r="Y137" s="45">
        <v>390402591</v>
      </c>
      <c r="Z137" s="45">
        <v>965441063</v>
      </c>
      <c r="AA137" s="14" t="s">
        <v>479</v>
      </c>
      <c r="AB137" t="b">
        <f t="shared" si="1"/>
        <v>1</v>
      </c>
    </row>
    <row r="138" spans="1:28">
      <c r="A138" t="s">
        <v>406</v>
      </c>
      <c r="B138" s="48" t="s">
        <v>407</v>
      </c>
      <c r="C138" s="45">
        <v>758752400</v>
      </c>
      <c r="D138" s="45">
        <v>3859</v>
      </c>
      <c r="E138" s="45">
        <v>243555944</v>
      </c>
      <c r="F138" s="45">
        <v>4674099</v>
      </c>
      <c r="G138" s="45">
        <v>241</v>
      </c>
      <c r="H138" s="45">
        <v>35</v>
      </c>
      <c r="I138" s="45">
        <v>12180686</v>
      </c>
      <c r="J138" s="45">
        <v>269064</v>
      </c>
      <c r="K138" s="45">
        <v>3599093</v>
      </c>
      <c r="L138" s="45">
        <v>39249400</v>
      </c>
      <c r="M138" s="45">
        <v>1050500</v>
      </c>
      <c r="N138" s="45">
        <v>3026561</v>
      </c>
      <c r="O138" s="45">
        <v>7204987</v>
      </c>
      <c r="P138" s="45">
        <v>6214439</v>
      </c>
      <c r="Q138" s="45">
        <v>321024773</v>
      </c>
      <c r="R138" s="45">
        <v>7997</v>
      </c>
      <c r="S138" s="45">
        <v>6213</v>
      </c>
      <c r="T138" s="45">
        <v>40291278</v>
      </c>
      <c r="U138" s="45">
        <v>35908335</v>
      </c>
      <c r="V138" s="45">
        <v>8222135</v>
      </c>
      <c r="W138" s="45">
        <v>5010682</v>
      </c>
      <c r="X138" s="45">
        <v>47117</v>
      </c>
      <c r="Y138" s="45">
        <v>89493757</v>
      </c>
      <c r="Z138" s="45">
        <v>231531016</v>
      </c>
      <c r="AA138" s="14" t="s">
        <v>407</v>
      </c>
      <c r="AB138" t="b">
        <f t="shared" si="1"/>
        <v>1</v>
      </c>
    </row>
    <row r="139" spans="1:28">
      <c r="A139" t="s">
        <v>204</v>
      </c>
      <c r="B139" s="48" t="s">
        <v>205</v>
      </c>
      <c r="C139" s="45">
        <v>5289552400</v>
      </c>
      <c r="D139" s="45">
        <v>15602</v>
      </c>
      <c r="E139" s="45">
        <v>1566260986</v>
      </c>
      <c r="F139" s="45">
        <v>283791826</v>
      </c>
      <c r="G139" s="45">
        <v>4545</v>
      </c>
      <c r="H139" s="45">
        <v>2182</v>
      </c>
      <c r="I139" s="45">
        <v>209227879</v>
      </c>
      <c r="J139" s="45">
        <v>1481369</v>
      </c>
      <c r="K139" s="45">
        <v>41872967</v>
      </c>
      <c r="L139" s="45">
        <v>237074100</v>
      </c>
      <c r="M139" s="45">
        <v>6240000</v>
      </c>
      <c r="N139" s="45">
        <v>8943038</v>
      </c>
      <c r="O139" s="45">
        <v>36890615</v>
      </c>
      <c r="P139" s="45">
        <v>40308968</v>
      </c>
      <c r="Q139" s="45">
        <v>2432091748</v>
      </c>
      <c r="R139" s="45">
        <v>691181</v>
      </c>
      <c r="S139" s="45">
        <v>83650</v>
      </c>
      <c r="T139" s="45">
        <v>243281424</v>
      </c>
      <c r="U139" s="45">
        <v>188688154</v>
      </c>
      <c r="V139" s="45">
        <v>93365012</v>
      </c>
      <c r="W139" s="45">
        <v>72435326</v>
      </c>
      <c r="X139" s="45">
        <v>578259</v>
      </c>
      <c r="Y139" s="45">
        <v>599123006</v>
      </c>
      <c r="Z139" s="45">
        <v>1832968742</v>
      </c>
      <c r="AA139" s="14" t="s">
        <v>205</v>
      </c>
      <c r="AB139" t="b">
        <f t="shared" si="1"/>
        <v>1</v>
      </c>
    </row>
    <row r="140" spans="1:28">
      <c r="A140" t="s">
        <v>468</v>
      </c>
      <c r="B140" s="48" t="s">
        <v>469</v>
      </c>
      <c r="C140" s="45">
        <v>4570400700</v>
      </c>
      <c r="D140" s="45">
        <v>20056</v>
      </c>
      <c r="E140" s="45">
        <v>1516680135</v>
      </c>
      <c r="F140" s="45">
        <v>70442954</v>
      </c>
      <c r="G140" s="45">
        <v>2053</v>
      </c>
      <c r="H140" s="45">
        <v>603</v>
      </c>
      <c r="I140" s="45">
        <v>84039227</v>
      </c>
      <c r="J140" s="45">
        <v>757656</v>
      </c>
      <c r="K140" s="45">
        <v>30142352</v>
      </c>
      <c r="L140" s="45">
        <v>246035800</v>
      </c>
      <c r="M140" s="45">
        <v>4307400</v>
      </c>
      <c r="N140" s="45">
        <v>15377163</v>
      </c>
      <c r="O140" s="45">
        <v>38104748</v>
      </c>
      <c r="P140" s="45">
        <v>23227590</v>
      </c>
      <c r="Q140" s="45">
        <v>2029115025</v>
      </c>
      <c r="R140" s="45">
        <v>303771</v>
      </c>
      <c r="S140" s="45">
        <v>56706</v>
      </c>
      <c r="T140" s="45">
        <v>250284120</v>
      </c>
      <c r="U140" s="45">
        <v>226311027</v>
      </c>
      <c r="V140" s="45">
        <v>48545752</v>
      </c>
      <c r="W140" s="45">
        <v>35834031</v>
      </c>
      <c r="X140" s="45">
        <v>294900</v>
      </c>
      <c r="Y140" s="45">
        <v>561630307</v>
      </c>
      <c r="Z140" s="45">
        <v>1467484718</v>
      </c>
      <c r="AA140" s="14" t="s">
        <v>469</v>
      </c>
      <c r="AB140" t="b">
        <f t="shared" ref="AB140:AB203" si="2">EXACT(B140,AA140)</f>
        <v>1</v>
      </c>
    </row>
    <row r="141" spans="1:28">
      <c r="A141" t="s">
        <v>568</v>
      </c>
      <c r="B141" s="49" t="s">
        <v>569</v>
      </c>
      <c r="C141" s="45">
        <v>14103992600</v>
      </c>
      <c r="D141" s="45">
        <v>57773</v>
      </c>
      <c r="E141" s="45">
        <v>4608804182</v>
      </c>
      <c r="F141" s="45">
        <v>242991259</v>
      </c>
      <c r="G141" s="45">
        <v>7750</v>
      </c>
      <c r="H141" s="45">
        <v>1997</v>
      </c>
      <c r="I141" s="45">
        <v>284155143</v>
      </c>
      <c r="J141" s="45">
        <v>3494323</v>
      </c>
      <c r="K141" s="45">
        <v>99273249</v>
      </c>
      <c r="L141" s="45">
        <v>787782200</v>
      </c>
      <c r="M141" s="45">
        <v>13191600</v>
      </c>
      <c r="N141" s="45">
        <v>26007902</v>
      </c>
      <c r="O141" s="45">
        <v>101279618</v>
      </c>
      <c r="P141" s="45">
        <v>80000665</v>
      </c>
      <c r="Q141" s="45">
        <v>6246980141</v>
      </c>
      <c r="R141" s="45">
        <v>1258419</v>
      </c>
      <c r="S141" s="45">
        <v>192726</v>
      </c>
      <c r="T141" s="45">
        <v>800708262</v>
      </c>
      <c r="U141" s="45">
        <v>706876487</v>
      </c>
      <c r="V141" s="45">
        <v>169504767</v>
      </c>
      <c r="W141" s="45">
        <v>102348879</v>
      </c>
      <c r="X141" s="45">
        <v>1014120</v>
      </c>
      <c r="Y141" s="45">
        <v>1781903660</v>
      </c>
      <c r="Z141" s="45">
        <v>4465076481</v>
      </c>
      <c r="AA141" s="31" t="s">
        <v>569</v>
      </c>
      <c r="AB141" t="b">
        <f t="shared" si="2"/>
        <v>1</v>
      </c>
    </row>
    <row r="142" spans="1:28">
      <c r="A142" t="s">
        <v>232</v>
      </c>
      <c r="B142" s="48" t="s">
        <v>233</v>
      </c>
      <c r="C142" s="45">
        <v>21426070800</v>
      </c>
      <c r="D142" s="45">
        <v>79381</v>
      </c>
      <c r="E142" s="45">
        <v>6685884799</v>
      </c>
      <c r="F142" s="45">
        <v>746402186</v>
      </c>
      <c r="G142" s="45">
        <v>15913</v>
      </c>
      <c r="H142" s="45">
        <v>6171</v>
      </c>
      <c r="I142" s="45">
        <v>681740478</v>
      </c>
      <c r="J142" s="45">
        <v>9041485</v>
      </c>
      <c r="K142" s="45">
        <v>125011132</v>
      </c>
      <c r="L142" s="45">
        <v>1121709300</v>
      </c>
      <c r="M142" s="45">
        <v>29649200</v>
      </c>
      <c r="N142" s="45">
        <v>44438911</v>
      </c>
      <c r="O142" s="45">
        <v>139815970</v>
      </c>
      <c r="P142" s="45">
        <v>188993553</v>
      </c>
      <c r="Q142" s="45">
        <v>9772687014</v>
      </c>
      <c r="R142" s="45">
        <v>1504188</v>
      </c>
      <c r="S142" s="45">
        <v>309449</v>
      </c>
      <c r="T142" s="45">
        <v>1150921193</v>
      </c>
      <c r="U142" s="45">
        <v>976773469</v>
      </c>
      <c r="V142" s="45">
        <v>284325596</v>
      </c>
      <c r="W142" s="45">
        <v>209809616</v>
      </c>
      <c r="X142" s="45">
        <v>2800043</v>
      </c>
      <c r="Y142" s="45">
        <v>2626443554</v>
      </c>
      <c r="Z142" s="45">
        <v>7146243460</v>
      </c>
      <c r="AA142" s="14" t="s">
        <v>233</v>
      </c>
      <c r="AB142" t="b">
        <f t="shared" si="2"/>
        <v>1</v>
      </c>
    </row>
    <row r="143" spans="1:28">
      <c r="A143" t="s">
        <v>546</v>
      </c>
      <c r="B143" s="48" t="s">
        <v>547</v>
      </c>
      <c r="C143" s="45">
        <v>2124126300</v>
      </c>
      <c r="D143" s="45">
        <v>9755</v>
      </c>
      <c r="E143" s="45">
        <v>708313846</v>
      </c>
      <c r="F143" s="45">
        <v>22460434</v>
      </c>
      <c r="G143" s="45">
        <v>763</v>
      </c>
      <c r="H143" s="45">
        <v>194</v>
      </c>
      <c r="I143" s="45">
        <v>36381106</v>
      </c>
      <c r="J143" s="45">
        <v>332549</v>
      </c>
      <c r="K143" s="45">
        <v>11376040</v>
      </c>
      <c r="L143" s="45">
        <v>117990200</v>
      </c>
      <c r="M143" s="45">
        <v>2367200</v>
      </c>
      <c r="N143" s="45">
        <v>6780196</v>
      </c>
      <c r="O143" s="45">
        <v>19234907</v>
      </c>
      <c r="P143" s="45">
        <v>13392340</v>
      </c>
      <c r="Q143" s="45">
        <v>938628818</v>
      </c>
      <c r="R143" s="45">
        <v>32963</v>
      </c>
      <c r="S143" s="45">
        <v>16133</v>
      </c>
      <c r="T143" s="45">
        <v>120327258</v>
      </c>
      <c r="U143" s="45">
        <v>111661658</v>
      </c>
      <c r="V143" s="45">
        <v>19248767</v>
      </c>
      <c r="W143" s="45">
        <v>14309057</v>
      </c>
      <c r="X143" s="45">
        <v>156049</v>
      </c>
      <c r="Y143" s="45">
        <v>265751885</v>
      </c>
      <c r="Z143" s="45">
        <v>672876933</v>
      </c>
      <c r="AA143" s="14" t="s">
        <v>547</v>
      </c>
      <c r="AB143" t="b">
        <f t="shared" si="2"/>
        <v>1</v>
      </c>
    </row>
    <row r="144" spans="1:28">
      <c r="A144" t="s">
        <v>332</v>
      </c>
      <c r="B144" s="48" t="s">
        <v>333</v>
      </c>
      <c r="C144" s="45">
        <v>2558189700</v>
      </c>
      <c r="D144" s="45">
        <v>11447</v>
      </c>
      <c r="E144" s="45">
        <v>842254930</v>
      </c>
      <c r="F144" s="45">
        <v>37473913</v>
      </c>
      <c r="G144" s="45">
        <v>1290</v>
      </c>
      <c r="H144" s="45">
        <v>292</v>
      </c>
      <c r="I144" s="45">
        <v>69425204</v>
      </c>
      <c r="J144" s="45">
        <v>947619</v>
      </c>
      <c r="K144" s="45">
        <v>26043485</v>
      </c>
      <c r="L144" s="45">
        <v>132162500</v>
      </c>
      <c r="M144" s="45">
        <v>4401000</v>
      </c>
      <c r="N144" s="45">
        <v>9658658</v>
      </c>
      <c r="O144" s="45">
        <v>20485884</v>
      </c>
      <c r="P144" s="45">
        <v>19080090</v>
      </c>
      <c r="Q144" s="45">
        <v>1161933283</v>
      </c>
      <c r="R144" s="45">
        <v>927671</v>
      </c>
      <c r="S144" s="45">
        <v>220942</v>
      </c>
      <c r="T144" s="45">
        <v>136527410</v>
      </c>
      <c r="U144" s="45">
        <v>124105397</v>
      </c>
      <c r="V144" s="45">
        <v>35876295</v>
      </c>
      <c r="W144" s="45">
        <v>26281244</v>
      </c>
      <c r="X144" s="45">
        <v>223643</v>
      </c>
      <c r="Y144" s="45">
        <v>324162602</v>
      </c>
      <c r="Z144" s="45">
        <v>837770681</v>
      </c>
      <c r="AA144" s="14" t="s">
        <v>333</v>
      </c>
      <c r="AB144" t="b">
        <f t="shared" si="2"/>
        <v>1</v>
      </c>
    </row>
    <row r="145" spans="1:28">
      <c r="A145" t="s">
        <v>230</v>
      </c>
      <c r="B145" s="48" t="s">
        <v>231</v>
      </c>
      <c r="C145" s="45">
        <v>48173088700</v>
      </c>
      <c r="D145" s="45">
        <v>204619</v>
      </c>
      <c r="E145" s="45">
        <v>15040034403</v>
      </c>
      <c r="F145" s="45">
        <v>1168701618</v>
      </c>
      <c r="G145" s="45">
        <v>26896</v>
      </c>
      <c r="H145" s="45">
        <v>8734</v>
      </c>
      <c r="I145" s="45">
        <v>1272312484</v>
      </c>
      <c r="J145" s="45">
        <v>20287474</v>
      </c>
      <c r="K145" s="45">
        <v>192103288</v>
      </c>
      <c r="L145" s="45">
        <v>2628787500</v>
      </c>
      <c r="M145" s="45">
        <v>80109200</v>
      </c>
      <c r="N145" s="45">
        <v>95551248</v>
      </c>
      <c r="O145" s="45">
        <v>219199418</v>
      </c>
      <c r="P145" s="45">
        <v>470629265</v>
      </c>
      <c r="Q145" s="45">
        <v>21187715898</v>
      </c>
      <c r="R145" s="45">
        <v>3450840</v>
      </c>
      <c r="S145" s="45">
        <v>2362637</v>
      </c>
      <c r="T145" s="45">
        <v>2707658096</v>
      </c>
      <c r="U145" s="45">
        <v>2282940647</v>
      </c>
      <c r="V145" s="45">
        <v>739049065</v>
      </c>
      <c r="W145" s="45">
        <v>347471310</v>
      </c>
      <c r="X145" s="45">
        <v>4066999</v>
      </c>
      <c r="Y145" s="45">
        <v>6086999594</v>
      </c>
      <c r="Z145" s="45">
        <v>15100716304</v>
      </c>
      <c r="AA145" s="14" t="s">
        <v>231</v>
      </c>
      <c r="AB145" t="b">
        <f t="shared" si="2"/>
        <v>1</v>
      </c>
    </row>
    <row r="146" spans="1:28">
      <c r="A146" t="s">
        <v>443</v>
      </c>
      <c r="B146" s="48" t="s">
        <v>674</v>
      </c>
      <c r="C146" s="45">
        <v>1634338500</v>
      </c>
      <c r="D146" s="45">
        <v>8012</v>
      </c>
      <c r="E146" s="45">
        <v>542510719</v>
      </c>
      <c r="F146" s="45">
        <v>12493472</v>
      </c>
      <c r="G146" s="45">
        <v>545</v>
      </c>
      <c r="H146" s="45">
        <v>104</v>
      </c>
      <c r="I146" s="45">
        <v>42335356</v>
      </c>
      <c r="J146" s="45">
        <v>883201</v>
      </c>
      <c r="K146" s="45">
        <v>15465911</v>
      </c>
      <c r="L146" s="45">
        <v>89459300</v>
      </c>
      <c r="M146" s="45">
        <v>3551000</v>
      </c>
      <c r="N146" s="45">
        <v>6261014</v>
      </c>
      <c r="O146" s="45">
        <v>17809444</v>
      </c>
      <c r="P146" s="45">
        <v>18609714</v>
      </c>
      <c r="Q146" s="45">
        <v>749379131</v>
      </c>
      <c r="R146" s="45">
        <v>126648</v>
      </c>
      <c r="S146" s="45">
        <v>50463</v>
      </c>
      <c r="T146" s="45">
        <v>92993033</v>
      </c>
      <c r="U146" s="45">
        <v>88723004</v>
      </c>
      <c r="V146" s="45">
        <v>18753176</v>
      </c>
      <c r="W146" s="45">
        <v>14887697</v>
      </c>
      <c r="X146" s="45">
        <v>73617</v>
      </c>
      <c r="Y146" s="45">
        <v>215607638</v>
      </c>
      <c r="Z146" s="45">
        <v>533771493</v>
      </c>
      <c r="AA146" s="14" t="s">
        <v>674</v>
      </c>
      <c r="AB146" t="b">
        <f t="shared" si="2"/>
        <v>1</v>
      </c>
    </row>
    <row r="147" spans="1:28">
      <c r="A147" t="s">
        <v>530</v>
      </c>
      <c r="B147" s="48" t="s">
        <v>531</v>
      </c>
      <c r="C147" s="45">
        <v>562994400</v>
      </c>
      <c r="D147" s="45">
        <v>2562</v>
      </c>
      <c r="E147" s="45">
        <v>189445855</v>
      </c>
      <c r="F147" s="45">
        <v>5892843</v>
      </c>
      <c r="G147" s="45">
        <v>234</v>
      </c>
      <c r="H147" s="45">
        <v>44</v>
      </c>
      <c r="I147" s="45">
        <v>6705656</v>
      </c>
      <c r="J147" s="45">
        <v>70548</v>
      </c>
      <c r="K147" s="45">
        <v>1870829</v>
      </c>
      <c r="L147" s="45">
        <v>30582700</v>
      </c>
      <c r="M147" s="45">
        <v>704400</v>
      </c>
      <c r="N147" s="45">
        <v>2134741</v>
      </c>
      <c r="O147" s="45">
        <v>4762457</v>
      </c>
      <c r="P147" s="45">
        <v>4450631</v>
      </c>
      <c r="Q147" s="45">
        <v>246620660</v>
      </c>
      <c r="R147" s="45">
        <v>0</v>
      </c>
      <c r="S147" s="45">
        <v>0</v>
      </c>
      <c r="T147" s="45">
        <v>31277527</v>
      </c>
      <c r="U147" s="45">
        <v>28721733</v>
      </c>
      <c r="V147" s="45">
        <v>4969423</v>
      </c>
      <c r="W147" s="45">
        <v>3014970</v>
      </c>
      <c r="X147" s="45">
        <v>42436</v>
      </c>
      <c r="Y147" s="45">
        <v>68026089</v>
      </c>
      <c r="Z147" s="45">
        <v>178594571</v>
      </c>
      <c r="AA147" s="14" t="s">
        <v>531</v>
      </c>
      <c r="AB147" t="b">
        <f t="shared" si="2"/>
        <v>1</v>
      </c>
    </row>
    <row r="148" spans="1:28">
      <c r="A148" t="s">
        <v>350</v>
      </c>
      <c r="B148" s="48" t="s">
        <v>351</v>
      </c>
      <c r="C148" s="45">
        <v>4017324000</v>
      </c>
      <c r="D148" s="45">
        <v>18562</v>
      </c>
      <c r="E148" s="45">
        <v>1290884440</v>
      </c>
      <c r="F148" s="45">
        <v>46404048</v>
      </c>
      <c r="G148" s="45">
        <v>1504</v>
      </c>
      <c r="H148" s="45">
        <v>379</v>
      </c>
      <c r="I148" s="45">
        <v>74151487</v>
      </c>
      <c r="J148" s="45">
        <v>1301044</v>
      </c>
      <c r="K148" s="45">
        <v>33144268</v>
      </c>
      <c r="L148" s="45">
        <v>216136200</v>
      </c>
      <c r="M148" s="45">
        <v>7403400</v>
      </c>
      <c r="N148" s="45">
        <v>14331629</v>
      </c>
      <c r="O148" s="45">
        <v>35127788</v>
      </c>
      <c r="P148" s="45">
        <v>33697639</v>
      </c>
      <c r="Q148" s="45">
        <v>1752581943</v>
      </c>
      <c r="R148" s="45">
        <v>501444</v>
      </c>
      <c r="S148" s="45">
        <v>50476</v>
      </c>
      <c r="T148" s="45">
        <v>223471546</v>
      </c>
      <c r="U148" s="45">
        <v>197254798</v>
      </c>
      <c r="V148" s="45">
        <v>48766656</v>
      </c>
      <c r="W148" s="45">
        <v>31579789</v>
      </c>
      <c r="X148" s="45">
        <v>270227</v>
      </c>
      <c r="Y148" s="45">
        <v>501894936</v>
      </c>
      <c r="Z148" s="45">
        <v>1250687007</v>
      </c>
      <c r="AA148" s="14" t="s">
        <v>351</v>
      </c>
      <c r="AB148" t="b">
        <f t="shared" si="2"/>
        <v>1</v>
      </c>
    </row>
    <row r="149" spans="1:28">
      <c r="A149" t="s">
        <v>312</v>
      </c>
      <c r="B149" s="48" t="s">
        <v>313</v>
      </c>
      <c r="C149" s="45">
        <v>5679553800</v>
      </c>
      <c r="D149" s="45">
        <v>25656</v>
      </c>
      <c r="E149" s="45">
        <v>1822416269</v>
      </c>
      <c r="F149" s="45">
        <v>67462115</v>
      </c>
      <c r="G149" s="45">
        <v>2410</v>
      </c>
      <c r="H149" s="45">
        <v>552</v>
      </c>
      <c r="I149" s="45">
        <v>127422185</v>
      </c>
      <c r="J149" s="45">
        <v>1770622</v>
      </c>
      <c r="K149" s="45">
        <v>58255666</v>
      </c>
      <c r="L149" s="45">
        <v>317302300</v>
      </c>
      <c r="M149" s="45">
        <v>12205200</v>
      </c>
      <c r="N149" s="45">
        <v>16071688</v>
      </c>
      <c r="O149" s="45">
        <v>51463687</v>
      </c>
      <c r="P149" s="45">
        <v>62902055</v>
      </c>
      <c r="Q149" s="45">
        <v>2537271787</v>
      </c>
      <c r="R149" s="45">
        <v>1300595</v>
      </c>
      <c r="S149" s="45">
        <v>218825</v>
      </c>
      <c r="T149" s="45">
        <v>329438424</v>
      </c>
      <c r="U149" s="45">
        <v>292599041</v>
      </c>
      <c r="V149" s="45">
        <v>84329116</v>
      </c>
      <c r="W149" s="45">
        <v>56170442</v>
      </c>
      <c r="X149" s="45">
        <v>460907</v>
      </c>
      <c r="Y149" s="45">
        <v>764517350</v>
      </c>
      <c r="Z149" s="45">
        <v>1772754437</v>
      </c>
      <c r="AA149" s="14" t="s">
        <v>313</v>
      </c>
      <c r="AB149" t="b">
        <f t="shared" si="2"/>
        <v>1</v>
      </c>
    </row>
    <row r="150" spans="1:28">
      <c r="A150" t="s">
        <v>146</v>
      </c>
      <c r="B150" s="48" t="s">
        <v>147</v>
      </c>
      <c r="C150" s="45">
        <v>1487431700</v>
      </c>
      <c r="D150" s="45">
        <v>7286</v>
      </c>
      <c r="E150" s="45">
        <v>470606536</v>
      </c>
      <c r="F150" s="45">
        <v>14027587</v>
      </c>
      <c r="G150" s="45">
        <v>486</v>
      </c>
      <c r="H150" s="45">
        <v>100</v>
      </c>
      <c r="I150" s="45">
        <v>42457688</v>
      </c>
      <c r="J150" s="45">
        <v>474589</v>
      </c>
      <c r="K150" s="45">
        <v>14553387</v>
      </c>
      <c r="L150" s="45">
        <v>80543000</v>
      </c>
      <c r="M150" s="45">
        <v>3776100</v>
      </c>
      <c r="N150" s="45">
        <v>4267816</v>
      </c>
      <c r="O150" s="45">
        <v>13243130</v>
      </c>
      <c r="P150" s="45">
        <v>18571463</v>
      </c>
      <c r="Q150" s="45">
        <v>662521296</v>
      </c>
      <c r="R150" s="45">
        <v>191836</v>
      </c>
      <c r="S150" s="45">
        <v>4728</v>
      </c>
      <c r="T150" s="45">
        <v>84298269</v>
      </c>
      <c r="U150" s="45">
        <v>75919786</v>
      </c>
      <c r="V150" s="45">
        <v>18867385</v>
      </c>
      <c r="W150" s="45">
        <v>16920811</v>
      </c>
      <c r="X150" s="45">
        <v>70950</v>
      </c>
      <c r="Y150" s="45">
        <v>196273765</v>
      </c>
      <c r="Z150" s="45">
        <v>466247531</v>
      </c>
      <c r="AA150" s="14" t="s">
        <v>147</v>
      </c>
      <c r="AB150" t="b">
        <f t="shared" si="2"/>
        <v>1</v>
      </c>
    </row>
    <row r="151" spans="1:28">
      <c r="A151" t="s">
        <v>308</v>
      </c>
      <c r="B151" s="48" t="s">
        <v>309</v>
      </c>
      <c r="C151" s="45">
        <v>1321131600</v>
      </c>
      <c r="D151" s="45">
        <v>6911</v>
      </c>
      <c r="E151" s="45">
        <v>441992568</v>
      </c>
      <c r="F151" s="45">
        <v>9717502</v>
      </c>
      <c r="G151" s="45">
        <v>388</v>
      </c>
      <c r="H151" s="45">
        <v>72</v>
      </c>
      <c r="I151" s="45">
        <v>30398882</v>
      </c>
      <c r="J151" s="45">
        <v>916227</v>
      </c>
      <c r="K151" s="45">
        <v>12150433</v>
      </c>
      <c r="L151" s="45">
        <v>68818200</v>
      </c>
      <c r="M151" s="45">
        <v>4703200</v>
      </c>
      <c r="N151" s="45">
        <v>5327983</v>
      </c>
      <c r="O151" s="45">
        <v>13211049</v>
      </c>
      <c r="P151" s="45">
        <v>21004168</v>
      </c>
      <c r="Q151" s="45">
        <v>608240212</v>
      </c>
      <c r="R151" s="45">
        <v>109451</v>
      </c>
      <c r="S151" s="45">
        <v>55885</v>
      </c>
      <c r="T151" s="45">
        <v>73501071</v>
      </c>
      <c r="U151" s="45">
        <v>68315022</v>
      </c>
      <c r="V151" s="45">
        <v>18057672</v>
      </c>
      <c r="W151" s="45">
        <v>14145436</v>
      </c>
      <c r="X151" s="45">
        <v>102659</v>
      </c>
      <c r="Y151" s="45">
        <v>174287196</v>
      </c>
      <c r="Z151" s="45">
        <v>433953016</v>
      </c>
      <c r="AA151" s="14" t="s">
        <v>309</v>
      </c>
      <c r="AB151" t="b">
        <f t="shared" si="2"/>
        <v>1</v>
      </c>
    </row>
    <row r="152" spans="1:28">
      <c r="A152" t="s">
        <v>108</v>
      </c>
      <c r="B152" s="48" t="s">
        <v>109</v>
      </c>
      <c r="C152" s="45">
        <v>4458145600</v>
      </c>
      <c r="D152" s="45">
        <v>19879</v>
      </c>
      <c r="E152" s="45">
        <v>1381892360</v>
      </c>
      <c r="F152" s="45">
        <v>53548212</v>
      </c>
      <c r="G152" s="45">
        <v>1931</v>
      </c>
      <c r="H152" s="45">
        <v>436</v>
      </c>
      <c r="I152" s="45">
        <v>100558415</v>
      </c>
      <c r="J152" s="45">
        <v>1077398</v>
      </c>
      <c r="K152" s="45">
        <v>39641848</v>
      </c>
      <c r="L152" s="45">
        <v>251397300</v>
      </c>
      <c r="M152" s="45">
        <v>8056300</v>
      </c>
      <c r="N152" s="45">
        <v>13929876</v>
      </c>
      <c r="O152" s="45">
        <v>37769659</v>
      </c>
      <c r="P152" s="45">
        <v>42844250</v>
      </c>
      <c r="Q152" s="45">
        <v>1930715618</v>
      </c>
      <c r="R152" s="45">
        <v>717439</v>
      </c>
      <c r="S152" s="45">
        <v>81836</v>
      </c>
      <c r="T152" s="45">
        <v>259404156</v>
      </c>
      <c r="U152" s="45">
        <v>221534877</v>
      </c>
      <c r="V152" s="45">
        <v>64881349</v>
      </c>
      <c r="W152" s="45">
        <v>39263978</v>
      </c>
      <c r="X152" s="45">
        <v>345861</v>
      </c>
      <c r="Y152" s="45">
        <v>586229496</v>
      </c>
      <c r="Z152" s="45">
        <v>1344486122</v>
      </c>
      <c r="AA152" s="14" t="s">
        <v>109</v>
      </c>
      <c r="AB152" t="b">
        <f t="shared" si="2"/>
        <v>1</v>
      </c>
    </row>
    <row r="153" spans="1:28">
      <c r="A153" t="s">
        <v>456</v>
      </c>
      <c r="B153" s="48" t="s">
        <v>457</v>
      </c>
      <c r="C153" s="45">
        <v>3395916100</v>
      </c>
      <c r="D153" s="45">
        <v>15812</v>
      </c>
      <c r="E153" s="45">
        <v>1136345998</v>
      </c>
      <c r="F153" s="45">
        <v>36844339</v>
      </c>
      <c r="G153" s="45">
        <v>1230</v>
      </c>
      <c r="H153" s="45">
        <v>277</v>
      </c>
      <c r="I153" s="45">
        <v>88536484</v>
      </c>
      <c r="J153" s="45">
        <v>1567734</v>
      </c>
      <c r="K153" s="45">
        <v>37602629</v>
      </c>
      <c r="L153" s="45">
        <v>187013900</v>
      </c>
      <c r="M153" s="45">
        <v>4758700</v>
      </c>
      <c r="N153" s="45">
        <v>8799104</v>
      </c>
      <c r="O153" s="45">
        <v>30520171</v>
      </c>
      <c r="P153" s="45">
        <v>27370332</v>
      </c>
      <c r="Q153" s="45">
        <v>1559359391</v>
      </c>
      <c r="R153" s="45">
        <v>924173</v>
      </c>
      <c r="S153" s="45">
        <v>43590</v>
      </c>
      <c r="T153" s="45">
        <v>191727010</v>
      </c>
      <c r="U153" s="45">
        <v>179814158</v>
      </c>
      <c r="V153" s="45">
        <v>41296352</v>
      </c>
      <c r="W153" s="45">
        <v>39129048</v>
      </c>
      <c r="X153" s="45">
        <v>222809</v>
      </c>
      <c r="Y153" s="45">
        <v>453157140</v>
      </c>
      <c r="Z153" s="45">
        <v>1106202251</v>
      </c>
      <c r="AA153" s="14" t="s">
        <v>457</v>
      </c>
      <c r="AB153" t="b">
        <f t="shared" si="2"/>
        <v>1</v>
      </c>
    </row>
    <row r="154" spans="1:28">
      <c r="A154" t="s">
        <v>104</v>
      </c>
      <c r="B154" s="48" t="s">
        <v>105</v>
      </c>
      <c r="C154" s="45">
        <v>6930339700</v>
      </c>
      <c r="D154" s="45">
        <v>31770</v>
      </c>
      <c r="E154" s="45">
        <v>2165672570</v>
      </c>
      <c r="F154" s="45">
        <v>87768405</v>
      </c>
      <c r="G154" s="45">
        <v>2747</v>
      </c>
      <c r="H154" s="45">
        <v>746</v>
      </c>
      <c r="I154" s="45">
        <v>136333086</v>
      </c>
      <c r="J154" s="45">
        <v>1686997</v>
      </c>
      <c r="K154" s="45">
        <v>60434693</v>
      </c>
      <c r="L154" s="45">
        <v>379255500</v>
      </c>
      <c r="M154" s="45">
        <v>11188100</v>
      </c>
      <c r="N154" s="45">
        <v>17541545</v>
      </c>
      <c r="O154" s="45">
        <v>52732168</v>
      </c>
      <c r="P154" s="45">
        <v>56042032</v>
      </c>
      <c r="Q154" s="45">
        <v>2968655096</v>
      </c>
      <c r="R154" s="45">
        <v>1150342</v>
      </c>
      <c r="S154" s="45">
        <v>122528</v>
      </c>
      <c r="T154" s="45">
        <v>390322671</v>
      </c>
      <c r="U154" s="45">
        <v>330018495</v>
      </c>
      <c r="V154" s="45">
        <v>98652103</v>
      </c>
      <c r="W154" s="45">
        <v>56272476</v>
      </c>
      <c r="X154" s="45">
        <v>488276</v>
      </c>
      <c r="Y154" s="45">
        <v>877026891</v>
      </c>
      <c r="Z154" s="45">
        <v>2091628205</v>
      </c>
      <c r="AA154" s="14" t="s">
        <v>105</v>
      </c>
      <c r="AB154" t="b">
        <f t="shared" si="2"/>
        <v>1</v>
      </c>
    </row>
    <row r="155" spans="1:28">
      <c r="A155" t="s">
        <v>114</v>
      </c>
      <c r="B155" s="48" t="s">
        <v>115</v>
      </c>
      <c r="C155" s="45">
        <v>1183796200</v>
      </c>
      <c r="D155" s="45">
        <v>5338</v>
      </c>
      <c r="E155" s="45">
        <v>386504936</v>
      </c>
      <c r="F155" s="45">
        <v>12969364</v>
      </c>
      <c r="G155" s="45">
        <v>429</v>
      </c>
      <c r="H155" s="45">
        <v>102</v>
      </c>
      <c r="I155" s="45">
        <v>17454856</v>
      </c>
      <c r="J155" s="45">
        <v>245709</v>
      </c>
      <c r="K155" s="45">
        <v>11549842</v>
      </c>
      <c r="L155" s="45">
        <v>67096700</v>
      </c>
      <c r="M155" s="45">
        <v>1719400</v>
      </c>
      <c r="N155" s="45">
        <v>3780071</v>
      </c>
      <c r="O155" s="45">
        <v>10630708</v>
      </c>
      <c r="P155" s="45">
        <v>9228040</v>
      </c>
      <c r="Q155" s="45">
        <v>521179626</v>
      </c>
      <c r="R155" s="45">
        <v>150428</v>
      </c>
      <c r="S155" s="45">
        <v>7101</v>
      </c>
      <c r="T155" s="45">
        <v>68801217</v>
      </c>
      <c r="U155" s="45">
        <v>62846060</v>
      </c>
      <c r="V155" s="45">
        <v>16919696</v>
      </c>
      <c r="W155" s="45">
        <v>11946782</v>
      </c>
      <c r="X155" s="45">
        <v>164487</v>
      </c>
      <c r="Y155" s="45">
        <v>160835771</v>
      </c>
      <c r="Z155" s="45">
        <v>360343855</v>
      </c>
      <c r="AA155" s="14" t="s">
        <v>115</v>
      </c>
      <c r="AB155" t="b">
        <f t="shared" si="2"/>
        <v>1</v>
      </c>
    </row>
    <row r="156" spans="1:28">
      <c r="A156" t="s">
        <v>280</v>
      </c>
      <c r="B156" s="48" t="s">
        <v>281</v>
      </c>
      <c r="C156" s="45">
        <v>1611301100</v>
      </c>
      <c r="D156" s="45">
        <v>7740</v>
      </c>
      <c r="E156" s="45">
        <v>534856395</v>
      </c>
      <c r="F156" s="45">
        <v>14637095</v>
      </c>
      <c r="G156" s="45">
        <v>639</v>
      </c>
      <c r="H156" s="45">
        <v>117</v>
      </c>
      <c r="I156" s="45">
        <v>37279218</v>
      </c>
      <c r="J156" s="45">
        <v>671410</v>
      </c>
      <c r="K156" s="45">
        <v>17467073</v>
      </c>
      <c r="L156" s="45">
        <v>88196200</v>
      </c>
      <c r="M156" s="45">
        <v>4296200</v>
      </c>
      <c r="N156" s="45">
        <v>5692680</v>
      </c>
      <c r="O156" s="45">
        <v>14917050</v>
      </c>
      <c r="P156" s="45">
        <v>18039315</v>
      </c>
      <c r="Q156" s="45">
        <v>736052636</v>
      </c>
      <c r="R156" s="45">
        <v>277621</v>
      </c>
      <c r="S156" s="45">
        <v>69540</v>
      </c>
      <c r="T156" s="45">
        <v>92474693</v>
      </c>
      <c r="U156" s="45">
        <v>85268725</v>
      </c>
      <c r="V156" s="45">
        <v>23237940</v>
      </c>
      <c r="W156" s="45">
        <v>15521221</v>
      </c>
      <c r="X156" s="45">
        <v>101080</v>
      </c>
      <c r="Y156" s="45">
        <v>216950820</v>
      </c>
      <c r="Z156" s="45">
        <v>519101816</v>
      </c>
      <c r="AA156" s="14" t="s">
        <v>281</v>
      </c>
      <c r="AB156" t="b">
        <f t="shared" si="2"/>
        <v>1</v>
      </c>
    </row>
    <row r="157" spans="1:28">
      <c r="A157" t="s">
        <v>374</v>
      </c>
      <c r="B157" s="48" t="s">
        <v>375</v>
      </c>
      <c r="C157" s="45">
        <v>568414500</v>
      </c>
      <c r="D157" s="45">
        <v>2859</v>
      </c>
      <c r="E157" s="45">
        <v>191498089</v>
      </c>
      <c r="F157" s="45">
        <v>2996740</v>
      </c>
      <c r="G157" s="45">
        <v>152</v>
      </c>
      <c r="H157" s="45">
        <v>20</v>
      </c>
      <c r="I157" s="45">
        <v>7186409</v>
      </c>
      <c r="J157" s="45">
        <v>59331</v>
      </c>
      <c r="K157" s="45">
        <v>3087050</v>
      </c>
      <c r="L157" s="45">
        <v>31188000</v>
      </c>
      <c r="M157" s="45">
        <v>568300</v>
      </c>
      <c r="N157" s="45">
        <v>2431025</v>
      </c>
      <c r="O157" s="45">
        <v>5038504</v>
      </c>
      <c r="P157" s="45">
        <v>2242871</v>
      </c>
      <c r="Q157" s="45">
        <v>246296319</v>
      </c>
      <c r="R157" s="45">
        <v>2956</v>
      </c>
      <c r="S157" s="45">
        <v>1035</v>
      </c>
      <c r="T157" s="45">
        <v>31746596</v>
      </c>
      <c r="U157" s="45">
        <v>29526038</v>
      </c>
      <c r="V157" s="45">
        <v>5802063</v>
      </c>
      <c r="W157" s="45">
        <v>3382652</v>
      </c>
      <c r="X157" s="45">
        <v>33702</v>
      </c>
      <c r="Y157" s="45">
        <v>70495042</v>
      </c>
      <c r="Z157" s="45">
        <v>175801277</v>
      </c>
      <c r="AA157" s="14" t="s">
        <v>375</v>
      </c>
      <c r="AB157" t="b">
        <f t="shared" si="2"/>
        <v>1</v>
      </c>
    </row>
    <row r="158" spans="1:28">
      <c r="A158" t="s">
        <v>328</v>
      </c>
      <c r="B158" s="48" t="s">
        <v>329</v>
      </c>
      <c r="C158" s="45">
        <v>12751905300</v>
      </c>
      <c r="D158" s="45">
        <v>45220</v>
      </c>
      <c r="E158" s="45">
        <v>3970412783</v>
      </c>
      <c r="F158" s="45">
        <v>379671882</v>
      </c>
      <c r="G158" s="45">
        <v>9263</v>
      </c>
      <c r="H158" s="45">
        <v>3189</v>
      </c>
      <c r="I158" s="45">
        <v>331595788</v>
      </c>
      <c r="J158" s="45">
        <v>3513844</v>
      </c>
      <c r="K158" s="45">
        <v>86408170</v>
      </c>
      <c r="L158" s="45">
        <v>692659000</v>
      </c>
      <c r="M158" s="45">
        <v>15750100</v>
      </c>
      <c r="N158" s="45">
        <v>23397685</v>
      </c>
      <c r="O158" s="45">
        <v>65171060</v>
      </c>
      <c r="P158" s="45">
        <v>88710784</v>
      </c>
      <c r="Q158" s="45">
        <v>5657291096</v>
      </c>
      <c r="R158" s="45">
        <v>1438168</v>
      </c>
      <c r="S158" s="45">
        <v>640182</v>
      </c>
      <c r="T158" s="45">
        <v>708278238</v>
      </c>
      <c r="U158" s="45">
        <v>585354629</v>
      </c>
      <c r="V158" s="45">
        <v>198811445</v>
      </c>
      <c r="W158" s="45">
        <v>123162595</v>
      </c>
      <c r="X158" s="45">
        <v>1235073</v>
      </c>
      <c r="Y158" s="45">
        <v>1618920330</v>
      </c>
      <c r="Z158" s="45">
        <v>4038370766</v>
      </c>
      <c r="AA158" s="14" t="s">
        <v>329</v>
      </c>
      <c r="AB158" t="b">
        <f t="shared" si="2"/>
        <v>1</v>
      </c>
    </row>
    <row r="159" spans="1:28">
      <c r="A159" t="s">
        <v>160</v>
      </c>
      <c r="B159" s="48" t="s">
        <v>161</v>
      </c>
      <c r="C159" s="45">
        <v>2241293900</v>
      </c>
      <c r="D159" s="45">
        <v>10098</v>
      </c>
      <c r="E159" s="45">
        <v>723408051</v>
      </c>
      <c r="F159" s="45">
        <v>25835964</v>
      </c>
      <c r="G159" s="45">
        <v>1072</v>
      </c>
      <c r="H159" s="45">
        <v>182</v>
      </c>
      <c r="I159" s="45">
        <v>38350069</v>
      </c>
      <c r="J159" s="45">
        <v>654400</v>
      </c>
      <c r="K159" s="45">
        <v>21224062</v>
      </c>
      <c r="L159" s="45">
        <v>121561300</v>
      </c>
      <c r="M159" s="45">
        <v>3940600</v>
      </c>
      <c r="N159" s="45">
        <v>6457542</v>
      </c>
      <c r="O159" s="45">
        <v>18344134</v>
      </c>
      <c r="P159" s="45">
        <v>18651131</v>
      </c>
      <c r="Q159" s="45">
        <v>978427253</v>
      </c>
      <c r="R159" s="45">
        <v>358727</v>
      </c>
      <c r="S159" s="45">
        <v>260659</v>
      </c>
      <c r="T159" s="45">
        <v>125477751</v>
      </c>
      <c r="U159" s="45">
        <v>111568821</v>
      </c>
      <c r="V159" s="45">
        <v>33771839</v>
      </c>
      <c r="W159" s="45">
        <v>21330237</v>
      </c>
      <c r="X159" s="45">
        <v>165079</v>
      </c>
      <c r="Y159" s="45">
        <v>292933113</v>
      </c>
      <c r="Z159" s="45">
        <v>685494140</v>
      </c>
      <c r="AA159" s="14" t="s">
        <v>161</v>
      </c>
      <c r="AB159" t="b">
        <f t="shared" si="2"/>
        <v>1</v>
      </c>
    </row>
    <row r="160" spans="1:28">
      <c r="A160" t="s">
        <v>156</v>
      </c>
      <c r="B160" s="48" t="s">
        <v>157</v>
      </c>
      <c r="C160" s="45">
        <v>2443089900</v>
      </c>
      <c r="D160" s="45">
        <v>10984</v>
      </c>
      <c r="E160" s="45">
        <v>788509001</v>
      </c>
      <c r="F160" s="45">
        <v>31256350</v>
      </c>
      <c r="G160" s="45">
        <v>1073</v>
      </c>
      <c r="H160" s="45">
        <v>244</v>
      </c>
      <c r="I160" s="45">
        <v>68439859</v>
      </c>
      <c r="J160" s="45">
        <v>1175181</v>
      </c>
      <c r="K160" s="45">
        <v>31577344</v>
      </c>
      <c r="L160" s="45">
        <v>130068800</v>
      </c>
      <c r="M160" s="45">
        <v>6872800</v>
      </c>
      <c r="N160" s="45">
        <v>7293817</v>
      </c>
      <c r="O160" s="45">
        <v>29467922</v>
      </c>
      <c r="P160" s="45">
        <v>36120460</v>
      </c>
      <c r="Q160" s="45">
        <v>1130781534</v>
      </c>
      <c r="R160" s="45">
        <v>1219692</v>
      </c>
      <c r="S160" s="45">
        <v>163928</v>
      </c>
      <c r="T160" s="45">
        <v>136904264</v>
      </c>
      <c r="U160" s="45">
        <v>123777291</v>
      </c>
      <c r="V160" s="45">
        <v>44207770</v>
      </c>
      <c r="W160" s="45">
        <v>28933914</v>
      </c>
      <c r="X160" s="45">
        <v>199730</v>
      </c>
      <c r="Y160" s="45">
        <v>335406589</v>
      </c>
      <c r="Z160" s="45">
        <v>795374945</v>
      </c>
      <c r="AA160" s="14" t="s">
        <v>157</v>
      </c>
      <c r="AB160" t="b">
        <f t="shared" si="2"/>
        <v>1</v>
      </c>
    </row>
    <row r="161" spans="1:28">
      <c r="A161" t="s">
        <v>36</v>
      </c>
      <c r="B161" s="48" t="s">
        <v>37</v>
      </c>
      <c r="C161" s="45">
        <v>22462800200</v>
      </c>
      <c r="D161" s="45">
        <v>64823</v>
      </c>
      <c r="E161" s="45">
        <v>6895040414</v>
      </c>
      <c r="F161" s="45">
        <v>1283493574</v>
      </c>
      <c r="G161" s="45">
        <v>19074</v>
      </c>
      <c r="H161" s="45">
        <v>8891</v>
      </c>
      <c r="I161" s="45">
        <v>1070920469</v>
      </c>
      <c r="J161" s="45">
        <v>12856693</v>
      </c>
      <c r="K161" s="45">
        <v>125795116</v>
      </c>
      <c r="L161" s="45">
        <v>1034300600</v>
      </c>
      <c r="M161" s="45">
        <v>37664700</v>
      </c>
      <c r="N161" s="45">
        <v>32987751</v>
      </c>
      <c r="O161" s="45">
        <v>111161115</v>
      </c>
      <c r="P161" s="45">
        <v>247683254</v>
      </c>
      <c r="Q161" s="45">
        <v>10851903686</v>
      </c>
      <c r="R161" s="45">
        <v>1084052</v>
      </c>
      <c r="S161" s="45">
        <v>492405</v>
      </c>
      <c r="T161" s="45">
        <v>1071735914</v>
      </c>
      <c r="U161" s="45">
        <v>861897631</v>
      </c>
      <c r="V161" s="45">
        <v>387314077</v>
      </c>
      <c r="W161" s="45">
        <v>270017959</v>
      </c>
      <c r="X161" s="45">
        <v>2459503</v>
      </c>
      <c r="Y161" s="45">
        <v>2595001541</v>
      </c>
      <c r="Z161" s="45">
        <v>8256902145</v>
      </c>
      <c r="AA161" s="14" t="s">
        <v>37</v>
      </c>
      <c r="AB161" t="b">
        <f t="shared" si="2"/>
        <v>1</v>
      </c>
    </row>
    <row r="162" spans="1:28">
      <c r="A162" t="s">
        <v>416</v>
      </c>
      <c r="B162" s="48" t="s">
        <v>417</v>
      </c>
      <c r="C162" s="45">
        <v>1808681200</v>
      </c>
      <c r="D162" s="45">
        <v>7913</v>
      </c>
      <c r="E162" s="45">
        <v>593229643</v>
      </c>
      <c r="F162" s="45">
        <v>23831801</v>
      </c>
      <c r="G162" s="45">
        <v>836</v>
      </c>
      <c r="H162" s="45">
        <v>206</v>
      </c>
      <c r="I162" s="45">
        <v>27680688</v>
      </c>
      <c r="J162" s="45">
        <v>394746</v>
      </c>
      <c r="K162" s="45">
        <v>14527893</v>
      </c>
      <c r="L162" s="45">
        <v>95524300</v>
      </c>
      <c r="M162" s="45">
        <v>3176300</v>
      </c>
      <c r="N162" s="45">
        <v>7222790</v>
      </c>
      <c r="O162" s="45">
        <v>16902214</v>
      </c>
      <c r="P162" s="45">
        <v>14650563</v>
      </c>
      <c r="Q162" s="45">
        <v>797140938</v>
      </c>
      <c r="R162" s="45">
        <v>148957</v>
      </c>
      <c r="S162" s="45">
        <v>8580</v>
      </c>
      <c r="T162" s="45">
        <v>98677296</v>
      </c>
      <c r="U162" s="45">
        <v>88514258</v>
      </c>
      <c r="V162" s="45">
        <v>24344560</v>
      </c>
      <c r="W162" s="45">
        <v>15938406</v>
      </c>
      <c r="X162" s="45">
        <v>172869</v>
      </c>
      <c r="Y162" s="45">
        <v>227804926</v>
      </c>
      <c r="Z162" s="45">
        <v>569336012</v>
      </c>
      <c r="AA162" s="14" t="s">
        <v>417</v>
      </c>
      <c r="AB162" t="b">
        <f t="shared" si="2"/>
        <v>1</v>
      </c>
    </row>
    <row r="163" spans="1:28">
      <c r="A163" t="s">
        <v>429</v>
      </c>
      <c r="B163" s="48" t="s">
        <v>430</v>
      </c>
      <c r="C163" s="45">
        <v>977775100</v>
      </c>
      <c r="D163" s="45">
        <v>4395</v>
      </c>
      <c r="E163" s="45">
        <v>323042658</v>
      </c>
      <c r="F163" s="45">
        <v>11398214</v>
      </c>
      <c r="G163" s="45">
        <v>410</v>
      </c>
      <c r="H163" s="45">
        <v>87</v>
      </c>
      <c r="I163" s="45">
        <v>14678750</v>
      </c>
      <c r="J163" s="45">
        <v>144657</v>
      </c>
      <c r="K163" s="45">
        <v>5733571</v>
      </c>
      <c r="L163" s="45">
        <v>52400600</v>
      </c>
      <c r="M163" s="45">
        <v>2028200</v>
      </c>
      <c r="N163" s="45">
        <v>3218768</v>
      </c>
      <c r="O163" s="45">
        <v>9461259</v>
      </c>
      <c r="P163" s="45">
        <v>9297318</v>
      </c>
      <c r="Q163" s="45">
        <v>431403995</v>
      </c>
      <c r="R163" s="45">
        <v>16896</v>
      </c>
      <c r="S163" s="45">
        <v>4807</v>
      </c>
      <c r="T163" s="45">
        <v>54412321</v>
      </c>
      <c r="U163" s="45">
        <v>49282712</v>
      </c>
      <c r="V163" s="45">
        <v>11574888</v>
      </c>
      <c r="W163" s="45">
        <v>7830705</v>
      </c>
      <c r="X163" s="45">
        <v>71071</v>
      </c>
      <c r="Y163" s="45">
        <v>123193400</v>
      </c>
      <c r="Z163" s="45">
        <v>308210595</v>
      </c>
      <c r="AA163" s="14" t="s">
        <v>430</v>
      </c>
      <c r="AB163" t="b">
        <f t="shared" si="2"/>
        <v>1</v>
      </c>
    </row>
    <row r="164" spans="1:28">
      <c r="A164" t="s">
        <v>476</v>
      </c>
      <c r="B164" s="48" t="s">
        <v>477</v>
      </c>
      <c r="C164" s="45">
        <v>1487064300</v>
      </c>
      <c r="D164" s="45">
        <v>7419</v>
      </c>
      <c r="E164" s="45">
        <v>499198739</v>
      </c>
      <c r="F164" s="45">
        <v>9871900</v>
      </c>
      <c r="G164" s="45">
        <v>423</v>
      </c>
      <c r="H164" s="45">
        <v>72</v>
      </c>
      <c r="I164" s="45">
        <v>26172938</v>
      </c>
      <c r="J164" s="45">
        <v>327533</v>
      </c>
      <c r="K164" s="45">
        <v>10410571</v>
      </c>
      <c r="L164" s="45">
        <v>81241100</v>
      </c>
      <c r="M164" s="45">
        <v>3282800</v>
      </c>
      <c r="N164" s="45">
        <v>6103394</v>
      </c>
      <c r="O164" s="45">
        <v>14597186</v>
      </c>
      <c r="P164" s="45">
        <v>17280837</v>
      </c>
      <c r="Q164" s="45">
        <v>668486998</v>
      </c>
      <c r="R164" s="45">
        <v>51355</v>
      </c>
      <c r="S164" s="45">
        <v>60379</v>
      </c>
      <c r="T164" s="45">
        <v>84492578</v>
      </c>
      <c r="U164" s="45">
        <v>78901853</v>
      </c>
      <c r="V164" s="45">
        <v>18195630</v>
      </c>
      <c r="W164" s="45">
        <v>11016799</v>
      </c>
      <c r="X164" s="45">
        <v>92864</v>
      </c>
      <c r="Y164" s="45">
        <v>192811458</v>
      </c>
      <c r="Z164" s="45">
        <v>475675540</v>
      </c>
      <c r="AA164" s="14" t="s">
        <v>477</v>
      </c>
      <c r="AB164" t="b">
        <f t="shared" si="2"/>
        <v>1</v>
      </c>
    </row>
    <row r="165" spans="1:28">
      <c r="A165" t="s">
        <v>520</v>
      </c>
      <c r="B165" s="48" t="s">
        <v>521</v>
      </c>
      <c r="C165" s="45">
        <v>1142008700</v>
      </c>
      <c r="D165" s="45">
        <v>5530</v>
      </c>
      <c r="E165" s="45">
        <v>383138324</v>
      </c>
      <c r="F165" s="45">
        <v>8019342</v>
      </c>
      <c r="G165" s="45">
        <v>404</v>
      </c>
      <c r="H165" s="45">
        <v>49</v>
      </c>
      <c r="I165" s="45">
        <v>23022826</v>
      </c>
      <c r="J165" s="45">
        <v>383214</v>
      </c>
      <c r="K165" s="45">
        <v>7951336</v>
      </c>
      <c r="L165" s="45">
        <v>62185000</v>
      </c>
      <c r="M165" s="45">
        <v>2115900</v>
      </c>
      <c r="N165" s="45">
        <v>3984446</v>
      </c>
      <c r="O165" s="45">
        <v>9497911</v>
      </c>
      <c r="P165" s="45">
        <v>10657776</v>
      </c>
      <c r="Q165" s="45">
        <v>510956075</v>
      </c>
      <c r="R165" s="45">
        <v>32216</v>
      </c>
      <c r="S165" s="45">
        <v>9000</v>
      </c>
      <c r="T165" s="45">
        <v>64285588</v>
      </c>
      <c r="U165" s="45">
        <v>58771131</v>
      </c>
      <c r="V165" s="45">
        <v>13204030</v>
      </c>
      <c r="W165" s="45">
        <v>7338933</v>
      </c>
      <c r="X165" s="45">
        <v>78136</v>
      </c>
      <c r="Y165" s="45">
        <v>143719034</v>
      </c>
      <c r="Z165" s="45">
        <v>367237041</v>
      </c>
      <c r="AA165" s="14" t="s">
        <v>521</v>
      </c>
      <c r="AB165" t="b">
        <f t="shared" si="2"/>
        <v>1</v>
      </c>
    </row>
    <row r="166" spans="1:28">
      <c r="A166" t="s">
        <v>100</v>
      </c>
      <c r="B166" s="48" t="s">
        <v>101</v>
      </c>
      <c r="C166" s="45">
        <v>22571393800</v>
      </c>
      <c r="D166" s="45">
        <v>97076</v>
      </c>
      <c r="E166" s="45">
        <v>7064366139</v>
      </c>
      <c r="F166" s="45">
        <v>386939239</v>
      </c>
      <c r="G166" s="45">
        <v>11621</v>
      </c>
      <c r="H166" s="45">
        <v>3154</v>
      </c>
      <c r="I166" s="45">
        <v>522445057</v>
      </c>
      <c r="J166" s="45">
        <v>5263758</v>
      </c>
      <c r="K166" s="45">
        <v>153838368</v>
      </c>
      <c r="L166" s="45">
        <v>1258161800</v>
      </c>
      <c r="M166" s="45">
        <v>30489000</v>
      </c>
      <c r="N166" s="45">
        <v>46447633</v>
      </c>
      <c r="O166" s="45">
        <v>159660270</v>
      </c>
      <c r="P166" s="45">
        <v>159198472</v>
      </c>
      <c r="Q166" s="45">
        <v>9786809736</v>
      </c>
      <c r="R166" s="45">
        <v>2859084</v>
      </c>
      <c r="S166" s="45">
        <v>619990</v>
      </c>
      <c r="T166" s="45">
        <v>1288192566</v>
      </c>
      <c r="U166" s="45">
        <v>1089411684</v>
      </c>
      <c r="V166" s="45">
        <v>312660106</v>
      </c>
      <c r="W166" s="45">
        <v>179396374</v>
      </c>
      <c r="X166" s="45">
        <v>1552149</v>
      </c>
      <c r="Y166" s="45">
        <v>2874691953</v>
      </c>
      <c r="Z166" s="45">
        <v>6912117783</v>
      </c>
      <c r="AA166" s="14" t="s">
        <v>101</v>
      </c>
      <c r="AB166" t="b">
        <f t="shared" si="2"/>
        <v>1</v>
      </c>
    </row>
    <row r="167" spans="1:28">
      <c r="A167" t="s">
        <v>46</v>
      </c>
      <c r="B167" s="48" t="s">
        <v>47</v>
      </c>
      <c r="C167" s="45">
        <v>10128518800</v>
      </c>
      <c r="D167" s="45">
        <v>44217</v>
      </c>
      <c r="E167" s="45">
        <v>3262957063</v>
      </c>
      <c r="F167" s="45">
        <v>162652474</v>
      </c>
      <c r="G167" s="45">
        <v>5089</v>
      </c>
      <c r="H167" s="45">
        <v>1298</v>
      </c>
      <c r="I167" s="45">
        <v>316768036</v>
      </c>
      <c r="J167" s="45">
        <v>7575658</v>
      </c>
      <c r="K167" s="45">
        <v>105784685</v>
      </c>
      <c r="L167" s="45">
        <v>516791200</v>
      </c>
      <c r="M167" s="45">
        <v>28354800</v>
      </c>
      <c r="N167" s="45">
        <v>25887596</v>
      </c>
      <c r="O167" s="45">
        <v>77388847</v>
      </c>
      <c r="P167" s="45">
        <v>134005940</v>
      </c>
      <c r="Q167" s="45">
        <v>4638166299</v>
      </c>
      <c r="R167" s="45">
        <v>3411374</v>
      </c>
      <c r="S167" s="45">
        <v>593745</v>
      </c>
      <c r="T167" s="45">
        <v>544983960</v>
      </c>
      <c r="U167" s="45">
        <v>485603040</v>
      </c>
      <c r="V167" s="45">
        <v>176845975</v>
      </c>
      <c r="W167" s="45">
        <v>83024848</v>
      </c>
      <c r="X167" s="45">
        <v>868659</v>
      </c>
      <c r="Y167" s="45">
        <v>1295331601</v>
      </c>
      <c r="Z167" s="45">
        <v>3342834698</v>
      </c>
      <c r="AA167" s="14" t="s">
        <v>47</v>
      </c>
      <c r="AB167" t="b">
        <f t="shared" si="2"/>
        <v>1</v>
      </c>
    </row>
    <row r="168" spans="1:28">
      <c r="A168" t="s">
        <v>528</v>
      </c>
      <c r="B168" s="48" t="s">
        <v>529</v>
      </c>
      <c r="C168" s="45">
        <v>686189100</v>
      </c>
      <c r="D168" s="45">
        <v>3363</v>
      </c>
      <c r="E168" s="45">
        <v>230899877</v>
      </c>
      <c r="F168" s="45">
        <v>4160035</v>
      </c>
      <c r="G168" s="45">
        <v>220</v>
      </c>
      <c r="H168" s="45">
        <v>30</v>
      </c>
      <c r="I168" s="45">
        <v>11254275</v>
      </c>
      <c r="J168" s="45">
        <v>91561</v>
      </c>
      <c r="K168" s="45">
        <v>2013859</v>
      </c>
      <c r="L168" s="45">
        <v>38084900</v>
      </c>
      <c r="M168" s="45">
        <v>737000</v>
      </c>
      <c r="N168" s="45">
        <v>2739960</v>
      </c>
      <c r="O168" s="45">
        <v>6166418</v>
      </c>
      <c r="P168" s="45">
        <v>3755445</v>
      </c>
      <c r="Q168" s="45">
        <v>299903330</v>
      </c>
      <c r="R168" s="45">
        <v>0</v>
      </c>
      <c r="S168" s="45">
        <v>0</v>
      </c>
      <c r="T168" s="45">
        <v>38813824</v>
      </c>
      <c r="U168" s="45">
        <v>36443435</v>
      </c>
      <c r="V168" s="45">
        <v>6104227</v>
      </c>
      <c r="W168" s="45">
        <v>4950983</v>
      </c>
      <c r="X168" s="45">
        <v>53059</v>
      </c>
      <c r="Y168" s="45">
        <v>86365528</v>
      </c>
      <c r="Z168" s="45">
        <v>213537802</v>
      </c>
      <c r="AA168" s="14" t="s">
        <v>529</v>
      </c>
      <c r="AB168" t="b">
        <f t="shared" si="2"/>
        <v>1</v>
      </c>
    </row>
    <row r="169" spans="1:28">
      <c r="A169" t="s">
        <v>166</v>
      </c>
      <c r="B169" s="48" t="s">
        <v>167</v>
      </c>
      <c r="C169" s="45">
        <v>3110539900</v>
      </c>
      <c r="D169" s="45">
        <v>15252</v>
      </c>
      <c r="E169" s="45">
        <v>1017100968</v>
      </c>
      <c r="F169" s="45">
        <v>24786900</v>
      </c>
      <c r="G169" s="45">
        <v>952</v>
      </c>
      <c r="H169" s="45">
        <v>190</v>
      </c>
      <c r="I169" s="45">
        <v>78228862</v>
      </c>
      <c r="J169" s="45">
        <v>573088</v>
      </c>
      <c r="K169" s="45">
        <v>27293403</v>
      </c>
      <c r="L169" s="45">
        <v>170830000</v>
      </c>
      <c r="M169" s="45">
        <v>5937400</v>
      </c>
      <c r="N169" s="45">
        <v>8998281</v>
      </c>
      <c r="O169" s="45">
        <v>28513241</v>
      </c>
      <c r="P169" s="45">
        <v>33381560</v>
      </c>
      <c r="Q169" s="45">
        <v>1395643703</v>
      </c>
      <c r="R169" s="45">
        <v>271242</v>
      </c>
      <c r="S169" s="45">
        <v>165003</v>
      </c>
      <c r="T169" s="45">
        <v>176724578</v>
      </c>
      <c r="U169" s="45">
        <v>162625340</v>
      </c>
      <c r="V169" s="45">
        <v>38466948</v>
      </c>
      <c r="W169" s="45">
        <v>30073351</v>
      </c>
      <c r="X169" s="45">
        <v>205776</v>
      </c>
      <c r="Y169" s="45">
        <v>408532238</v>
      </c>
      <c r="Z169" s="45">
        <v>987111465</v>
      </c>
      <c r="AA169" s="14" t="s">
        <v>167</v>
      </c>
      <c r="AB169" t="b">
        <f t="shared" si="2"/>
        <v>1</v>
      </c>
    </row>
    <row r="170" spans="1:28">
      <c r="A170" t="s">
        <v>24</v>
      </c>
      <c r="B170" s="48" t="s">
        <v>25</v>
      </c>
      <c r="C170" s="45">
        <v>1962232100</v>
      </c>
      <c r="D170" s="45">
        <v>6696</v>
      </c>
      <c r="E170" s="45">
        <v>628813199</v>
      </c>
      <c r="F170" s="45">
        <v>53701083</v>
      </c>
      <c r="G170" s="45">
        <v>1483</v>
      </c>
      <c r="H170" s="45">
        <v>454</v>
      </c>
      <c r="I170" s="45">
        <v>37633372</v>
      </c>
      <c r="J170" s="45">
        <v>772781</v>
      </c>
      <c r="K170" s="45">
        <v>17296078</v>
      </c>
      <c r="L170" s="45">
        <v>106004200</v>
      </c>
      <c r="M170" s="45">
        <v>3330500</v>
      </c>
      <c r="N170" s="45">
        <v>3130181</v>
      </c>
      <c r="O170" s="45">
        <v>15907222</v>
      </c>
      <c r="P170" s="45">
        <v>17045864</v>
      </c>
      <c r="Q170" s="45">
        <v>883634480</v>
      </c>
      <c r="R170" s="45">
        <v>303640</v>
      </c>
      <c r="S170" s="45">
        <v>35569</v>
      </c>
      <c r="T170" s="45">
        <v>109311251</v>
      </c>
      <c r="U170" s="45">
        <v>92509688</v>
      </c>
      <c r="V170" s="45">
        <v>38395014</v>
      </c>
      <c r="W170" s="45">
        <v>15100679</v>
      </c>
      <c r="X170" s="45">
        <v>150789</v>
      </c>
      <c r="Y170" s="45">
        <v>255806630</v>
      </c>
      <c r="Z170" s="45">
        <v>627827850</v>
      </c>
      <c r="AA170" s="14" t="s">
        <v>25</v>
      </c>
      <c r="AB170" t="b">
        <f t="shared" si="2"/>
        <v>1</v>
      </c>
    </row>
    <row r="171" spans="1:28">
      <c r="A171" t="s">
        <v>70</v>
      </c>
      <c r="B171" s="48" t="s">
        <v>71</v>
      </c>
      <c r="C171" s="45">
        <v>9590347200</v>
      </c>
      <c r="D171" s="45">
        <v>39988</v>
      </c>
      <c r="E171" s="45">
        <v>3032921139</v>
      </c>
      <c r="F171" s="45">
        <v>174166634</v>
      </c>
      <c r="G171" s="45">
        <v>4823</v>
      </c>
      <c r="H171" s="45">
        <v>1421</v>
      </c>
      <c r="I171" s="45">
        <v>265189644</v>
      </c>
      <c r="J171" s="45">
        <v>2239335</v>
      </c>
      <c r="K171" s="45">
        <v>69849170</v>
      </c>
      <c r="L171" s="45">
        <v>509046200</v>
      </c>
      <c r="M171" s="45">
        <v>13627000</v>
      </c>
      <c r="N171" s="45">
        <v>24518919</v>
      </c>
      <c r="O171" s="45">
        <v>80396505</v>
      </c>
      <c r="P171" s="45">
        <v>67700910</v>
      </c>
      <c r="Q171" s="45">
        <v>4239655456</v>
      </c>
      <c r="R171" s="45">
        <v>1591667</v>
      </c>
      <c r="S171" s="45">
        <v>183681</v>
      </c>
      <c r="T171" s="45">
        <v>522518263</v>
      </c>
      <c r="U171" s="45">
        <v>451933323</v>
      </c>
      <c r="V171" s="45">
        <v>135729921</v>
      </c>
      <c r="W171" s="45">
        <v>73986099</v>
      </c>
      <c r="X171" s="45">
        <v>837726</v>
      </c>
      <c r="Y171" s="45">
        <v>1186780680</v>
      </c>
      <c r="Z171" s="45">
        <v>3052874776</v>
      </c>
      <c r="AA171" s="14" t="s">
        <v>71</v>
      </c>
      <c r="AB171" t="b">
        <f t="shared" si="2"/>
        <v>1</v>
      </c>
    </row>
    <row r="172" spans="1:28">
      <c r="A172" t="s">
        <v>50</v>
      </c>
      <c r="B172" s="48" t="s">
        <v>51</v>
      </c>
      <c r="C172" s="45">
        <v>4881198300</v>
      </c>
      <c r="D172" s="45">
        <v>19816</v>
      </c>
      <c r="E172" s="45">
        <v>1558429514</v>
      </c>
      <c r="F172" s="45">
        <v>94063101</v>
      </c>
      <c r="G172" s="45">
        <v>2857</v>
      </c>
      <c r="H172" s="45">
        <v>740</v>
      </c>
      <c r="I172" s="45">
        <v>111044874</v>
      </c>
      <c r="J172" s="45">
        <v>2242171</v>
      </c>
      <c r="K172" s="45">
        <v>38590414</v>
      </c>
      <c r="L172" s="45">
        <v>255120000</v>
      </c>
      <c r="M172" s="45">
        <v>12228500</v>
      </c>
      <c r="N172" s="45">
        <v>9566429</v>
      </c>
      <c r="O172" s="45">
        <v>29904237</v>
      </c>
      <c r="P172" s="45">
        <v>62724716</v>
      </c>
      <c r="Q172" s="45">
        <v>2173913956</v>
      </c>
      <c r="R172" s="45">
        <v>802521</v>
      </c>
      <c r="S172" s="45">
        <v>186375</v>
      </c>
      <c r="T172" s="45">
        <v>267261135</v>
      </c>
      <c r="U172" s="45">
        <v>231892725</v>
      </c>
      <c r="V172" s="45">
        <v>89426555</v>
      </c>
      <c r="W172" s="45">
        <v>31670343</v>
      </c>
      <c r="X172" s="45">
        <v>387932</v>
      </c>
      <c r="Y172" s="45">
        <v>621627586</v>
      </c>
      <c r="Z172" s="45">
        <v>1552286370</v>
      </c>
      <c r="AA172" s="14" t="s">
        <v>51</v>
      </c>
      <c r="AB172" t="b">
        <f t="shared" si="2"/>
        <v>1</v>
      </c>
    </row>
    <row r="173" spans="1:28">
      <c r="A173" t="s">
        <v>124</v>
      </c>
      <c r="B173" s="48" t="s">
        <v>125</v>
      </c>
      <c r="C173" s="45">
        <v>4870251800</v>
      </c>
      <c r="D173" s="45">
        <v>22301</v>
      </c>
      <c r="E173" s="45">
        <v>1580152732</v>
      </c>
      <c r="F173" s="45">
        <v>53338455</v>
      </c>
      <c r="G173" s="45">
        <v>1936</v>
      </c>
      <c r="H173" s="45">
        <v>403</v>
      </c>
      <c r="I173" s="45">
        <v>123434865</v>
      </c>
      <c r="J173" s="45">
        <v>947753</v>
      </c>
      <c r="K173" s="45">
        <v>40672925</v>
      </c>
      <c r="L173" s="45">
        <v>275012100</v>
      </c>
      <c r="M173" s="45">
        <v>7967200</v>
      </c>
      <c r="N173" s="45">
        <v>15113319</v>
      </c>
      <c r="O173" s="45">
        <v>39568793</v>
      </c>
      <c r="P173" s="45">
        <v>44547921</v>
      </c>
      <c r="Q173" s="45">
        <v>2180756063</v>
      </c>
      <c r="R173" s="45">
        <v>531849</v>
      </c>
      <c r="S173" s="45">
        <v>42370</v>
      </c>
      <c r="T173" s="45">
        <v>282912779</v>
      </c>
      <c r="U173" s="45">
        <v>254756261</v>
      </c>
      <c r="V173" s="45">
        <v>55698891</v>
      </c>
      <c r="W173" s="45">
        <v>43502976</v>
      </c>
      <c r="X173" s="45">
        <v>450423</v>
      </c>
      <c r="Y173" s="45">
        <v>637895549</v>
      </c>
      <c r="Z173" s="45">
        <v>1542860514</v>
      </c>
      <c r="AA173" s="14" t="s">
        <v>125</v>
      </c>
      <c r="AB173" t="b">
        <f t="shared" si="2"/>
        <v>1</v>
      </c>
    </row>
    <row r="174" spans="1:28">
      <c r="A174" t="s">
        <v>470</v>
      </c>
      <c r="B174" s="48" t="s">
        <v>471</v>
      </c>
      <c r="C174" s="45">
        <v>975937100</v>
      </c>
      <c r="D174" s="45">
        <v>4704</v>
      </c>
      <c r="E174" s="45">
        <v>331520688</v>
      </c>
      <c r="F174" s="45">
        <v>8038488</v>
      </c>
      <c r="G174" s="45">
        <v>352</v>
      </c>
      <c r="H174" s="45">
        <v>64</v>
      </c>
      <c r="I174" s="45">
        <v>14746855</v>
      </c>
      <c r="J174" s="45">
        <v>187549</v>
      </c>
      <c r="K174" s="45">
        <v>7357077</v>
      </c>
      <c r="L174" s="45">
        <v>53718700</v>
      </c>
      <c r="M174" s="45">
        <v>2025200</v>
      </c>
      <c r="N174" s="45">
        <v>3212839</v>
      </c>
      <c r="O174" s="45">
        <v>9434607</v>
      </c>
      <c r="P174" s="45">
        <v>11868570</v>
      </c>
      <c r="Q174" s="45">
        <v>442110573</v>
      </c>
      <c r="R174" s="45">
        <v>18886</v>
      </c>
      <c r="S174" s="45">
        <v>14246</v>
      </c>
      <c r="T174" s="45">
        <v>55725650</v>
      </c>
      <c r="U174" s="45">
        <v>52631941</v>
      </c>
      <c r="V174" s="45">
        <v>12440840</v>
      </c>
      <c r="W174" s="45">
        <v>7805760</v>
      </c>
      <c r="X174" s="45">
        <v>68259</v>
      </c>
      <c r="Y174" s="45">
        <v>128705582</v>
      </c>
      <c r="Z174" s="45">
        <v>313404991</v>
      </c>
      <c r="AA174" s="14" t="s">
        <v>471</v>
      </c>
      <c r="AB174" t="b">
        <f t="shared" si="2"/>
        <v>1</v>
      </c>
    </row>
    <row r="175" spans="1:28">
      <c r="A175" t="s">
        <v>178</v>
      </c>
      <c r="B175" s="48" t="s">
        <v>179</v>
      </c>
      <c r="C175" s="45">
        <v>2188460500</v>
      </c>
      <c r="D175" s="45">
        <v>10132</v>
      </c>
      <c r="E175" s="45">
        <v>729802435</v>
      </c>
      <c r="F175" s="45">
        <v>18919435</v>
      </c>
      <c r="G175" s="45">
        <v>842</v>
      </c>
      <c r="H175" s="45">
        <v>141</v>
      </c>
      <c r="I175" s="45">
        <v>36935637</v>
      </c>
      <c r="J175" s="45">
        <v>331582</v>
      </c>
      <c r="K175" s="45">
        <v>15827763</v>
      </c>
      <c r="L175" s="45">
        <v>118594300</v>
      </c>
      <c r="M175" s="45">
        <v>2889600</v>
      </c>
      <c r="N175" s="45">
        <v>6004146</v>
      </c>
      <c r="O175" s="45">
        <v>19019485</v>
      </c>
      <c r="P175" s="45">
        <v>16330245</v>
      </c>
      <c r="Q175" s="45">
        <v>964654628</v>
      </c>
      <c r="R175" s="45">
        <v>88721</v>
      </c>
      <c r="S175" s="45">
        <v>61539</v>
      </c>
      <c r="T175" s="45">
        <v>121465109</v>
      </c>
      <c r="U175" s="45">
        <v>109135598</v>
      </c>
      <c r="V175" s="45">
        <v>25877136</v>
      </c>
      <c r="W175" s="45">
        <v>18085869</v>
      </c>
      <c r="X175" s="45">
        <v>101617</v>
      </c>
      <c r="Y175" s="45">
        <v>274815589</v>
      </c>
      <c r="Z175" s="45">
        <v>689839039</v>
      </c>
      <c r="AA175" s="14" t="s">
        <v>179</v>
      </c>
      <c r="AB175" t="b">
        <f t="shared" si="2"/>
        <v>1</v>
      </c>
    </row>
    <row r="176" spans="1:28">
      <c r="A176" t="s">
        <v>450</v>
      </c>
      <c r="B176" s="48" t="s">
        <v>451</v>
      </c>
      <c r="C176" s="45">
        <v>1030829900</v>
      </c>
      <c r="D176" s="45">
        <v>5241</v>
      </c>
      <c r="E176" s="45">
        <v>345562025</v>
      </c>
      <c r="F176" s="45">
        <v>8680591</v>
      </c>
      <c r="G176" s="45">
        <v>319</v>
      </c>
      <c r="H176" s="45">
        <v>68</v>
      </c>
      <c r="I176" s="45">
        <v>21422012</v>
      </c>
      <c r="J176" s="45">
        <v>325893</v>
      </c>
      <c r="K176" s="45">
        <v>10405811</v>
      </c>
      <c r="L176" s="45">
        <v>56244700</v>
      </c>
      <c r="M176" s="45">
        <v>1683400</v>
      </c>
      <c r="N176" s="45">
        <v>4115069</v>
      </c>
      <c r="O176" s="45">
        <v>9068162</v>
      </c>
      <c r="P176" s="45">
        <v>8112685</v>
      </c>
      <c r="Q176" s="45">
        <v>465620348</v>
      </c>
      <c r="R176" s="45">
        <v>155678</v>
      </c>
      <c r="S176" s="45">
        <v>28089</v>
      </c>
      <c r="T176" s="45">
        <v>57900681</v>
      </c>
      <c r="U176" s="45">
        <v>54694170</v>
      </c>
      <c r="V176" s="45">
        <v>12837591</v>
      </c>
      <c r="W176" s="45">
        <v>10659772</v>
      </c>
      <c r="X176" s="45">
        <v>84908</v>
      </c>
      <c r="Y176" s="45">
        <v>136360889</v>
      </c>
      <c r="Z176" s="45">
        <v>329259459</v>
      </c>
      <c r="AA176" s="14" t="s">
        <v>451</v>
      </c>
      <c r="AB176" t="b">
        <f t="shared" si="2"/>
        <v>1</v>
      </c>
    </row>
    <row r="177" spans="1:28">
      <c r="A177" t="s">
        <v>276</v>
      </c>
      <c r="B177" s="48" t="s">
        <v>277</v>
      </c>
      <c r="C177" s="45">
        <v>2769449600</v>
      </c>
      <c r="D177" s="45">
        <v>11986</v>
      </c>
      <c r="E177" s="45">
        <v>909274970</v>
      </c>
      <c r="F177" s="45">
        <v>42956474</v>
      </c>
      <c r="G177" s="45">
        <v>1449</v>
      </c>
      <c r="H177" s="45">
        <v>363</v>
      </c>
      <c r="I177" s="45">
        <v>81710557</v>
      </c>
      <c r="J177" s="45">
        <v>2005192</v>
      </c>
      <c r="K177" s="45">
        <v>34984525</v>
      </c>
      <c r="L177" s="45">
        <v>142071900</v>
      </c>
      <c r="M177" s="45">
        <v>8213500</v>
      </c>
      <c r="N177" s="45">
        <v>8283179</v>
      </c>
      <c r="O177" s="45">
        <v>26357052</v>
      </c>
      <c r="P177" s="45">
        <v>33784514</v>
      </c>
      <c r="Q177" s="45">
        <v>1289641863</v>
      </c>
      <c r="R177" s="45">
        <v>1324819</v>
      </c>
      <c r="S177" s="45">
        <v>390814</v>
      </c>
      <c r="T177" s="45">
        <v>150254902</v>
      </c>
      <c r="U177" s="45">
        <v>135511857</v>
      </c>
      <c r="V177" s="45">
        <v>45183079</v>
      </c>
      <c r="W177" s="45">
        <v>27629449</v>
      </c>
      <c r="X177" s="45">
        <v>252254</v>
      </c>
      <c r="Y177" s="45">
        <v>360547174</v>
      </c>
      <c r="Z177" s="45">
        <v>929094689</v>
      </c>
      <c r="AA177" s="14" t="s">
        <v>277</v>
      </c>
      <c r="AB177" t="b">
        <f t="shared" si="2"/>
        <v>1</v>
      </c>
    </row>
    <row r="178" spans="1:28">
      <c r="A178" t="s">
        <v>220</v>
      </c>
      <c r="B178" s="48" t="s">
        <v>221</v>
      </c>
      <c r="C178" s="45">
        <v>2033227800</v>
      </c>
      <c r="D178" s="45">
        <v>9564</v>
      </c>
      <c r="E178" s="45">
        <v>653503804</v>
      </c>
      <c r="F178" s="45">
        <v>22896789</v>
      </c>
      <c r="G178" s="45">
        <v>823</v>
      </c>
      <c r="H178" s="45">
        <v>177</v>
      </c>
      <c r="I178" s="45">
        <v>52308935</v>
      </c>
      <c r="J178" s="45">
        <v>761460</v>
      </c>
      <c r="K178" s="45">
        <v>18267055</v>
      </c>
      <c r="L178" s="45">
        <v>112081800</v>
      </c>
      <c r="M178" s="45">
        <v>3791800</v>
      </c>
      <c r="N178" s="45">
        <v>5094418</v>
      </c>
      <c r="O178" s="45">
        <v>16021676</v>
      </c>
      <c r="P178" s="45">
        <v>22173550</v>
      </c>
      <c r="Q178" s="45">
        <v>906901287</v>
      </c>
      <c r="R178" s="45">
        <v>175260</v>
      </c>
      <c r="S178" s="45">
        <v>100312</v>
      </c>
      <c r="T178" s="45">
        <v>115836194</v>
      </c>
      <c r="U178" s="45">
        <v>103394430</v>
      </c>
      <c r="V178" s="45">
        <v>24020911</v>
      </c>
      <c r="W178" s="45">
        <v>20292821</v>
      </c>
      <c r="X178" s="45">
        <v>137848</v>
      </c>
      <c r="Y178" s="45">
        <v>263957776</v>
      </c>
      <c r="Z178" s="45">
        <v>642943511</v>
      </c>
      <c r="AA178" s="14" t="s">
        <v>221</v>
      </c>
      <c r="AB178" t="b">
        <f t="shared" si="2"/>
        <v>1</v>
      </c>
    </row>
    <row r="179" spans="1:28">
      <c r="A179" t="s">
        <v>168</v>
      </c>
      <c r="B179" s="48" t="s">
        <v>169</v>
      </c>
      <c r="C179" s="45">
        <v>4892269300</v>
      </c>
      <c r="D179" s="45">
        <v>20534</v>
      </c>
      <c r="E179" s="45">
        <v>1584078092</v>
      </c>
      <c r="F179" s="45">
        <v>76943023</v>
      </c>
      <c r="G179" s="45">
        <v>2374</v>
      </c>
      <c r="H179" s="45">
        <v>626</v>
      </c>
      <c r="I179" s="45">
        <v>114600002</v>
      </c>
      <c r="J179" s="45">
        <v>826733</v>
      </c>
      <c r="K179" s="45">
        <v>39662341</v>
      </c>
      <c r="L179" s="45">
        <v>263860900</v>
      </c>
      <c r="M179" s="45">
        <v>5631100</v>
      </c>
      <c r="N179" s="45">
        <v>11058874</v>
      </c>
      <c r="O179" s="45">
        <v>36728230</v>
      </c>
      <c r="P179" s="45">
        <v>35375774</v>
      </c>
      <c r="Q179" s="45">
        <v>2168765069</v>
      </c>
      <c r="R179" s="45">
        <v>787380</v>
      </c>
      <c r="S179" s="45">
        <v>169284</v>
      </c>
      <c r="T179" s="45">
        <v>269447189</v>
      </c>
      <c r="U179" s="45">
        <v>240997472</v>
      </c>
      <c r="V179" s="45">
        <v>62964354</v>
      </c>
      <c r="W179" s="45">
        <v>43822439</v>
      </c>
      <c r="X179" s="45">
        <v>338285</v>
      </c>
      <c r="Y179" s="45">
        <v>618526403</v>
      </c>
      <c r="Z179" s="45">
        <v>1550238666</v>
      </c>
      <c r="AA179" s="14" t="s">
        <v>169</v>
      </c>
      <c r="AB179" t="b">
        <f t="shared" si="2"/>
        <v>1</v>
      </c>
    </row>
    <row r="180" spans="1:28">
      <c r="A180" t="s">
        <v>474</v>
      </c>
      <c r="B180" s="48" t="s">
        <v>475</v>
      </c>
      <c r="C180" s="45">
        <v>1816647400</v>
      </c>
      <c r="D180" s="45">
        <v>9005</v>
      </c>
      <c r="E180" s="45">
        <v>600688225</v>
      </c>
      <c r="F180" s="45">
        <v>11167892</v>
      </c>
      <c r="G180" s="45">
        <v>459</v>
      </c>
      <c r="H180" s="45">
        <v>82</v>
      </c>
      <c r="I180" s="45">
        <v>30641624</v>
      </c>
      <c r="J180" s="45">
        <v>438110</v>
      </c>
      <c r="K180" s="45">
        <v>12794637</v>
      </c>
      <c r="L180" s="45">
        <v>99962800</v>
      </c>
      <c r="M180" s="45">
        <v>3827700</v>
      </c>
      <c r="N180" s="45">
        <v>6699404</v>
      </c>
      <c r="O180" s="45">
        <v>15994969</v>
      </c>
      <c r="P180" s="45">
        <v>21514111</v>
      </c>
      <c r="Q180" s="45">
        <v>803729472</v>
      </c>
      <c r="R180" s="45">
        <v>37715</v>
      </c>
      <c r="S180" s="45">
        <v>36170</v>
      </c>
      <c r="T180" s="45">
        <v>103756566</v>
      </c>
      <c r="U180" s="45">
        <v>98448597</v>
      </c>
      <c r="V180" s="45">
        <v>20042631</v>
      </c>
      <c r="W180" s="45">
        <v>16110886</v>
      </c>
      <c r="X180" s="45">
        <v>153529</v>
      </c>
      <c r="Y180" s="45">
        <v>238586094</v>
      </c>
      <c r="Z180" s="45">
        <v>565143378</v>
      </c>
      <c r="AA180" s="14" t="s">
        <v>475</v>
      </c>
      <c r="AB180" t="b">
        <f t="shared" si="2"/>
        <v>1</v>
      </c>
    </row>
    <row r="181" spans="1:28">
      <c r="A181" t="s">
        <v>72</v>
      </c>
      <c r="B181" s="48" t="s">
        <v>73</v>
      </c>
      <c r="C181" s="45">
        <v>2075606800</v>
      </c>
      <c r="D181" s="45">
        <v>8980</v>
      </c>
      <c r="E181" s="45">
        <v>673516302</v>
      </c>
      <c r="F181" s="45">
        <v>24465624</v>
      </c>
      <c r="G181" s="45">
        <v>839</v>
      </c>
      <c r="H181" s="45">
        <v>186</v>
      </c>
      <c r="I181" s="45">
        <v>30700343</v>
      </c>
      <c r="J181" s="45">
        <v>321671</v>
      </c>
      <c r="K181" s="45">
        <v>15395079</v>
      </c>
      <c r="L181" s="45">
        <v>107444400</v>
      </c>
      <c r="M181" s="45">
        <v>1619300</v>
      </c>
      <c r="N181" s="45">
        <v>5801212</v>
      </c>
      <c r="O181" s="45">
        <v>13587228</v>
      </c>
      <c r="P181" s="45">
        <v>7878188</v>
      </c>
      <c r="Q181" s="45">
        <v>880729347</v>
      </c>
      <c r="R181" s="45">
        <v>247762</v>
      </c>
      <c r="S181" s="45">
        <v>45878</v>
      </c>
      <c r="T181" s="45">
        <v>109031689</v>
      </c>
      <c r="U181" s="45">
        <v>95810762</v>
      </c>
      <c r="V181" s="45">
        <v>27666208</v>
      </c>
      <c r="W181" s="45">
        <v>12664945</v>
      </c>
      <c r="X181" s="45">
        <v>135831</v>
      </c>
      <c r="Y181" s="45">
        <v>245603075</v>
      </c>
      <c r="Z181" s="45">
        <v>635126272</v>
      </c>
      <c r="AA181" s="14" t="s">
        <v>73</v>
      </c>
      <c r="AB181" t="b">
        <f t="shared" si="2"/>
        <v>1</v>
      </c>
    </row>
    <row r="182" spans="1:28">
      <c r="A182" t="s">
        <v>562</v>
      </c>
      <c r="B182" s="48" t="s">
        <v>563</v>
      </c>
      <c r="C182" s="45">
        <v>1023127300</v>
      </c>
      <c r="D182" s="45">
        <v>5165</v>
      </c>
      <c r="E182" s="45">
        <v>336322787</v>
      </c>
      <c r="F182" s="45">
        <v>7454887</v>
      </c>
      <c r="G182" s="45">
        <v>378</v>
      </c>
      <c r="H182" s="45">
        <v>46</v>
      </c>
      <c r="I182" s="45">
        <v>16853136</v>
      </c>
      <c r="J182" s="45">
        <v>234359</v>
      </c>
      <c r="K182" s="45">
        <v>4458956</v>
      </c>
      <c r="L182" s="45">
        <v>52518900</v>
      </c>
      <c r="M182" s="45">
        <v>2265100</v>
      </c>
      <c r="N182" s="45">
        <v>5148340</v>
      </c>
      <c r="O182" s="45">
        <v>10594878</v>
      </c>
      <c r="P182" s="45">
        <v>14901790</v>
      </c>
      <c r="Q182" s="45">
        <v>450753133</v>
      </c>
      <c r="R182" s="45">
        <v>12184</v>
      </c>
      <c r="S182" s="45">
        <v>0</v>
      </c>
      <c r="T182" s="45">
        <v>54766896</v>
      </c>
      <c r="U182" s="45">
        <v>49508147</v>
      </c>
      <c r="V182" s="45">
        <v>7832105</v>
      </c>
      <c r="W182" s="45">
        <v>5687678</v>
      </c>
      <c r="X182" s="45">
        <v>42308</v>
      </c>
      <c r="Y182" s="45">
        <v>117849318</v>
      </c>
      <c r="Z182" s="45">
        <v>332903815</v>
      </c>
      <c r="AA182" s="14" t="s">
        <v>563</v>
      </c>
      <c r="AB182" t="b">
        <f t="shared" si="2"/>
        <v>1</v>
      </c>
    </row>
    <row r="183" spans="1:28">
      <c r="A183" t="s">
        <v>268</v>
      </c>
      <c r="B183" s="48" t="s">
        <v>269</v>
      </c>
      <c r="C183" s="45">
        <v>7252294600</v>
      </c>
      <c r="D183" s="45">
        <v>25781</v>
      </c>
      <c r="E183" s="45">
        <v>2236506031</v>
      </c>
      <c r="F183" s="45">
        <v>221347938</v>
      </c>
      <c r="G183" s="45">
        <v>5178</v>
      </c>
      <c r="H183" s="45">
        <v>1882</v>
      </c>
      <c r="I183" s="45">
        <v>184414748</v>
      </c>
      <c r="J183" s="45">
        <v>2072328</v>
      </c>
      <c r="K183" s="45">
        <v>51772534</v>
      </c>
      <c r="L183" s="45">
        <v>384798800</v>
      </c>
      <c r="M183" s="45">
        <v>10310800</v>
      </c>
      <c r="N183" s="45">
        <v>13009605</v>
      </c>
      <c r="O183" s="45">
        <v>49580817</v>
      </c>
      <c r="P183" s="45">
        <v>59393020</v>
      </c>
      <c r="Q183" s="45">
        <v>3213206621</v>
      </c>
      <c r="R183" s="45">
        <v>653364</v>
      </c>
      <c r="S183" s="45">
        <v>337902</v>
      </c>
      <c r="T183" s="45">
        <v>395021650</v>
      </c>
      <c r="U183" s="45">
        <v>323263081</v>
      </c>
      <c r="V183" s="45">
        <v>116155834</v>
      </c>
      <c r="W183" s="45">
        <v>75859291</v>
      </c>
      <c r="X183" s="45">
        <v>724645</v>
      </c>
      <c r="Y183" s="45">
        <v>912015767</v>
      </c>
      <c r="Z183" s="45">
        <v>2301190854</v>
      </c>
      <c r="AA183" s="14" t="s">
        <v>269</v>
      </c>
      <c r="AB183" t="b">
        <f t="shared" si="2"/>
        <v>1</v>
      </c>
    </row>
    <row r="184" spans="1:28">
      <c r="A184" t="s">
        <v>222</v>
      </c>
      <c r="B184" s="48" t="s">
        <v>223</v>
      </c>
      <c r="C184" s="45">
        <v>1071053600</v>
      </c>
      <c r="D184" s="45">
        <v>5095</v>
      </c>
      <c r="E184" s="45">
        <v>331320524</v>
      </c>
      <c r="F184" s="45">
        <v>14163653</v>
      </c>
      <c r="G184" s="45">
        <v>483</v>
      </c>
      <c r="H184" s="45">
        <v>103</v>
      </c>
      <c r="I184" s="45">
        <v>16560782</v>
      </c>
      <c r="J184" s="45">
        <v>256200</v>
      </c>
      <c r="K184" s="45">
        <v>8032014</v>
      </c>
      <c r="L184" s="45">
        <v>57740500</v>
      </c>
      <c r="M184" s="45">
        <v>1752100</v>
      </c>
      <c r="N184" s="45">
        <v>3416997</v>
      </c>
      <c r="O184" s="45">
        <v>9192351</v>
      </c>
      <c r="P184" s="45">
        <v>12486031</v>
      </c>
      <c r="Q184" s="45">
        <v>454921152</v>
      </c>
      <c r="R184" s="45">
        <v>68120</v>
      </c>
      <c r="S184" s="45">
        <v>49942</v>
      </c>
      <c r="T184" s="45">
        <v>59475239</v>
      </c>
      <c r="U184" s="45">
        <v>49966243</v>
      </c>
      <c r="V184" s="45">
        <v>13885152</v>
      </c>
      <c r="W184" s="45">
        <v>7545485</v>
      </c>
      <c r="X184" s="45">
        <v>58072</v>
      </c>
      <c r="Y184" s="45">
        <v>131048253</v>
      </c>
      <c r="Z184" s="45">
        <v>323872899</v>
      </c>
      <c r="AA184" s="14" t="s">
        <v>223</v>
      </c>
      <c r="AB184" t="b">
        <f t="shared" si="2"/>
        <v>1</v>
      </c>
    </row>
    <row r="185" spans="1:28">
      <c r="A185" t="s">
        <v>570</v>
      </c>
      <c r="B185" s="48" t="s">
        <v>571</v>
      </c>
      <c r="C185" s="45">
        <v>7491986500</v>
      </c>
      <c r="D185" s="45">
        <v>32089</v>
      </c>
      <c r="E185" s="45">
        <v>2429576961</v>
      </c>
      <c r="F185" s="45">
        <v>93420620</v>
      </c>
      <c r="G185" s="45">
        <v>3597</v>
      </c>
      <c r="H185" s="45">
        <v>739</v>
      </c>
      <c r="I185" s="45">
        <v>117894382</v>
      </c>
      <c r="J185" s="45">
        <v>1938342</v>
      </c>
      <c r="K185" s="45">
        <v>57527235</v>
      </c>
      <c r="L185" s="45">
        <v>413013300</v>
      </c>
      <c r="M185" s="45">
        <v>7572100</v>
      </c>
      <c r="N185" s="45">
        <v>23374364</v>
      </c>
      <c r="O185" s="45">
        <v>56918288</v>
      </c>
      <c r="P185" s="45">
        <v>40719114</v>
      </c>
      <c r="Q185" s="45">
        <v>3241954706</v>
      </c>
      <c r="R185" s="45">
        <v>384265</v>
      </c>
      <c r="S185" s="45">
        <v>62464</v>
      </c>
      <c r="T185" s="45">
        <v>420509221</v>
      </c>
      <c r="U185" s="45">
        <v>368846206</v>
      </c>
      <c r="V185" s="45">
        <v>87170549</v>
      </c>
      <c r="W185" s="45">
        <v>56355396</v>
      </c>
      <c r="X185" s="45">
        <v>524895</v>
      </c>
      <c r="Y185" s="45">
        <v>933852996</v>
      </c>
      <c r="Z185" s="45">
        <v>2308101710</v>
      </c>
      <c r="AA185" s="14" t="s">
        <v>571</v>
      </c>
      <c r="AB185" t="b">
        <f t="shared" si="2"/>
        <v>1</v>
      </c>
    </row>
    <row r="186" spans="1:28">
      <c r="A186" t="s">
        <v>504</v>
      </c>
      <c r="B186" s="48" t="s">
        <v>505</v>
      </c>
      <c r="C186" s="45">
        <v>854560800</v>
      </c>
      <c r="D186" s="45">
        <v>4408</v>
      </c>
      <c r="E186" s="45">
        <v>291949992</v>
      </c>
      <c r="F186" s="45">
        <v>5772979</v>
      </c>
      <c r="G186" s="45">
        <v>284</v>
      </c>
      <c r="H186" s="45">
        <v>43</v>
      </c>
      <c r="I186" s="45">
        <v>16512281</v>
      </c>
      <c r="J186" s="45">
        <v>461761</v>
      </c>
      <c r="K186" s="45">
        <v>3238357</v>
      </c>
      <c r="L186" s="45">
        <v>44604500</v>
      </c>
      <c r="M186" s="45">
        <v>2352400</v>
      </c>
      <c r="N186" s="45">
        <v>4711545</v>
      </c>
      <c r="O186" s="45">
        <v>8754121</v>
      </c>
      <c r="P186" s="45">
        <v>15367681</v>
      </c>
      <c r="Q186" s="45">
        <v>393725617</v>
      </c>
      <c r="R186" s="45">
        <v>79</v>
      </c>
      <c r="S186" s="45">
        <v>20363</v>
      </c>
      <c r="T186" s="45">
        <v>46940221</v>
      </c>
      <c r="U186" s="45">
        <v>44078814</v>
      </c>
      <c r="V186" s="45">
        <v>8679239</v>
      </c>
      <c r="W186" s="45">
        <v>6309503</v>
      </c>
      <c r="X186" s="45">
        <v>46384</v>
      </c>
      <c r="Y186" s="45">
        <v>106074603</v>
      </c>
      <c r="Z186" s="45">
        <v>287651014</v>
      </c>
      <c r="AA186" s="14" t="s">
        <v>505</v>
      </c>
      <c r="AB186" t="b">
        <f t="shared" si="2"/>
        <v>1</v>
      </c>
    </row>
    <row r="187" spans="1:28">
      <c r="A187" t="s">
        <v>526</v>
      </c>
      <c r="B187" s="48" t="s">
        <v>527</v>
      </c>
      <c r="C187" s="45">
        <v>1094288200</v>
      </c>
      <c r="D187" s="45">
        <v>5272</v>
      </c>
      <c r="E187" s="45">
        <v>365401368</v>
      </c>
      <c r="F187" s="45">
        <v>7776821</v>
      </c>
      <c r="G187" s="45">
        <v>279</v>
      </c>
      <c r="H187" s="45">
        <v>65</v>
      </c>
      <c r="I187" s="45">
        <v>20895049</v>
      </c>
      <c r="J187" s="45">
        <v>329217</v>
      </c>
      <c r="K187" s="45">
        <v>6842001</v>
      </c>
      <c r="L187" s="45">
        <v>60673900</v>
      </c>
      <c r="M187" s="45">
        <v>2278100</v>
      </c>
      <c r="N187" s="45">
        <v>3819578</v>
      </c>
      <c r="O187" s="45">
        <v>9875391</v>
      </c>
      <c r="P187" s="45">
        <v>11345694</v>
      </c>
      <c r="Q187" s="45">
        <v>489237119</v>
      </c>
      <c r="R187" s="45">
        <v>18828</v>
      </c>
      <c r="S187" s="45">
        <v>0</v>
      </c>
      <c r="T187" s="45">
        <v>62935552</v>
      </c>
      <c r="U187" s="45">
        <v>59150362</v>
      </c>
      <c r="V187" s="45">
        <v>11412282</v>
      </c>
      <c r="W187" s="45">
        <v>9287282</v>
      </c>
      <c r="X187" s="45">
        <v>71261</v>
      </c>
      <c r="Y187" s="45">
        <v>142875567</v>
      </c>
      <c r="Z187" s="45">
        <v>346361552</v>
      </c>
      <c r="AA187" s="14" t="s">
        <v>527</v>
      </c>
      <c r="AB187" t="b">
        <f t="shared" si="2"/>
        <v>1</v>
      </c>
    </row>
    <row r="188" spans="1:28">
      <c r="A188" t="s">
        <v>182</v>
      </c>
      <c r="B188" s="48" t="s">
        <v>183</v>
      </c>
      <c r="C188" s="45">
        <v>4610957200</v>
      </c>
      <c r="D188" s="45">
        <v>21443</v>
      </c>
      <c r="E188" s="45">
        <v>1546752822</v>
      </c>
      <c r="F188" s="45">
        <v>52063301</v>
      </c>
      <c r="G188" s="45">
        <v>1920</v>
      </c>
      <c r="H188" s="45">
        <v>445</v>
      </c>
      <c r="I188" s="45">
        <v>105290648</v>
      </c>
      <c r="J188" s="45">
        <v>1676926</v>
      </c>
      <c r="K188" s="45">
        <v>50251103</v>
      </c>
      <c r="L188" s="45">
        <v>249785100</v>
      </c>
      <c r="M188" s="45">
        <v>7329000</v>
      </c>
      <c r="N188" s="45">
        <v>15182373</v>
      </c>
      <c r="O188" s="45">
        <v>40145854</v>
      </c>
      <c r="P188" s="45">
        <v>38356504</v>
      </c>
      <c r="Q188" s="45">
        <v>2106833631</v>
      </c>
      <c r="R188" s="45">
        <v>1088048</v>
      </c>
      <c r="S188" s="45">
        <v>281330</v>
      </c>
      <c r="T188" s="45">
        <v>257049415</v>
      </c>
      <c r="U188" s="45">
        <v>236100014</v>
      </c>
      <c r="V188" s="45">
        <v>72862759</v>
      </c>
      <c r="W188" s="45">
        <v>41209115</v>
      </c>
      <c r="X188" s="45">
        <v>274711</v>
      </c>
      <c r="Y188" s="45">
        <v>608865392</v>
      </c>
      <c r="Z188" s="45">
        <v>1497968239</v>
      </c>
      <c r="AA188" s="14" t="s">
        <v>183</v>
      </c>
      <c r="AB188" t="b">
        <f t="shared" si="2"/>
        <v>1</v>
      </c>
    </row>
    <row r="189" spans="1:28">
      <c r="A189" t="s">
        <v>448</v>
      </c>
      <c r="B189" s="48" t="s">
        <v>449</v>
      </c>
      <c r="C189" s="45">
        <v>1758695400</v>
      </c>
      <c r="D189" s="45">
        <v>8775</v>
      </c>
      <c r="E189" s="45">
        <v>579361014</v>
      </c>
      <c r="F189" s="45">
        <v>17056532</v>
      </c>
      <c r="G189" s="45">
        <v>592</v>
      </c>
      <c r="H189" s="45">
        <v>132</v>
      </c>
      <c r="I189" s="45">
        <v>48433662</v>
      </c>
      <c r="J189" s="45">
        <v>681318</v>
      </c>
      <c r="K189" s="45">
        <v>19623556</v>
      </c>
      <c r="L189" s="45">
        <v>89799700</v>
      </c>
      <c r="M189" s="45">
        <v>3609400</v>
      </c>
      <c r="N189" s="45">
        <v>5983554</v>
      </c>
      <c r="O189" s="45">
        <v>19546967</v>
      </c>
      <c r="P189" s="45">
        <v>20604162</v>
      </c>
      <c r="Q189" s="45">
        <v>804699865</v>
      </c>
      <c r="R189" s="45">
        <v>513949</v>
      </c>
      <c r="S189" s="45">
        <v>15805</v>
      </c>
      <c r="T189" s="45">
        <v>93387260</v>
      </c>
      <c r="U189" s="45">
        <v>87318568</v>
      </c>
      <c r="V189" s="45">
        <v>20422072</v>
      </c>
      <c r="W189" s="45">
        <v>19423904</v>
      </c>
      <c r="X189" s="45">
        <v>132356</v>
      </c>
      <c r="Y189" s="45">
        <v>221213914</v>
      </c>
      <c r="Z189" s="45">
        <v>583485951</v>
      </c>
      <c r="AA189" s="14" t="s">
        <v>449</v>
      </c>
      <c r="AB189" t="b">
        <f t="shared" si="2"/>
        <v>1</v>
      </c>
    </row>
    <row r="190" spans="1:28">
      <c r="A190" t="s">
        <v>433</v>
      </c>
      <c r="B190" s="48" t="s">
        <v>434</v>
      </c>
      <c r="C190" s="45">
        <v>3598639400</v>
      </c>
      <c r="D190" s="45">
        <v>16569</v>
      </c>
      <c r="E190" s="45">
        <v>1176366927</v>
      </c>
      <c r="F190" s="45">
        <v>40670158</v>
      </c>
      <c r="G190" s="45">
        <v>1481</v>
      </c>
      <c r="H190" s="45">
        <v>328</v>
      </c>
      <c r="I190" s="45">
        <v>76097206</v>
      </c>
      <c r="J190" s="45">
        <v>1320409</v>
      </c>
      <c r="K190" s="45">
        <v>32980065</v>
      </c>
      <c r="L190" s="45">
        <v>196622700</v>
      </c>
      <c r="M190" s="45">
        <v>8926000</v>
      </c>
      <c r="N190" s="45">
        <v>9975155</v>
      </c>
      <c r="O190" s="45">
        <v>32080071</v>
      </c>
      <c r="P190" s="45">
        <v>39648038</v>
      </c>
      <c r="Q190" s="45">
        <v>1614686729</v>
      </c>
      <c r="R190" s="45">
        <v>557581</v>
      </c>
      <c r="S190" s="45">
        <v>53726</v>
      </c>
      <c r="T190" s="45">
        <v>205479077</v>
      </c>
      <c r="U190" s="45">
        <v>186354141</v>
      </c>
      <c r="V190" s="45">
        <v>47235156</v>
      </c>
      <c r="W190" s="45">
        <v>30542572</v>
      </c>
      <c r="X190" s="45">
        <v>310759</v>
      </c>
      <c r="Y190" s="45">
        <v>470533012</v>
      </c>
      <c r="Z190" s="45">
        <v>1144153717</v>
      </c>
      <c r="AA190" s="14" t="s">
        <v>434</v>
      </c>
      <c r="AB190" t="b">
        <f t="shared" si="2"/>
        <v>1</v>
      </c>
    </row>
    <row r="191" spans="1:28">
      <c r="A191" t="s">
        <v>16</v>
      </c>
      <c r="B191" s="48" t="s">
        <v>17</v>
      </c>
      <c r="C191" s="45">
        <v>3228010600</v>
      </c>
      <c r="D191" s="45">
        <v>11090</v>
      </c>
      <c r="E191" s="45">
        <v>1032640462</v>
      </c>
      <c r="F191" s="45">
        <v>99715584</v>
      </c>
      <c r="G191" s="45">
        <v>2444</v>
      </c>
      <c r="H191" s="45">
        <v>883</v>
      </c>
      <c r="I191" s="45">
        <v>61616173</v>
      </c>
      <c r="J191" s="45">
        <v>1168081</v>
      </c>
      <c r="K191" s="45">
        <v>22557873</v>
      </c>
      <c r="L191" s="45">
        <v>169243400</v>
      </c>
      <c r="M191" s="45">
        <v>4995600</v>
      </c>
      <c r="N191" s="45">
        <v>3537572</v>
      </c>
      <c r="O191" s="45">
        <v>19194719</v>
      </c>
      <c r="P191" s="45">
        <v>27247585</v>
      </c>
      <c r="Q191" s="45">
        <v>1441917049</v>
      </c>
      <c r="R191" s="45">
        <v>265190</v>
      </c>
      <c r="S191" s="45">
        <v>37709</v>
      </c>
      <c r="T191" s="45">
        <v>174189424</v>
      </c>
      <c r="U191" s="45">
        <v>147059408</v>
      </c>
      <c r="V191" s="45">
        <v>57781053</v>
      </c>
      <c r="W191" s="45">
        <v>26581254</v>
      </c>
      <c r="X191" s="45">
        <v>312406</v>
      </c>
      <c r="Y191" s="45">
        <v>406226444</v>
      </c>
      <c r="Z191" s="45">
        <v>1035690605</v>
      </c>
      <c r="AA191" s="14" t="s">
        <v>17</v>
      </c>
      <c r="AB191" t="b">
        <f t="shared" si="2"/>
        <v>1</v>
      </c>
    </row>
    <row r="192" spans="1:28">
      <c r="A192" t="s">
        <v>482</v>
      </c>
      <c r="B192" s="48" t="s">
        <v>483</v>
      </c>
      <c r="C192" s="45">
        <v>6768649800</v>
      </c>
      <c r="D192" s="45">
        <v>28383</v>
      </c>
      <c r="E192" s="45">
        <v>2221406683</v>
      </c>
      <c r="F192" s="45">
        <v>123404590</v>
      </c>
      <c r="G192" s="45">
        <v>3501</v>
      </c>
      <c r="H192" s="45">
        <v>861</v>
      </c>
      <c r="I192" s="45">
        <v>110709468</v>
      </c>
      <c r="J192" s="45">
        <v>1232716</v>
      </c>
      <c r="K192" s="45">
        <v>52021554</v>
      </c>
      <c r="L192" s="45">
        <v>359810300</v>
      </c>
      <c r="M192" s="45">
        <v>7691900</v>
      </c>
      <c r="N192" s="45">
        <v>15309337</v>
      </c>
      <c r="O192" s="45">
        <v>60928405</v>
      </c>
      <c r="P192" s="45">
        <v>39077677</v>
      </c>
      <c r="Q192" s="45">
        <v>2991592630</v>
      </c>
      <c r="R192" s="45">
        <v>526883</v>
      </c>
      <c r="S192" s="45">
        <v>152505</v>
      </c>
      <c r="T192" s="45">
        <v>367391306</v>
      </c>
      <c r="U192" s="45">
        <v>324796444</v>
      </c>
      <c r="V192" s="45">
        <v>85921740</v>
      </c>
      <c r="W192" s="45">
        <v>53483971</v>
      </c>
      <c r="X192" s="45">
        <v>452926</v>
      </c>
      <c r="Y192" s="45">
        <v>832725775</v>
      </c>
      <c r="Z192" s="45">
        <v>2158866855</v>
      </c>
      <c r="AA192" s="14" t="s">
        <v>483</v>
      </c>
      <c r="AB192" t="b">
        <f t="shared" si="2"/>
        <v>1</v>
      </c>
    </row>
    <row r="193" spans="1:28">
      <c r="A193" t="s">
        <v>48</v>
      </c>
      <c r="B193" s="48" t="s">
        <v>49</v>
      </c>
      <c r="C193" s="45">
        <v>7833397200</v>
      </c>
      <c r="D193" s="45">
        <v>29882</v>
      </c>
      <c r="E193" s="45">
        <v>2512644052</v>
      </c>
      <c r="F193" s="45">
        <v>210412541</v>
      </c>
      <c r="G193" s="45">
        <v>4790</v>
      </c>
      <c r="H193" s="45">
        <v>1642</v>
      </c>
      <c r="I193" s="45">
        <v>186196324</v>
      </c>
      <c r="J193" s="45">
        <v>2474418</v>
      </c>
      <c r="K193" s="45">
        <v>42910050</v>
      </c>
      <c r="L193" s="45">
        <v>425985200</v>
      </c>
      <c r="M193" s="45">
        <v>12930500</v>
      </c>
      <c r="N193" s="45">
        <v>11510520</v>
      </c>
      <c r="O193" s="45">
        <v>48630221</v>
      </c>
      <c r="P193" s="45">
        <v>71913824</v>
      </c>
      <c r="Q193" s="45">
        <v>3525607650</v>
      </c>
      <c r="R193" s="45">
        <v>786955</v>
      </c>
      <c r="S193" s="45">
        <v>119747</v>
      </c>
      <c r="T193" s="45">
        <v>438793483</v>
      </c>
      <c r="U193" s="45">
        <v>379766335</v>
      </c>
      <c r="V193" s="45">
        <v>127597402</v>
      </c>
      <c r="W193" s="45">
        <v>61651328</v>
      </c>
      <c r="X193" s="45">
        <v>594380</v>
      </c>
      <c r="Y193" s="45">
        <v>1009309630</v>
      </c>
      <c r="Z193" s="45">
        <v>2516298020</v>
      </c>
      <c r="AA193" s="14" t="s">
        <v>49</v>
      </c>
      <c r="AB193" t="b">
        <f t="shared" si="2"/>
        <v>1</v>
      </c>
    </row>
    <row r="194" spans="1:28">
      <c r="A194" t="s">
        <v>248</v>
      </c>
      <c r="B194" s="48" t="s">
        <v>249</v>
      </c>
      <c r="C194" s="45">
        <v>3161020700</v>
      </c>
      <c r="D194" s="45">
        <v>15395</v>
      </c>
      <c r="E194" s="45">
        <v>976459582</v>
      </c>
      <c r="F194" s="45">
        <v>47688117</v>
      </c>
      <c r="G194" s="45">
        <v>1246</v>
      </c>
      <c r="H194" s="45">
        <v>376</v>
      </c>
      <c r="I194" s="45">
        <v>136694492</v>
      </c>
      <c r="J194" s="45">
        <v>2647517</v>
      </c>
      <c r="K194" s="45">
        <v>39496948</v>
      </c>
      <c r="L194" s="45">
        <v>146588000</v>
      </c>
      <c r="M194" s="45">
        <v>11030600</v>
      </c>
      <c r="N194" s="45">
        <v>14825038</v>
      </c>
      <c r="O194" s="45">
        <v>30578107</v>
      </c>
      <c r="P194" s="45">
        <v>55993630</v>
      </c>
      <c r="Q194" s="45">
        <v>1462002031</v>
      </c>
      <c r="R194" s="45">
        <v>1546319</v>
      </c>
      <c r="S194" s="45">
        <v>282298</v>
      </c>
      <c r="T194" s="45">
        <v>157558453</v>
      </c>
      <c r="U194" s="45">
        <v>140485956</v>
      </c>
      <c r="V194" s="45">
        <v>48683480</v>
      </c>
      <c r="W194" s="45">
        <v>41451279</v>
      </c>
      <c r="X194" s="45">
        <v>321465</v>
      </c>
      <c r="Y194" s="45">
        <v>390329250</v>
      </c>
      <c r="Z194" s="45">
        <v>1071672781</v>
      </c>
      <c r="AA194" s="14" t="s">
        <v>249</v>
      </c>
      <c r="AB194" t="b">
        <f t="shared" si="2"/>
        <v>1</v>
      </c>
    </row>
    <row r="195" spans="1:28">
      <c r="A195" t="s">
        <v>210</v>
      </c>
      <c r="B195" s="48" t="s">
        <v>211</v>
      </c>
      <c r="C195" s="45">
        <v>2967732000</v>
      </c>
      <c r="D195" s="45">
        <v>13744</v>
      </c>
      <c r="E195" s="45">
        <v>914064274</v>
      </c>
      <c r="F195" s="45">
        <v>34290444</v>
      </c>
      <c r="G195" s="45">
        <v>1234</v>
      </c>
      <c r="H195" s="45">
        <v>284</v>
      </c>
      <c r="I195" s="45">
        <v>109364545</v>
      </c>
      <c r="J195" s="45">
        <v>1647549</v>
      </c>
      <c r="K195" s="45">
        <v>34982384</v>
      </c>
      <c r="L195" s="45">
        <v>162622900</v>
      </c>
      <c r="M195" s="45">
        <v>12258200</v>
      </c>
      <c r="N195" s="45">
        <v>12443959</v>
      </c>
      <c r="O195" s="45">
        <v>24821311</v>
      </c>
      <c r="P195" s="45">
        <v>51506245</v>
      </c>
      <c r="Q195" s="45">
        <v>1358001811</v>
      </c>
      <c r="R195" s="45">
        <v>788211</v>
      </c>
      <c r="S195" s="45">
        <v>103880</v>
      </c>
      <c r="T195" s="45">
        <v>174831528</v>
      </c>
      <c r="U195" s="45">
        <v>148465481</v>
      </c>
      <c r="V195" s="45">
        <v>57655952</v>
      </c>
      <c r="W195" s="45">
        <v>23255121</v>
      </c>
      <c r="X195" s="45">
        <v>158605</v>
      </c>
      <c r="Y195" s="45">
        <v>405258778</v>
      </c>
      <c r="Z195" s="45">
        <v>952743033</v>
      </c>
      <c r="AA195" s="14" t="s">
        <v>211</v>
      </c>
      <c r="AB195" t="b">
        <f t="shared" si="2"/>
        <v>1</v>
      </c>
    </row>
    <row r="196" spans="1:28">
      <c r="A196" t="s">
        <v>354</v>
      </c>
      <c r="B196" s="48" t="s">
        <v>355</v>
      </c>
      <c r="C196" s="45">
        <v>3144531700</v>
      </c>
      <c r="D196" s="45">
        <v>14185</v>
      </c>
      <c r="E196" s="45">
        <v>988839523</v>
      </c>
      <c r="F196" s="45">
        <v>41919800</v>
      </c>
      <c r="G196" s="45">
        <v>1288</v>
      </c>
      <c r="H196" s="45">
        <v>337</v>
      </c>
      <c r="I196" s="45">
        <v>148010095</v>
      </c>
      <c r="J196" s="45">
        <v>1316337</v>
      </c>
      <c r="K196" s="45">
        <v>26508124</v>
      </c>
      <c r="L196" s="45">
        <v>173554000</v>
      </c>
      <c r="M196" s="45">
        <v>5545000</v>
      </c>
      <c r="N196" s="45">
        <v>12540608</v>
      </c>
      <c r="O196" s="45">
        <v>27383707</v>
      </c>
      <c r="P196" s="45">
        <v>28911078</v>
      </c>
      <c r="Q196" s="45">
        <v>1454528272</v>
      </c>
      <c r="R196" s="45">
        <v>400840</v>
      </c>
      <c r="S196" s="45">
        <v>71235</v>
      </c>
      <c r="T196" s="45">
        <v>179045732</v>
      </c>
      <c r="U196" s="45">
        <v>155307608</v>
      </c>
      <c r="V196" s="45">
        <v>38287815</v>
      </c>
      <c r="W196" s="45">
        <v>31052510</v>
      </c>
      <c r="X196" s="45">
        <v>273352</v>
      </c>
      <c r="Y196" s="45">
        <v>404439092</v>
      </c>
      <c r="Z196" s="45">
        <v>1050089180</v>
      </c>
      <c r="AA196" s="14" t="s">
        <v>355</v>
      </c>
      <c r="AB196" t="b">
        <f t="shared" si="2"/>
        <v>1</v>
      </c>
    </row>
    <row r="197" spans="1:28">
      <c r="A197" t="s">
        <v>548</v>
      </c>
      <c r="B197" s="48" t="s">
        <v>549</v>
      </c>
      <c r="C197" s="45">
        <v>12767665000</v>
      </c>
      <c r="D197" s="45">
        <v>56030</v>
      </c>
      <c r="E197" s="45">
        <v>4200180625</v>
      </c>
      <c r="F197" s="45">
        <v>157420416</v>
      </c>
      <c r="G197" s="45">
        <v>5756</v>
      </c>
      <c r="H197" s="45">
        <v>1299</v>
      </c>
      <c r="I197" s="45">
        <v>296561966</v>
      </c>
      <c r="J197" s="45">
        <v>2396651</v>
      </c>
      <c r="K197" s="45">
        <v>83711753</v>
      </c>
      <c r="L197" s="45">
        <v>710772000</v>
      </c>
      <c r="M197" s="45">
        <v>9079500</v>
      </c>
      <c r="N197" s="45">
        <v>36069789</v>
      </c>
      <c r="O197" s="45">
        <v>108726579</v>
      </c>
      <c r="P197" s="45">
        <v>63765466</v>
      </c>
      <c r="Q197" s="45">
        <v>5668684745</v>
      </c>
      <c r="R197" s="45">
        <v>724720</v>
      </c>
      <c r="S197" s="45">
        <v>80810</v>
      </c>
      <c r="T197" s="45">
        <v>719690342</v>
      </c>
      <c r="U197" s="45">
        <v>648045091</v>
      </c>
      <c r="V197" s="45">
        <v>116400876</v>
      </c>
      <c r="W197" s="45">
        <v>107951361</v>
      </c>
      <c r="X197" s="45">
        <v>1054430</v>
      </c>
      <c r="Y197" s="45">
        <v>1593947630</v>
      </c>
      <c r="Z197" s="45">
        <v>4074737115</v>
      </c>
      <c r="AA197" s="14" t="s">
        <v>549</v>
      </c>
      <c r="AB197" t="b">
        <f t="shared" si="2"/>
        <v>1</v>
      </c>
    </row>
    <row r="198" spans="1:28">
      <c r="A198" t="s">
        <v>420</v>
      </c>
      <c r="B198" s="48" t="s">
        <v>421</v>
      </c>
      <c r="C198" s="45">
        <v>743632200</v>
      </c>
      <c r="D198" s="45">
        <v>3525</v>
      </c>
      <c r="E198" s="45">
        <v>244566369</v>
      </c>
      <c r="F198" s="45">
        <v>6983419</v>
      </c>
      <c r="G198" s="45">
        <v>262</v>
      </c>
      <c r="H198" s="45">
        <v>58</v>
      </c>
      <c r="I198" s="45">
        <v>14168537</v>
      </c>
      <c r="J198" s="45">
        <v>157889</v>
      </c>
      <c r="K198" s="45">
        <v>4868997</v>
      </c>
      <c r="L198" s="45">
        <v>38581700</v>
      </c>
      <c r="M198" s="45">
        <v>1564700</v>
      </c>
      <c r="N198" s="45">
        <v>2001800</v>
      </c>
      <c r="O198" s="45">
        <v>6786236</v>
      </c>
      <c r="P198" s="45">
        <v>6041227</v>
      </c>
      <c r="Q198" s="45">
        <v>325720874</v>
      </c>
      <c r="R198" s="45">
        <v>19004</v>
      </c>
      <c r="S198" s="45">
        <v>26620</v>
      </c>
      <c r="T198" s="45">
        <v>40132546</v>
      </c>
      <c r="U198" s="45">
        <v>36296956</v>
      </c>
      <c r="V198" s="45">
        <v>8904784</v>
      </c>
      <c r="W198" s="45">
        <v>5090175</v>
      </c>
      <c r="X198" s="45">
        <v>49753</v>
      </c>
      <c r="Y198" s="45">
        <v>90519838</v>
      </c>
      <c r="Z198" s="45">
        <v>235201036</v>
      </c>
      <c r="AA198" s="14" t="s">
        <v>421</v>
      </c>
      <c r="AB198" t="b">
        <f t="shared" si="2"/>
        <v>1</v>
      </c>
    </row>
    <row r="199" spans="1:28">
      <c r="A199" t="s">
        <v>208</v>
      </c>
      <c r="B199" s="48" t="s">
        <v>209</v>
      </c>
      <c r="C199" s="45">
        <v>2481417900</v>
      </c>
      <c r="D199" s="45">
        <v>10880</v>
      </c>
      <c r="E199" s="45">
        <v>754417436</v>
      </c>
      <c r="F199" s="45">
        <v>37272381</v>
      </c>
      <c r="G199" s="45">
        <v>1170</v>
      </c>
      <c r="H199" s="45">
        <v>297</v>
      </c>
      <c r="I199" s="45">
        <v>83673578</v>
      </c>
      <c r="J199" s="45">
        <v>1223561</v>
      </c>
      <c r="K199" s="45">
        <v>28528907</v>
      </c>
      <c r="L199" s="45">
        <v>137223900</v>
      </c>
      <c r="M199" s="45">
        <v>6992700</v>
      </c>
      <c r="N199" s="45">
        <v>9408251</v>
      </c>
      <c r="O199" s="45">
        <v>22156723</v>
      </c>
      <c r="P199" s="45">
        <v>34497950</v>
      </c>
      <c r="Q199" s="45">
        <v>1115395387</v>
      </c>
      <c r="R199" s="45">
        <v>719986</v>
      </c>
      <c r="S199" s="45">
        <v>153402</v>
      </c>
      <c r="T199" s="45">
        <v>144168741</v>
      </c>
      <c r="U199" s="45">
        <v>119896992</v>
      </c>
      <c r="V199" s="45">
        <v>49504461</v>
      </c>
      <c r="W199" s="45">
        <v>22575297</v>
      </c>
      <c r="X199" s="45">
        <v>151130</v>
      </c>
      <c r="Y199" s="45">
        <v>337170009</v>
      </c>
      <c r="Z199" s="45">
        <v>778225378</v>
      </c>
      <c r="AA199" s="14" t="s">
        <v>209</v>
      </c>
      <c r="AB199" t="b">
        <f t="shared" si="2"/>
        <v>1</v>
      </c>
    </row>
    <row r="200" spans="1:28">
      <c r="A200" t="s">
        <v>356</v>
      </c>
      <c r="B200" s="48" t="s">
        <v>357</v>
      </c>
      <c r="C200" s="45">
        <v>9585962200</v>
      </c>
      <c r="D200" s="45">
        <v>39699</v>
      </c>
      <c r="E200" s="45">
        <v>3013712459</v>
      </c>
      <c r="F200" s="45">
        <v>151890549</v>
      </c>
      <c r="G200" s="45">
        <v>5060</v>
      </c>
      <c r="H200" s="45">
        <v>1187</v>
      </c>
      <c r="I200" s="45">
        <v>183249582</v>
      </c>
      <c r="J200" s="45">
        <v>2196867</v>
      </c>
      <c r="K200" s="45">
        <v>66281196</v>
      </c>
      <c r="L200" s="45">
        <v>546691300</v>
      </c>
      <c r="M200" s="45">
        <v>12075900</v>
      </c>
      <c r="N200" s="45">
        <v>24013590</v>
      </c>
      <c r="O200" s="45">
        <v>75881120</v>
      </c>
      <c r="P200" s="45">
        <v>55978942</v>
      </c>
      <c r="Q200" s="45">
        <v>4131971505</v>
      </c>
      <c r="R200" s="45">
        <v>1005925</v>
      </c>
      <c r="S200" s="45">
        <v>129984</v>
      </c>
      <c r="T200" s="45">
        <v>558629669</v>
      </c>
      <c r="U200" s="45">
        <v>476064831</v>
      </c>
      <c r="V200" s="45">
        <v>115834481</v>
      </c>
      <c r="W200" s="45">
        <v>82667811</v>
      </c>
      <c r="X200" s="45">
        <v>703059</v>
      </c>
      <c r="Y200" s="45">
        <v>1235035760</v>
      </c>
      <c r="Z200" s="45">
        <v>2896935745</v>
      </c>
      <c r="AA200" s="14" t="s">
        <v>357</v>
      </c>
      <c r="AB200" t="b">
        <f t="shared" si="2"/>
        <v>1</v>
      </c>
    </row>
    <row r="201" spans="1:28">
      <c r="A201" t="s">
        <v>454</v>
      </c>
      <c r="B201" s="48" t="s">
        <v>455</v>
      </c>
      <c r="C201" s="45">
        <v>1914145200</v>
      </c>
      <c r="D201" s="45">
        <v>8436</v>
      </c>
      <c r="E201" s="45">
        <v>642895892</v>
      </c>
      <c r="F201" s="45">
        <v>24207766</v>
      </c>
      <c r="G201" s="45">
        <v>804</v>
      </c>
      <c r="H201" s="45">
        <v>196</v>
      </c>
      <c r="I201" s="45">
        <v>30925836</v>
      </c>
      <c r="J201" s="45">
        <v>382367</v>
      </c>
      <c r="K201" s="45">
        <v>15250348</v>
      </c>
      <c r="L201" s="45">
        <v>102138100</v>
      </c>
      <c r="M201" s="45">
        <v>2780400</v>
      </c>
      <c r="N201" s="45">
        <v>5401528</v>
      </c>
      <c r="O201" s="45">
        <v>18248238</v>
      </c>
      <c r="P201" s="45">
        <v>12616446</v>
      </c>
      <c r="Q201" s="45">
        <v>854846921</v>
      </c>
      <c r="R201" s="45">
        <v>129659</v>
      </c>
      <c r="S201" s="45">
        <v>59911</v>
      </c>
      <c r="T201" s="45">
        <v>104897683</v>
      </c>
      <c r="U201" s="45">
        <v>95706151</v>
      </c>
      <c r="V201" s="45">
        <v>24048913</v>
      </c>
      <c r="W201" s="45">
        <v>15267631</v>
      </c>
      <c r="X201" s="45">
        <v>117601</v>
      </c>
      <c r="Y201" s="45">
        <v>240227549</v>
      </c>
      <c r="Z201" s="45">
        <v>614619372</v>
      </c>
      <c r="AA201" s="14" t="s">
        <v>455</v>
      </c>
      <c r="AB201" t="b">
        <f t="shared" si="2"/>
        <v>1</v>
      </c>
    </row>
    <row r="202" spans="1:28">
      <c r="A202" t="s">
        <v>500</v>
      </c>
      <c r="B202" s="48" t="s">
        <v>501</v>
      </c>
      <c r="C202" s="45">
        <v>3199335100</v>
      </c>
      <c r="D202" s="45">
        <v>15720</v>
      </c>
      <c r="E202" s="45">
        <v>1090315743</v>
      </c>
      <c r="F202" s="45">
        <v>28876716</v>
      </c>
      <c r="G202" s="45">
        <v>1090</v>
      </c>
      <c r="H202" s="45">
        <v>212</v>
      </c>
      <c r="I202" s="45">
        <v>59875347</v>
      </c>
      <c r="J202" s="45">
        <v>557710</v>
      </c>
      <c r="K202" s="45">
        <v>13176806</v>
      </c>
      <c r="L202" s="45">
        <v>170118000</v>
      </c>
      <c r="M202" s="45">
        <v>6291900</v>
      </c>
      <c r="N202" s="45">
        <v>12922116</v>
      </c>
      <c r="O202" s="45">
        <v>35437156</v>
      </c>
      <c r="P202" s="45">
        <v>31297684</v>
      </c>
      <c r="Q202" s="45">
        <v>1448869178</v>
      </c>
      <c r="R202" s="45">
        <v>5678</v>
      </c>
      <c r="S202" s="45">
        <v>34501</v>
      </c>
      <c r="T202" s="45">
        <v>176362380</v>
      </c>
      <c r="U202" s="45">
        <v>165047819</v>
      </c>
      <c r="V202" s="45">
        <v>29604516</v>
      </c>
      <c r="W202" s="45">
        <v>21176680</v>
      </c>
      <c r="X202" s="45">
        <v>218673</v>
      </c>
      <c r="Y202" s="45">
        <v>392450247</v>
      </c>
      <c r="Z202" s="45">
        <v>1056418931</v>
      </c>
      <c r="AA202" s="14" t="s">
        <v>501</v>
      </c>
      <c r="AB202" t="b">
        <f t="shared" si="2"/>
        <v>1</v>
      </c>
    </row>
    <row r="203" spans="1:28">
      <c r="A203" t="s">
        <v>30</v>
      </c>
      <c r="B203" s="48" t="s">
        <v>31</v>
      </c>
      <c r="C203" s="45">
        <v>15831862800</v>
      </c>
      <c r="D203" s="45">
        <v>46635</v>
      </c>
      <c r="E203" s="45">
        <v>4795949717</v>
      </c>
      <c r="F203" s="45">
        <v>875816982</v>
      </c>
      <c r="G203" s="45">
        <v>13615</v>
      </c>
      <c r="H203" s="45">
        <v>6519</v>
      </c>
      <c r="I203" s="45">
        <v>605008635</v>
      </c>
      <c r="J203" s="45">
        <v>5206498</v>
      </c>
      <c r="K203" s="45">
        <v>95137522</v>
      </c>
      <c r="L203" s="45">
        <v>738271200</v>
      </c>
      <c r="M203" s="45">
        <v>21921800</v>
      </c>
      <c r="N203" s="45">
        <v>18876576</v>
      </c>
      <c r="O203" s="45">
        <v>81646515</v>
      </c>
      <c r="P203" s="45">
        <v>136962538</v>
      </c>
      <c r="Q203" s="45">
        <v>7374797983</v>
      </c>
      <c r="R203" s="45">
        <v>754677</v>
      </c>
      <c r="S203" s="45">
        <v>166120</v>
      </c>
      <c r="T203" s="45">
        <v>759974950</v>
      </c>
      <c r="U203" s="45">
        <v>601187841</v>
      </c>
      <c r="V203" s="45">
        <v>247336246</v>
      </c>
      <c r="W203" s="45">
        <v>188202876</v>
      </c>
      <c r="X203" s="45">
        <v>1711564</v>
      </c>
      <c r="Y203" s="45">
        <v>1799334274</v>
      </c>
      <c r="Z203" s="45">
        <v>5575463709</v>
      </c>
      <c r="AA203" s="14" t="s">
        <v>31</v>
      </c>
      <c r="AB203" t="b">
        <f t="shared" si="2"/>
        <v>1</v>
      </c>
    </row>
    <row r="204" spans="1:28">
      <c r="A204" t="s">
        <v>40</v>
      </c>
      <c r="B204" s="48" t="s">
        <v>41</v>
      </c>
      <c r="C204" s="45">
        <v>16191400300</v>
      </c>
      <c r="D204" s="45">
        <v>54278</v>
      </c>
      <c r="E204" s="45">
        <v>4730655299</v>
      </c>
      <c r="F204" s="45">
        <v>549728963</v>
      </c>
      <c r="G204" s="45">
        <v>13224</v>
      </c>
      <c r="H204" s="45">
        <v>4640</v>
      </c>
      <c r="I204" s="45">
        <v>423007385</v>
      </c>
      <c r="J204" s="45">
        <v>3466798</v>
      </c>
      <c r="K204" s="45">
        <v>32519938</v>
      </c>
      <c r="L204" s="45">
        <v>851753100</v>
      </c>
      <c r="M204" s="45">
        <v>22945800</v>
      </c>
      <c r="N204" s="45">
        <v>17622132</v>
      </c>
      <c r="O204" s="45">
        <v>64631068</v>
      </c>
      <c r="P204" s="45">
        <v>135942207</v>
      </c>
      <c r="Q204" s="45">
        <v>6832272690</v>
      </c>
      <c r="R204" s="45">
        <v>23696</v>
      </c>
      <c r="S204" s="45">
        <v>301960</v>
      </c>
      <c r="T204" s="45">
        <v>874483799</v>
      </c>
      <c r="U204" s="45">
        <v>674401892</v>
      </c>
      <c r="V204" s="45">
        <v>249402401</v>
      </c>
      <c r="W204" s="45">
        <v>105924185</v>
      </c>
      <c r="X204" s="45">
        <v>1640712</v>
      </c>
      <c r="Y204" s="45">
        <v>1906178645</v>
      </c>
      <c r="Z204" s="45">
        <v>4926094045</v>
      </c>
      <c r="AA204" s="14" t="s">
        <v>41</v>
      </c>
      <c r="AB204" t="b">
        <f t="shared" ref="AB204:AB267" si="3">EXACT(B204,AA204)</f>
        <v>1</v>
      </c>
    </row>
    <row r="205" spans="1:28">
      <c r="A205" t="s">
        <v>534</v>
      </c>
      <c r="B205" s="48" t="s">
        <v>535</v>
      </c>
      <c r="C205" s="45">
        <v>407027100</v>
      </c>
      <c r="D205" s="45">
        <v>2112</v>
      </c>
      <c r="E205" s="45">
        <v>135940748</v>
      </c>
      <c r="F205" s="45">
        <v>2875810</v>
      </c>
      <c r="G205" s="45">
        <v>100</v>
      </c>
      <c r="H205" s="45">
        <v>16</v>
      </c>
      <c r="I205" s="45">
        <v>6216292</v>
      </c>
      <c r="J205" s="45">
        <v>121642</v>
      </c>
      <c r="K205" s="45">
        <v>1607602</v>
      </c>
      <c r="L205" s="45">
        <v>22315800</v>
      </c>
      <c r="M205" s="45">
        <v>662000</v>
      </c>
      <c r="N205" s="45">
        <v>2109937</v>
      </c>
      <c r="O205" s="45">
        <v>3438090</v>
      </c>
      <c r="P205" s="45">
        <v>2830341</v>
      </c>
      <c r="Q205" s="45">
        <v>178118262</v>
      </c>
      <c r="R205" s="45">
        <v>3729</v>
      </c>
      <c r="S205" s="45">
        <v>0</v>
      </c>
      <c r="T205" s="45">
        <v>22975324</v>
      </c>
      <c r="U205" s="45">
        <v>21826512</v>
      </c>
      <c r="V205" s="45">
        <v>3588129</v>
      </c>
      <c r="W205" s="45">
        <v>3066473</v>
      </c>
      <c r="X205" s="45">
        <v>36763</v>
      </c>
      <c r="Y205" s="45">
        <v>51496930</v>
      </c>
      <c r="Z205" s="45">
        <v>126621332</v>
      </c>
      <c r="AA205" s="14" t="s">
        <v>535</v>
      </c>
      <c r="AB205" t="b">
        <f t="shared" si="3"/>
        <v>1</v>
      </c>
    </row>
    <row r="206" spans="1:28">
      <c r="A206" t="s">
        <v>278</v>
      </c>
      <c r="B206" s="48" t="s">
        <v>279</v>
      </c>
      <c r="C206" s="45">
        <v>1670296100</v>
      </c>
      <c r="D206" s="45">
        <v>7391</v>
      </c>
      <c r="E206" s="45">
        <v>537577481</v>
      </c>
      <c r="F206" s="45">
        <v>28719281</v>
      </c>
      <c r="G206" s="45">
        <v>746</v>
      </c>
      <c r="H206" s="45">
        <v>218</v>
      </c>
      <c r="I206" s="45">
        <v>78060180</v>
      </c>
      <c r="J206" s="45">
        <v>1060789</v>
      </c>
      <c r="K206" s="45">
        <v>19316520</v>
      </c>
      <c r="L206" s="45">
        <v>81808700</v>
      </c>
      <c r="M206" s="45">
        <v>3265800</v>
      </c>
      <c r="N206" s="45">
        <v>6425884</v>
      </c>
      <c r="O206" s="45">
        <v>16011025</v>
      </c>
      <c r="P206" s="45">
        <v>14720526</v>
      </c>
      <c r="Q206" s="45">
        <v>786966186</v>
      </c>
      <c r="R206" s="45">
        <v>960462</v>
      </c>
      <c r="S206" s="45">
        <v>189000</v>
      </c>
      <c r="T206" s="45">
        <v>85043736</v>
      </c>
      <c r="U206" s="45">
        <v>77123643</v>
      </c>
      <c r="V206" s="45">
        <v>26061849</v>
      </c>
      <c r="W206" s="45">
        <v>20634007</v>
      </c>
      <c r="X206" s="45">
        <v>145839</v>
      </c>
      <c r="Y206" s="45">
        <v>210158536</v>
      </c>
      <c r="Z206" s="45">
        <v>576807650</v>
      </c>
      <c r="AA206" s="14" t="s">
        <v>279</v>
      </c>
      <c r="AB206" t="b">
        <f t="shared" si="3"/>
        <v>1</v>
      </c>
    </row>
    <row r="207" spans="1:28">
      <c r="A207" t="s">
        <v>190</v>
      </c>
      <c r="B207" s="48" t="s">
        <v>191</v>
      </c>
      <c r="C207" s="45">
        <v>4408505400</v>
      </c>
      <c r="D207" s="45">
        <v>15902</v>
      </c>
      <c r="E207" s="45">
        <v>1286187717</v>
      </c>
      <c r="F207" s="45">
        <v>123366097</v>
      </c>
      <c r="G207" s="45">
        <v>3112</v>
      </c>
      <c r="H207" s="45">
        <v>1063</v>
      </c>
      <c r="I207" s="45">
        <v>119598599</v>
      </c>
      <c r="J207" s="45">
        <v>1832033</v>
      </c>
      <c r="K207" s="45">
        <v>41192930</v>
      </c>
      <c r="L207" s="45">
        <v>229576800</v>
      </c>
      <c r="M207" s="45">
        <v>7675200</v>
      </c>
      <c r="N207" s="45">
        <v>6808569</v>
      </c>
      <c r="O207" s="45">
        <v>31215897</v>
      </c>
      <c r="P207" s="45">
        <v>45964676</v>
      </c>
      <c r="Q207" s="45">
        <v>1893418518</v>
      </c>
      <c r="R207" s="45">
        <v>761923</v>
      </c>
      <c r="S207" s="45">
        <v>84797</v>
      </c>
      <c r="T207" s="45">
        <v>237182695</v>
      </c>
      <c r="U207" s="45">
        <v>186344596</v>
      </c>
      <c r="V207" s="45">
        <v>82312889</v>
      </c>
      <c r="W207" s="45">
        <v>43766315</v>
      </c>
      <c r="X207" s="45">
        <v>332603</v>
      </c>
      <c r="Y207" s="45">
        <v>550785818</v>
      </c>
      <c r="Z207" s="45">
        <v>1342632700</v>
      </c>
      <c r="AA207" s="14" t="s">
        <v>191</v>
      </c>
      <c r="AB207" t="b">
        <f t="shared" si="3"/>
        <v>1</v>
      </c>
    </row>
    <row r="208" spans="1:28">
      <c r="A208" t="s">
        <v>272</v>
      </c>
      <c r="B208" s="48" t="s">
        <v>273</v>
      </c>
      <c r="C208" s="45">
        <v>4895447600</v>
      </c>
      <c r="D208" s="45">
        <v>18276</v>
      </c>
      <c r="E208" s="45">
        <v>1591495289</v>
      </c>
      <c r="F208" s="45">
        <v>122102268</v>
      </c>
      <c r="G208" s="45">
        <v>3485</v>
      </c>
      <c r="H208" s="45">
        <v>1042</v>
      </c>
      <c r="I208" s="45">
        <v>122202510</v>
      </c>
      <c r="J208" s="45">
        <v>2135191</v>
      </c>
      <c r="K208" s="45">
        <v>42694037</v>
      </c>
      <c r="L208" s="45">
        <v>267732600</v>
      </c>
      <c r="M208" s="45">
        <v>7099700</v>
      </c>
      <c r="N208" s="45">
        <v>8382674</v>
      </c>
      <c r="O208" s="45">
        <v>39743172</v>
      </c>
      <c r="P208" s="45">
        <v>38346555</v>
      </c>
      <c r="Q208" s="45">
        <v>2241933996</v>
      </c>
      <c r="R208" s="45">
        <v>993039</v>
      </c>
      <c r="S208" s="45">
        <v>324370</v>
      </c>
      <c r="T208" s="45">
        <v>274760100</v>
      </c>
      <c r="U208" s="45">
        <v>237247381</v>
      </c>
      <c r="V208" s="45">
        <v>87615950</v>
      </c>
      <c r="W208" s="45">
        <v>45142690</v>
      </c>
      <c r="X208" s="45">
        <v>405151</v>
      </c>
      <c r="Y208" s="45">
        <v>646488681</v>
      </c>
      <c r="Z208" s="45">
        <v>1595445315</v>
      </c>
      <c r="AA208" s="14" t="s">
        <v>273</v>
      </c>
      <c r="AB208" t="b">
        <f t="shared" si="3"/>
        <v>1</v>
      </c>
    </row>
    <row r="209" spans="1:28">
      <c r="A209" t="s">
        <v>32</v>
      </c>
      <c r="B209" s="48" t="s">
        <v>33</v>
      </c>
      <c r="C209" s="45">
        <v>201066947100</v>
      </c>
      <c r="D209" s="45">
        <v>648696</v>
      </c>
      <c r="E209" s="45">
        <v>59466039236</v>
      </c>
      <c r="F209" s="45">
        <v>9082571334</v>
      </c>
      <c r="G209" s="45">
        <v>160891</v>
      </c>
      <c r="H209" s="45">
        <v>65114</v>
      </c>
      <c r="I209" s="45">
        <v>9585341295</v>
      </c>
      <c r="J209" s="45">
        <v>84990818</v>
      </c>
      <c r="K209" s="45">
        <v>679401635</v>
      </c>
      <c r="L209" s="45">
        <v>10066549900</v>
      </c>
      <c r="M209" s="45">
        <v>357479000</v>
      </c>
      <c r="N209" s="45">
        <v>128832506</v>
      </c>
      <c r="O209" s="45">
        <v>921455728</v>
      </c>
      <c r="P209" s="45">
        <v>2401574260</v>
      </c>
      <c r="Q209" s="45">
        <v>92774235712</v>
      </c>
      <c r="R209" s="45">
        <v>3270594</v>
      </c>
      <c r="S209" s="45">
        <v>3644787</v>
      </c>
      <c r="T209" s="45">
        <v>10421002643</v>
      </c>
      <c r="U209" s="45">
        <v>8130429073</v>
      </c>
      <c r="V209" s="45">
        <v>3058849566</v>
      </c>
      <c r="W209" s="45">
        <v>1840549245</v>
      </c>
      <c r="X209" s="45">
        <v>21489866</v>
      </c>
      <c r="Y209" s="45">
        <v>23479235774</v>
      </c>
      <c r="Z209" s="45">
        <v>69294999938</v>
      </c>
      <c r="AA209" s="14" t="s">
        <v>33</v>
      </c>
      <c r="AB209" t="b">
        <f t="shared" si="3"/>
        <v>1</v>
      </c>
    </row>
    <row r="210" spans="1:28">
      <c r="A210" t="s">
        <v>370</v>
      </c>
      <c r="B210" s="48" t="s">
        <v>371</v>
      </c>
      <c r="C210" s="45">
        <v>684508800</v>
      </c>
      <c r="D210" s="45">
        <v>3204</v>
      </c>
      <c r="E210" s="45">
        <v>230586543</v>
      </c>
      <c r="F210" s="45">
        <v>6540754</v>
      </c>
      <c r="G210" s="45">
        <v>250</v>
      </c>
      <c r="H210" s="45">
        <v>53</v>
      </c>
      <c r="I210" s="45">
        <v>10054036</v>
      </c>
      <c r="J210" s="45">
        <v>158255</v>
      </c>
      <c r="K210" s="45">
        <v>4484475</v>
      </c>
      <c r="L210" s="45">
        <v>37060000</v>
      </c>
      <c r="M210" s="45">
        <v>921600</v>
      </c>
      <c r="N210" s="45">
        <v>1841503</v>
      </c>
      <c r="O210" s="45">
        <v>6939354</v>
      </c>
      <c r="P210" s="45">
        <v>4132424</v>
      </c>
      <c r="Q210" s="45">
        <v>302718944</v>
      </c>
      <c r="R210" s="45">
        <v>10876</v>
      </c>
      <c r="S210" s="45">
        <v>0</v>
      </c>
      <c r="T210" s="45">
        <v>37966684</v>
      </c>
      <c r="U210" s="45">
        <v>34741640</v>
      </c>
      <c r="V210" s="45">
        <v>8548420</v>
      </c>
      <c r="W210" s="45">
        <v>4491704</v>
      </c>
      <c r="X210" s="45">
        <v>40974</v>
      </c>
      <c r="Y210" s="45">
        <v>85800298</v>
      </c>
      <c r="Z210" s="45">
        <v>216918646</v>
      </c>
      <c r="AA210" s="14" t="s">
        <v>371</v>
      </c>
      <c r="AB210" t="b">
        <f t="shared" si="3"/>
        <v>1</v>
      </c>
    </row>
    <row r="211" spans="1:28">
      <c r="A211" t="s">
        <v>532</v>
      </c>
      <c r="B211" s="48" t="s">
        <v>533</v>
      </c>
      <c r="C211" s="45">
        <v>968277800</v>
      </c>
      <c r="D211" s="45">
        <v>4853</v>
      </c>
      <c r="E211" s="45">
        <v>323384750</v>
      </c>
      <c r="F211" s="45">
        <v>7586203</v>
      </c>
      <c r="G211" s="45">
        <v>319</v>
      </c>
      <c r="H211" s="45">
        <v>52</v>
      </c>
      <c r="I211" s="45">
        <v>13292748</v>
      </c>
      <c r="J211" s="45">
        <v>317409</v>
      </c>
      <c r="K211" s="45">
        <v>5647000</v>
      </c>
      <c r="L211" s="45">
        <v>51824800</v>
      </c>
      <c r="M211" s="45">
        <v>1631500</v>
      </c>
      <c r="N211" s="45">
        <v>3777052</v>
      </c>
      <c r="O211" s="45">
        <v>10166036</v>
      </c>
      <c r="P211" s="45">
        <v>9107245</v>
      </c>
      <c r="Q211" s="45">
        <v>426734743</v>
      </c>
      <c r="R211" s="45">
        <v>80143</v>
      </c>
      <c r="S211" s="45">
        <v>14000</v>
      </c>
      <c r="T211" s="45">
        <v>53425568</v>
      </c>
      <c r="U211" s="45">
        <v>50230546</v>
      </c>
      <c r="V211" s="45">
        <v>8062049</v>
      </c>
      <c r="W211" s="45">
        <v>5905246</v>
      </c>
      <c r="X211" s="45">
        <v>75157</v>
      </c>
      <c r="Y211" s="45">
        <v>117792709</v>
      </c>
      <c r="Z211" s="45">
        <v>308942034</v>
      </c>
      <c r="AA211" s="14" t="s">
        <v>533</v>
      </c>
      <c r="AB211" t="b">
        <f t="shared" si="3"/>
        <v>1</v>
      </c>
    </row>
    <row r="212" spans="1:28">
      <c r="A212" t="s">
        <v>80</v>
      </c>
      <c r="B212" s="48" t="s">
        <v>81</v>
      </c>
      <c r="C212" s="45">
        <v>6306488600</v>
      </c>
      <c r="D212" s="45">
        <v>24370</v>
      </c>
      <c r="E212" s="45">
        <v>2011403984</v>
      </c>
      <c r="F212" s="45">
        <v>158621326</v>
      </c>
      <c r="G212" s="45">
        <v>3862</v>
      </c>
      <c r="H212" s="45">
        <v>1257</v>
      </c>
      <c r="I212" s="45">
        <v>208861040</v>
      </c>
      <c r="J212" s="45">
        <v>2578495</v>
      </c>
      <c r="K212" s="45">
        <v>52415722</v>
      </c>
      <c r="L212" s="45">
        <v>330937000</v>
      </c>
      <c r="M212" s="45">
        <v>10818800</v>
      </c>
      <c r="N212" s="45">
        <v>16240322</v>
      </c>
      <c r="O212" s="45">
        <v>51390842</v>
      </c>
      <c r="P212" s="45">
        <v>55896638</v>
      </c>
      <c r="Q212" s="45">
        <v>2899164169</v>
      </c>
      <c r="R212" s="45">
        <v>1152304</v>
      </c>
      <c r="S212" s="45">
        <v>170628</v>
      </c>
      <c r="T212" s="45">
        <v>341672769</v>
      </c>
      <c r="U212" s="45">
        <v>292697873</v>
      </c>
      <c r="V212" s="45">
        <v>106754535</v>
      </c>
      <c r="W212" s="45">
        <v>53284262</v>
      </c>
      <c r="X212" s="45">
        <v>518080</v>
      </c>
      <c r="Y212" s="45">
        <v>796250451</v>
      </c>
      <c r="Z212" s="45">
        <v>2102913718</v>
      </c>
      <c r="AA212" s="14" t="s">
        <v>81</v>
      </c>
      <c r="AB212" t="b">
        <f t="shared" si="3"/>
        <v>1</v>
      </c>
    </row>
    <row r="213" spans="1:28">
      <c r="A213" t="s">
        <v>336</v>
      </c>
      <c r="B213" s="48" t="s">
        <v>337</v>
      </c>
      <c r="C213" s="45">
        <v>1964656800</v>
      </c>
      <c r="D213" s="45">
        <v>8789</v>
      </c>
      <c r="E213" s="45">
        <v>641637705</v>
      </c>
      <c r="F213" s="45">
        <v>27584862</v>
      </c>
      <c r="G213" s="45">
        <v>904</v>
      </c>
      <c r="H213" s="45">
        <v>220</v>
      </c>
      <c r="I213" s="45">
        <v>115640835</v>
      </c>
      <c r="J213" s="45">
        <v>1600382</v>
      </c>
      <c r="K213" s="45">
        <v>20820021</v>
      </c>
      <c r="L213" s="45">
        <v>102695600</v>
      </c>
      <c r="M213" s="45">
        <v>4550000</v>
      </c>
      <c r="N213" s="45">
        <v>7008252</v>
      </c>
      <c r="O213" s="45">
        <v>16652922</v>
      </c>
      <c r="P213" s="45">
        <v>22114282</v>
      </c>
      <c r="Q213" s="45">
        <v>960304861</v>
      </c>
      <c r="R213" s="45">
        <v>807780</v>
      </c>
      <c r="S213" s="45">
        <v>219010</v>
      </c>
      <c r="T213" s="45">
        <v>107210481</v>
      </c>
      <c r="U213" s="45">
        <v>103942832</v>
      </c>
      <c r="V213" s="45">
        <v>32308435</v>
      </c>
      <c r="W213" s="45">
        <v>18324561</v>
      </c>
      <c r="X213" s="45">
        <v>162828</v>
      </c>
      <c r="Y213" s="45">
        <v>262975927</v>
      </c>
      <c r="Z213" s="45">
        <v>697328934</v>
      </c>
      <c r="AA213" s="14" t="s">
        <v>337</v>
      </c>
      <c r="AB213" t="b">
        <f t="shared" si="3"/>
        <v>1</v>
      </c>
    </row>
    <row r="214" spans="1:28">
      <c r="A214" t="s">
        <v>510</v>
      </c>
      <c r="B214" s="48" t="s">
        <v>511</v>
      </c>
      <c r="C214" s="45">
        <v>1871425100</v>
      </c>
      <c r="D214" s="45">
        <v>9622</v>
      </c>
      <c r="E214" s="45">
        <v>630095232</v>
      </c>
      <c r="F214" s="45">
        <v>12042263</v>
      </c>
      <c r="G214" s="45">
        <v>549</v>
      </c>
      <c r="H214" s="45">
        <v>95</v>
      </c>
      <c r="I214" s="45">
        <v>33534096</v>
      </c>
      <c r="J214" s="45">
        <v>396966</v>
      </c>
      <c r="K214" s="45">
        <v>8505546</v>
      </c>
      <c r="L214" s="45">
        <v>100361900</v>
      </c>
      <c r="M214" s="45">
        <v>4360900</v>
      </c>
      <c r="N214" s="45">
        <v>9080776</v>
      </c>
      <c r="O214" s="45">
        <v>21832594</v>
      </c>
      <c r="P214" s="45">
        <v>17830811</v>
      </c>
      <c r="Q214" s="45">
        <v>838041084</v>
      </c>
      <c r="R214" s="45">
        <v>0</v>
      </c>
      <c r="S214" s="45">
        <v>17155</v>
      </c>
      <c r="T214" s="45">
        <v>104682318</v>
      </c>
      <c r="U214" s="45">
        <v>99058271</v>
      </c>
      <c r="V214" s="45">
        <v>18145243</v>
      </c>
      <c r="W214" s="45">
        <v>13089277</v>
      </c>
      <c r="X214" s="45">
        <v>122227</v>
      </c>
      <c r="Y214" s="45">
        <v>235114491</v>
      </c>
      <c r="Z214" s="45">
        <v>602926593</v>
      </c>
      <c r="AA214" s="14" t="s">
        <v>511</v>
      </c>
      <c r="AB214" t="b">
        <f t="shared" si="3"/>
        <v>1</v>
      </c>
    </row>
    <row r="215" spans="1:28">
      <c r="A215" t="s">
        <v>38</v>
      </c>
      <c r="B215" s="48" t="s">
        <v>39</v>
      </c>
      <c r="C215" s="45">
        <v>8313204800</v>
      </c>
      <c r="D215" s="45">
        <v>29824</v>
      </c>
      <c r="E215" s="45">
        <v>2587807424</v>
      </c>
      <c r="F215" s="45">
        <v>235104835</v>
      </c>
      <c r="G215" s="45">
        <v>6188</v>
      </c>
      <c r="H215" s="45">
        <v>2021</v>
      </c>
      <c r="I215" s="45">
        <v>165007668</v>
      </c>
      <c r="J215" s="45">
        <v>1626546</v>
      </c>
      <c r="K215" s="45">
        <v>18127051</v>
      </c>
      <c r="L215" s="45">
        <v>463657800</v>
      </c>
      <c r="M215" s="45">
        <v>13684000</v>
      </c>
      <c r="N215" s="45">
        <v>8653719</v>
      </c>
      <c r="O215" s="45">
        <v>36453558</v>
      </c>
      <c r="P215" s="45">
        <v>82046388</v>
      </c>
      <c r="Q215" s="45">
        <v>3612168989</v>
      </c>
      <c r="R215" s="45">
        <v>63385</v>
      </c>
      <c r="S215" s="45">
        <v>150384</v>
      </c>
      <c r="T215" s="45">
        <v>477210817</v>
      </c>
      <c r="U215" s="45">
        <v>391760479</v>
      </c>
      <c r="V215" s="45">
        <v>119760968</v>
      </c>
      <c r="W215" s="45">
        <v>48046456</v>
      </c>
      <c r="X215" s="45">
        <v>702903</v>
      </c>
      <c r="Y215" s="45">
        <v>1037695392</v>
      </c>
      <c r="Z215" s="45">
        <v>2574473597</v>
      </c>
      <c r="AA215" s="14" t="s">
        <v>39</v>
      </c>
      <c r="AB215" t="b">
        <f t="shared" si="3"/>
        <v>1</v>
      </c>
    </row>
    <row r="216" spans="1:28">
      <c r="A216" t="s">
        <v>496</v>
      </c>
      <c r="B216" s="48" t="s">
        <v>497</v>
      </c>
      <c r="C216" s="45">
        <v>18178776500</v>
      </c>
      <c r="D216" s="45">
        <v>73508</v>
      </c>
      <c r="E216" s="45">
        <v>6049369848</v>
      </c>
      <c r="F216" s="45">
        <v>340456772</v>
      </c>
      <c r="G216" s="45">
        <v>10480</v>
      </c>
      <c r="H216" s="45">
        <v>2807</v>
      </c>
      <c r="I216" s="45">
        <v>344258011</v>
      </c>
      <c r="J216" s="45">
        <v>4183540</v>
      </c>
      <c r="K216" s="45">
        <v>125397233</v>
      </c>
      <c r="L216" s="45">
        <v>984749200</v>
      </c>
      <c r="M216" s="45">
        <v>22113400</v>
      </c>
      <c r="N216" s="45">
        <v>54248094</v>
      </c>
      <c r="O216" s="45">
        <v>157418989</v>
      </c>
      <c r="P216" s="45">
        <v>124534121</v>
      </c>
      <c r="Q216" s="45">
        <v>8206729208</v>
      </c>
      <c r="R216" s="45">
        <v>1330060</v>
      </c>
      <c r="S216" s="45">
        <v>342038</v>
      </c>
      <c r="T216" s="45">
        <v>1006618348</v>
      </c>
      <c r="U216" s="45">
        <v>898945846</v>
      </c>
      <c r="V216" s="45">
        <v>216924585</v>
      </c>
      <c r="W216" s="45">
        <v>138463338</v>
      </c>
      <c r="X216" s="45">
        <v>1307637</v>
      </c>
      <c r="Y216" s="45">
        <v>2263931852</v>
      </c>
      <c r="Z216" s="45">
        <v>5942797356</v>
      </c>
      <c r="AA216" s="14" t="s">
        <v>497</v>
      </c>
      <c r="AB216" t="b">
        <f t="shared" si="3"/>
        <v>1</v>
      </c>
    </row>
    <row r="217" spans="1:28">
      <c r="A217" t="s">
        <v>382</v>
      </c>
      <c r="B217" s="48" t="s">
        <v>383</v>
      </c>
      <c r="C217" s="45">
        <v>2080356000</v>
      </c>
      <c r="D217" s="45">
        <v>10004</v>
      </c>
      <c r="E217" s="45">
        <v>685997891</v>
      </c>
      <c r="F217" s="45">
        <v>18874857</v>
      </c>
      <c r="G217" s="45">
        <v>770</v>
      </c>
      <c r="H217" s="45">
        <v>139</v>
      </c>
      <c r="I217" s="45">
        <v>51585931</v>
      </c>
      <c r="J217" s="45">
        <v>608465</v>
      </c>
      <c r="K217" s="45">
        <v>21655371</v>
      </c>
      <c r="L217" s="45">
        <v>115583900</v>
      </c>
      <c r="M217" s="45">
        <v>4744400</v>
      </c>
      <c r="N217" s="45">
        <v>12225728</v>
      </c>
      <c r="O217" s="45">
        <v>22103986</v>
      </c>
      <c r="P217" s="45">
        <v>25605587</v>
      </c>
      <c r="Q217" s="45">
        <v>958986116</v>
      </c>
      <c r="R217" s="45">
        <v>323732</v>
      </c>
      <c r="S217" s="45">
        <v>41720</v>
      </c>
      <c r="T217" s="45">
        <v>120303509</v>
      </c>
      <c r="U217" s="45">
        <v>111386529</v>
      </c>
      <c r="V217" s="45">
        <v>27128440</v>
      </c>
      <c r="W217" s="45">
        <v>22600103</v>
      </c>
      <c r="X217" s="45">
        <v>128109</v>
      </c>
      <c r="Y217" s="45">
        <v>281912142</v>
      </c>
      <c r="Z217" s="45">
        <v>677073974</v>
      </c>
      <c r="AA217" s="14" t="s">
        <v>383</v>
      </c>
      <c r="AB217" t="b">
        <f t="shared" si="3"/>
        <v>1</v>
      </c>
    </row>
    <row r="218" spans="1:28">
      <c r="A218" t="s">
        <v>422</v>
      </c>
      <c r="B218" s="48" t="s">
        <v>423</v>
      </c>
      <c r="C218" s="45">
        <v>1722615600</v>
      </c>
      <c r="D218" s="45">
        <v>7556</v>
      </c>
      <c r="E218" s="45">
        <v>563078610</v>
      </c>
      <c r="F218" s="45">
        <v>18490280</v>
      </c>
      <c r="G218" s="45">
        <v>747</v>
      </c>
      <c r="H218" s="45">
        <v>160</v>
      </c>
      <c r="I218" s="45">
        <v>18660977</v>
      </c>
      <c r="J218" s="45">
        <v>272557</v>
      </c>
      <c r="K218" s="45">
        <v>15563035</v>
      </c>
      <c r="L218" s="45">
        <v>95297400</v>
      </c>
      <c r="M218" s="45">
        <v>1532400</v>
      </c>
      <c r="N218" s="45">
        <v>3824448</v>
      </c>
      <c r="O218" s="45">
        <v>14353083</v>
      </c>
      <c r="P218" s="45">
        <v>7369979</v>
      </c>
      <c r="Q218" s="45">
        <v>738442769</v>
      </c>
      <c r="R218" s="45">
        <v>164736</v>
      </c>
      <c r="S218" s="45">
        <v>79238</v>
      </c>
      <c r="T218" s="45">
        <v>96808285</v>
      </c>
      <c r="U218" s="45">
        <v>85272250</v>
      </c>
      <c r="V218" s="45">
        <v>25133304</v>
      </c>
      <c r="W218" s="45">
        <v>9693219</v>
      </c>
      <c r="X218" s="45">
        <v>102157</v>
      </c>
      <c r="Y218" s="45">
        <v>217253189</v>
      </c>
      <c r="Z218" s="45">
        <v>521189580</v>
      </c>
      <c r="AA218" s="14" t="s">
        <v>423</v>
      </c>
      <c r="AB218" t="b">
        <f t="shared" si="3"/>
        <v>1</v>
      </c>
    </row>
    <row r="219" spans="1:28">
      <c r="A219" t="s">
        <v>188</v>
      </c>
      <c r="B219" s="48" t="s">
        <v>189</v>
      </c>
      <c r="C219" s="45">
        <v>2140332800</v>
      </c>
      <c r="D219" s="45">
        <v>9618</v>
      </c>
      <c r="E219" s="45">
        <v>660850412</v>
      </c>
      <c r="F219" s="45">
        <v>26652977</v>
      </c>
      <c r="G219" s="45">
        <v>986</v>
      </c>
      <c r="H219" s="45">
        <v>211</v>
      </c>
      <c r="I219" s="45">
        <v>37169265</v>
      </c>
      <c r="J219" s="45">
        <v>706438</v>
      </c>
      <c r="K219" s="45">
        <v>23501450</v>
      </c>
      <c r="L219" s="45">
        <v>120280900</v>
      </c>
      <c r="M219" s="45">
        <v>6752000</v>
      </c>
      <c r="N219" s="45">
        <v>9971699</v>
      </c>
      <c r="O219" s="45">
        <v>21348381</v>
      </c>
      <c r="P219" s="45">
        <v>34879325</v>
      </c>
      <c r="Q219" s="45">
        <v>942112847</v>
      </c>
      <c r="R219" s="45">
        <v>397106</v>
      </c>
      <c r="S219" s="45">
        <v>135775</v>
      </c>
      <c r="T219" s="45">
        <v>126983379</v>
      </c>
      <c r="U219" s="45">
        <v>107465540</v>
      </c>
      <c r="V219" s="45">
        <v>38667892</v>
      </c>
      <c r="W219" s="45">
        <v>19509431</v>
      </c>
      <c r="X219" s="45">
        <v>135556</v>
      </c>
      <c r="Y219" s="45">
        <v>293294679</v>
      </c>
      <c r="Z219" s="45">
        <v>648818168</v>
      </c>
      <c r="AA219" s="14" t="s">
        <v>189</v>
      </c>
      <c r="AB219" t="b">
        <f t="shared" si="3"/>
        <v>1</v>
      </c>
    </row>
    <row r="220" spans="1:28">
      <c r="A220" t="s">
        <v>206</v>
      </c>
      <c r="B220" s="48" t="s">
        <v>207</v>
      </c>
      <c r="C220" s="45">
        <v>3700468300</v>
      </c>
      <c r="D220" s="45">
        <v>14161</v>
      </c>
      <c r="E220" s="45">
        <v>1133101801</v>
      </c>
      <c r="F220" s="45">
        <v>74321658</v>
      </c>
      <c r="G220" s="45">
        <v>2227</v>
      </c>
      <c r="H220" s="45">
        <v>641</v>
      </c>
      <c r="I220" s="45">
        <v>74321974</v>
      </c>
      <c r="J220" s="45">
        <v>1745299</v>
      </c>
      <c r="K220" s="45">
        <v>35600752</v>
      </c>
      <c r="L220" s="45">
        <v>207336900</v>
      </c>
      <c r="M220" s="45">
        <v>7173900</v>
      </c>
      <c r="N220" s="45">
        <v>7990550</v>
      </c>
      <c r="O220" s="45">
        <v>26258769</v>
      </c>
      <c r="P220" s="45">
        <v>38715220</v>
      </c>
      <c r="Q220" s="45">
        <v>1606566823</v>
      </c>
      <c r="R220" s="45">
        <v>652455</v>
      </c>
      <c r="S220" s="45">
        <v>97189</v>
      </c>
      <c r="T220" s="45">
        <v>214443721</v>
      </c>
      <c r="U220" s="45">
        <v>178220354</v>
      </c>
      <c r="V220" s="45">
        <v>76659924</v>
      </c>
      <c r="W220" s="45">
        <v>33935437</v>
      </c>
      <c r="X220" s="45">
        <v>231550</v>
      </c>
      <c r="Y220" s="45">
        <v>504240630</v>
      </c>
      <c r="Z220" s="45">
        <v>1102326193</v>
      </c>
      <c r="AA220" s="14" t="s">
        <v>207</v>
      </c>
      <c r="AB220" t="b">
        <f t="shared" si="3"/>
        <v>1</v>
      </c>
    </row>
    <row r="221" spans="1:28">
      <c r="A221" t="s">
        <v>314</v>
      </c>
      <c r="B221" s="48" t="s">
        <v>315</v>
      </c>
      <c r="C221" s="45">
        <v>1656241000</v>
      </c>
      <c r="D221" s="45">
        <v>7905</v>
      </c>
      <c r="E221" s="45">
        <v>532451261</v>
      </c>
      <c r="F221" s="45">
        <v>14547100</v>
      </c>
      <c r="G221" s="45">
        <v>587</v>
      </c>
      <c r="H221" s="45">
        <v>111</v>
      </c>
      <c r="I221" s="45">
        <v>52417054</v>
      </c>
      <c r="J221" s="45">
        <v>752040</v>
      </c>
      <c r="K221" s="45">
        <v>15539044</v>
      </c>
      <c r="L221" s="45">
        <v>91437300</v>
      </c>
      <c r="M221" s="45">
        <v>4454600</v>
      </c>
      <c r="N221" s="45">
        <v>5662813</v>
      </c>
      <c r="O221" s="45">
        <v>20247677</v>
      </c>
      <c r="P221" s="45">
        <v>29373164</v>
      </c>
      <c r="Q221" s="45">
        <v>766882053</v>
      </c>
      <c r="R221" s="45">
        <v>115485</v>
      </c>
      <c r="S221" s="45">
        <v>101357</v>
      </c>
      <c r="T221" s="45">
        <v>95859629</v>
      </c>
      <c r="U221" s="45">
        <v>87214305</v>
      </c>
      <c r="V221" s="45">
        <v>20813541</v>
      </c>
      <c r="W221" s="45">
        <v>14921356</v>
      </c>
      <c r="X221" s="45">
        <v>105223</v>
      </c>
      <c r="Y221" s="45">
        <v>219130896</v>
      </c>
      <c r="Z221" s="45">
        <v>547751157</v>
      </c>
      <c r="AA221" s="14" t="s">
        <v>315</v>
      </c>
      <c r="AB221" t="b">
        <f t="shared" si="3"/>
        <v>1</v>
      </c>
    </row>
    <row r="222" spans="1:28">
      <c r="A222" t="s">
        <v>394</v>
      </c>
      <c r="B222" s="48" t="s">
        <v>395</v>
      </c>
      <c r="C222" s="45">
        <v>2428204100</v>
      </c>
      <c r="D222" s="45">
        <v>11732</v>
      </c>
      <c r="E222" s="45">
        <v>805722682</v>
      </c>
      <c r="F222" s="45">
        <v>25641385</v>
      </c>
      <c r="G222" s="45">
        <v>886</v>
      </c>
      <c r="H222" s="45">
        <v>205</v>
      </c>
      <c r="I222" s="45">
        <v>55383279</v>
      </c>
      <c r="J222" s="45">
        <v>799103</v>
      </c>
      <c r="K222" s="45">
        <v>23507429</v>
      </c>
      <c r="L222" s="45">
        <v>128917700</v>
      </c>
      <c r="M222" s="45">
        <v>4963400</v>
      </c>
      <c r="N222" s="45">
        <v>9430031</v>
      </c>
      <c r="O222" s="45">
        <v>23755502</v>
      </c>
      <c r="P222" s="45">
        <v>23378368</v>
      </c>
      <c r="Q222" s="45">
        <v>1101498879</v>
      </c>
      <c r="R222" s="45">
        <v>274149</v>
      </c>
      <c r="S222" s="45">
        <v>39572</v>
      </c>
      <c r="T222" s="45">
        <v>133857488</v>
      </c>
      <c r="U222" s="45">
        <v>122706075</v>
      </c>
      <c r="V222" s="45">
        <v>29800027</v>
      </c>
      <c r="W222" s="45">
        <v>22327464</v>
      </c>
      <c r="X222" s="45">
        <v>194968</v>
      </c>
      <c r="Y222" s="45">
        <v>309199743</v>
      </c>
      <c r="Z222" s="45">
        <v>792299136</v>
      </c>
      <c r="AA222" s="14" t="s">
        <v>395</v>
      </c>
      <c r="AB222" t="b">
        <f t="shared" si="3"/>
        <v>1</v>
      </c>
    </row>
    <row r="223" spans="1:28">
      <c r="A223" t="s">
        <v>462</v>
      </c>
      <c r="B223" s="48" t="s">
        <v>463</v>
      </c>
      <c r="C223" s="45">
        <v>1894537100</v>
      </c>
      <c r="D223" s="45">
        <v>8410</v>
      </c>
      <c r="E223" s="45">
        <v>633660786</v>
      </c>
      <c r="F223" s="45">
        <v>19871137</v>
      </c>
      <c r="G223" s="45">
        <v>751</v>
      </c>
      <c r="H223" s="45">
        <v>160</v>
      </c>
      <c r="I223" s="45">
        <v>32931154</v>
      </c>
      <c r="J223" s="45">
        <v>468776</v>
      </c>
      <c r="K223" s="45">
        <v>17920496</v>
      </c>
      <c r="L223" s="45">
        <v>105725000</v>
      </c>
      <c r="M223" s="45">
        <v>3819700</v>
      </c>
      <c r="N223" s="45">
        <v>5860770</v>
      </c>
      <c r="O223" s="45">
        <v>18584092</v>
      </c>
      <c r="P223" s="45">
        <v>20568665</v>
      </c>
      <c r="Q223" s="45">
        <v>859410576</v>
      </c>
      <c r="R223" s="45">
        <v>216369</v>
      </c>
      <c r="S223" s="45">
        <v>25390</v>
      </c>
      <c r="T223" s="45">
        <v>109523496</v>
      </c>
      <c r="U223" s="45">
        <v>101238153</v>
      </c>
      <c r="V223" s="45">
        <v>24598794</v>
      </c>
      <c r="W223" s="45">
        <v>20274449</v>
      </c>
      <c r="X223" s="45">
        <v>136607</v>
      </c>
      <c r="Y223" s="45">
        <v>256013258</v>
      </c>
      <c r="Z223" s="45">
        <v>603397318</v>
      </c>
      <c r="AA223" s="14" t="s">
        <v>463</v>
      </c>
      <c r="AB223" t="b">
        <f t="shared" si="3"/>
        <v>1</v>
      </c>
    </row>
    <row r="224" spans="1:28">
      <c r="A224" t="s">
        <v>128</v>
      </c>
      <c r="B224" s="48" t="s">
        <v>129</v>
      </c>
      <c r="C224" s="45">
        <v>1721518600</v>
      </c>
      <c r="D224" s="45">
        <v>8195</v>
      </c>
      <c r="E224" s="45">
        <v>560795841</v>
      </c>
      <c r="F224" s="45">
        <v>15596602</v>
      </c>
      <c r="G224" s="45">
        <v>583</v>
      </c>
      <c r="H224" s="45">
        <v>105</v>
      </c>
      <c r="I224" s="45">
        <v>48652591</v>
      </c>
      <c r="J224" s="45">
        <v>362513</v>
      </c>
      <c r="K224" s="45">
        <v>12581066</v>
      </c>
      <c r="L224" s="45">
        <v>98098600</v>
      </c>
      <c r="M224" s="45">
        <v>3193600</v>
      </c>
      <c r="N224" s="45">
        <v>5493183</v>
      </c>
      <c r="O224" s="45">
        <v>16922063</v>
      </c>
      <c r="P224" s="45">
        <v>17743567</v>
      </c>
      <c r="Q224" s="45">
        <v>779439626</v>
      </c>
      <c r="R224" s="45">
        <v>79142</v>
      </c>
      <c r="S224" s="45">
        <v>19320</v>
      </c>
      <c r="T224" s="45">
        <v>101268362</v>
      </c>
      <c r="U224" s="45">
        <v>94072949</v>
      </c>
      <c r="V224" s="45">
        <v>15614864</v>
      </c>
      <c r="W224" s="45">
        <v>17983259</v>
      </c>
      <c r="X224" s="45">
        <v>212562</v>
      </c>
      <c r="Y224" s="45">
        <v>229250458</v>
      </c>
      <c r="Z224" s="45">
        <v>550189168</v>
      </c>
      <c r="AA224" s="14" t="s">
        <v>129</v>
      </c>
      <c r="AB224" t="b">
        <f t="shared" si="3"/>
        <v>1</v>
      </c>
    </row>
    <row r="225" spans="1:28">
      <c r="A225" t="s">
        <v>484</v>
      </c>
      <c r="B225" s="48" t="s">
        <v>485</v>
      </c>
      <c r="C225" s="45">
        <v>4225261200</v>
      </c>
      <c r="D225" s="45">
        <v>20134</v>
      </c>
      <c r="E225" s="45">
        <v>1388657240</v>
      </c>
      <c r="F225" s="45">
        <v>40292047</v>
      </c>
      <c r="G225" s="45">
        <v>1574</v>
      </c>
      <c r="H225" s="45">
        <v>326</v>
      </c>
      <c r="I225" s="45">
        <v>63545983</v>
      </c>
      <c r="J225" s="45">
        <v>682911</v>
      </c>
      <c r="K225" s="45">
        <v>31014756</v>
      </c>
      <c r="L225" s="45">
        <v>224537400</v>
      </c>
      <c r="M225" s="45">
        <v>6517700</v>
      </c>
      <c r="N225" s="45">
        <v>15046761</v>
      </c>
      <c r="O225" s="45">
        <v>33466612</v>
      </c>
      <c r="P225" s="45">
        <v>30006105</v>
      </c>
      <c r="Q225" s="45">
        <v>1833767515</v>
      </c>
      <c r="R225" s="45">
        <v>157892</v>
      </c>
      <c r="S225" s="45">
        <v>172028</v>
      </c>
      <c r="T225" s="45">
        <v>230988303</v>
      </c>
      <c r="U225" s="45">
        <v>208320893</v>
      </c>
      <c r="V225" s="45">
        <v>51551569</v>
      </c>
      <c r="W225" s="45">
        <v>32353031</v>
      </c>
      <c r="X225" s="45">
        <v>273023</v>
      </c>
      <c r="Y225" s="45">
        <v>523816739</v>
      </c>
      <c r="Z225" s="45">
        <v>1309950776</v>
      </c>
      <c r="AA225" s="14" t="s">
        <v>485</v>
      </c>
      <c r="AB225" t="b">
        <f t="shared" si="3"/>
        <v>1</v>
      </c>
    </row>
    <row r="226" spans="1:28">
      <c r="A226" t="s">
        <v>102</v>
      </c>
      <c r="B226" s="48" t="s">
        <v>103</v>
      </c>
      <c r="C226" s="45">
        <v>2472138300</v>
      </c>
      <c r="D226" s="45">
        <v>10671</v>
      </c>
      <c r="E226" s="45">
        <v>771292414</v>
      </c>
      <c r="F226" s="45">
        <v>38739973</v>
      </c>
      <c r="G226" s="45">
        <v>1211</v>
      </c>
      <c r="H226" s="45">
        <v>325</v>
      </c>
      <c r="I226" s="45">
        <v>75208530</v>
      </c>
      <c r="J226" s="45">
        <v>1078955</v>
      </c>
      <c r="K226" s="45">
        <v>27161665</v>
      </c>
      <c r="L226" s="45">
        <v>131508700</v>
      </c>
      <c r="M226" s="45">
        <v>5988200</v>
      </c>
      <c r="N226" s="45">
        <v>6806867</v>
      </c>
      <c r="O226" s="45">
        <v>26906123</v>
      </c>
      <c r="P226" s="45">
        <v>27280771</v>
      </c>
      <c r="Q226" s="45">
        <v>1111972198</v>
      </c>
      <c r="R226" s="45">
        <v>765314</v>
      </c>
      <c r="S226" s="45">
        <v>46459</v>
      </c>
      <c r="T226" s="45">
        <v>137449742</v>
      </c>
      <c r="U226" s="45">
        <v>118029990</v>
      </c>
      <c r="V226" s="45">
        <v>41793374</v>
      </c>
      <c r="W226" s="45">
        <v>24955954</v>
      </c>
      <c r="X226" s="45">
        <v>189631</v>
      </c>
      <c r="Y226" s="45">
        <v>323230464</v>
      </c>
      <c r="Z226" s="45">
        <v>788741734</v>
      </c>
      <c r="AA226" s="14" t="s">
        <v>103</v>
      </c>
      <c r="AB226" t="b">
        <f t="shared" si="3"/>
        <v>1</v>
      </c>
    </row>
    <row r="227" spans="1:28">
      <c r="A227" t="s">
        <v>34</v>
      </c>
      <c r="B227" s="48" t="s">
        <v>35</v>
      </c>
      <c r="C227" s="45">
        <v>14989651100</v>
      </c>
      <c r="D227" s="45">
        <v>62322</v>
      </c>
      <c r="E227" s="45">
        <v>4830787408</v>
      </c>
      <c r="F227" s="45">
        <v>298862211</v>
      </c>
      <c r="G227" s="45">
        <v>8549</v>
      </c>
      <c r="H227" s="45">
        <v>2325</v>
      </c>
      <c r="I227" s="45">
        <v>289711463</v>
      </c>
      <c r="J227" s="45">
        <v>4946783</v>
      </c>
      <c r="K227" s="45">
        <v>76582596</v>
      </c>
      <c r="L227" s="45">
        <v>838875300</v>
      </c>
      <c r="M227" s="45">
        <v>27975200</v>
      </c>
      <c r="N227" s="45">
        <v>31544635</v>
      </c>
      <c r="O227" s="45">
        <v>81184405</v>
      </c>
      <c r="P227" s="45">
        <v>150477855</v>
      </c>
      <c r="Q227" s="45">
        <v>6630947856</v>
      </c>
      <c r="R227" s="45">
        <v>1201041</v>
      </c>
      <c r="S227" s="45">
        <v>225902</v>
      </c>
      <c r="T227" s="45">
        <v>866515098</v>
      </c>
      <c r="U227" s="45">
        <v>751402016</v>
      </c>
      <c r="V227" s="45">
        <v>204505279</v>
      </c>
      <c r="W227" s="45">
        <v>86004988</v>
      </c>
      <c r="X227" s="45">
        <v>1089461</v>
      </c>
      <c r="Y227" s="45">
        <v>1910943785</v>
      </c>
      <c r="Z227" s="45">
        <v>4720004071</v>
      </c>
      <c r="AA227" s="14" t="s">
        <v>35</v>
      </c>
      <c r="AB227" t="b">
        <f t="shared" si="3"/>
        <v>1</v>
      </c>
    </row>
    <row r="228" spans="1:28">
      <c r="A228" t="s">
        <v>186</v>
      </c>
      <c r="B228" s="48" t="s">
        <v>187</v>
      </c>
      <c r="C228" s="45">
        <v>2830339600</v>
      </c>
      <c r="D228" s="45">
        <v>13078</v>
      </c>
      <c r="E228" s="45">
        <v>946868367</v>
      </c>
      <c r="F228" s="45">
        <v>34524338</v>
      </c>
      <c r="G228" s="45">
        <v>1285</v>
      </c>
      <c r="H228" s="45">
        <v>286</v>
      </c>
      <c r="I228" s="45">
        <v>64148253</v>
      </c>
      <c r="J228" s="45">
        <v>1087665</v>
      </c>
      <c r="K228" s="45">
        <v>31685635</v>
      </c>
      <c r="L228" s="45">
        <v>150804100</v>
      </c>
      <c r="M228" s="45">
        <v>6521400</v>
      </c>
      <c r="N228" s="45">
        <v>7595535</v>
      </c>
      <c r="O228" s="45">
        <v>22974748</v>
      </c>
      <c r="P228" s="45">
        <v>32939662</v>
      </c>
      <c r="Q228" s="45">
        <v>1299149703</v>
      </c>
      <c r="R228" s="45">
        <v>992104</v>
      </c>
      <c r="S228" s="45">
        <v>117421</v>
      </c>
      <c r="T228" s="45">
        <v>157293412</v>
      </c>
      <c r="U228" s="45">
        <v>143798731</v>
      </c>
      <c r="V228" s="45">
        <v>44461871</v>
      </c>
      <c r="W228" s="45">
        <v>29575926</v>
      </c>
      <c r="X228" s="45">
        <v>164443</v>
      </c>
      <c r="Y228" s="45">
        <v>376403908</v>
      </c>
      <c r="Z228" s="45">
        <v>922745795</v>
      </c>
      <c r="AA228" s="14" t="s">
        <v>187</v>
      </c>
      <c r="AB228" t="b">
        <f t="shared" si="3"/>
        <v>1</v>
      </c>
    </row>
    <row r="229" spans="1:28">
      <c r="A229" t="s">
        <v>282</v>
      </c>
      <c r="B229" s="48" t="s">
        <v>283</v>
      </c>
      <c r="C229" s="45">
        <v>2019713700</v>
      </c>
      <c r="D229" s="45">
        <v>9624</v>
      </c>
      <c r="E229" s="45">
        <v>654263003</v>
      </c>
      <c r="F229" s="45">
        <v>22454014</v>
      </c>
      <c r="G229" s="45">
        <v>790</v>
      </c>
      <c r="H229" s="45">
        <v>177</v>
      </c>
      <c r="I229" s="45">
        <v>89943909</v>
      </c>
      <c r="J229" s="45">
        <v>1994446</v>
      </c>
      <c r="K229" s="45">
        <v>25287416</v>
      </c>
      <c r="L229" s="45">
        <v>104108400</v>
      </c>
      <c r="M229" s="45">
        <v>7303600</v>
      </c>
      <c r="N229" s="45">
        <v>7502521</v>
      </c>
      <c r="O229" s="45">
        <v>22608465</v>
      </c>
      <c r="P229" s="45">
        <v>34210309</v>
      </c>
      <c r="Q229" s="45">
        <v>969676083</v>
      </c>
      <c r="R229" s="45">
        <v>948819</v>
      </c>
      <c r="S229" s="45">
        <v>267308</v>
      </c>
      <c r="T229" s="45">
        <v>111376489</v>
      </c>
      <c r="U229" s="45">
        <v>103645609</v>
      </c>
      <c r="V229" s="45">
        <v>31433314</v>
      </c>
      <c r="W229" s="45">
        <v>22139865</v>
      </c>
      <c r="X229" s="45">
        <v>184851</v>
      </c>
      <c r="Y229" s="45">
        <v>269996255</v>
      </c>
      <c r="Z229" s="45">
        <v>699679828</v>
      </c>
      <c r="AA229" s="14" t="s">
        <v>283</v>
      </c>
      <c r="AB229" t="b">
        <f t="shared" si="3"/>
        <v>1</v>
      </c>
    </row>
    <row r="230" spans="1:28">
      <c r="A230" t="s">
        <v>322</v>
      </c>
      <c r="B230" s="48" t="s">
        <v>323</v>
      </c>
      <c r="C230" s="45">
        <v>1710303000</v>
      </c>
      <c r="D230" s="45">
        <v>8168</v>
      </c>
      <c r="E230" s="45">
        <v>540231244</v>
      </c>
      <c r="F230" s="45">
        <v>13997812</v>
      </c>
      <c r="G230" s="45">
        <v>588</v>
      </c>
      <c r="H230" s="45">
        <v>121</v>
      </c>
      <c r="I230" s="45">
        <v>26927073</v>
      </c>
      <c r="J230" s="45">
        <v>526939</v>
      </c>
      <c r="K230" s="45">
        <v>15523126</v>
      </c>
      <c r="L230" s="45">
        <v>95867100</v>
      </c>
      <c r="M230" s="45">
        <v>2943500</v>
      </c>
      <c r="N230" s="45">
        <v>4607473</v>
      </c>
      <c r="O230" s="45">
        <v>13522914</v>
      </c>
      <c r="P230" s="45">
        <v>14206996</v>
      </c>
      <c r="Q230" s="45">
        <v>728354177</v>
      </c>
      <c r="R230" s="45">
        <v>219473</v>
      </c>
      <c r="S230" s="45">
        <v>36802</v>
      </c>
      <c r="T230" s="45">
        <v>98790552</v>
      </c>
      <c r="U230" s="45">
        <v>86038452</v>
      </c>
      <c r="V230" s="45">
        <v>21382490</v>
      </c>
      <c r="W230" s="45">
        <v>15732825</v>
      </c>
      <c r="X230" s="45">
        <v>98621</v>
      </c>
      <c r="Y230" s="45">
        <v>222299215</v>
      </c>
      <c r="Z230" s="45">
        <v>506054962</v>
      </c>
      <c r="AA230" s="14" t="s">
        <v>323</v>
      </c>
      <c r="AB230" t="b">
        <f t="shared" si="3"/>
        <v>1</v>
      </c>
    </row>
    <row r="231" spans="1:28">
      <c r="A231" t="s">
        <v>360</v>
      </c>
      <c r="B231" s="48" t="s">
        <v>361</v>
      </c>
      <c r="C231" s="45">
        <v>2052506700</v>
      </c>
      <c r="D231" s="45">
        <v>9746</v>
      </c>
      <c r="E231" s="45">
        <v>660857488</v>
      </c>
      <c r="F231" s="45">
        <v>14178344</v>
      </c>
      <c r="G231" s="45">
        <v>581</v>
      </c>
      <c r="H231" s="45">
        <v>120</v>
      </c>
      <c r="I231" s="45">
        <v>39755216</v>
      </c>
      <c r="J231" s="45">
        <v>521565</v>
      </c>
      <c r="K231" s="45">
        <v>16474577</v>
      </c>
      <c r="L231" s="45">
        <v>115806500</v>
      </c>
      <c r="M231" s="45">
        <v>5102700</v>
      </c>
      <c r="N231" s="45">
        <v>7579183</v>
      </c>
      <c r="O231" s="45">
        <v>19836988</v>
      </c>
      <c r="P231" s="45">
        <v>21456917</v>
      </c>
      <c r="Q231" s="45">
        <v>901569478</v>
      </c>
      <c r="R231" s="45">
        <v>167412</v>
      </c>
      <c r="S231" s="45">
        <v>32418</v>
      </c>
      <c r="T231" s="45">
        <v>120874481</v>
      </c>
      <c r="U231" s="45">
        <v>108797482</v>
      </c>
      <c r="V231" s="45">
        <v>25150366</v>
      </c>
      <c r="W231" s="45">
        <v>20095715</v>
      </c>
      <c r="X231" s="45">
        <v>163986</v>
      </c>
      <c r="Y231" s="45">
        <v>275281860</v>
      </c>
      <c r="Z231" s="45">
        <v>626287618</v>
      </c>
      <c r="AA231" s="14" t="s">
        <v>361</v>
      </c>
      <c r="AB231" t="b">
        <f t="shared" si="3"/>
        <v>1</v>
      </c>
    </row>
    <row r="232" spans="1:28">
      <c r="A232" t="s">
        <v>58</v>
      </c>
      <c r="B232" s="48" t="s">
        <v>59</v>
      </c>
      <c r="C232" s="45">
        <v>3271372300</v>
      </c>
      <c r="D232" s="45">
        <v>15303</v>
      </c>
      <c r="E232" s="45">
        <v>1041906203</v>
      </c>
      <c r="F232" s="45">
        <v>33040638</v>
      </c>
      <c r="G232" s="45">
        <v>1322</v>
      </c>
      <c r="H232" s="45">
        <v>257</v>
      </c>
      <c r="I232" s="45">
        <v>64830683</v>
      </c>
      <c r="J232" s="45">
        <v>928291</v>
      </c>
      <c r="K232" s="45">
        <v>31962646</v>
      </c>
      <c r="L232" s="45">
        <v>180057400</v>
      </c>
      <c r="M232" s="45">
        <v>8563800</v>
      </c>
      <c r="N232" s="45">
        <v>10819626</v>
      </c>
      <c r="O232" s="45">
        <v>34959256</v>
      </c>
      <c r="P232" s="45">
        <v>39659994</v>
      </c>
      <c r="Q232" s="45">
        <v>1446728537</v>
      </c>
      <c r="R232" s="45">
        <v>594402</v>
      </c>
      <c r="S232" s="45">
        <v>35019</v>
      </c>
      <c r="T232" s="45">
        <v>188572496</v>
      </c>
      <c r="U232" s="45">
        <v>164099421</v>
      </c>
      <c r="V232" s="45">
        <v>45098007</v>
      </c>
      <c r="W232" s="45">
        <v>25169451</v>
      </c>
      <c r="X232" s="45">
        <v>214717</v>
      </c>
      <c r="Y232" s="45">
        <v>423783513</v>
      </c>
      <c r="Z232" s="45">
        <v>1022945024</v>
      </c>
      <c r="AA232" s="14" t="s">
        <v>59</v>
      </c>
      <c r="AB232" t="b">
        <f t="shared" si="3"/>
        <v>1</v>
      </c>
    </row>
    <row r="233" spans="1:28">
      <c r="A233" t="s">
        <v>492</v>
      </c>
      <c r="B233" s="48" t="s">
        <v>493</v>
      </c>
      <c r="C233" s="45">
        <v>3118247200</v>
      </c>
      <c r="D233" s="45">
        <v>13674</v>
      </c>
      <c r="E233" s="45">
        <v>1039230572</v>
      </c>
      <c r="F233" s="45">
        <v>37893144</v>
      </c>
      <c r="G233" s="45">
        <v>1497</v>
      </c>
      <c r="H233" s="45">
        <v>297</v>
      </c>
      <c r="I233" s="45">
        <v>38194270</v>
      </c>
      <c r="J233" s="45">
        <v>486818</v>
      </c>
      <c r="K233" s="45">
        <v>21833305</v>
      </c>
      <c r="L233" s="45">
        <v>173365000</v>
      </c>
      <c r="M233" s="45">
        <v>3544700</v>
      </c>
      <c r="N233" s="45">
        <v>11144226</v>
      </c>
      <c r="O233" s="45">
        <v>32345607</v>
      </c>
      <c r="P233" s="45">
        <v>18472782</v>
      </c>
      <c r="Q233" s="45">
        <v>1376510424</v>
      </c>
      <c r="R233" s="45">
        <v>132279</v>
      </c>
      <c r="S233" s="45">
        <v>109638</v>
      </c>
      <c r="T233" s="45">
        <v>176848670</v>
      </c>
      <c r="U233" s="45">
        <v>158520038</v>
      </c>
      <c r="V233" s="45">
        <v>40004053</v>
      </c>
      <c r="W233" s="45">
        <v>19144305</v>
      </c>
      <c r="X233" s="45">
        <v>174943</v>
      </c>
      <c r="Y233" s="45">
        <v>394933926</v>
      </c>
      <c r="Z233" s="45">
        <v>981576498</v>
      </c>
      <c r="AA233" s="14" t="s">
        <v>493</v>
      </c>
      <c r="AB233" t="b">
        <f t="shared" si="3"/>
        <v>1</v>
      </c>
    </row>
    <row r="234" spans="1:28">
      <c r="A234" t="s">
        <v>140</v>
      </c>
      <c r="B234" s="48" t="s">
        <v>141</v>
      </c>
      <c r="C234" s="45">
        <v>1939400600</v>
      </c>
      <c r="D234" s="45">
        <v>9575</v>
      </c>
      <c r="E234" s="45">
        <v>622716972</v>
      </c>
      <c r="F234" s="45">
        <v>16652179</v>
      </c>
      <c r="G234" s="45">
        <v>649</v>
      </c>
      <c r="H234" s="45">
        <v>116</v>
      </c>
      <c r="I234" s="45">
        <v>53438063</v>
      </c>
      <c r="J234" s="45">
        <v>633142</v>
      </c>
      <c r="K234" s="45">
        <v>20317133</v>
      </c>
      <c r="L234" s="45">
        <v>105642000</v>
      </c>
      <c r="M234" s="45">
        <v>4820400</v>
      </c>
      <c r="N234" s="45">
        <v>7334369</v>
      </c>
      <c r="O234" s="45">
        <v>21536655</v>
      </c>
      <c r="P234" s="45">
        <v>28812506</v>
      </c>
      <c r="Q234" s="45">
        <v>881903419</v>
      </c>
      <c r="R234" s="45">
        <v>283139</v>
      </c>
      <c r="S234" s="45">
        <v>4857</v>
      </c>
      <c r="T234" s="45">
        <v>110432859</v>
      </c>
      <c r="U234" s="45">
        <v>100757018</v>
      </c>
      <c r="V234" s="45">
        <v>21236304</v>
      </c>
      <c r="W234" s="45">
        <v>21719304</v>
      </c>
      <c r="X234" s="45">
        <v>148668</v>
      </c>
      <c r="Y234" s="45">
        <v>254582149</v>
      </c>
      <c r="Z234" s="45">
        <v>627321270</v>
      </c>
      <c r="AA234" s="14" t="s">
        <v>141</v>
      </c>
      <c r="AB234" t="b">
        <f t="shared" si="3"/>
        <v>1</v>
      </c>
    </row>
    <row r="235" spans="1:28">
      <c r="A235" t="s">
        <v>274</v>
      </c>
      <c r="B235" s="48" t="s">
        <v>275</v>
      </c>
      <c r="C235" s="45">
        <v>3010575700</v>
      </c>
      <c r="D235" s="45">
        <v>11816</v>
      </c>
      <c r="E235" s="45">
        <v>965991371</v>
      </c>
      <c r="F235" s="45">
        <v>69913080</v>
      </c>
      <c r="G235" s="45">
        <v>1998</v>
      </c>
      <c r="H235" s="45">
        <v>601</v>
      </c>
      <c r="I235" s="45">
        <v>96067376</v>
      </c>
      <c r="J235" s="45">
        <v>1728433</v>
      </c>
      <c r="K235" s="45">
        <v>35819813</v>
      </c>
      <c r="L235" s="45">
        <v>154374000</v>
      </c>
      <c r="M235" s="45">
        <v>5892300</v>
      </c>
      <c r="N235" s="45">
        <v>6579952</v>
      </c>
      <c r="O235" s="45">
        <v>28872269</v>
      </c>
      <c r="P235" s="45">
        <v>26537301</v>
      </c>
      <c r="Q235" s="45">
        <v>1391775895</v>
      </c>
      <c r="R235" s="45">
        <v>1364538</v>
      </c>
      <c r="S235" s="45">
        <v>839882</v>
      </c>
      <c r="T235" s="45">
        <v>160225741</v>
      </c>
      <c r="U235" s="45">
        <v>139602634</v>
      </c>
      <c r="V235" s="45">
        <v>50433986</v>
      </c>
      <c r="W235" s="45">
        <v>35180862</v>
      </c>
      <c r="X235" s="45">
        <v>287360</v>
      </c>
      <c r="Y235" s="45">
        <v>387935003</v>
      </c>
      <c r="Z235" s="45">
        <v>1003840892</v>
      </c>
      <c r="AA235" s="14" t="s">
        <v>275</v>
      </c>
      <c r="AB235" t="b">
        <f t="shared" si="3"/>
        <v>1</v>
      </c>
    </row>
    <row r="236" spans="1:28">
      <c r="A236" t="s">
        <v>216</v>
      </c>
      <c r="B236" s="48" t="s">
        <v>217</v>
      </c>
      <c r="C236" s="45">
        <v>1995166900</v>
      </c>
      <c r="D236" s="45">
        <v>9974</v>
      </c>
      <c r="E236" s="45">
        <v>618462229</v>
      </c>
      <c r="F236" s="45">
        <v>17149708</v>
      </c>
      <c r="G236" s="45">
        <v>680</v>
      </c>
      <c r="H236" s="45">
        <v>140</v>
      </c>
      <c r="I236" s="45">
        <v>53973863</v>
      </c>
      <c r="J236" s="45">
        <v>984101</v>
      </c>
      <c r="K236" s="45">
        <v>23067224</v>
      </c>
      <c r="L236" s="45">
        <v>107445800</v>
      </c>
      <c r="M236" s="45">
        <v>7635500</v>
      </c>
      <c r="N236" s="45">
        <v>8773788</v>
      </c>
      <c r="O236" s="45">
        <v>19517583</v>
      </c>
      <c r="P236" s="45">
        <v>32675465</v>
      </c>
      <c r="Q236" s="45">
        <v>889685261</v>
      </c>
      <c r="R236" s="45">
        <v>555506</v>
      </c>
      <c r="S236" s="45">
        <v>52143</v>
      </c>
      <c r="T236" s="45">
        <v>115039455</v>
      </c>
      <c r="U236" s="45">
        <v>100828826</v>
      </c>
      <c r="V236" s="45">
        <v>29746957</v>
      </c>
      <c r="W236" s="45">
        <v>18027364</v>
      </c>
      <c r="X236" s="45">
        <v>116107</v>
      </c>
      <c r="Y236" s="45">
        <v>264366358</v>
      </c>
      <c r="Z236" s="45">
        <v>625318903</v>
      </c>
      <c r="AA236" s="14" t="s">
        <v>217</v>
      </c>
      <c r="AB236" t="b">
        <f t="shared" si="3"/>
        <v>1</v>
      </c>
    </row>
    <row r="237" spans="1:28">
      <c r="A237" t="s">
        <v>368</v>
      </c>
      <c r="B237" s="48" t="s">
        <v>369</v>
      </c>
      <c r="C237" s="45">
        <v>1895317000</v>
      </c>
      <c r="D237" s="45">
        <v>9418</v>
      </c>
      <c r="E237" s="45">
        <v>638250511</v>
      </c>
      <c r="F237" s="45">
        <v>14972930</v>
      </c>
      <c r="G237" s="45">
        <v>606</v>
      </c>
      <c r="H237" s="45">
        <v>125</v>
      </c>
      <c r="I237" s="45">
        <v>43049775</v>
      </c>
      <c r="J237" s="45">
        <v>913473</v>
      </c>
      <c r="K237" s="45">
        <v>17840640</v>
      </c>
      <c r="L237" s="45">
        <v>99703300</v>
      </c>
      <c r="M237" s="45">
        <v>3211000</v>
      </c>
      <c r="N237" s="45">
        <v>10374384</v>
      </c>
      <c r="O237" s="45">
        <v>19626816</v>
      </c>
      <c r="P237" s="45">
        <v>17459368</v>
      </c>
      <c r="Q237" s="45">
        <v>865402197</v>
      </c>
      <c r="R237" s="45">
        <v>152643</v>
      </c>
      <c r="S237" s="45">
        <v>31891</v>
      </c>
      <c r="T237" s="45">
        <v>102869110</v>
      </c>
      <c r="U237" s="45">
        <v>99705320</v>
      </c>
      <c r="V237" s="45">
        <v>22498377</v>
      </c>
      <c r="W237" s="45">
        <v>17773302</v>
      </c>
      <c r="X237" s="45">
        <v>117676</v>
      </c>
      <c r="Y237" s="45">
        <v>243148319</v>
      </c>
      <c r="Z237" s="45">
        <v>622253878</v>
      </c>
      <c r="AA237" s="14" t="s">
        <v>369</v>
      </c>
      <c r="AB237" t="b">
        <f t="shared" si="3"/>
        <v>1</v>
      </c>
    </row>
    <row r="238" spans="1:28">
      <c r="A238" t="s">
        <v>154</v>
      </c>
      <c r="B238" s="48" t="s">
        <v>155</v>
      </c>
      <c r="C238" s="45">
        <v>1081614800</v>
      </c>
      <c r="D238" s="45">
        <v>5311</v>
      </c>
      <c r="E238" s="45">
        <v>349330870</v>
      </c>
      <c r="F238" s="45">
        <v>12007047</v>
      </c>
      <c r="G238" s="45">
        <v>377</v>
      </c>
      <c r="H238" s="45">
        <v>92</v>
      </c>
      <c r="I238" s="45">
        <v>32076956</v>
      </c>
      <c r="J238" s="45">
        <v>456219</v>
      </c>
      <c r="K238" s="45">
        <v>10202127</v>
      </c>
      <c r="L238" s="45">
        <v>56511600</v>
      </c>
      <c r="M238" s="45">
        <v>3958800</v>
      </c>
      <c r="N238" s="45">
        <v>3849936</v>
      </c>
      <c r="O238" s="45">
        <v>11685983</v>
      </c>
      <c r="P238" s="45">
        <v>22612693</v>
      </c>
      <c r="Q238" s="45">
        <v>502692231</v>
      </c>
      <c r="R238" s="45">
        <v>95833</v>
      </c>
      <c r="S238" s="45">
        <v>159871</v>
      </c>
      <c r="T238" s="45">
        <v>60456608</v>
      </c>
      <c r="U238" s="45">
        <v>54559280</v>
      </c>
      <c r="V238" s="45">
        <v>13626820</v>
      </c>
      <c r="W238" s="45">
        <v>12113768</v>
      </c>
      <c r="X238" s="45">
        <v>76074</v>
      </c>
      <c r="Y238" s="45">
        <v>141088254</v>
      </c>
      <c r="Z238" s="45">
        <v>361603977</v>
      </c>
      <c r="AA238" s="14" t="s">
        <v>155</v>
      </c>
      <c r="AB238" t="b">
        <f t="shared" si="3"/>
        <v>1</v>
      </c>
    </row>
    <row r="239" spans="1:28">
      <c r="A239" t="s">
        <v>304</v>
      </c>
      <c r="B239" s="48" t="s">
        <v>305</v>
      </c>
      <c r="C239" s="45">
        <v>1978219500</v>
      </c>
      <c r="D239" s="45">
        <v>8942</v>
      </c>
      <c r="E239" s="45">
        <v>622069359</v>
      </c>
      <c r="F239" s="45">
        <v>17663629</v>
      </c>
      <c r="G239" s="45">
        <v>725</v>
      </c>
      <c r="H239" s="45">
        <v>133</v>
      </c>
      <c r="I239" s="45">
        <v>70902037</v>
      </c>
      <c r="J239" s="45">
        <v>445086</v>
      </c>
      <c r="K239" s="45">
        <v>14993822</v>
      </c>
      <c r="L239" s="45">
        <v>112287500</v>
      </c>
      <c r="M239" s="45">
        <v>4288500</v>
      </c>
      <c r="N239" s="45">
        <v>5846056</v>
      </c>
      <c r="O239" s="45">
        <v>20658699</v>
      </c>
      <c r="P239" s="45">
        <v>21307962</v>
      </c>
      <c r="Q239" s="45">
        <v>890462650</v>
      </c>
      <c r="R239" s="45">
        <v>65070</v>
      </c>
      <c r="S239" s="45">
        <v>34847</v>
      </c>
      <c r="T239" s="45">
        <v>116537578</v>
      </c>
      <c r="U239" s="45">
        <v>103037404</v>
      </c>
      <c r="V239" s="45">
        <v>20316112</v>
      </c>
      <c r="W239" s="45">
        <v>19931184</v>
      </c>
      <c r="X239" s="45">
        <v>142705</v>
      </c>
      <c r="Y239" s="45">
        <v>260064900</v>
      </c>
      <c r="Z239" s="45">
        <v>630397750</v>
      </c>
      <c r="AA239" s="14" t="s">
        <v>305</v>
      </c>
      <c r="AB239" t="b">
        <f t="shared" si="3"/>
        <v>1</v>
      </c>
    </row>
    <row r="240" spans="1:28">
      <c r="A240" t="s">
        <v>134</v>
      </c>
      <c r="B240" s="48" t="s">
        <v>135</v>
      </c>
      <c r="C240" s="45">
        <v>2946228400</v>
      </c>
      <c r="D240" s="45">
        <v>13747</v>
      </c>
      <c r="E240" s="45">
        <v>949062357</v>
      </c>
      <c r="F240" s="45">
        <v>36887840</v>
      </c>
      <c r="G240" s="45">
        <v>1141</v>
      </c>
      <c r="H240" s="45">
        <v>291</v>
      </c>
      <c r="I240" s="45">
        <v>75650020</v>
      </c>
      <c r="J240" s="45">
        <v>744885</v>
      </c>
      <c r="K240" s="45">
        <v>23860819</v>
      </c>
      <c r="L240" s="45">
        <v>160244000</v>
      </c>
      <c r="M240" s="45">
        <v>4260100</v>
      </c>
      <c r="N240" s="45">
        <v>7053246</v>
      </c>
      <c r="O240" s="45">
        <v>23031752</v>
      </c>
      <c r="P240" s="45">
        <v>20305538</v>
      </c>
      <c r="Q240" s="45">
        <v>1301100557</v>
      </c>
      <c r="R240" s="45">
        <v>414354</v>
      </c>
      <c r="S240" s="45">
        <v>24840</v>
      </c>
      <c r="T240" s="45">
        <v>164462320</v>
      </c>
      <c r="U240" s="45">
        <v>148709130</v>
      </c>
      <c r="V240" s="45">
        <v>34985563</v>
      </c>
      <c r="W240" s="45">
        <v>30586451</v>
      </c>
      <c r="X240" s="45">
        <v>274269</v>
      </c>
      <c r="Y240" s="45">
        <v>379456927</v>
      </c>
      <c r="Z240" s="45">
        <v>921643630</v>
      </c>
      <c r="AA240" s="14" t="s">
        <v>135</v>
      </c>
      <c r="AB240" t="b">
        <f t="shared" si="3"/>
        <v>1</v>
      </c>
    </row>
    <row r="241" spans="1:28">
      <c r="A241" t="s">
        <v>244</v>
      </c>
      <c r="B241" s="48" t="s">
        <v>245</v>
      </c>
      <c r="C241" s="45">
        <v>7216015300</v>
      </c>
      <c r="D241" s="45">
        <v>31579</v>
      </c>
      <c r="E241" s="45">
        <v>2218764133</v>
      </c>
      <c r="F241" s="45">
        <v>115641945</v>
      </c>
      <c r="G241" s="45">
        <v>3406</v>
      </c>
      <c r="H241" s="45">
        <v>1002</v>
      </c>
      <c r="I241" s="45">
        <v>178093838</v>
      </c>
      <c r="J241" s="45">
        <v>3340217</v>
      </c>
      <c r="K241" s="45">
        <v>66338507</v>
      </c>
      <c r="L241" s="45">
        <v>392683100</v>
      </c>
      <c r="M241" s="45">
        <v>16127800</v>
      </c>
      <c r="N241" s="45">
        <v>27251914</v>
      </c>
      <c r="O241" s="45">
        <v>48049701</v>
      </c>
      <c r="P241" s="45">
        <v>80229538</v>
      </c>
      <c r="Q241" s="45">
        <v>3146520693</v>
      </c>
      <c r="R241" s="45">
        <v>1690121</v>
      </c>
      <c r="S241" s="45">
        <v>903000</v>
      </c>
      <c r="T241" s="45">
        <v>408706004</v>
      </c>
      <c r="U241" s="45">
        <v>343058861</v>
      </c>
      <c r="V241" s="45">
        <v>137418781</v>
      </c>
      <c r="W241" s="45">
        <v>62377229</v>
      </c>
      <c r="X241" s="45">
        <v>486736</v>
      </c>
      <c r="Y241" s="45">
        <v>954640732</v>
      </c>
      <c r="Z241" s="45">
        <v>2191879961</v>
      </c>
      <c r="AA241" s="14" t="s">
        <v>245</v>
      </c>
      <c r="AB241" t="b">
        <f t="shared" si="3"/>
        <v>1</v>
      </c>
    </row>
    <row r="242" spans="1:28">
      <c r="A242" t="s">
        <v>340</v>
      </c>
      <c r="B242" s="48" t="s">
        <v>341</v>
      </c>
      <c r="C242" s="45">
        <v>9600228200</v>
      </c>
      <c r="D242" s="45">
        <v>40415</v>
      </c>
      <c r="E242" s="45">
        <v>3056570730</v>
      </c>
      <c r="F242" s="45">
        <v>177653722</v>
      </c>
      <c r="G242" s="45">
        <v>5359</v>
      </c>
      <c r="H242" s="45">
        <v>1449</v>
      </c>
      <c r="I242" s="45">
        <v>168684277</v>
      </c>
      <c r="J242" s="45">
        <v>1832542</v>
      </c>
      <c r="K242" s="45">
        <v>74767268</v>
      </c>
      <c r="L242" s="45">
        <v>535523100</v>
      </c>
      <c r="M242" s="45">
        <v>10620900</v>
      </c>
      <c r="N242" s="45">
        <v>25130474</v>
      </c>
      <c r="O242" s="45">
        <v>68967202</v>
      </c>
      <c r="P242" s="45">
        <v>46436260</v>
      </c>
      <c r="Q242" s="45">
        <v>4166186475</v>
      </c>
      <c r="R242" s="45">
        <v>1300495</v>
      </c>
      <c r="S242" s="45">
        <v>303514</v>
      </c>
      <c r="T242" s="45">
        <v>545990558</v>
      </c>
      <c r="U242" s="45">
        <v>458253049</v>
      </c>
      <c r="V242" s="45">
        <v>122438913</v>
      </c>
      <c r="W242" s="45">
        <v>75200856</v>
      </c>
      <c r="X242" s="45">
        <v>752018</v>
      </c>
      <c r="Y242" s="45">
        <v>1204239403</v>
      </c>
      <c r="Z242" s="45">
        <v>2961947072</v>
      </c>
      <c r="AA242" s="14" t="s">
        <v>341</v>
      </c>
      <c r="AB242" t="b">
        <f t="shared" si="3"/>
        <v>1</v>
      </c>
    </row>
    <row r="243" spans="1:28">
      <c r="A243" t="s">
        <v>82</v>
      </c>
      <c r="B243" s="48" t="s">
        <v>83</v>
      </c>
      <c r="C243" s="45">
        <v>2363208900</v>
      </c>
      <c r="D243" s="45">
        <v>8744</v>
      </c>
      <c r="E243" s="45">
        <v>742502938</v>
      </c>
      <c r="F243" s="45">
        <v>63567887</v>
      </c>
      <c r="G243" s="45">
        <v>1536</v>
      </c>
      <c r="H243" s="45">
        <v>500</v>
      </c>
      <c r="I243" s="45">
        <v>88918658</v>
      </c>
      <c r="J243" s="45">
        <v>1858897</v>
      </c>
      <c r="K243" s="45">
        <v>21970160</v>
      </c>
      <c r="L243" s="45">
        <v>120066900</v>
      </c>
      <c r="M243" s="45">
        <v>4231100</v>
      </c>
      <c r="N243" s="45">
        <v>4239230</v>
      </c>
      <c r="O243" s="45">
        <v>16967712</v>
      </c>
      <c r="P243" s="45">
        <v>20998335</v>
      </c>
      <c r="Q243" s="45">
        <v>1085321817</v>
      </c>
      <c r="R243" s="45">
        <v>411275</v>
      </c>
      <c r="S243" s="45">
        <v>13139</v>
      </c>
      <c r="T243" s="45">
        <v>124259153</v>
      </c>
      <c r="U243" s="45">
        <v>105032703</v>
      </c>
      <c r="V243" s="45">
        <v>42176563</v>
      </c>
      <c r="W243" s="45">
        <v>23263736</v>
      </c>
      <c r="X243" s="45">
        <v>202406</v>
      </c>
      <c r="Y243" s="45">
        <v>295358975</v>
      </c>
      <c r="Z243" s="45">
        <v>789962842</v>
      </c>
      <c r="AA243" s="14" t="s">
        <v>83</v>
      </c>
      <c r="AB243" t="b">
        <f t="shared" si="3"/>
        <v>1</v>
      </c>
    </row>
    <row r="244" spans="1:28">
      <c r="A244" t="s">
        <v>20</v>
      </c>
      <c r="B244" s="48" t="s">
        <v>21</v>
      </c>
      <c r="C244" s="45">
        <v>9144491300</v>
      </c>
      <c r="D244" s="45">
        <v>31013</v>
      </c>
      <c r="E244" s="45">
        <v>2887529755</v>
      </c>
      <c r="F244" s="45">
        <v>313107247</v>
      </c>
      <c r="G244" s="45">
        <v>7090</v>
      </c>
      <c r="H244" s="45">
        <v>2573</v>
      </c>
      <c r="I244" s="45">
        <v>297112391</v>
      </c>
      <c r="J244" s="45">
        <v>3553321</v>
      </c>
      <c r="K244" s="45">
        <v>66191498</v>
      </c>
      <c r="L244" s="45">
        <v>469466700</v>
      </c>
      <c r="M244" s="45">
        <v>14933200</v>
      </c>
      <c r="N244" s="45">
        <v>8187245</v>
      </c>
      <c r="O244" s="45">
        <v>51576484</v>
      </c>
      <c r="P244" s="45">
        <v>86127317</v>
      </c>
      <c r="Q244" s="45">
        <v>4197785158</v>
      </c>
      <c r="R244" s="45">
        <v>815565</v>
      </c>
      <c r="S244" s="45">
        <v>146443</v>
      </c>
      <c r="T244" s="45">
        <v>484254754</v>
      </c>
      <c r="U244" s="45">
        <v>405438513</v>
      </c>
      <c r="V244" s="45">
        <v>164760385</v>
      </c>
      <c r="W244" s="45">
        <v>91959333</v>
      </c>
      <c r="X244" s="45">
        <v>859941</v>
      </c>
      <c r="Y244" s="45">
        <v>1148234934</v>
      </c>
      <c r="Z244" s="45">
        <v>3049550224</v>
      </c>
      <c r="AA244" s="14" t="s">
        <v>21</v>
      </c>
      <c r="AB244" t="b">
        <f t="shared" si="3"/>
        <v>1</v>
      </c>
    </row>
    <row r="245" spans="1:28">
      <c r="A245" t="s">
        <v>26</v>
      </c>
      <c r="B245" s="48" t="s">
        <v>27</v>
      </c>
      <c r="C245" s="45">
        <v>17197065500</v>
      </c>
      <c r="D245" s="45">
        <v>46483</v>
      </c>
      <c r="E245" s="45">
        <v>5111931010</v>
      </c>
      <c r="F245" s="45">
        <v>1107232727</v>
      </c>
      <c r="G245" s="45">
        <v>15402</v>
      </c>
      <c r="H245" s="45">
        <v>7873</v>
      </c>
      <c r="I245" s="45">
        <v>853342471</v>
      </c>
      <c r="J245" s="45">
        <v>6774721</v>
      </c>
      <c r="K245" s="45">
        <v>121920793</v>
      </c>
      <c r="L245" s="45">
        <v>729034600</v>
      </c>
      <c r="M245" s="45">
        <v>22344000</v>
      </c>
      <c r="N245" s="45">
        <v>23960386</v>
      </c>
      <c r="O245" s="45">
        <v>90850779</v>
      </c>
      <c r="P245" s="45">
        <v>153447807</v>
      </c>
      <c r="Q245" s="45">
        <v>8220839294</v>
      </c>
      <c r="R245" s="45">
        <v>866997</v>
      </c>
      <c r="S245" s="45">
        <v>96547</v>
      </c>
      <c r="T245" s="45">
        <v>751233249</v>
      </c>
      <c r="U245" s="45">
        <v>583386553</v>
      </c>
      <c r="V245" s="45">
        <v>279336980</v>
      </c>
      <c r="W245" s="45">
        <v>239334230</v>
      </c>
      <c r="X245" s="45">
        <v>1842196</v>
      </c>
      <c r="Y245" s="45">
        <v>1856096752</v>
      </c>
      <c r="Z245" s="45">
        <v>6364742542</v>
      </c>
      <c r="AA245" s="14" t="s">
        <v>27</v>
      </c>
      <c r="AB245" t="b">
        <f t="shared" si="3"/>
        <v>1</v>
      </c>
    </row>
    <row r="246" spans="1:28">
      <c r="A246" t="s">
        <v>324</v>
      </c>
      <c r="B246" s="48" t="s">
        <v>325</v>
      </c>
      <c r="C246" s="45">
        <v>1394508200</v>
      </c>
      <c r="D246" s="45">
        <v>6992</v>
      </c>
      <c r="E246" s="45">
        <v>443855510</v>
      </c>
      <c r="F246" s="45">
        <v>12293681</v>
      </c>
      <c r="G246" s="45">
        <v>467</v>
      </c>
      <c r="H246" s="45">
        <v>98</v>
      </c>
      <c r="I246" s="45">
        <v>27642786</v>
      </c>
      <c r="J246" s="45">
        <v>991690</v>
      </c>
      <c r="K246" s="45">
        <v>10863180</v>
      </c>
      <c r="L246" s="45">
        <v>76035400</v>
      </c>
      <c r="M246" s="45">
        <v>4074200</v>
      </c>
      <c r="N246" s="45">
        <v>6680452</v>
      </c>
      <c r="O246" s="45">
        <v>14349204</v>
      </c>
      <c r="P246" s="45">
        <v>19872397</v>
      </c>
      <c r="Q246" s="45">
        <v>616658500</v>
      </c>
      <c r="R246" s="45">
        <v>72189</v>
      </c>
      <c r="S246" s="45">
        <v>47396</v>
      </c>
      <c r="T246" s="45">
        <v>80054310</v>
      </c>
      <c r="U246" s="45">
        <v>70866884</v>
      </c>
      <c r="V246" s="45">
        <v>16978267</v>
      </c>
      <c r="W246" s="45">
        <v>13088369</v>
      </c>
      <c r="X246" s="45">
        <v>96677</v>
      </c>
      <c r="Y246" s="45">
        <v>181204092</v>
      </c>
      <c r="Z246" s="45">
        <v>435454408</v>
      </c>
      <c r="AA246" s="14" t="s">
        <v>325</v>
      </c>
      <c r="AB246" t="b">
        <f t="shared" si="3"/>
        <v>1</v>
      </c>
    </row>
    <row r="247" spans="1:28">
      <c r="A247" t="s">
        <v>334</v>
      </c>
      <c r="B247" s="48" t="s">
        <v>335</v>
      </c>
      <c r="C247" s="45">
        <v>9096535400</v>
      </c>
      <c r="D247" s="45">
        <v>39410</v>
      </c>
      <c r="E247" s="45">
        <v>2959530071</v>
      </c>
      <c r="F247" s="45">
        <v>148640995</v>
      </c>
      <c r="G247" s="45">
        <v>4492</v>
      </c>
      <c r="H247" s="45">
        <v>1174</v>
      </c>
      <c r="I247" s="45">
        <v>206254989</v>
      </c>
      <c r="J247" s="45">
        <v>2609981</v>
      </c>
      <c r="K247" s="45">
        <v>75713462</v>
      </c>
      <c r="L247" s="45">
        <v>503271300</v>
      </c>
      <c r="M247" s="45">
        <v>12929000</v>
      </c>
      <c r="N247" s="45">
        <v>25671195</v>
      </c>
      <c r="O247" s="45">
        <v>72838574</v>
      </c>
      <c r="P247" s="45">
        <v>63189537</v>
      </c>
      <c r="Q247" s="45">
        <v>4070649104</v>
      </c>
      <c r="R247" s="45">
        <v>1937872</v>
      </c>
      <c r="S247" s="45">
        <v>401436</v>
      </c>
      <c r="T247" s="45">
        <v>516032119</v>
      </c>
      <c r="U247" s="45">
        <v>456581910</v>
      </c>
      <c r="V247" s="45">
        <v>124094340</v>
      </c>
      <c r="W247" s="45">
        <v>80613974</v>
      </c>
      <c r="X247" s="45">
        <v>794287</v>
      </c>
      <c r="Y247" s="45">
        <v>1180455938</v>
      </c>
      <c r="Z247" s="45">
        <v>2890193166</v>
      </c>
      <c r="AA247" s="14" t="s">
        <v>335</v>
      </c>
      <c r="AB247" t="b">
        <f t="shared" si="3"/>
        <v>1</v>
      </c>
    </row>
    <row r="248" spans="1:28">
      <c r="A248" t="s">
        <v>346</v>
      </c>
      <c r="B248" s="48" t="s">
        <v>347</v>
      </c>
      <c r="C248" s="45">
        <v>3931238700</v>
      </c>
      <c r="D248" s="45">
        <v>17666</v>
      </c>
      <c r="E248" s="45">
        <v>1254925206</v>
      </c>
      <c r="F248" s="45">
        <v>46579719</v>
      </c>
      <c r="G248" s="45">
        <v>1576</v>
      </c>
      <c r="H248" s="45">
        <v>386</v>
      </c>
      <c r="I248" s="45">
        <v>99842834</v>
      </c>
      <c r="J248" s="45">
        <v>1163053</v>
      </c>
      <c r="K248" s="45">
        <v>33133533</v>
      </c>
      <c r="L248" s="45">
        <v>217217800</v>
      </c>
      <c r="M248" s="45">
        <v>9742100</v>
      </c>
      <c r="N248" s="45">
        <v>13449580</v>
      </c>
      <c r="O248" s="45">
        <v>39223666</v>
      </c>
      <c r="P248" s="45">
        <v>47259946</v>
      </c>
      <c r="Q248" s="45">
        <v>1762537437</v>
      </c>
      <c r="R248" s="45">
        <v>453272</v>
      </c>
      <c r="S248" s="45">
        <v>99269</v>
      </c>
      <c r="T248" s="45">
        <v>226904531</v>
      </c>
      <c r="U248" s="45">
        <v>202782489</v>
      </c>
      <c r="V248" s="45">
        <v>46623882</v>
      </c>
      <c r="W248" s="45">
        <v>40715347</v>
      </c>
      <c r="X248" s="45">
        <v>367635</v>
      </c>
      <c r="Y248" s="45">
        <v>517946425</v>
      </c>
      <c r="Z248" s="45">
        <v>1244591012</v>
      </c>
      <c r="AA248" s="14" t="s">
        <v>347</v>
      </c>
      <c r="AB248" t="b">
        <f t="shared" si="3"/>
        <v>1</v>
      </c>
    </row>
    <row r="249" spans="1:28">
      <c r="A249" t="s">
        <v>544</v>
      </c>
      <c r="B249" s="48" t="s">
        <v>545</v>
      </c>
      <c r="C249" s="45">
        <v>21374150800</v>
      </c>
      <c r="D249" s="45">
        <v>87821</v>
      </c>
      <c r="E249" s="45">
        <v>7074402259</v>
      </c>
      <c r="F249" s="45">
        <v>393631754</v>
      </c>
      <c r="G249" s="45">
        <v>11635</v>
      </c>
      <c r="H249" s="45">
        <v>3183</v>
      </c>
      <c r="I249" s="45">
        <v>462749773</v>
      </c>
      <c r="J249" s="45">
        <v>7123429</v>
      </c>
      <c r="K249" s="45">
        <v>148614355</v>
      </c>
      <c r="L249" s="45">
        <v>1233149500</v>
      </c>
      <c r="M249" s="45">
        <v>17243700</v>
      </c>
      <c r="N249" s="45">
        <v>32355022</v>
      </c>
      <c r="O249" s="45">
        <v>163570564</v>
      </c>
      <c r="P249" s="45">
        <v>112325534</v>
      </c>
      <c r="Q249" s="45">
        <v>9645165890</v>
      </c>
      <c r="R249" s="45">
        <v>1983137</v>
      </c>
      <c r="S249" s="45">
        <v>199101</v>
      </c>
      <c r="T249" s="45">
        <v>1250005067</v>
      </c>
      <c r="U249" s="45">
        <v>1135860835</v>
      </c>
      <c r="V249" s="45">
        <v>269929681</v>
      </c>
      <c r="W249" s="45">
        <v>145631109</v>
      </c>
      <c r="X249" s="45">
        <v>2001299</v>
      </c>
      <c r="Y249" s="45">
        <v>2805610229</v>
      </c>
      <c r="Z249" s="45">
        <v>6839555661</v>
      </c>
      <c r="AA249" s="14" t="s">
        <v>545</v>
      </c>
      <c r="AB249" t="b">
        <f t="shared" si="3"/>
        <v>1</v>
      </c>
    </row>
    <row r="250" spans="1:28">
      <c r="A250" t="s">
        <v>1</v>
      </c>
      <c r="B250" s="48" t="s">
        <v>0</v>
      </c>
      <c r="C250" s="45">
        <v>8071916000</v>
      </c>
      <c r="D250" s="45">
        <v>29662</v>
      </c>
      <c r="E250" s="45">
        <v>2524597787</v>
      </c>
      <c r="F250" s="45">
        <v>223384429</v>
      </c>
      <c r="G250" s="45">
        <v>5459</v>
      </c>
      <c r="H250" s="45">
        <v>1831</v>
      </c>
      <c r="I250" s="45">
        <v>195494529</v>
      </c>
      <c r="J250" s="45">
        <v>2853793</v>
      </c>
      <c r="K250" s="45">
        <v>45120357</v>
      </c>
      <c r="L250" s="45">
        <v>432037800</v>
      </c>
      <c r="M250" s="45">
        <v>12674100</v>
      </c>
      <c r="N250" s="45">
        <v>11065371</v>
      </c>
      <c r="O250" s="45">
        <v>44901198</v>
      </c>
      <c r="P250" s="45">
        <v>69591729</v>
      </c>
      <c r="Q250" s="45">
        <v>3561721093</v>
      </c>
      <c r="R250" s="45">
        <v>424517</v>
      </c>
      <c r="S250" s="45">
        <v>164538</v>
      </c>
      <c r="T250" s="45">
        <v>444571183</v>
      </c>
      <c r="U250" s="45">
        <v>372753006</v>
      </c>
      <c r="V250" s="45">
        <v>133844213</v>
      </c>
      <c r="W250" s="45">
        <v>74894441</v>
      </c>
      <c r="X250" s="45">
        <v>613166</v>
      </c>
      <c r="Y250" s="45">
        <v>1027265064</v>
      </c>
      <c r="Z250" s="45">
        <v>2534456029</v>
      </c>
      <c r="AA250" s="14" t="s">
        <v>0</v>
      </c>
      <c r="AB250" t="b">
        <f t="shared" si="3"/>
        <v>1</v>
      </c>
    </row>
    <row r="251" spans="1:28">
      <c r="A251" t="s">
        <v>22</v>
      </c>
      <c r="B251" s="48" t="s">
        <v>23</v>
      </c>
      <c r="C251" s="45">
        <v>4613574400</v>
      </c>
      <c r="D251" s="45">
        <v>17274</v>
      </c>
      <c r="E251" s="45">
        <v>1461234398</v>
      </c>
      <c r="F251" s="45">
        <v>112417800</v>
      </c>
      <c r="G251" s="45">
        <v>3024</v>
      </c>
      <c r="H251" s="45">
        <v>923</v>
      </c>
      <c r="I251" s="45">
        <v>92775699</v>
      </c>
      <c r="J251" s="45">
        <v>1576759</v>
      </c>
      <c r="K251" s="45">
        <v>29718682</v>
      </c>
      <c r="L251" s="45">
        <v>250638100</v>
      </c>
      <c r="M251" s="45">
        <v>8022900</v>
      </c>
      <c r="N251" s="45">
        <v>8054039</v>
      </c>
      <c r="O251" s="45">
        <v>27235039</v>
      </c>
      <c r="P251" s="45">
        <v>41183017</v>
      </c>
      <c r="Q251" s="45">
        <v>2032856433</v>
      </c>
      <c r="R251" s="45">
        <v>331616</v>
      </c>
      <c r="S251" s="45">
        <v>58041</v>
      </c>
      <c r="T251" s="45">
        <v>258592773</v>
      </c>
      <c r="U251" s="45">
        <v>220246896</v>
      </c>
      <c r="V251" s="45">
        <v>83475454</v>
      </c>
      <c r="W251" s="45">
        <v>32878052</v>
      </c>
      <c r="X251" s="45">
        <v>344681</v>
      </c>
      <c r="Y251" s="45">
        <v>595927513</v>
      </c>
      <c r="Z251" s="45">
        <v>1436928920</v>
      </c>
      <c r="AA251" s="14" t="s">
        <v>23</v>
      </c>
      <c r="AB251" t="b">
        <f t="shared" si="3"/>
        <v>1</v>
      </c>
    </row>
    <row r="252" spans="1:28">
      <c r="A252" t="s">
        <v>60</v>
      </c>
      <c r="B252" s="48" t="s">
        <v>61</v>
      </c>
      <c r="C252" s="45">
        <v>38429997600</v>
      </c>
      <c r="D252" s="45">
        <v>147097</v>
      </c>
      <c r="E252" s="45">
        <v>12180830596</v>
      </c>
      <c r="F252" s="45">
        <v>1068911823</v>
      </c>
      <c r="G252" s="45">
        <v>25812</v>
      </c>
      <c r="H252" s="45">
        <v>8836</v>
      </c>
      <c r="I252" s="45">
        <v>1242135800</v>
      </c>
      <c r="J252" s="45">
        <v>10538183</v>
      </c>
      <c r="K252" s="45">
        <v>214146712</v>
      </c>
      <c r="L252" s="45">
        <v>2105786500</v>
      </c>
      <c r="M252" s="45">
        <v>53383200</v>
      </c>
      <c r="N252" s="45">
        <v>67103609</v>
      </c>
      <c r="O252" s="45">
        <v>254868225</v>
      </c>
      <c r="P252" s="45">
        <v>301407613</v>
      </c>
      <c r="Q252" s="45">
        <v>17499112261</v>
      </c>
      <c r="R252" s="45">
        <v>3018183</v>
      </c>
      <c r="S252" s="45">
        <v>429988</v>
      </c>
      <c r="T252" s="45">
        <v>2158418822</v>
      </c>
      <c r="U252" s="45">
        <v>1857155882</v>
      </c>
      <c r="V252" s="45">
        <v>509260691</v>
      </c>
      <c r="W252" s="45">
        <v>341989088</v>
      </c>
      <c r="X252" s="45">
        <v>4288563</v>
      </c>
      <c r="Y252" s="45">
        <v>4874561217</v>
      </c>
      <c r="Z252" s="45">
        <v>12624551044</v>
      </c>
      <c r="AA252" s="14" t="s">
        <v>61</v>
      </c>
      <c r="AB252" t="b">
        <f t="shared" si="3"/>
        <v>1</v>
      </c>
    </row>
    <row r="253" spans="1:28">
      <c r="A253" t="s">
        <v>136</v>
      </c>
      <c r="B253" s="48" t="s">
        <v>137</v>
      </c>
      <c r="C253" s="45">
        <v>1488221300</v>
      </c>
      <c r="D253" s="45">
        <v>6984</v>
      </c>
      <c r="E253" s="45">
        <v>485699049</v>
      </c>
      <c r="F253" s="45">
        <v>12674069</v>
      </c>
      <c r="G253" s="45">
        <v>477</v>
      </c>
      <c r="H253" s="45">
        <v>92</v>
      </c>
      <c r="I253" s="45">
        <v>47096585</v>
      </c>
      <c r="J253" s="45">
        <v>343022</v>
      </c>
      <c r="K253" s="45">
        <v>12713482</v>
      </c>
      <c r="L253" s="45">
        <v>83500500</v>
      </c>
      <c r="M253" s="45">
        <v>3363300</v>
      </c>
      <c r="N253" s="45">
        <v>4866884</v>
      </c>
      <c r="O253" s="45">
        <v>13423906</v>
      </c>
      <c r="P253" s="45">
        <v>22072684</v>
      </c>
      <c r="Q253" s="45">
        <v>685753481</v>
      </c>
      <c r="R253" s="45">
        <v>69485</v>
      </c>
      <c r="S253" s="45">
        <v>28355</v>
      </c>
      <c r="T253" s="45">
        <v>86843665</v>
      </c>
      <c r="U253" s="45">
        <v>79976333</v>
      </c>
      <c r="V253" s="45">
        <v>16515256</v>
      </c>
      <c r="W253" s="45">
        <v>13698119</v>
      </c>
      <c r="X253" s="45">
        <v>102850</v>
      </c>
      <c r="Y253" s="45">
        <v>197234063</v>
      </c>
      <c r="Z253" s="45">
        <v>488519418</v>
      </c>
      <c r="AA253" s="14" t="s">
        <v>137</v>
      </c>
      <c r="AB253" t="b">
        <f t="shared" si="3"/>
        <v>1</v>
      </c>
    </row>
    <row r="254" spans="1:28">
      <c r="A254" t="s">
        <v>106</v>
      </c>
      <c r="B254" s="48" t="s">
        <v>107</v>
      </c>
      <c r="C254" s="45">
        <v>1295243800</v>
      </c>
      <c r="D254" s="45">
        <v>5796</v>
      </c>
      <c r="E254" s="45">
        <v>402787414</v>
      </c>
      <c r="F254" s="45">
        <v>17887815</v>
      </c>
      <c r="G254" s="45">
        <v>562</v>
      </c>
      <c r="H254" s="45">
        <v>144</v>
      </c>
      <c r="I254" s="45">
        <v>41779098</v>
      </c>
      <c r="J254" s="45">
        <v>679529</v>
      </c>
      <c r="K254" s="45">
        <v>12136377</v>
      </c>
      <c r="L254" s="45">
        <v>63768100</v>
      </c>
      <c r="M254" s="45">
        <v>3076500</v>
      </c>
      <c r="N254" s="45">
        <v>5312000</v>
      </c>
      <c r="O254" s="45">
        <v>12930113</v>
      </c>
      <c r="P254" s="45">
        <v>15553370</v>
      </c>
      <c r="Q254" s="45">
        <v>575910316</v>
      </c>
      <c r="R254" s="45">
        <v>255271</v>
      </c>
      <c r="S254" s="45">
        <v>33276</v>
      </c>
      <c r="T254" s="45">
        <v>66826445</v>
      </c>
      <c r="U254" s="45">
        <v>59110538</v>
      </c>
      <c r="V254" s="45">
        <v>17633775</v>
      </c>
      <c r="W254" s="45">
        <v>12541917</v>
      </c>
      <c r="X254" s="45">
        <v>146860</v>
      </c>
      <c r="Y254" s="45">
        <v>156548082</v>
      </c>
      <c r="Z254" s="45">
        <v>419362234</v>
      </c>
      <c r="AA254" s="14" t="s">
        <v>107</v>
      </c>
      <c r="AB254" t="b">
        <f t="shared" si="3"/>
        <v>1</v>
      </c>
    </row>
    <row r="255" spans="1:28">
      <c r="A255" t="s">
        <v>120</v>
      </c>
      <c r="B255" s="48" t="s">
        <v>121</v>
      </c>
      <c r="C255" s="45">
        <v>2244053300</v>
      </c>
      <c r="D255" s="45">
        <v>9888</v>
      </c>
      <c r="E255" s="45">
        <v>718093927</v>
      </c>
      <c r="F255" s="45">
        <v>24070037</v>
      </c>
      <c r="G255" s="45">
        <v>883</v>
      </c>
      <c r="H255" s="45">
        <v>193</v>
      </c>
      <c r="I255" s="45">
        <v>49984505</v>
      </c>
      <c r="J255" s="45">
        <v>520364</v>
      </c>
      <c r="K255" s="45">
        <v>20552294</v>
      </c>
      <c r="L255" s="45">
        <v>131844000</v>
      </c>
      <c r="M255" s="45">
        <v>4011900</v>
      </c>
      <c r="N255" s="45">
        <v>5965811</v>
      </c>
      <c r="O255" s="45">
        <v>18268032</v>
      </c>
      <c r="P255" s="45">
        <v>23624082</v>
      </c>
      <c r="Q255" s="45">
        <v>996934952</v>
      </c>
      <c r="R255" s="45">
        <v>367814</v>
      </c>
      <c r="S255" s="45">
        <v>22808</v>
      </c>
      <c r="T255" s="45">
        <v>135821667</v>
      </c>
      <c r="U255" s="45">
        <v>121204628</v>
      </c>
      <c r="V255" s="45">
        <v>31084542</v>
      </c>
      <c r="W255" s="45">
        <v>23092796</v>
      </c>
      <c r="X255" s="45">
        <v>219369</v>
      </c>
      <c r="Y255" s="45">
        <v>311813624</v>
      </c>
      <c r="Z255" s="45">
        <v>685121328</v>
      </c>
      <c r="AA255" s="14" t="s">
        <v>121</v>
      </c>
      <c r="AB255" t="b">
        <f t="shared" si="3"/>
        <v>1</v>
      </c>
    </row>
    <row r="256" spans="1:28">
      <c r="A256" t="s">
        <v>96</v>
      </c>
      <c r="B256" s="48" t="s">
        <v>97</v>
      </c>
      <c r="C256" s="45">
        <v>1214326400</v>
      </c>
      <c r="D256" s="45">
        <v>6100</v>
      </c>
      <c r="E256" s="45">
        <v>388575489</v>
      </c>
      <c r="F256" s="45">
        <v>12307155</v>
      </c>
      <c r="G256" s="45">
        <v>409</v>
      </c>
      <c r="H256" s="45">
        <v>100</v>
      </c>
      <c r="I256" s="45">
        <v>26991572</v>
      </c>
      <c r="J256" s="45">
        <v>799065</v>
      </c>
      <c r="K256" s="45">
        <v>13912032</v>
      </c>
      <c r="L256" s="45">
        <v>60150200</v>
      </c>
      <c r="M256" s="45">
        <v>4215700</v>
      </c>
      <c r="N256" s="45">
        <v>4844701</v>
      </c>
      <c r="O256" s="45">
        <v>13106739</v>
      </c>
      <c r="P256" s="45">
        <v>19097941</v>
      </c>
      <c r="Q256" s="45">
        <v>544000594</v>
      </c>
      <c r="R256" s="45">
        <v>340699</v>
      </c>
      <c r="S256" s="45">
        <v>64064</v>
      </c>
      <c r="T256" s="45">
        <v>64341822</v>
      </c>
      <c r="U256" s="45">
        <v>58597731</v>
      </c>
      <c r="V256" s="45">
        <v>17381504</v>
      </c>
      <c r="W256" s="45">
        <v>11522928</v>
      </c>
      <c r="X256" s="45">
        <v>88677</v>
      </c>
      <c r="Y256" s="45">
        <v>152337425</v>
      </c>
      <c r="Z256" s="45">
        <v>391663169</v>
      </c>
      <c r="AA256" s="14" t="s">
        <v>97</v>
      </c>
      <c r="AB256" t="b">
        <f t="shared" si="3"/>
        <v>1</v>
      </c>
    </row>
    <row r="257" spans="1:28">
      <c r="A257" t="s">
        <v>2</v>
      </c>
      <c r="B257" s="48" t="s">
        <v>3</v>
      </c>
      <c r="C257" s="45">
        <v>6519681000</v>
      </c>
      <c r="D257" s="45">
        <v>21790</v>
      </c>
      <c r="E257" s="45">
        <v>2026082183</v>
      </c>
      <c r="F257" s="45">
        <v>218826671</v>
      </c>
      <c r="G257" s="45">
        <v>5078</v>
      </c>
      <c r="H257" s="45">
        <v>1859</v>
      </c>
      <c r="I257" s="45">
        <v>164429409</v>
      </c>
      <c r="J257" s="45">
        <v>2823966</v>
      </c>
      <c r="K257" s="45">
        <v>50268259</v>
      </c>
      <c r="L257" s="45">
        <v>344106300</v>
      </c>
      <c r="M257" s="45">
        <v>14122100</v>
      </c>
      <c r="N257" s="45">
        <v>12009584</v>
      </c>
      <c r="O257" s="45">
        <v>41657286</v>
      </c>
      <c r="P257" s="45">
        <v>77293106</v>
      </c>
      <c r="Q257" s="45">
        <v>2951618864</v>
      </c>
      <c r="R257" s="45">
        <v>676695</v>
      </c>
      <c r="S257" s="45">
        <v>60457</v>
      </c>
      <c r="T257" s="45">
        <v>358160837</v>
      </c>
      <c r="U257" s="45">
        <v>295683887</v>
      </c>
      <c r="V257" s="45">
        <v>129006688</v>
      </c>
      <c r="W257" s="45">
        <v>66975198</v>
      </c>
      <c r="X257" s="45">
        <v>608351</v>
      </c>
      <c r="Y257" s="45">
        <v>851172113</v>
      </c>
      <c r="Z257" s="45">
        <v>2100446751</v>
      </c>
      <c r="AA257" s="14" t="s">
        <v>3</v>
      </c>
      <c r="AB257" t="b">
        <f t="shared" si="3"/>
        <v>1</v>
      </c>
    </row>
    <row r="258" spans="1:28">
      <c r="A258" t="s">
        <v>441</v>
      </c>
      <c r="B258" s="48" t="s">
        <v>442</v>
      </c>
      <c r="C258" s="45">
        <v>1024571700</v>
      </c>
      <c r="D258" s="45">
        <v>5298</v>
      </c>
      <c r="E258" s="45">
        <v>342446550</v>
      </c>
      <c r="F258" s="45">
        <v>7326958</v>
      </c>
      <c r="G258" s="45">
        <v>303</v>
      </c>
      <c r="H258" s="45">
        <v>57</v>
      </c>
      <c r="I258" s="45">
        <v>23542371</v>
      </c>
      <c r="J258" s="45">
        <v>290108</v>
      </c>
      <c r="K258" s="45">
        <v>7150279</v>
      </c>
      <c r="L258" s="45">
        <v>55857000</v>
      </c>
      <c r="M258" s="45">
        <v>2485700</v>
      </c>
      <c r="N258" s="45">
        <v>3267196</v>
      </c>
      <c r="O258" s="45">
        <v>11647031</v>
      </c>
      <c r="P258" s="45">
        <v>15634350</v>
      </c>
      <c r="Q258" s="45">
        <v>469647543</v>
      </c>
      <c r="R258" s="45">
        <v>9104</v>
      </c>
      <c r="S258" s="45">
        <v>13166</v>
      </c>
      <c r="T258" s="45">
        <v>58316041</v>
      </c>
      <c r="U258" s="45">
        <v>54996364</v>
      </c>
      <c r="V258" s="45">
        <v>9402065</v>
      </c>
      <c r="W258" s="45">
        <v>10293461</v>
      </c>
      <c r="X258" s="45">
        <v>62207</v>
      </c>
      <c r="Y258" s="45">
        <v>133092408</v>
      </c>
      <c r="Z258" s="45">
        <v>336555135</v>
      </c>
      <c r="AA258" s="14" t="s">
        <v>442</v>
      </c>
      <c r="AB258" t="b">
        <f t="shared" si="3"/>
        <v>1</v>
      </c>
    </row>
    <row r="259" spans="1:28">
      <c r="A259" t="s">
        <v>318</v>
      </c>
      <c r="B259" s="48" t="s">
        <v>319</v>
      </c>
      <c r="C259" s="45">
        <v>2555071300</v>
      </c>
      <c r="D259" s="45">
        <v>12223</v>
      </c>
      <c r="E259" s="45">
        <v>821391364</v>
      </c>
      <c r="F259" s="45">
        <v>19796651</v>
      </c>
      <c r="G259" s="45">
        <v>914</v>
      </c>
      <c r="H259" s="45">
        <v>181</v>
      </c>
      <c r="I259" s="45">
        <v>77804893</v>
      </c>
      <c r="J259" s="45">
        <v>999595</v>
      </c>
      <c r="K259" s="45">
        <v>20119626</v>
      </c>
      <c r="L259" s="45">
        <v>142825100</v>
      </c>
      <c r="M259" s="45">
        <v>8684500</v>
      </c>
      <c r="N259" s="45">
        <v>10945250</v>
      </c>
      <c r="O259" s="45">
        <v>29840533</v>
      </c>
      <c r="P259" s="45">
        <v>36328600</v>
      </c>
      <c r="Q259" s="45">
        <v>1168736112</v>
      </c>
      <c r="R259" s="45">
        <v>140289</v>
      </c>
      <c r="S259" s="45">
        <v>67497</v>
      </c>
      <c r="T259" s="45">
        <v>151477451</v>
      </c>
      <c r="U259" s="45">
        <v>135931177</v>
      </c>
      <c r="V259" s="45">
        <v>29624147</v>
      </c>
      <c r="W259" s="45">
        <v>27253240</v>
      </c>
      <c r="X259" s="45">
        <v>172635</v>
      </c>
      <c r="Y259" s="45">
        <v>344666436</v>
      </c>
      <c r="Z259" s="45">
        <v>824069676</v>
      </c>
      <c r="AA259" s="14" t="s">
        <v>319</v>
      </c>
      <c r="AB259" t="b">
        <f t="shared" si="3"/>
        <v>1</v>
      </c>
    </row>
    <row r="260" spans="1:28">
      <c r="A260" t="s">
        <v>262</v>
      </c>
      <c r="B260" s="48" t="s">
        <v>263</v>
      </c>
      <c r="C260" s="45">
        <v>10721447500</v>
      </c>
      <c r="D260" s="45">
        <v>45401</v>
      </c>
      <c r="E260" s="45">
        <v>3296617775</v>
      </c>
      <c r="F260" s="45">
        <v>182894559</v>
      </c>
      <c r="G260" s="45">
        <v>5597</v>
      </c>
      <c r="H260" s="45">
        <v>1498</v>
      </c>
      <c r="I260" s="45">
        <v>321995866</v>
      </c>
      <c r="J260" s="45">
        <v>6409757</v>
      </c>
      <c r="K260" s="45">
        <v>93090720</v>
      </c>
      <c r="L260" s="45">
        <v>592695900</v>
      </c>
      <c r="M260" s="45">
        <v>18502200</v>
      </c>
      <c r="N260" s="45">
        <v>30341256</v>
      </c>
      <c r="O260" s="45">
        <v>80951429</v>
      </c>
      <c r="P260" s="45">
        <v>95602815</v>
      </c>
      <c r="Q260" s="45">
        <v>4719102277</v>
      </c>
      <c r="R260" s="45">
        <v>2953360</v>
      </c>
      <c r="S260" s="45">
        <v>573713</v>
      </c>
      <c r="T260" s="45">
        <v>611019332</v>
      </c>
      <c r="U260" s="45">
        <v>517553195</v>
      </c>
      <c r="V260" s="45">
        <v>156165213</v>
      </c>
      <c r="W260" s="45">
        <v>106193925</v>
      </c>
      <c r="X260" s="45">
        <v>1013764</v>
      </c>
      <c r="Y260" s="45">
        <v>1395472502</v>
      </c>
      <c r="Z260" s="45">
        <v>3323629775</v>
      </c>
      <c r="AA260" s="14" t="s">
        <v>263</v>
      </c>
      <c r="AB260" t="b">
        <f t="shared" si="3"/>
        <v>1</v>
      </c>
    </row>
    <row r="261" spans="1:28">
      <c r="A261" t="s">
        <v>44</v>
      </c>
      <c r="B261" s="48" t="s">
        <v>45</v>
      </c>
      <c r="C261" s="45">
        <v>2647086700</v>
      </c>
      <c r="D261" s="45">
        <v>7885</v>
      </c>
      <c r="E261" s="45">
        <v>843637350</v>
      </c>
      <c r="F261" s="45">
        <v>141052368</v>
      </c>
      <c r="G261" s="45">
        <v>2224</v>
      </c>
      <c r="H261" s="45">
        <v>1001</v>
      </c>
      <c r="I261" s="45">
        <v>118460828</v>
      </c>
      <c r="J261" s="45">
        <v>2500805</v>
      </c>
      <c r="K261" s="45">
        <v>17886116</v>
      </c>
      <c r="L261" s="45">
        <v>119947700</v>
      </c>
      <c r="M261" s="45">
        <v>5208900</v>
      </c>
      <c r="N261" s="45">
        <v>2892048</v>
      </c>
      <c r="O261" s="45">
        <v>16460213</v>
      </c>
      <c r="P261" s="45">
        <v>36551933</v>
      </c>
      <c r="Q261" s="45">
        <v>1304598261</v>
      </c>
      <c r="R261" s="45">
        <v>217156</v>
      </c>
      <c r="S261" s="45">
        <v>139585</v>
      </c>
      <c r="T261" s="45">
        <v>125129831</v>
      </c>
      <c r="U261" s="45">
        <v>105774018</v>
      </c>
      <c r="V261" s="45">
        <v>55174729</v>
      </c>
      <c r="W261" s="45">
        <v>32673611</v>
      </c>
      <c r="X261" s="45">
        <v>250022</v>
      </c>
      <c r="Y261" s="45">
        <v>319358952</v>
      </c>
      <c r="Z261" s="45">
        <v>985239309</v>
      </c>
      <c r="AA261" s="14" t="s">
        <v>45</v>
      </c>
      <c r="AB261" t="b">
        <f t="shared" si="3"/>
        <v>1</v>
      </c>
    </row>
    <row r="262" spans="1:28">
      <c r="A262" t="s">
        <v>194</v>
      </c>
      <c r="B262" s="48" t="s">
        <v>195</v>
      </c>
      <c r="C262" s="45">
        <v>7526584300</v>
      </c>
      <c r="D262" s="45">
        <v>24107</v>
      </c>
      <c r="E262" s="45">
        <v>2172059758</v>
      </c>
      <c r="F262" s="45">
        <v>356732340</v>
      </c>
      <c r="G262" s="45">
        <v>5830</v>
      </c>
      <c r="H262" s="45">
        <v>2607</v>
      </c>
      <c r="I262" s="45">
        <v>416110340</v>
      </c>
      <c r="J262" s="45">
        <v>8451220</v>
      </c>
      <c r="K262" s="45">
        <v>73268755</v>
      </c>
      <c r="L262" s="45">
        <v>332132600</v>
      </c>
      <c r="M262" s="45">
        <v>14087400</v>
      </c>
      <c r="N262" s="45">
        <v>13144532</v>
      </c>
      <c r="O262" s="45">
        <v>52669487</v>
      </c>
      <c r="P262" s="45">
        <v>85319869</v>
      </c>
      <c r="Q262" s="45">
        <v>3523976301</v>
      </c>
      <c r="R262" s="45">
        <v>1498785</v>
      </c>
      <c r="S262" s="45">
        <v>186832</v>
      </c>
      <c r="T262" s="45">
        <v>346115662</v>
      </c>
      <c r="U262" s="45">
        <v>271476287</v>
      </c>
      <c r="V262" s="45">
        <v>164843263</v>
      </c>
      <c r="W262" s="45">
        <v>99483153</v>
      </c>
      <c r="X262" s="45">
        <v>733063</v>
      </c>
      <c r="Y262" s="45">
        <v>884337045</v>
      </c>
      <c r="Z262" s="45">
        <v>2639639256</v>
      </c>
      <c r="AA262" s="14" t="s">
        <v>195</v>
      </c>
      <c r="AB262" t="b">
        <f t="shared" si="3"/>
        <v>1</v>
      </c>
    </row>
    <row r="263" spans="1:28">
      <c r="A263" t="s">
        <v>130</v>
      </c>
      <c r="B263" s="48" t="s">
        <v>131</v>
      </c>
      <c r="C263" s="45">
        <v>4445433700</v>
      </c>
      <c r="D263" s="45">
        <v>20147</v>
      </c>
      <c r="E263" s="45">
        <v>1430054783</v>
      </c>
      <c r="F263" s="45">
        <v>51156684</v>
      </c>
      <c r="G263" s="45">
        <v>1667</v>
      </c>
      <c r="H263" s="45">
        <v>395</v>
      </c>
      <c r="I263" s="45">
        <v>125654181</v>
      </c>
      <c r="J263" s="45">
        <v>1108800</v>
      </c>
      <c r="K263" s="45">
        <v>38156266</v>
      </c>
      <c r="L263" s="45">
        <v>249085600</v>
      </c>
      <c r="M263" s="45">
        <v>9004500</v>
      </c>
      <c r="N263" s="45">
        <v>16164096</v>
      </c>
      <c r="O263" s="45">
        <v>42598641</v>
      </c>
      <c r="P263" s="45">
        <v>52742031</v>
      </c>
      <c r="Q263" s="45">
        <v>2015725582</v>
      </c>
      <c r="R263" s="45">
        <v>390677</v>
      </c>
      <c r="S263" s="45">
        <v>66988</v>
      </c>
      <c r="T263" s="45">
        <v>258022997</v>
      </c>
      <c r="U263" s="45">
        <v>233322128</v>
      </c>
      <c r="V263" s="45">
        <v>52362896</v>
      </c>
      <c r="W263" s="45">
        <v>45935995</v>
      </c>
      <c r="X263" s="45">
        <v>531324</v>
      </c>
      <c r="Y263" s="45">
        <v>590633005</v>
      </c>
      <c r="Z263" s="45">
        <v>1425092577</v>
      </c>
      <c r="AA263" s="14" t="s">
        <v>131</v>
      </c>
      <c r="AB263" t="b">
        <f t="shared" si="3"/>
        <v>1</v>
      </c>
    </row>
    <row r="264" spans="1:28">
      <c r="A264" t="s">
        <v>540</v>
      </c>
      <c r="B264" s="48" t="s">
        <v>541</v>
      </c>
      <c r="C264" s="45">
        <v>1036896000</v>
      </c>
      <c r="D264" s="45">
        <v>5367</v>
      </c>
      <c r="E264" s="45">
        <v>349429655</v>
      </c>
      <c r="F264" s="45">
        <v>5600347</v>
      </c>
      <c r="G264" s="45">
        <v>276</v>
      </c>
      <c r="H264" s="45">
        <v>36</v>
      </c>
      <c r="I264" s="45">
        <v>15742447</v>
      </c>
      <c r="J264" s="45">
        <v>333617</v>
      </c>
      <c r="K264" s="45">
        <v>5585199</v>
      </c>
      <c r="L264" s="45">
        <v>57758700</v>
      </c>
      <c r="M264" s="45">
        <v>1840900</v>
      </c>
      <c r="N264" s="45">
        <v>4030914</v>
      </c>
      <c r="O264" s="45">
        <v>11475529</v>
      </c>
      <c r="P264" s="45">
        <v>9673079</v>
      </c>
      <c r="Q264" s="45">
        <v>461470387</v>
      </c>
      <c r="R264" s="45">
        <v>5519</v>
      </c>
      <c r="S264" s="45">
        <v>23000</v>
      </c>
      <c r="T264" s="45">
        <v>59572605</v>
      </c>
      <c r="U264" s="45">
        <v>55367828</v>
      </c>
      <c r="V264" s="45">
        <v>9408865</v>
      </c>
      <c r="W264" s="45">
        <v>6280942</v>
      </c>
      <c r="X264" s="45">
        <v>78886</v>
      </c>
      <c r="Y264" s="45">
        <v>130737645</v>
      </c>
      <c r="Z264" s="45">
        <v>330732742</v>
      </c>
      <c r="AA264" s="14" t="s">
        <v>541</v>
      </c>
      <c r="AB264" t="b">
        <f t="shared" si="3"/>
        <v>1</v>
      </c>
    </row>
    <row r="265" spans="1:28">
      <c r="A265" t="s">
        <v>172</v>
      </c>
      <c r="B265" s="48" t="s">
        <v>173</v>
      </c>
      <c r="C265" s="45">
        <v>2557586900</v>
      </c>
      <c r="D265" s="45">
        <v>12010</v>
      </c>
      <c r="E265" s="45">
        <v>836650515</v>
      </c>
      <c r="F265" s="45">
        <v>23391150</v>
      </c>
      <c r="G265" s="45">
        <v>848</v>
      </c>
      <c r="H265" s="45">
        <v>192</v>
      </c>
      <c r="I265" s="45">
        <v>56495822</v>
      </c>
      <c r="J265" s="45">
        <v>1089775</v>
      </c>
      <c r="K265" s="45">
        <v>21708499</v>
      </c>
      <c r="L265" s="45">
        <v>142460400</v>
      </c>
      <c r="M265" s="45">
        <v>5623200</v>
      </c>
      <c r="N265" s="45">
        <v>8812840</v>
      </c>
      <c r="O265" s="45">
        <v>27267257</v>
      </c>
      <c r="P265" s="45">
        <v>30886369</v>
      </c>
      <c r="Q265" s="45">
        <v>1154385827</v>
      </c>
      <c r="R265" s="45">
        <v>311496</v>
      </c>
      <c r="S265" s="45">
        <v>44898</v>
      </c>
      <c r="T265" s="45">
        <v>148049963</v>
      </c>
      <c r="U265" s="45">
        <v>137881572</v>
      </c>
      <c r="V265" s="45">
        <v>29019013</v>
      </c>
      <c r="W265" s="45">
        <v>23564344</v>
      </c>
      <c r="X265" s="45">
        <v>182968</v>
      </c>
      <c r="Y265" s="45">
        <v>339054254</v>
      </c>
      <c r="Z265" s="45">
        <v>815331573</v>
      </c>
      <c r="AA265" s="14" t="s">
        <v>173</v>
      </c>
      <c r="AB265" t="b">
        <f t="shared" si="3"/>
        <v>1</v>
      </c>
    </row>
    <row r="266" spans="1:28">
      <c r="A266" t="s">
        <v>524</v>
      </c>
      <c r="B266" s="48" t="s">
        <v>525</v>
      </c>
      <c r="C266" s="45">
        <v>868468800</v>
      </c>
      <c r="D266" s="45">
        <v>4327</v>
      </c>
      <c r="E266" s="45">
        <v>289988176</v>
      </c>
      <c r="F266" s="45">
        <v>5905577</v>
      </c>
      <c r="G266" s="45">
        <v>247</v>
      </c>
      <c r="H266" s="45">
        <v>51</v>
      </c>
      <c r="I266" s="45">
        <v>23044140</v>
      </c>
      <c r="J266" s="45">
        <v>202066</v>
      </c>
      <c r="K266" s="45">
        <v>4496567</v>
      </c>
      <c r="L266" s="45">
        <v>47003300</v>
      </c>
      <c r="M266" s="45">
        <v>2201400</v>
      </c>
      <c r="N266" s="45">
        <v>5367995</v>
      </c>
      <c r="O266" s="45">
        <v>7714548</v>
      </c>
      <c r="P266" s="45">
        <v>12491816</v>
      </c>
      <c r="Q266" s="45">
        <v>398415585</v>
      </c>
      <c r="R266" s="45">
        <v>671</v>
      </c>
      <c r="S266" s="45">
        <v>26657</v>
      </c>
      <c r="T266" s="45">
        <v>49192675</v>
      </c>
      <c r="U266" s="45">
        <v>46074525</v>
      </c>
      <c r="V266" s="45">
        <v>7793186</v>
      </c>
      <c r="W266" s="45">
        <v>6012508</v>
      </c>
      <c r="X266" s="45">
        <v>63003</v>
      </c>
      <c r="Y266" s="45">
        <v>109163225</v>
      </c>
      <c r="Z266" s="45">
        <v>289252360</v>
      </c>
      <c r="AA266" s="14" t="s">
        <v>525</v>
      </c>
      <c r="AB266" t="b">
        <f t="shared" si="3"/>
        <v>1</v>
      </c>
    </row>
    <row r="267" spans="1:28">
      <c r="A267" t="s">
        <v>66</v>
      </c>
      <c r="B267" s="48" t="s">
        <v>67</v>
      </c>
      <c r="C267" s="45">
        <v>1393347900</v>
      </c>
      <c r="D267" s="45">
        <v>6691</v>
      </c>
      <c r="E267" s="45">
        <v>458398773</v>
      </c>
      <c r="F267" s="45">
        <v>9557290</v>
      </c>
      <c r="G267" s="45">
        <v>454</v>
      </c>
      <c r="H267" s="45">
        <v>78</v>
      </c>
      <c r="I267" s="45">
        <v>33018057</v>
      </c>
      <c r="J267" s="45">
        <v>278388</v>
      </c>
      <c r="K267" s="45">
        <v>13905160</v>
      </c>
      <c r="L267" s="45">
        <v>76053800</v>
      </c>
      <c r="M267" s="45">
        <v>2816600</v>
      </c>
      <c r="N267" s="45">
        <v>4031372</v>
      </c>
      <c r="O267" s="45">
        <v>11782914</v>
      </c>
      <c r="P267" s="45">
        <v>13199387</v>
      </c>
      <c r="Q267" s="45">
        <v>623041741</v>
      </c>
      <c r="R267" s="45">
        <v>230981</v>
      </c>
      <c r="S267" s="45">
        <v>66118</v>
      </c>
      <c r="T267" s="45">
        <v>78847021</v>
      </c>
      <c r="U267" s="45">
        <v>72325593</v>
      </c>
      <c r="V267" s="45">
        <v>18893666</v>
      </c>
      <c r="W267" s="45">
        <v>10436185</v>
      </c>
      <c r="X267" s="45">
        <v>92651</v>
      </c>
      <c r="Y267" s="45">
        <v>180892215</v>
      </c>
      <c r="Z267" s="45">
        <v>442149526</v>
      </c>
      <c r="AA267" s="14" t="s">
        <v>67</v>
      </c>
      <c r="AB267" t="b">
        <f t="shared" si="3"/>
        <v>1</v>
      </c>
    </row>
    <row r="268" spans="1:28">
      <c r="A268" t="s">
        <v>292</v>
      </c>
      <c r="B268" s="48" t="s">
        <v>293</v>
      </c>
      <c r="C268" s="45">
        <v>1835844700</v>
      </c>
      <c r="D268" s="45">
        <v>8284</v>
      </c>
      <c r="E268" s="45">
        <v>589001218</v>
      </c>
      <c r="F268" s="45">
        <v>18949435</v>
      </c>
      <c r="G268" s="45">
        <v>715</v>
      </c>
      <c r="H268" s="45">
        <v>145</v>
      </c>
      <c r="I268" s="45">
        <v>36961302</v>
      </c>
      <c r="J268" s="45">
        <v>528396</v>
      </c>
      <c r="K268" s="45">
        <v>18892580</v>
      </c>
      <c r="L268" s="45">
        <v>105880900</v>
      </c>
      <c r="M268" s="45">
        <v>5253700</v>
      </c>
      <c r="N268" s="45">
        <v>5315040</v>
      </c>
      <c r="O268" s="45">
        <v>16373237</v>
      </c>
      <c r="P268" s="45">
        <v>22684984</v>
      </c>
      <c r="Q268" s="45">
        <v>819840792</v>
      </c>
      <c r="R268" s="45">
        <v>372224</v>
      </c>
      <c r="S268" s="45">
        <v>10195</v>
      </c>
      <c r="T268" s="45">
        <v>111097559</v>
      </c>
      <c r="U268" s="45">
        <v>98928771</v>
      </c>
      <c r="V268" s="45">
        <v>27553155</v>
      </c>
      <c r="W268" s="45">
        <v>17964620</v>
      </c>
      <c r="X268" s="45">
        <v>209652</v>
      </c>
      <c r="Y268" s="45">
        <v>256136176</v>
      </c>
      <c r="Z268" s="45">
        <v>563704616</v>
      </c>
      <c r="AA268" s="14" t="s">
        <v>293</v>
      </c>
      <c r="AB268" t="b">
        <f t="shared" ref="AB268:AB300" si="4">EXACT(B268,AA268)</f>
        <v>1</v>
      </c>
    </row>
    <row r="269" spans="1:28">
      <c r="A269" t="s">
        <v>338</v>
      </c>
      <c r="B269" s="48" t="s">
        <v>339</v>
      </c>
      <c r="C269" s="45">
        <v>6359200300</v>
      </c>
      <c r="D269" s="45">
        <v>27793</v>
      </c>
      <c r="E269" s="45">
        <v>2103750073</v>
      </c>
      <c r="F269" s="45">
        <v>89282841</v>
      </c>
      <c r="G269" s="45">
        <v>2974</v>
      </c>
      <c r="H269" s="45">
        <v>765</v>
      </c>
      <c r="I269" s="45">
        <v>138371320</v>
      </c>
      <c r="J269" s="45">
        <v>1483869</v>
      </c>
      <c r="K269" s="45">
        <v>54993754</v>
      </c>
      <c r="L269" s="45">
        <v>347927000</v>
      </c>
      <c r="M269" s="45">
        <v>10174200</v>
      </c>
      <c r="N269" s="45">
        <v>19163876</v>
      </c>
      <c r="O269" s="45">
        <v>47973012</v>
      </c>
      <c r="P269" s="45">
        <v>43142248</v>
      </c>
      <c r="Q269" s="45">
        <v>2856262193</v>
      </c>
      <c r="R269" s="45">
        <v>943216</v>
      </c>
      <c r="S269" s="45">
        <v>91096</v>
      </c>
      <c r="T269" s="45">
        <v>358018333</v>
      </c>
      <c r="U269" s="45">
        <v>320068843</v>
      </c>
      <c r="V269" s="45">
        <v>83517739</v>
      </c>
      <c r="W269" s="45">
        <v>55175308</v>
      </c>
      <c r="X269" s="45">
        <v>510784</v>
      </c>
      <c r="Y269" s="45">
        <v>818325319</v>
      </c>
      <c r="Z269" s="45">
        <v>2037936874</v>
      </c>
      <c r="AA269" s="14" t="s">
        <v>339</v>
      </c>
      <c r="AB269" t="b">
        <f t="shared" si="4"/>
        <v>1</v>
      </c>
    </row>
    <row r="270" spans="1:28">
      <c r="A270" t="s">
        <v>538</v>
      </c>
      <c r="B270" s="48" t="s">
        <v>539</v>
      </c>
      <c r="C270" s="45">
        <v>1424256600</v>
      </c>
      <c r="D270" s="45">
        <v>6403</v>
      </c>
      <c r="E270" s="45">
        <v>475694841</v>
      </c>
      <c r="F270" s="45">
        <v>14125467</v>
      </c>
      <c r="G270" s="45">
        <v>645</v>
      </c>
      <c r="H270" s="45">
        <v>115</v>
      </c>
      <c r="I270" s="45">
        <v>22408850</v>
      </c>
      <c r="J270" s="45">
        <v>371216</v>
      </c>
      <c r="K270" s="45">
        <v>12736737</v>
      </c>
      <c r="L270" s="45">
        <v>81470000</v>
      </c>
      <c r="M270" s="45">
        <v>2298600</v>
      </c>
      <c r="N270" s="45">
        <v>3268472</v>
      </c>
      <c r="O270" s="45">
        <v>10908209</v>
      </c>
      <c r="P270" s="45">
        <v>11514465</v>
      </c>
      <c r="Q270" s="45">
        <v>634796857</v>
      </c>
      <c r="R270" s="45">
        <v>128739</v>
      </c>
      <c r="S270" s="45">
        <v>0</v>
      </c>
      <c r="T270" s="45">
        <v>83745471</v>
      </c>
      <c r="U270" s="45">
        <v>76783317</v>
      </c>
      <c r="V270" s="45">
        <v>18643853</v>
      </c>
      <c r="W270" s="45">
        <v>10901099</v>
      </c>
      <c r="X270" s="45">
        <v>132894</v>
      </c>
      <c r="Y270" s="45">
        <v>190335373</v>
      </c>
      <c r="Z270" s="45">
        <v>444461484</v>
      </c>
      <c r="AA270" s="14" t="s">
        <v>539</v>
      </c>
      <c r="AB270" t="b">
        <f t="shared" si="4"/>
        <v>1</v>
      </c>
    </row>
    <row r="271" spans="1:28">
      <c r="A271" t="s">
        <v>6</v>
      </c>
      <c r="B271" s="48" t="s">
        <v>7</v>
      </c>
      <c r="C271" s="45">
        <v>8350544900</v>
      </c>
      <c r="D271" s="45">
        <v>27581</v>
      </c>
      <c r="E271" s="45">
        <v>2690689987</v>
      </c>
      <c r="F271" s="45">
        <v>317773855</v>
      </c>
      <c r="G271" s="45">
        <v>6473</v>
      </c>
      <c r="H271" s="45">
        <v>2428</v>
      </c>
      <c r="I271" s="45">
        <v>323621001</v>
      </c>
      <c r="J271" s="45">
        <v>5416953</v>
      </c>
      <c r="K271" s="45">
        <v>72107721</v>
      </c>
      <c r="L271" s="45">
        <v>426147500</v>
      </c>
      <c r="M271" s="45">
        <v>20923000</v>
      </c>
      <c r="N271" s="45">
        <v>11541002</v>
      </c>
      <c r="O271" s="45">
        <v>51859314</v>
      </c>
      <c r="P271" s="45">
        <v>123619137</v>
      </c>
      <c r="Q271" s="45">
        <v>4043699470</v>
      </c>
      <c r="R271" s="45">
        <v>1400926</v>
      </c>
      <c r="S271" s="45">
        <v>337215</v>
      </c>
      <c r="T271" s="45">
        <v>446975152</v>
      </c>
      <c r="U271" s="45">
        <v>381493239</v>
      </c>
      <c r="V271" s="45">
        <v>188018843</v>
      </c>
      <c r="W271" s="45">
        <v>90077874</v>
      </c>
      <c r="X271" s="45">
        <v>783976</v>
      </c>
      <c r="Y271" s="45">
        <v>1109087225</v>
      </c>
      <c r="Z271" s="45">
        <v>2934612245</v>
      </c>
      <c r="AA271" s="14" t="s">
        <v>7</v>
      </c>
      <c r="AB271" t="b">
        <f t="shared" si="4"/>
        <v>1</v>
      </c>
    </row>
    <row r="272" spans="1:28">
      <c r="A272" t="s">
        <v>126</v>
      </c>
      <c r="B272" s="48" t="s">
        <v>127</v>
      </c>
      <c r="C272" s="45">
        <v>6014910100</v>
      </c>
      <c r="D272" s="45">
        <v>25269</v>
      </c>
      <c r="E272" s="45">
        <v>1909628129</v>
      </c>
      <c r="F272" s="45">
        <v>98405578</v>
      </c>
      <c r="G272" s="45">
        <v>2655</v>
      </c>
      <c r="H272" s="45">
        <v>777</v>
      </c>
      <c r="I272" s="45">
        <v>242683237</v>
      </c>
      <c r="J272" s="45">
        <v>1462053</v>
      </c>
      <c r="K272" s="45">
        <v>50797199</v>
      </c>
      <c r="L272" s="45">
        <v>340802200</v>
      </c>
      <c r="M272" s="45">
        <v>7458700</v>
      </c>
      <c r="N272" s="45">
        <v>16565817</v>
      </c>
      <c r="O272" s="45">
        <v>47038289</v>
      </c>
      <c r="P272" s="45">
        <v>38755992</v>
      </c>
      <c r="Q272" s="45">
        <v>2753597194</v>
      </c>
      <c r="R272" s="45">
        <v>840640</v>
      </c>
      <c r="S272" s="45">
        <v>10544</v>
      </c>
      <c r="T272" s="45">
        <v>348175722</v>
      </c>
      <c r="U272" s="45">
        <v>307542047</v>
      </c>
      <c r="V272" s="45">
        <v>78643327</v>
      </c>
      <c r="W272" s="45">
        <v>52929283</v>
      </c>
      <c r="X272" s="45">
        <v>565042</v>
      </c>
      <c r="Y272" s="45">
        <v>788706605</v>
      </c>
      <c r="Z272" s="45">
        <v>1964890589</v>
      </c>
      <c r="AA272" s="14" t="s">
        <v>127</v>
      </c>
      <c r="AB272" t="b">
        <f t="shared" si="4"/>
        <v>1</v>
      </c>
    </row>
    <row r="273" spans="1:28">
      <c r="A273" t="s">
        <v>170</v>
      </c>
      <c r="B273" s="48" t="s">
        <v>171</v>
      </c>
      <c r="C273" s="45">
        <v>6008020600</v>
      </c>
      <c r="D273" s="45">
        <v>28314</v>
      </c>
      <c r="E273" s="45">
        <v>1924245856</v>
      </c>
      <c r="F273" s="45">
        <v>71251980</v>
      </c>
      <c r="G273" s="45">
        <v>2160</v>
      </c>
      <c r="H273" s="45">
        <v>572</v>
      </c>
      <c r="I273" s="45">
        <v>131590925</v>
      </c>
      <c r="J273" s="45">
        <v>1496931</v>
      </c>
      <c r="K273" s="45">
        <v>53842272</v>
      </c>
      <c r="L273" s="45">
        <v>318339600</v>
      </c>
      <c r="M273" s="45">
        <v>10063300</v>
      </c>
      <c r="N273" s="45">
        <v>22271713</v>
      </c>
      <c r="O273" s="45">
        <v>55102662</v>
      </c>
      <c r="P273" s="45">
        <v>50285133</v>
      </c>
      <c r="Q273" s="45">
        <v>2638490372</v>
      </c>
      <c r="R273" s="45">
        <v>1103791</v>
      </c>
      <c r="S273" s="45">
        <v>256112</v>
      </c>
      <c r="T273" s="45">
        <v>328301727</v>
      </c>
      <c r="U273" s="45">
        <v>294772956</v>
      </c>
      <c r="V273" s="45">
        <v>79539698</v>
      </c>
      <c r="W273" s="45">
        <v>61107218</v>
      </c>
      <c r="X273" s="45">
        <v>475004</v>
      </c>
      <c r="Y273" s="45">
        <v>765556506</v>
      </c>
      <c r="Z273" s="45">
        <v>1872933866</v>
      </c>
      <c r="AA273" s="14" t="s">
        <v>171</v>
      </c>
      <c r="AB273" t="b">
        <f t="shared" si="4"/>
        <v>1</v>
      </c>
    </row>
    <row r="274" spans="1:28">
      <c r="A274" t="s">
        <v>431</v>
      </c>
      <c r="B274" s="48" t="s">
        <v>432</v>
      </c>
      <c r="C274" s="45">
        <v>26595900600</v>
      </c>
      <c r="D274" s="45">
        <v>103299</v>
      </c>
      <c r="E274" s="45">
        <v>8174307417</v>
      </c>
      <c r="F274" s="45">
        <v>691400291</v>
      </c>
      <c r="G274" s="45">
        <v>16667</v>
      </c>
      <c r="H274" s="45">
        <v>5689</v>
      </c>
      <c r="I274" s="45">
        <v>591736259</v>
      </c>
      <c r="J274" s="45">
        <v>4492883</v>
      </c>
      <c r="K274" s="45">
        <v>169703531</v>
      </c>
      <c r="L274" s="45">
        <v>1419130600</v>
      </c>
      <c r="M274" s="45">
        <v>28107600</v>
      </c>
      <c r="N274" s="45">
        <v>37069183</v>
      </c>
      <c r="O274" s="45">
        <v>178878650</v>
      </c>
      <c r="P274" s="45">
        <v>154734748</v>
      </c>
      <c r="Q274" s="45">
        <v>11449561162</v>
      </c>
      <c r="R274" s="45">
        <v>2904149</v>
      </c>
      <c r="S274" s="45">
        <v>663177</v>
      </c>
      <c r="T274" s="45">
        <v>1446824874</v>
      </c>
      <c r="U274" s="45">
        <v>1190224792</v>
      </c>
      <c r="V274" s="45">
        <v>384743156</v>
      </c>
      <c r="W274" s="45">
        <v>198212909</v>
      </c>
      <c r="X274" s="45">
        <v>2178321</v>
      </c>
      <c r="Y274" s="45">
        <v>3225751378</v>
      </c>
      <c r="Z274" s="45">
        <v>8223809784</v>
      </c>
      <c r="AA274" s="14" t="s">
        <v>432</v>
      </c>
      <c r="AB274" t="b">
        <f t="shared" si="4"/>
        <v>1</v>
      </c>
    </row>
    <row r="275" spans="1:28">
      <c r="A275" t="s">
        <v>148</v>
      </c>
      <c r="B275" s="48" t="s">
        <v>149</v>
      </c>
      <c r="C275" s="45">
        <v>15161929800</v>
      </c>
      <c r="D275" s="45">
        <v>62584</v>
      </c>
      <c r="E275" s="45">
        <v>4746533585</v>
      </c>
      <c r="F275" s="45">
        <v>292153036</v>
      </c>
      <c r="G275" s="45">
        <v>8048</v>
      </c>
      <c r="H275" s="45">
        <v>2391</v>
      </c>
      <c r="I275" s="45">
        <v>398569188</v>
      </c>
      <c r="J275" s="45">
        <v>4567802</v>
      </c>
      <c r="K275" s="45">
        <v>114884390</v>
      </c>
      <c r="L275" s="45">
        <v>850150200</v>
      </c>
      <c r="M275" s="45">
        <v>21101300</v>
      </c>
      <c r="N275" s="45">
        <v>45605302</v>
      </c>
      <c r="O275" s="45">
        <v>115030839</v>
      </c>
      <c r="P275" s="45">
        <v>127483287</v>
      </c>
      <c r="Q275" s="45">
        <v>6716078929</v>
      </c>
      <c r="R275" s="45">
        <v>1938270</v>
      </c>
      <c r="S275" s="45">
        <v>196044</v>
      </c>
      <c r="T275" s="45">
        <v>871012125</v>
      </c>
      <c r="U275" s="45">
        <v>748972531</v>
      </c>
      <c r="V275" s="45">
        <v>193608515</v>
      </c>
      <c r="W275" s="45">
        <v>147414300</v>
      </c>
      <c r="X275" s="45">
        <v>1320320</v>
      </c>
      <c r="Y275" s="45">
        <v>1964462105</v>
      </c>
      <c r="Z275" s="45">
        <v>4751616824</v>
      </c>
      <c r="AA275" s="14" t="s">
        <v>149</v>
      </c>
      <c r="AB275" t="b">
        <f t="shared" si="4"/>
        <v>1</v>
      </c>
    </row>
    <row r="276" spans="1:28">
      <c r="A276" t="s">
        <v>86</v>
      </c>
      <c r="B276" s="48" t="s">
        <v>87</v>
      </c>
      <c r="C276" s="45">
        <v>589708400</v>
      </c>
      <c r="D276" s="45">
        <v>2861</v>
      </c>
      <c r="E276" s="45">
        <v>187185998</v>
      </c>
      <c r="F276" s="45">
        <v>4646048</v>
      </c>
      <c r="G276" s="45">
        <v>189</v>
      </c>
      <c r="H276" s="45">
        <v>28</v>
      </c>
      <c r="I276" s="45">
        <v>16088377</v>
      </c>
      <c r="J276" s="45">
        <v>111495</v>
      </c>
      <c r="K276" s="45">
        <v>5070743</v>
      </c>
      <c r="L276" s="45">
        <v>31673300</v>
      </c>
      <c r="M276" s="45">
        <v>2259400</v>
      </c>
      <c r="N276" s="45">
        <v>2767097</v>
      </c>
      <c r="O276" s="45">
        <v>7043192</v>
      </c>
      <c r="P276" s="45">
        <v>11293234</v>
      </c>
      <c r="Q276" s="45">
        <v>268138884</v>
      </c>
      <c r="R276" s="45">
        <v>41901</v>
      </c>
      <c r="S276" s="45">
        <v>4064</v>
      </c>
      <c r="T276" s="45">
        <v>33921785</v>
      </c>
      <c r="U276" s="45">
        <v>31153923</v>
      </c>
      <c r="V276" s="45">
        <v>6642982</v>
      </c>
      <c r="W276" s="45">
        <v>6813615</v>
      </c>
      <c r="X276" s="45">
        <v>77446</v>
      </c>
      <c r="Y276" s="45">
        <v>78655716</v>
      </c>
      <c r="Z276" s="45">
        <v>189483168</v>
      </c>
      <c r="AA276" s="14" t="s">
        <v>87</v>
      </c>
      <c r="AB276" t="b">
        <f t="shared" si="4"/>
        <v>1</v>
      </c>
    </row>
    <row r="277" spans="1:28">
      <c r="A277" t="s">
        <v>242</v>
      </c>
      <c r="B277" s="48" t="s">
        <v>243</v>
      </c>
      <c r="C277" s="45">
        <v>5164115700</v>
      </c>
      <c r="D277" s="45">
        <v>22462</v>
      </c>
      <c r="E277" s="45">
        <v>1574403547</v>
      </c>
      <c r="F277" s="45">
        <v>91140719</v>
      </c>
      <c r="G277" s="45">
        <v>2557</v>
      </c>
      <c r="H277" s="45">
        <v>761</v>
      </c>
      <c r="I277" s="45">
        <v>187848897</v>
      </c>
      <c r="J277" s="45">
        <v>2808569</v>
      </c>
      <c r="K277" s="45">
        <v>45033953</v>
      </c>
      <c r="L277" s="45">
        <v>265812100</v>
      </c>
      <c r="M277" s="45">
        <v>11966600</v>
      </c>
      <c r="N277" s="45">
        <v>19548898</v>
      </c>
      <c r="O277" s="45">
        <v>41818900</v>
      </c>
      <c r="P277" s="45">
        <v>63036297</v>
      </c>
      <c r="Q277" s="45">
        <v>2303418480</v>
      </c>
      <c r="R277" s="45">
        <v>1237058</v>
      </c>
      <c r="S277" s="45">
        <v>289831</v>
      </c>
      <c r="T277" s="45">
        <v>277694376</v>
      </c>
      <c r="U277" s="45">
        <v>234842474</v>
      </c>
      <c r="V277" s="45">
        <v>83419299</v>
      </c>
      <c r="W277" s="45">
        <v>56566656</v>
      </c>
      <c r="X277" s="45">
        <v>370060</v>
      </c>
      <c r="Y277" s="45">
        <v>654419754</v>
      </c>
      <c r="Z277" s="45">
        <v>1648998726</v>
      </c>
      <c r="AA277" s="14" t="s">
        <v>243</v>
      </c>
      <c r="AB277" t="b">
        <f t="shared" si="4"/>
        <v>1</v>
      </c>
    </row>
    <row r="278" spans="1:28">
      <c r="A278" t="s">
        <v>348</v>
      </c>
      <c r="B278" s="48" t="s">
        <v>349</v>
      </c>
      <c r="C278" s="45">
        <v>1922713400</v>
      </c>
      <c r="D278" s="45">
        <v>9301</v>
      </c>
      <c r="E278" s="45">
        <v>640509433</v>
      </c>
      <c r="F278" s="45">
        <v>20368486</v>
      </c>
      <c r="G278" s="45">
        <v>715</v>
      </c>
      <c r="H278" s="45">
        <v>164</v>
      </c>
      <c r="I278" s="45">
        <v>38610076</v>
      </c>
      <c r="J278" s="45">
        <v>672691</v>
      </c>
      <c r="K278" s="45">
        <v>17989760</v>
      </c>
      <c r="L278" s="45">
        <v>102699700</v>
      </c>
      <c r="M278" s="45">
        <v>3631300</v>
      </c>
      <c r="N278" s="45">
        <v>8754575</v>
      </c>
      <c r="O278" s="45">
        <v>18222197</v>
      </c>
      <c r="P278" s="45">
        <v>21190768</v>
      </c>
      <c r="Q278" s="45">
        <v>872648986</v>
      </c>
      <c r="R278" s="45">
        <v>220330</v>
      </c>
      <c r="S278" s="45">
        <v>84816</v>
      </c>
      <c r="T278" s="45">
        <v>106305220</v>
      </c>
      <c r="U278" s="45">
        <v>97764161</v>
      </c>
      <c r="V278" s="45">
        <v>23973928</v>
      </c>
      <c r="W278" s="45">
        <v>17746532</v>
      </c>
      <c r="X278" s="45">
        <v>136255</v>
      </c>
      <c r="Y278" s="45">
        <v>246231242</v>
      </c>
      <c r="Z278" s="45">
        <v>626417744</v>
      </c>
      <c r="AA278" s="14" t="s">
        <v>349</v>
      </c>
      <c r="AB278" t="b">
        <f t="shared" si="4"/>
        <v>1</v>
      </c>
    </row>
    <row r="279" spans="1:28">
      <c r="A279" t="s">
        <v>490</v>
      </c>
      <c r="B279" s="48" t="s">
        <v>491</v>
      </c>
      <c r="C279" s="45">
        <v>1632559800</v>
      </c>
      <c r="D279" s="45">
        <v>7771</v>
      </c>
      <c r="E279" s="45">
        <v>555372256</v>
      </c>
      <c r="F279" s="45">
        <v>15643487</v>
      </c>
      <c r="G279" s="45">
        <v>608</v>
      </c>
      <c r="H279" s="45">
        <v>93</v>
      </c>
      <c r="I279" s="45">
        <v>44050997</v>
      </c>
      <c r="J279" s="45">
        <v>311635</v>
      </c>
      <c r="K279" s="45">
        <v>6144408</v>
      </c>
      <c r="L279" s="45">
        <v>87875300</v>
      </c>
      <c r="M279" s="45">
        <v>3588400</v>
      </c>
      <c r="N279" s="45">
        <v>7545890</v>
      </c>
      <c r="O279" s="45">
        <v>18598961</v>
      </c>
      <c r="P279" s="45">
        <v>27616178</v>
      </c>
      <c r="Q279" s="45">
        <v>766747512</v>
      </c>
      <c r="R279" s="45">
        <v>123</v>
      </c>
      <c r="S279" s="45">
        <v>80982</v>
      </c>
      <c r="T279" s="45">
        <v>91441421</v>
      </c>
      <c r="U279" s="45">
        <v>85399023</v>
      </c>
      <c r="V279" s="45">
        <v>15992879</v>
      </c>
      <c r="W279" s="45">
        <v>10299308</v>
      </c>
      <c r="X279" s="45">
        <v>85156</v>
      </c>
      <c r="Y279" s="45">
        <v>203298892</v>
      </c>
      <c r="Z279" s="45">
        <v>563448620</v>
      </c>
      <c r="AA279" s="14" t="s">
        <v>491</v>
      </c>
      <c r="AB279" t="b">
        <f t="shared" si="4"/>
        <v>1</v>
      </c>
    </row>
    <row r="280" spans="1:28">
      <c r="A280" t="s">
        <v>512</v>
      </c>
      <c r="B280" s="48" t="s">
        <v>513</v>
      </c>
      <c r="C280" s="45">
        <v>1642395200</v>
      </c>
      <c r="D280" s="45">
        <v>7805</v>
      </c>
      <c r="E280" s="45">
        <v>544705059</v>
      </c>
      <c r="F280" s="45">
        <v>17144487</v>
      </c>
      <c r="G280" s="45">
        <v>572</v>
      </c>
      <c r="H280" s="45">
        <v>133</v>
      </c>
      <c r="I280" s="45">
        <v>51676924</v>
      </c>
      <c r="J280" s="45">
        <v>1175279</v>
      </c>
      <c r="K280" s="45">
        <v>15347668</v>
      </c>
      <c r="L280" s="45">
        <v>94783500</v>
      </c>
      <c r="M280" s="45">
        <v>5537000</v>
      </c>
      <c r="N280" s="45">
        <v>5689112</v>
      </c>
      <c r="O280" s="45">
        <v>18725437</v>
      </c>
      <c r="P280" s="45">
        <v>24287176</v>
      </c>
      <c r="Q280" s="45">
        <v>779071642</v>
      </c>
      <c r="R280" s="45">
        <v>261212</v>
      </c>
      <c r="S280" s="45">
        <v>68809</v>
      </c>
      <c r="T280" s="45">
        <v>100279083</v>
      </c>
      <c r="U280" s="45">
        <v>94119646</v>
      </c>
      <c r="V280" s="45">
        <v>25021941</v>
      </c>
      <c r="W280" s="45">
        <v>15228755</v>
      </c>
      <c r="X280" s="45">
        <v>151911</v>
      </c>
      <c r="Y280" s="45">
        <v>235131357</v>
      </c>
      <c r="Z280" s="45">
        <v>543940285</v>
      </c>
      <c r="AA280" s="14" t="s">
        <v>513</v>
      </c>
      <c r="AB280" t="b">
        <f t="shared" si="4"/>
        <v>1</v>
      </c>
    </row>
    <row r="281" spans="1:28">
      <c r="A281" t="s">
        <v>380</v>
      </c>
      <c r="B281" s="48" t="s">
        <v>381</v>
      </c>
      <c r="C281" s="45">
        <v>1345918600</v>
      </c>
      <c r="D281" s="45">
        <v>6700</v>
      </c>
      <c r="E281" s="45">
        <v>444892755</v>
      </c>
      <c r="F281" s="45">
        <v>8982567</v>
      </c>
      <c r="G281" s="45">
        <v>432</v>
      </c>
      <c r="H281" s="45">
        <v>67</v>
      </c>
      <c r="I281" s="45">
        <v>36136608</v>
      </c>
      <c r="J281" s="45">
        <v>554267</v>
      </c>
      <c r="K281" s="45">
        <v>17102993</v>
      </c>
      <c r="L281" s="45">
        <v>72252900</v>
      </c>
      <c r="M281" s="45">
        <v>2973300</v>
      </c>
      <c r="N281" s="45">
        <v>7015216</v>
      </c>
      <c r="O281" s="45">
        <v>15348294</v>
      </c>
      <c r="P281" s="45">
        <v>14936444</v>
      </c>
      <c r="Q281" s="45">
        <v>620195344</v>
      </c>
      <c r="R281" s="45">
        <v>387118</v>
      </c>
      <c r="S281" s="45">
        <v>37752</v>
      </c>
      <c r="T281" s="45">
        <v>75178422</v>
      </c>
      <c r="U281" s="45">
        <v>73950044</v>
      </c>
      <c r="V281" s="45">
        <v>18717861</v>
      </c>
      <c r="W281" s="45">
        <v>14288700</v>
      </c>
      <c r="X281" s="45">
        <v>110977</v>
      </c>
      <c r="Y281" s="45">
        <v>182670874</v>
      </c>
      <c r="Z281" s="45">
        <v>437524470</v>
      </c>
      <c r="AA281" s="14" t="s">
        <v>381</v>
      </c>
      <c r="AB281" t="b">
        <f t="shared" si="4"/>
        <v>1</v>
      </c>
    </row>
    <row r="282" spans="1:28">
      <c r="A282" t="s">
        <v>542</v>
      </c>
      <c r="B282" s="48" t="s">
        <v>543</v>
      </c>
      <c r="C282" s="45">
        <v>453189200</v>
      </c>
      <c r="D282" s="45">
        <v>2405</v>
      </c>
      <c r="E282" s="45">
        <v>151363534</v>
      </c>
      <c r="F282" s="45">
        <v>2593902</v>
      </c>
      <c r="G282" s="45">
        <v>136</v>
      </c>
      <c r="H282" s="45">
        <v>19</v>
      </c>
      <c r="I282" s="45">
        <v>9716103</v>
      </c>
      <c r="J282" s="45">
        <v>70721</v>
      </c>
      <c r="K282" s="45">
        <v>1504439</v>
      </c>
      <c r="L282" s="45">
        <v>23381500</v>
      </c>
      <c r="M282" s="45">
        <v>938500</v>
      </c>
      <c r="N282" s="45">
        <v>1718613</v>
      </c>
      <c r="O282" s="45">
        <v>3934121</v>
      </c>
      <c r="P282" s="45">
        <v>4831023</v>
      </c>
      <c r="Q282" s="45">
        <v>200052456</v>
      </c>
      <c r="R282" s="45">
        <v>0</v>
      </c>
      <c r="S282" s="45">
        <v>4857</v>
      </c>
      <c r="T282" s="45">
        <v>24311508</v>
      </c>
      <c r="U282" s="45">
        <v>22622921</v>
      </c>
      <c r="V282" s="45">
        <v>3563719</v>
      </c>
      <c r="W282" s="45">
        <v>1934172</v>
      </c>
      <c r="X282" s="45">
        <v>32428</v>
      </c>
      <c r="Y282" s="45">
        <v>52469605</v>
      </c>
      <c r="Z282" s="45">
        <v>147582851</v>
      </c>
      <c r="AA282" s="14" t="s">
        <v>543</v>
      </c>
      <c r="AB282" t="b">
        <f t="shared" si="4"/>
        <v>1</v>
      </c>
    </row>
    <row r="283" spans="1:28">
      <c r="A283" t="s">
        <v>226</v>
      </c>
      <c r="B283" s="48" t="s">
        <v>227</v>
      </c>
      <c r="C283" s="45">
        <v>2251704200</v>
      </c>
      <c r="D283" s="45">
        <v>10493</v>
      </c>
      <c r="E283" s="45">
        <v>690666637</v>
      </c>
      <c r="F283" s="45">
        <v>22795008</v>
      </c>
      <c r="G283" s="45">
        <v>919</v>
      </c>
      <c r="H283" s="45">
        <v>193</v>
      </c>
      <c r="I283" s="45">
        <v>29885152</v>
      </c>
      <c r="J283" s="45">
        <v>528668</v>
      </c>
      <c r="K283" s="45">
        <v>21341021</v>
      </c>
      <c r="L283" s="45">
        <v>130934200</v>
      </c>
      <c r="M283" s="45">
        <v>4090600</v>
      </c>
      <c r="N283" s="45">
        <v>3794300</v>
      </c>
      <c r="O283" s="45">
        <v>16984354</v>
      </c>
      <c r="P283" s="45">
        <v>19709500</v>
      </c>
      <c r="Q283" s="45">
        <v>940729440</v>
      </c>
      <c r="R283" s="45">
        <v>482484</v>
      </c>
      <c r="S283" s="45">
        <v>127943</v>
      </c>
      <c r="T283" s="45">
        <v>134972617</v>
      </c>
      <c r="U283" s="45">
        <v>113291393</v>
      </c>
      <c r="V283" s="45">
        <v>41594197</v>
      </c>
      <c r="W283" s="45">
        <v>14849927</v>
      </c>
      <c r="X283" s="45">
        <v>98434</v>
      </c>
      <c r="Y283" s="45">
        <v>305416995</v>
      </c>
      <c r="Z283" s="45">
        <v>635312445</v>
      </c>
      <c r="AA283" s="14" t="s">
        <v>227</v>
      </c>
      <c r="AB283" t="b">
        <f t="shared" si="4"/>
        <v>1</v>
      </c>
    </row>
    <row r="284" spans="1:28">
      <c r="A284" t="s">
        <v>92</v>
      </c>
      <c r="B284" s="48" t="s">
        <v>93</v>
      </c>
      <c r="C284" s="45">
        <v>1889029700</v>
      </c>
      <c r="D284" s="45">
        <v>8732</v>
      </c>
      <c r="E284" s="45">
        <v>604481257</v>
      </c>
      <c r="F284" s="45">
        <v>21613584</v>
      </c>
      <c r="G284" s="45">
        <v>742</v>
      </c>
      <c r="H284" s="45">
        <v>169</v>
      </c>
      <c r="I284" s="45">
        <v>43383606</v>
      </c>
      <c r="J284" s="45">
        <v>984314</v>
      </c>
      <c r="K284" s="45">
        <v>19082748</v>
      </c>
      <c r="L284" s="45">
        <v>103233400</v>
      </c>
      <c r="M284" s="45">
        <v>3935400</v>
      </c>
      <c r="N284" s="45">
        <v>5464442</v>
      </c>
      <c r="O284" s="45">
        <v>17364392</v>
      </c>
      <c r="P284" s="45">
        <v>20607497</v>
      </c>
      <c r="Q284" s="45">
        <v>840150640</v>
      </c>
      <c r="R284" s="45">
        <v>231889</v>
      </c>
      <c r="S284" s="45">
        <v>14115</v>
      </c>
      <c r="T284" s="45">
        <v>107152998</v>
      </c>
      <c r="U284" s="45">
        <v>94610438</v>
      </c>
      <c r="V284" s="45">
        <v>28106806</v>
      </c>
      <c r="W284" s="45">
        <v>18715350</v>
      </c>
      <c r="X284" s="45">
        <v>149945</v>
      </c>
      <c r="Y284" s="45">
        <v>248981541</v>
      </c>
      <c r="Z284" s="45">
        <v>591169099</v>
      </c>
      <c r="AA284" s="14" t="s">
        <v>93</v>
      </c>
      <c r="AB284" t="b">
        <f t="shared" si="4"/>
        <v>1</v>
      </c>
    </row>
    <row r="285" spans="1:28">
      <c r="A285" t="s">
        <v>144</v>
      </c>
      <c r="B285" s="48" t="s">
        <v>145</v>
      </c>
      <c r="C285" s="45">
        <v>2970600600</v>
      </c>
      <c r="D285" s="45">
        <v>11890</v>
      </c>
      <c r="E285" s="45">
        <v>928100828</v>
      </c>
      <c r="F285" s="45">
        <v>73734743</v>
      </c>
      <c r="G285" s="45">
        <v>1673</v>
      </c>
      <c r="H285" s="45">
        <v>539</v>
      </c>
      <c r="I285" s="45">
        <v>71007812</v>
      </c>
      <c r="J285" s="45">
        <v>911338</v>
      </c>
      <c r="K285" s="45">
        <v>26451324</v>
      </c>
      <c r="L285" s="45">
        <v>160401900</v>
      </c>
      <c r="M285" s="45">
        <v>5524200</v>
      </c>
      <c r="N285" s="45">
        <v>10437573</v>
      </c>
      <c r="O285" s="45">
        <v>23720112</v>
      </c>
      <c r="P285" s="45">
        <v>33878805</v>
      </c>
      <c r="Q285" s="45">
        <v>1334168635</v>
      </c>
      <c r="R285" s="45">
        <v>408014</v>
      </c>
      <c r="S285" s="45">
        <v>14054</v>
      </c>
      <c r="T285" s="45">
        <v>165887022</v>
      </c>
      <c r="U285" s="45">
        <v>141684307</v>
      </c>
      <c r="V285" s="45">
        <v>36131105</v>
      </c>
      <c r="W285" s="45">
        <v>34008979</v>
      </c>
      <c r="X285" s="45">
        <v>230440</v>
      </c>
      <c r="Y285" s="45">
        <v>378363921</v>
      </c>
      <c r="Z285" s="45">
        <v>955804714</v>
      </c>
      <c r="AA285" s="14" t="s">
        <v>145</v>
      </c>
      <c r="AB285" t="b">
        <f t="shared" si="4"/>
        <v>1</v>
      </c>
    </row>
    <row r="286" spans="1:28">
      <c r="A286" t="s">
        <v>452</v>
      </c>
      <c r="B286" s="48" t="s">
        <v>453</v>
      </c>
      <c r="C286" s="45">
        <v>1079545000</v>
      </c>
      <c r="D286" s="45">
        <v>5562</v>
      </c>
      <c r="E286" s="45">
        <v>361095041</v>
      </c>
      <c r="F286" s="45">
        <v>5865929</v>
      </c>
      <c r="G286" s="45">
        <v>277</v>
      </c>
      <c r="H286" s="45">
        <v>47</v>
      </c>
      <c r="I286" s="45">
        <v>18823476</v>
      </c>
      <c r="J286" s="45">
        <v>506567</v>
      </c>
      <c r="K286" s="45">
        <v>10947522</v>
      </c>
      <c r="L286" s="45">
        <v>60105800</v>
      </c>
      <c r="M286" s="45">
        <v>1962900</v>
      </c>
      <c r="N286" s="45">
        <v>4049287</v>
      </c>
      <c r="O286" s="45">
        <v>11854032</v>
      </c>
      <c r="P286" s="45">
        <v>9390259</v>
      </c>
      <c r="Q286" s="45">
        <v>484600813</v>
      </c>
      <c r="R286" s="45">
        <v>91595</v>
      </c>
      <c r="S286" s="45">
        <v>21835</v>
      </c>
      <c r="T286" s="45">
        <v>62048153</v>
      </c>
      <c r="U286" s="45">
        <v>58818550</v>
      </c>
      <c r="V286" s="45">
        <v>13079869</v>
      </c>
      <c r="W286" s="45">
        <v>8913808</v>
      </c>
      <c r="X286" s="45">
        <v>64534</v>
      </c>
      <c r="Y286" s="45">
        <v>143038344</v>
      </c>
      <c r="Z286" s="45">
        <v>341562469</v>
      </c>
      <c r="AA286" s="14" t="s">
        <v>453</v>
      </c>
      <c r="AB286" t="b">
        <f t="shared" si="4"/>
        <v>1</v>
      </c>
    </row>
    <row r="287" spans="1:28">
      <c r="A287" t="s">
        <v>54</v>
      </c>
      <c r="B287" s="48" t="s">
        <v>55</v>
      </c>
      <c r="C287" s="45">
        <v>1561456200</v>
      </c>
      <c r="D287" s="45">
        <v>6871</v>
      </c>
      <c r="E287" s="45">
        <v>516050075</v>
      </c>
      <c r="F287" s="45">
        <v>20619133</v>
      </c>
      <c r="G287" s="45">
        <v>788</v>
      </c>
      <c r="H287" s="45">
        <v>150</v>
      </c>
      <c r="I287" s="45">
        <v>22348318</v>
      </c>
      <c r="J287" s="45">
        <v>228363</v>
      </c>
      <c r="K287" s="45">
        <v>13850912</v>
      </c>
      <c r="L287" s="45">
        <v>85127300</v>
      </c>
      <c r="M287" s="45">
        <v>1954000</v>
      </c>
      <c r="N287" s="45">
        <v>3887496</v>
      </c>
      <c r="O287" s="45">
        <v>13070731</v>
      </c>
      <c r="P287" s="45">
        <v>9700648</v>
      </c>
      <c r="Q287" s="45">
        <v>686836976</v>
      </c>
      <c r="R287" s="45">
        <v>181364</v>
      </c>
      <c r="S287" s="45">
        <v>32299</v>
      </c>
      <c r="T287" s="45">
        <v>87067972</v>
      </c>
      <c r="U287" s="45">
        <v>76673747</v>
      </c>
      <c r="V287" s="45">
        <v>23291918</v>
      </c>
      <c r="W287" s="45">
        <v>10856432</v>
      </c>
      <c r="X287" s="45">
        <v>86977</v>
      </c>
      <c r="Y287" s="45">
        <v>198190709</v>
      </c>
      <c r="Z287" s="45">
        <v>488646267</v>
      </c>
      <c r="AA287" s="14" t="s">
        <v>55</v>
      </c>
      <c r="AB287" t="b">
        <f t="shared" si="4"/>
        <v>1</v>
      </c>
    </row>
    <row r="288" spans="1:28">
      <c r="A288" t="s">
        <v>566</v>
      </c>
      <c r="B288" s="48" t="s">
        <v>567</v>
      </c>
      <c r="C288" s="45">
        <v>1362332900</v>
      </c>
      <c r="D288" s="45">
        <v>6550</v>
      </c>
      <c r="E288" s="45">
        <v>444476585</v>
      </c>
      <c r="F288" s="45">
        <v>11318816</v>
      </c>
      <c r="G288" s="45">
        <v>487</v>
      </c>
      <c r="H288" s="45">
        <v>71</v>
      </c>
      <c r="I288" s="45">
        <v>22024418</v>
      </c>
      <c r="J288" s="45">
        <v>235695</v>
      </c>
      <c r="K288" s="45">
        <v>6840169</v>
      </c>
      <c r="L288" s="45">
        <v>74753000</v>
      </c>
      <c r="M288" s="45">
        <v>1798700</v>
      </c>
      <c r="N288" s="45">
        <v>2848802</v>
      </c>
      <c r="O288" s="45">
        <v>11838252</v>
      </c>
      <c r="P288" s="45">
        <v>8662063</v>
      </c>
      <c r="Q288" s="45">
        <v>584796500</v>
      </c>
      <c r="R288" s="45">
        <v>1344</v>
      </c>
      <c r="S288" s="45">
        <v>0</v>
      </c>
      <c r="T288" s="45">
        <v>76528141</v>
      </c>
      <c r="U288" s="45">
        <v>68529276</v>
      </c>
      <c r="V288" s="45">
        <v>12768244</v>
      </c>
      <c r="W288" s="45">
        <v>7709058</v>
      </c>
      <c r="X288" s="45">
        <v>76405</v>
      </c>
      <c r="Y288" s="45">
        <v>165612468</v>
      </c>
      <c r="Z288" s="45">
        <v>419184032</v>
      </c>
      <c r="AA288" s="14" t="s">
        <v>567</v>
      </c>
      <c r="AB288" t="b">
        <f t="shared" si="4"/>
        <v>1</v>
      </c>
    </row>
    <row r="289" spans="1:28">
      <c r="A289" t="s">
        <v>250</v>
      </c>
      <c r="B289" s="48" t="s">
        <v>251</v>
      </c>
      <c r="C289" s="45">
        <v>7408335100</v>
      </c>
      <c r="D289" s="45">
        <v>30695</v>
      </c>
      <c r="E289" s="45">
        <v>2179189199</v>
      </c>
      <c r="F289" s="45">
        <v>160632430</v>
      </c>
      <c r="G289" s="45">
        <v>4051</v>
      </c>
      <c r="H289" s="45">
        <v>1265</v>
      </c>
      <c r="I289" s="45">
        <v>210348301</v>
      </c>
      <c r="J289" s="45">
        <v>2960261</v>
      </c>
      <c r="K289" s="45">
        <v>66043587</v>
      </c>
      <c r="L289" s="45">
        <v>386329800</v>
      </c>
      <c r="M289" s="45">
        <v>14747500</v>
      </c>
      <c r="N289" s="45">
        <v>17550197</v>
      </c>
      <c r="O289" s="45">
        <v>63318678</v>
      </c>
      <c r="P289" s="45">
        <v>75061141</v>
      </c>
      <c r="Q289" s="45">
        <v>3176181094</v>
      </c>
      <c r="R289" s="45">
        <v>1818513</v>
      </c>
      <c r="S289" s="45">
        <v>235455</v>
      </c>
      <c r="T289" s="45">
        <v>400939401</v>
      </c>
      <c r="U289" s="45">
        <v>324697660</v>
      </c>
      <c r="V289" s="45">
        <v>121578280</v>
      </c>
      <c r="W289" s="45">
        <v>78610365</v>
      </c>
      <c r="X289" s="45">
        <v>631070</v>
      </c>
      <c r="Y289" s="45">
        <v>928510744</v>
      </c>
      <c r="Z289" s="45">
        <v>2247670350</v>
      </c>
      <c r="AA289" s="14" t="s">
        <v>251</v>
      </c>
      <c r="AB289" t="b">
        <f t="shared" si="4"/>
        <v>1</v>
      </c>
    </row>
    <row r="290" spans="1:28">
      <c r="A290" t="s">
        <v>270</v>
      </c>
      <c r="B290" s="48" t="s">
        <v>271</v>
      </c>
      <c r="C290" s="45">
        <v>2484844500</v>
      </c>
      <c r="D290" s="45">
        <v>9459</v>
      </c>
      <c r="E290" s="45">
        <v>786088615</v>
      </c>
      <c r="F290" s="45">
        <v>64131631</v>
      </c>
      <c r="G290" s="45">
        <v>1705</v>
      </c>
      <c r="H290" s="45">
        <v>541</v>
      </c>
      <c r="I290" s="45">
        <v>86590338</v>
      </c>
      <c r="J290" s="45">
        <v>1730965</v>
      </c>
      <c r="K290" s="45">
        <v>26104463</v>
      </c>
      <c r="L290" s="45">
        <v>127617400</v>
      </c>
      <c r="M290" s="45">
        <v>5183000</v>
      </c>
      <c r="N290" s="45">
        <v>4460991</v>
      </c>
      <c r="O290" s="45">
        <v>20487898</v>
      </c>
      <c r="P290" s="45">
        <v>26047225</v>
      </c>
      <c r="Q290" s="45">
        <v>1148442526</v>
      </c>
      <c r="R290" s="45">
        <v>1034749</v>
      </c>
      <c r="S290" s="45">
        <v>605483</v>
      </c>
      <c r="T290" s="45">
        <v>132758755</v>
      </c>
      <c r="U290" s="45">
        <v>113827799</v>
      </c>
      <c r="V290" s="45">
        <v>49410435</v>
      </c>
      <c r="W290" s="45">
        <v>33012881</v>
      </c>
      <c r="X290" s="45">
        <v>335764</v>
      </c>
      <c r="Y290" s="45">
        <v>330985866</v>
      </c>
      <c r="Z290" s="45">
        <v>817456660</v>
      </c>
      <c r="AA290" s="14" t="s">
        <v>271</v>
      </c>
      <c r="AB290" t="b">
        <f t="shared" si="4"/>
        <v>1</v>
      </c>
    </row>
    <row r="291" spans="1:28">
      <c r="A291" t="s">
        <v>84</v>
      </c>
      <c r="B291" s="48" t="s">
        <v>85</v>
      </c>
      <c r="C291" s="45">
        <v>809906500</v>
      </c>
      <c r="D291" s="45">
        <v>4054</v>
      </c>
      <c r="E291" s="45">
        <v>256332269</v>
      </c>
      <c r="F291" s="45">
        <v>7206139</v>
      </c>
      <c r="G291" s="45">
        <v>263</v>
      </c>
      <c r="H291" s="45">
        <v>54</v>
      </c>
      <c r="I291" s="45">
        <v>20391385</v>
      </c>
      <c r="J291" s="45">
        <v>320779</v>
      </c>
      <c r="K291" s="45">
        <v>7434276</v>
      </c>
      <c r="L291" s="45">
        <v>43564600</v>
      </c>
      <c r="M291" s="45">
        <v>2645100</v>
      </c>
      <c r="N291" s="45">
        <v>4850080</v>
      </c>
      <c r="O291" s="45">
        <v>8122755</v>
      </c>
      <c r="P291" s="45">
        <v>13355830</v>
      </c>
      <c r="Q291" s="45">
        <v>364223213</v>
      </c>
      <c r="R291" s="45">
        <v>75623</v>
      </c>
      <c r="S291" s="45">
        <v>32142</v>
      </c>
      <c r="T291" s="45">
        <v>46181134</v>
      </c>
      <c r="U291" s="45">
        <v>41334495</v>
      </c>
      <c r="V291" s="45">
        <v>10548681</v>
      </c>
      <c r="W291" s="45">
        <v>8168602</v>
      </c>
      <c r="X291" s="45">
        <v>75273</v>
      </c>
      <c r="Y291" s="45">
        <v>106415950</v>
      </c>
      <c r="Z291" s="45">
        <v>257807263</v>
      </c>
      <c r="AA291" s="14" t="s">
        <v>85</v>
      </c>
      <c r="AB291" t="b">
        <f t="shared" si="4"/>
        <v>1</v>
      </c>
    </row>
    <row r="292" spans="1:28">
      <c r="A292" t="s">
        <v>408</v>
      </c>
      <c r="B292" s="50" t="s">
        <v>409</v>
      </c>
      <c r="C292" s="45">
        <v>24203737300</v>
      </c>
      <c r="D292" s="45">
        <v>101597</v>
      </c>
      <c r="E292" s="45">
        <v>7720470496</v>
      </c>
      <c r="F292" s="45">
        <v>448048764</v>
      </c>
      <c r="G292" s="45">
        <v>12835</v>
      </c>
      <c r="H292" s="45">
        <v>3701</v>
      </c>
      <c r="I292" s="45">
        <v>626502824</v>
      </c>
      <c r="J292" s="45">
        <v>16116218</v>
      </c>
      <c r="K292" s="45">
        <v>146883816</v>
      </c>
      <c r="L292" s="45">
        <v>1363146900</v>
      </c>
      <c r="M292" s="45">
        <v>31386600</v>
      </c>
      <c r="N292" s="45">
        <v>41413267</v>
      </c>
      <c r="O292" s="45">
        <v>161047557</v>
      </c>
      <c r="P292" s="45">
        <v>171287722</v>
      </c>
      <c r="Q292" s="45">
        <v>10726304164</v>
      </c>
      <c r="R292" s="45">
        <v>2169922</v>
      </c>
      <c r="S292" s="45">
        <v>298905</v>
      </c>
      <c r="T292" s="45">
        <v>1394075429</v>
      </c>
      <c r="U292" s="45">
        <v>1212137171</v>
      </c>
      <c r="V292" s="45">
        <v>303920429</v>
      </c>
      <c r="W292" s="45">
        <v>179707565</v>
      </c>
      <c r="X292" s="45">
        <v>2139486</v>
      </c>
      <c r="Y292" s="45">
        <v>3094448907</v>
      </c>
      <c r="Z292" s="45">
        <v>7631855257</v>
      </c>
      <c r="AA292" s="32" t="s">
        <v>409</v>
      </c>
      <c r="AB292" t="b">
        <f t="shared" si="4"/>
        <v>1</v>
      </c>
    </row>
    <row r="293" spans="1:28">
      <c r="A293" t="s">
        <v>198</v>
      </c>
      <c r="B293" s="48" t="s">
        <v>199</v>
      </c>
      <c r="C293" s="45">
        <v>1447361200</v>
      </c>
      <c r="D293" s="45">
        <v>7148</v>
      </c>
      <c r="E293" s="45">
        <v>421545902</v>
      </c>
      <c r="F293" s="45">
        <v>12774610</v>
      </c>
      <c r="G293" s="45">
        <v>496</v>
      </c>
      <c r="H293" s="45">
        <v>97</v>
      </c>
      <c r="I293" s="45">
        <v>28564149</v>
      </c>
      <c r="J293" s="45">
        <v>620325</v>
      </c>
      <c r="K293" s="45">
        <v>15412298</v>
      </c>
      <c r="L293" s="45">
        <v>78998900</v>
      </c>
      <c r="M293" s="45">
        <v>3763800</v>
      </c>
      <c r="N293" s="45">
        <v>3317159</v>
      </c>
      <c r="O293" s="45">
        <v>12700820</v>
      </c>
      <c r="P293" s="45">
        <v>20907138</v>
      </c>
      <c r="Q293" s="45">
        <v>598605101</v>
      </c>
      <c r="R293" s="45">
        <v>322737</v>
      </c>
      <c r="S293" s="45">
        <v>86691</v>
      </c>
      <c r="T293" s="45">
        <v>82737440</v>
      </c>
      <c r="U293" s="45">
        <v>67699938</v>
      </c>
      <c r="V293" s="45">
        <v>22793880</v>
      </c>
      <c r="W293" s="45">
        <v>11684280</v>
      </c>
      <c r="X293" s="45">
        <v>108714</v>
      </c>
      <c r="Y293" s="45">
        <v>185433680</v>
      </c>
      <c r="Z293" s="45">
        <v>413171421</v>
      </c>
      <c r="AA293" s="14" t="s">
        <v>199</v>
      </c>
      <c r="AB293" t="b">
        <f t="shared" si="4"/>
        <v>1</v>
      </c>
    </row>
    <row r="294" spans="1:28">
      <c r="A294" t="s">
        <v>502</v>
      </c>
      <c r="B294" s="48" t="s">
        <v>503</v>
      </c>
      <c r="C294" s="45">
        <v>9983196800</v>
      </c>
      <c r="D294" s="45">
        <v>42776</v>
      </c>
      <c r="E294" s="45">
        <v>3272338821</v>
      </c>
      <c r="F294" s="45">
        <v>146606537</v>
      </c>
      <c r="G294" s="45">
        <v>5142</v>
      </c>
      <c r="H294" s="45">
        <v>1127</v>
      </c>
      <c r="I294" s="45">
        <v>214766430</v>
      </c>
      <c r="J294" s="45">
        <v>2422223</v>
      </c>
      <c r="K294" s="45">
        <v>71808155</v>
      </c>
      <c r="L294" s="45">
        <v>542426100</v>
      </c>
      <c r="M294" s="45">
        <v>12939500</v>
      </c>
      <c r="N294" s="45">
        <v>32152222</v>
      </c>
      <c r="O294" s="45">
        <v>109351875</v>
      </c>
      <c r="P294" s="45">
        <v>72175125</v>
      </c>
      <c r="Q294" s="45">
        <v>4476986988</v>
      </c>
      <c r="R294" s="45">
        <v>543738</v>
      </c>
      <c r="S294" s="45">
        <v>98777</v>
      </c>
      <c r="T294" s="45">
        <v>555220758</v>
      </c>
      <c r="U294" s="45">
        <v>490908690</v>
      </c>
      <c r="V294" s="45">
        <v>104037863</v>
      </c>
      <c r="W294" s="45">
        <v>77835441</v>
      </c>
      <c r="X294" s="45">
        <v>666213</v>
      </c>
      <c r="Y294" s="45">
        <v>1229311480</v>
      </c>
      <c r="Z294" s="45">
        <v>3247675508</v>
      </c>
      <c r="AA294" s="14" t="s">
        <v>503</v>
      </c>
      <c r="AB294" t="b">
        <f t="shared" si="4"/>
        <v>1</v>
      </c>
    </row>
    <row r="295" spans="1:28">
      <c r="A295" t="s">
        <v>518</v>
      </c>
      <c r="B295" s="48" t="s">
        <v>519</v>
      </c>
      <c r="C295" s="45">
        <v>10487696600</v>
      </c>
      <c r="D295" s="45">
        <v>45998</v>
      </c>
      <c r="E295" s="45">
        <v>3457271232</v>
      </c>
      <c r="F295" s="45">
        <v>139100747</v>
      </c>
      <c r="G295" s="45">
        <v>4673</v>
      </c>
      <c r="H295" s="45">
        <v>1178</v>
      </c>
      <c r="I295" s="45">
        <v>252278164</v>
      </c>
      <c r="J295" s="45">
        <v>4191153</v>
      </c>
      <c r="K295" s="45">
        <v>73508628</v>
      </c>
      <c r="L295" s="45">
        <v>587963300</v>
      </c>
      <c r="M295" s="45">
        <v>13846100</v>
      </c>
      <c r="N295" s="45">
        <v>25247112</v>
      </c>
      <c r="O295" s="45">
        <v>101153310</v>
      </c>
      <c r="P295" s="45">
        <v>71895267</v>
      </c>
      <c r="Q295" s="45">
        <v>4726455013</v>
      </c>
      <c r="R295" s="45">
        <v>1287372</v>
      </c>
      <c r="S295" s="45">
        <v>81626</v>
      </c>
      <c r="T295" s="45">
        <v>601656662</v>
      </c>
      <c r="U295" s="45">
        <v>546370761</v>
      </c>
      <c r="V295" s="45">
        <v>131156596</v>
      </c>
      <c r="W295" s="45">
        <v>84155314</v>
      </c>
      <c r="X295" s="45">
        <v>918467</v>
      </c>
      <c r="Y295" s="45">
        <v>1365626798</v>
      </c>
      <c r="Z295" s="45">
        <v>3360828215</v>
      </c>
      <c r="AA295" s="14" t="s">
        <v>519</v>
      </c>
      <c r="AB295" t="b">
        <f t="shared" si="4"/>
        <v>1</v>
      </c>
    </row>
    <row r="296" spans="1:28">
      <c r="A296" t="s">
        <v>4</v>
      </c>
      <c r="B296" s="48" t="s">
        <v>5</v>
      </c>
      <c r="C296" s="45">
        <v>8627813200</v>
      </c>
      <c r="D296" s="45">
        <v>28721</v>
      </c>
      <c r="E296" s="45">
        <v>2674228819</v>
      </c>
      <c r="F296" s="45">
        <v>331099336</v>
      </c>
      <c r="G296" s="45">
        <v>6554</v>
      </c>
      <c r="H296" s="45">
        <v>2622</v>
      </c>
      <c r="I296" s="45">
        <v>429757827</v>
      </c>
      <c r="J296" s="45">
        <v>4865498</v>
      </c>
      <c r="K296" s="45">
        <v>75779649</v>
      </c>
      <c r="L296" s="45">
        <v>428625700</v>
      </c>
      <c r="M296" s="45">
        <v>19205700</v>
      </c>
      <c r="N296" s="45">
        <v>10912045</v>
      </c>
      <c r="O296" s="45">
        <v>46165399</v>
      </c>
      <c r="P296" s="45">
        <v>106591374</v>
      </c>
      <c r="Q296" s="45">
        <v>4127231347</v>
      </c>
      <c r="R296" s="45">
        <v>1175290</v>
      </c>
      <c r="S296" s="45">
        <v>146793</v>
      </c>
      <c r="T296" s="45">
        <v>447721441</v>
      </c>
      <c r="U296" s="45">
        <v>370456612</v>
      </c>
      <c r="V296" s="45">
        <v>175491393</v>
      </c>
      <c r="W296" s="45">
        <v>94284526</v>
      </c>
      <c r="X296" s="45">
        <v>786366</v>
      </c>
      <c r="Y296" s="45">
        <v>1090062421</v>
      </c>
      <c r="Z296" s="45">
        <v>3037168926</v>
      </c>
      <c r="AA296" s="14" t="s">
        <v>5</v>
      </c>
      <c r="AB296" t="b">
        <f t="shared" si="4"/>
        <v>1</v>
      </c>
    </row>
    <row r="297" spans="1:28">
      <c r="A297" t="s">
        <v>64</v>
      </c>
      <c r="B297" s="48" t="s">
        <v>65</v>
      </c>
      <c r="C297" s="45">
        <v>3948718600</v>
      </c>
      <c r="D297" s="45">
        <v>16749</v>
      </c>
      <c r="E297" s="45">
        <v>1285248751</v>
      </c>
      <c r="F297" s="45">
        <v>58542965</v>
      </c>
      <c r="G297" s="45">
        <v>2436</v>
      </c>
      <c r="H297" s="45">
        <v>449</v>
      </c>
      <c r="I297" s="45">
        <v>81007691</v>
      </c>
      <c r="J297" s="45">
        <v>1391795</v>
      </c>
      <c r="K297" s="45">
        <v>40051250</v>
      </c>
      <c r="L297" s="45">
        <v>212426900</v>
      </c>
      <c r="M297" s="45">
        <v>8963900</v>
      </c>
      <c r="N297" s="45">
        <v>11487840</v>
      </c>
      <c r="O297" s="45">
        <v>38474939</v>
      </c>
      <c r="P297" s="45">
        <v>41165389</v>
      </c>
      <c r="Q297" s="45">
        <v>1778761420</v>
      </c>
      <c r="R297" s="45">
        <v>1010275</v>
      </c>
      <c r="S297" s="45">
        <v>152204</v>
      </c>
      <c r="T297" s="45">
        <v>221330693</v>
      </c>
      <c r="U297" s="45">
        <v>195610971</v>
      </c>
      <c r="V297" s="45">
        <v>50009253</v>
      </c>
      <c r="W297" s="45">
        <v>28733541</v>
      </c>
      <c r="X297" s="45">
        <v>292793</v>
      </c>
      <c r="Y297" s="45">
        <v>497139730</v>
      </c>
      <c r="Z297" s="45">
        <v>1281621690</v>
      </c>
      <c r="AA297" s="14" t="s">
        <v>65</v>
      </c>
      <c r="AB297" t="b">
        <f t="shared" si="4"/>
        <v>1</v>
      </c>
    </row>
    <row r="298" spans="1:28">
      <c r="A298" t="s">
        <v>196</v>
      </c>
      <c r="B298" s="48" t="s">
        <v>197</v>
      </c>
      <c r="C298" s="45">
        <v>2166070600</v>
      </c>
      <c r="D298" s="45">
        <v>10319</v>
      </c>
      <c r="E298" s="45">
        <v>682247078</v>
      </c>
      <c r="F298" s="45">
        <v>19231537</v>
      </c>
      <c r="G298" s="45">
        <v>744</v>
      </c>
      <c r="H298" s="45">
        <v>151</v>
      </c>
      <c r="I298" s="45">
        <v>52615130</v>
      </c>
      <c r="J298" s="45">
        <v>643454</v>
      </c>
      <c r="K298" s="45">
        <v>17755564</v>
      </c>
      <c r="L298" s="45">
        <v>119005900</v>
      </c>
      <c r="M298" s="45">
        <v>5182700</v>
      </c>
      <c r="N298" s="45">
        <v>7814377</v>
      </c>
      <c r="O298" s="45">
        <v>19639505</v>
      </c>
      <c r="P298" s="45">
        <v>25383312</v>
      </c>
      <c r="Q298" s="45">
        <v>949518557</v>
      </c>
      <c r="R298" s="45">
        <v>107919</v>
      </c>
      <c r="S298" s="45">
        <v>54926</v>
      </c>
      <c r="T298" s="45">
        <v>124141122</v>
      </c>
      <c r="U298" s="45">
        <v>108564949</v>
      </c>
      <c r="V298" s="45">
        <v>28820622</v>
      </c>
      <c r="W298" s="45">
        <v>19571426</v>
      </c>
      <c r="X298" s="45">
        <v>110241</v>
      </c>
      <c r="Y298" s="45">
        <v>281371205</v>
      </c>
      <c r="Z298" s="45">
        <v>668147352</v>
      </c>
      <c r="AA298" s="14" t="s">
        <v>197</v>
      </c>
      <c r="AB298" t="b">
        <f t="shared" si="4"/>
        <v>1</v>
      </c>
    </row>
    <row r="299" spans="1:28">
      <c r="A299" t="s">
        <v>556</v>
      </c>
      <c r="B299" s="48" t="s">
        <v>557</v>
      </c>
      <c r="C299" s="45">
        <v>582001800</v>
      </c>
      <c r="D299" s="45">
        <v>2967</v>
      </c>
      <c r="E299" s="45">
        <v>191940879</v>
      </c>
      <c r="F299" s="45">
        <v>3259949</v>
      </c>
      <c r="G299" s="45">
        <v>163</v>
      </c>
      <c r="H299" s="45">
        <v>26</v>
      </c>
      <c r="I299" s="45">
        <v>7920333</v>
      </c>
      <c r="J299" s="45">
        <v>87852</v>
      </c>
      <c r="K299" s="45">
        <v>1849023</v>
      </c>
      <c r="L299" s="45">
        <v>29769700</v>
      </c>
      <c r="M299" s="45">
        <v>1356200</v>
      </c>
      <c r="N299" s="45">
        <v>2493830</v>
      </c>
      <c r="O299" s="45">
        <v>5146052</v>
      </c>
      <c r="P299" s="45">
        <v>7494152</v>
      </c>
      <c r="Q299" s="45">
        <v>251317970</v>
      </c>
      <c r="R299" s="45">
        <v>341</v>
      </c>
      <c r="S299" s="45">
        <v>0</v>
      </c>
      <c r="T299" s="45">
        <v>31116815</v>
      </c>
      <c r="U299" s="45">
        <v>28840007</v>
      </c>
      <c r="V299" s="45">
        <v>4945937</v>
      </c>
      <c r="W299" s="45">
        <v>4771496</v>
      </c>
      <c r="X299" s="45">
        <v>21816</v>
      </c>
      <c r="Y299" s="45">
        <v>69696412</v>
      </c>
      <c r="Z299" s="45">
        <v>181621558</v>
      </c>
      <c r="AA299" s="14" t="s">
        <v>557</v>
      </c>
      <c r="AB299" t="b">
        <f t="shared" si="4"/>
        <v>1</v>
      </c>
    </row>
    <row r="300" spans="1:28">
      <c r="A300" t="s">
        <v>560</v>
      </c>
      <c r="B300" s="48" t="s">
        <v>561</v>
      </c>
      <c r="C300" s="45">
        <v>742965800</v>
      </c>
      <c r="D300" s="45">
        <v>3783</v>
      </c>
      <c r="E300" s="45">
        <v>237185040</v>
      </c>
      <c r="F300" s="45">
        <v>5077482</v>
      </c>
      <c r="G300" s="45">
        <v>236</v>
      </c>
      <c r="H300" s="45">
        <v>33</v>
      </c>
      <c r="I300" s="45">
        <v>12209035</v>
      </c>
      <c r="J300" s="45">
        <v>142325</v>
      </c>
      <c r="K300" s="45">
        <v>3003730</v>
      </c>
      <c r="L300" s="45">
        <v>38494000</v>
      </c>
      <c r="M300" s="45">
        <v>1707200</v>
      </c>
      <c r="N300" s="45">
        <v>2947687</v>
      </c>
      <c r="O300" s="45">
        <v>6816450</v>
      </c>
      <c r="P300" s="45">
        <v>11200768</v>
      </c>
      <c r="Q300" s="45">
        <v>318783717</v>
      </c>
      <c r="R300" s="45">
        <v>468</v>
      </c>
      <c r="S300" s="45">
        <v>0</v>
      </c>
      <c r="T300" s="45">
        <v>40195389</v>
      </c>
      <c r="U300" s="45">
        <v>36110121</v>
      </c>
      <c r="V300" s="45">
        <v>6533187</v>
      </c>
      <c r="W300" s="45">
        <v>4398026</v>
      </c>
      <c r="X300" s="45">
        <v>21625</v>
      </c>
      <c r="Y300" s="45">
        <v>87258816</v>
      </c>
      <c r="Z300" s="45">
        <v>231524901</v>
      </c>
      <c r="AA300" s="14" t="s">
        <v>561</v>
      </c>
      <c r="AB300" t="b">
        <f t="shared" si="4"/>
        <v>1</v>
      </c>
    </row>
  </sheetData>
  <phoneticPr fontId="8" type="noConversion"/>
  <printOptions headings="1"/>
  <pageMargins left="0.70866141732283472" right="0.19685039370078741" top="0.98425196850393704" bottom="0.98425196850393704" header="0.51181102362204722" footer="0.51181102362204722"/>
  <pageSetup paperSize="9" pageOrder="overThenDown" orientation="landscape" r:id="rId1"/>
  <headerFooter alignWithMargins="0">
    <oddFooter>&amp;L&amp;F   &amp;A&amp;RSida &amp;P(&amp;N)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Blad2</vt:lpstr>
      <vt:lpstr>Blad1!Utskriftsområde</vt:lpstr>
      <vt:lpstr>Blad2!Utskriftsrubriker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scbalfp</dc:creator>
  <cp:lastModifiedBy>Åhman Johan NR/OEM-Ö</cp:lastModifiedBy>
  <cp:lastPrinted>2012-01-03T08:56:28Z</cp:lastPrinted>
  <dcterms:created xsi:type="dcterms:W3CDTF">2004-02-02T13:01:05Z</dcterms:created>
  <dcterms:modified xsi:type="dcterms:W3CDTF">2015-01-29T10:05:09Z</dcterms:modified>
</cp:coreProperties>
</file>