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cb.intra\data\Prod\Webpub\oe0701\Tabeller och diagram\Taxering 2019\"/>
    </mc:Choice>
  </mc:AlternateContent>
  <bookViews>
    <workbookView xWindow="1260" yWindow="630" windowWidth="11580" windowHeight="12360"/>
  </bookViews>
  <sheets>
    <sheet name="Blad1" sheetId="1" r:id="rId1"/>
    <sheet name="Blad2" sheetId="3" state="hidden" r:id="rId2"/>
  </sheets>
  <definedNames>
    <definedName name="_xlnm.Print_Area" localSheetId="0">Blad1!$B$1:$D$42</definedName>
    <definedName name="_xlnm.Print_Titles" localSheetId="1">Blad2!$B:$B</definedName>
  </definedNames>
  <calcPr calcId="162913"/>
</workbook>
</file>

<file path=xl/calcChain.xml><?xml version="1.0" encoding="utf-8"?>
<calcChain xmlns="http://schemas.openxmlformats.org/spreadsheetml/2006/main">
  <c r="C32" i="1" l="1"/>
  <c r="C31" i="1"/>
  <c r="C30" i="1"/>
  <c r="C29" i="1"/>
  <c r="C28" i="1" l="1"/>
  <c r="C27" i="1" l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0" i="1"/>
  <c r="C9" i="1"/>
  <c r="C6" i="1"/>
  <c r="C12" i="1"/>
  <c r="C11" i="1"/>
  <c r="C7" i="1"/>
</calcChain>
</file>

<file path=xl/sharedStrings.xml><?xml version="1.0" encoding="utf-8"?>
<sst xmlns="http://schemas.openxmlformats.org/spreadsheetml/2006/main" count="718" uniqueCount="686">
  <si>
    <t>Upplands Väsby</t>
  </si>
  <si>
    <t>0114</t>
  </si>
  <si>
    <t>0115</t>
  </si>
  <si>
    <t>Vallentuna</t>
  </si>
  <si>
    <t>0117</t>
  </si>
  <si>
    <t>Österåker</t>
  </si>
  <si>
    <t>0120</t>
  </si>
  <si>
    <t>Värmdö</t>
  </si>
  <si>
    <t>0123</t>
  </si>
  <si>
    <t>Järfälla</t>
  </si>
  <si>
    <t>0125</t>
  </si>
  <si>
    <t>Ekerö</t>
  </si>
  <si>
    <t>0126</t>
  </si>
  <si>
    <t>Huddinge</t>
  </si>
  <si>
    <t>0127</t>
  </si>
  <si>
    <t>Botkyrka</t>
  </si>
  <si>
    <t>0128</t>
  </si>
  <si>
    <t>Salem</t>
  </si>
  <si>
    <t>0136</t>
  </si>
  <si>
    <t>Haninge</t>
  </si>
  <si>
    <t>0138</t>
  </si>
  <si>
    <t>Tyresö</t>
  </si>
  <si>
    <t>0139</t>
  </si>
  <si>
    <t>Upplands-Bro</t>
  </si>
  <si>
    <t>0140</t>
  </si>
  <si>
    <t>Nykvarn</t>
  </si>
  <si>
    <t>0160</t>
  </si>
  <si>
    <t>Täby</t>
  </si>
  <si>
    <t>0162</t>
  </si>
  <si>
    <t>Danderyd</t>
  </si>
  <si>
    <t>0163</t>
  </si>
  <si>
    <t>Sollentuna</t>
  </si>
  <si>
    <t>0180</t>
  </si>
  <si>
    <t>Stockholm</t>
  </si>
  <si>
    <t>0181</t>
  </si>
  <si>
    <t>Södertälje</t>
  </si>
  <si>
    <t>0182</t>
  </si>
  <si>
    <t>Nacka</t>
  </si>
  <si>
    <t>0183</t>
  </si>
  <si>
    <t>Sundbyberg</t>
  </si>
  <si>
    <t>0184</t>
  </si>
  <si>
    <t>Solna</t>
  </si>
  <si>
    <t>0186</t>
  </si>
  <si>
    <t>Lidingö</t>
  </si>
  <si>
    <t>0187</t>
  </si>
  <si>
    <t>Vaxholm</t>
  </si>
  <si>
    <t>0188</t>
  </si>
  <si>
    <t>Norrtälje</t>
  </si>
  <si>
    <t>0191</t>
  </si>
  <si>
    <t>Sigtuna</t>
  </si>
  <si>
    <t>0192</t>
  </si>
  <si>
    <t>Nynäshamn</t>
  </si>
  <si>
    <t>0305</t>
  </si>
  <si>
    <t>Håbo</t>
  </si>
  <si>
    <t>0319</t>
  </si>
  <si>
    <t>Älvkarleby</t>
  </si>
  <si>
    <t>0330</t>
  </si>
  <si>
    <t>Knivsta</t>
  </si>
  <si>
    <t>0360</t>
  </si>
  <si>
    <t>Tierp</t>
  </si>
  <si>
    <t>0380</t>
  </si>
  <si>
    <t>Uppsala</t>
  </si>
  <si>
    <t>0381</t>
  </si>
  <si>
    <t>Enköping</t>
  </si>
  <si>
    <t>0382</t>
  </si>
  <si>
    <t>Östhammar</t>
  </si>
  <si>
    <t>0428</t>
  </si>
  <si>
    <t>Vingåker</t>
  </si>
  <si>
    <t>0461</t>
  </si>
  <si>
    <t>Gnesta</t>
  </si>
  <si>
    <t>0480</t>
  </si>
  <si>
    <t>Nyköping</t>
  </si>
  <si>
    <t>0481</t>
  </si>
  <si>
    <t>Oxelösund</t>
  </si>
  <si>
    <t>0482</t>
  </si>
  <si>
    <t>Flen</t>
  </si>
  <si>
    <t>0483</t>
  </si>
  <si>
    <t>Katrineholm</t>
  </si>
  <si>
    <t>0484</t>
  </si>
  <si>
    <t>Eskilstuna</t>
  </si>
  <si>
    <t>0486</t>
  </si>
  <si>
    <t>Strängnäs</t>
  </si>
  <si>
    <t>0488</t>
  </si>
  <si>
    <t>Trosa</t>
  </si>
  <si>
    <t>0509</t>
  </si>
  <si>
    <t>Ödeshög</t>
  </si>
  <si>
    <t>0512</t>
  </si>
  <si>
    <t>Ydre</t>
  </si>
  <si>
    <t>0513</t>
  </si>
  <si>
    <t>Kinda</t>
  </si>
  <si>
    <t>0560</t>
  </si>
  <si>
    <t>Boxholm</t>
  </si>
  <si>
    <t>0561</t>
  </si>
  <si>
    <t>Åtvidaberg</t>
  </si>
  <si>
    <t>0562</t>
  </si>
  <si>
    <t>Finspång</t>
  </si>
  <si>
    <t>0563</t>
  </si>
  <si>
    <t>Valdemarsvik</t>
  </si>
  <si>
    <t>0580</t>
  </si>
  <si>
    <t>Linköping</t>
  </si>
  <si>
    <t>0581</t>
  </si>
  <si>
    <t>Norrköping</t>
  </si>
  <si>
    <t>0582</t>
  </si>
  <si>
    <t>Söderköping</t>
  </si>
  <si>
    <t>0583</t>
  </si>
  <si>
    <t>Motala</t>
  </si>
  <si>
    <t>0584</t>
  </si>
  <si>
    <t>Vadstena</t>
  </si>
  <si>
    <t>0586</t>
  </si>
  <si>
    <t>Mjölby</t>
  </si>
  <si>
    <t>0604</t>
  </si>
  <si>
    <t>Aneby</t>
  </si>
  <si>
    <t>0617</t>
  </si>
  <si>
    <t>Gnosjö</t>
  </si>
  <si>
    <t>0642</t>
  </si>
  <si>
    <t>Mullsjö</t>
  </si>
  <si>
    <t>0643</t>
  </si>
  <si>
    <t>Habo</t>
  </si>
  <si>
    <t>0662</t>
  </si>
  <si>
    <t>Gislaved</t>
  </si>
  <si>
    <t>0665</t>
  </si>
  <si>
    <t>Vaggeryd</t>
  </si>
  <si>
    <t>0680</t>
  </si>
  <si>
    <t>Jönköping</t>
  </si>
  <si>
    <t>0682</t>
  </si>
  <si>
    <t>Nässjö</t>
  </si>
  <si>
    <t>0683</t>
  </si>
  <si>
    <t>Värnamo</t>
  </si>
  <si>
    <t>0684</t>
  </si>
  <si>
    <t>Sävsjö</t>
  </si>
  <si>
    <t>0685</t>
  </si>
  <si>
    <t>Vetlanda</t>
  </si>
  <si>
    <t>0686</t>
  </si>
  <si>
    <t>Eksjö</t>
  </si>
  <si>
    <t>0687</t>
  </si>
  <si>
    <t>Tranås</t>
  </si>
  <si>
    <t>0760</t>
  </si>
  <si>
    <t>Uppvidinge</t>
  </si>
  <si>
    <t>0761</t>
  </si>
  <si>
    <t>Lessebo</t>
  </si>
  <si>
    <t>0763</t>
  </si>
  <si>
    <t>Tingsryd</t>
  </si>
  <si>
    <t>0764</t>
  </si>
  <si>
    <t>Alvesta</t>
  </si>
  <si>
    <t>0765</t>
  </si>
  <si>
    <t>Älmhult</t>
  </si>
  <si>
    <t>0767</t>
  </si>
  <si>
    <t>Markaryd</t>
  </si>
  <si>
    <t>0780</t>
  </si>
  <si>
    <t>Växjö</t>
  </si>
  <si>
    <t>0781</t>
  </si>
  <si>
    <t>Ljungby</t>
  </si>
  <si>
    <t>0821</t>
  </si>
  <si>
    <t>Högsby</t>
  </si>
  <si>
    <t>0834</t>
  </si>
  <si>
    <t>Torsås</t>
  </si>
  <si>
    <t>0840</t>
  </si>
  <si>
    <t>Mörbylånga</t>
  </si>
  <si>
    <t>0860</t>
  </si>
  <si>
    <t>Hultsfred</t>
  </si>
  <si>
    <t>0861</t>
  </si>
  <si>
    <t>Mönsterås</t>
  </si>
  <si>
    <t>0862</t>
  </si>
  <si>
    <t>Emmaboda</t>
  </si>
  <si>
    <t>0880</t>
  </si>
  <si>
    <t>Kalmar</t>
  </si>
  <si>
    <t>0881</t>
  </si>
  <si>
    <t>Nybro</t>
  </si>
  <si>
    <t>0882</t>
  </si>
  <si>
    <t>Oskarshamn</t>
  </si>
  <si>
    <t>0883</t>
  </si>
  <si>
    <t>Västervik</t>
  </si>
  <si>
    <t>0884</t>
  </si>
  <si>
    <t>Vimmerby</t>
  </si>
  <si>
    <t>0885</t>
  </si>
  <si>
    <t>Borgholm</t>
  </si>
  <si>
    <t>0980</t>
  </si>
  <si>
    <t>Gotland</t>
  </si>
  <si>
    <t>1060</t>
  </si>
  <si>
    <t>Olofström</t>
  </si>
  <si>
    <t>1080</t>
  </si>
  <si>
    <t>Karlskrona</t>
  </si>
  <si>
    <t>1081</t>
  </si>
  <si>
    <t>Ronneby</t>
  </si>
  <si>
    <t>1082</t>
  </si>
  <si>
    <t>Karlshamn</t>
  </si>
  <si>
    <t>1083</t>
  </si>
  <si>
    <t>Sölvesborg</t>
  </si>
  <si>
    <t>1214</t>
  </si>
  <si>
    <t>Svalöv</t>
  </si>
  <si>
    <t>1230</t>
  </si>
  <si>
    <t>Staffanstorp</t>
  </si>
  <si>
    <t>1231</t>
  </si>
  <si>
    <t>Burlöv</t>
  </si>
  <si>
    <t>1233</t>
  </si>
  <si>
    <t>Vellinge</t>
  </si>
  <si>
    <t>1256</t>
  </si>
  <si>
    <t>Östra Göinge</t>
  </si>
  <si>
    <t>1257</t>
  </si>
  <si>
    <t>Örkelljunga</t>
  </si>
  <si>
    <t>1260</t>
  </si>
  <si>
    <t>Bjuv</t>
  </si>
  <si>
    <t>1261</t>
  </si>
  <si>
    <t>Kävlinge</t>
  </si>
  <si>
    <t>1262</t>
  </si>
  <si>
    <t>Lomma</t>
  </si>
  <si>
    <t>1263</t>
  </si>
  <si>
    <t>Svedala</t>
  </si>
  <si>
    <t>1264</t>
  </si>
  <si>
    <t>Skurup</t>
  </si>
  <si>
    <t>1265</t>
  </si>
  <si>
    <t>Sjöbo</t>
  </si>
  <si>
    <t>1266</t>
  </si>
  <si>
    <t>Hörby</t>
  </si>
  <si>
    <t>1267</t>
  </si>
  <si>
    <t>Höör</t>
  </si>
  <si>
    <t>1270</t>
  </si>
  <si>
    <t>Tomelilla</t>
  </si>
  <si>
    <t>1272</t>
  </si>
  <si>
    <t>Bromölla</t>
  </si>
  <si>
    <t>1273</t>
  </si>
  <si>
    <t>Osby</t>
  </si>
  <si>
    <t>1275</t>
  </si>
  <si>
    <t>Perstorp</t>
  </si>
  <si>
    <t>1276</t>
  </si>
  <si>
    <t>Klippan</t>
  </si>
  <si>
    <t>1277</t>
  </si>
  <si>
    <t>Åstorp</t>
  </si>
  <si>
    <t>1278</t>
  </si>
  <si>
    <t>Båstad</t>
  </si>
  <si>
    <t>1280</t>
  </si>
  <si>
    <t>Malmö</t>
  </si>
  <si>
    <t>1281</t>
  </si>
  <si>
    <t>Lund</t>
  </si>
  <si>
    <t>1282</t>
  </si>
  <si>
    <t>Landskrona</t>
  </si>
  <si>
    <t>1283</t>
  </si>
  <si>
    <t>Helsingborg</t>
  </si>
  <si>
    <t>1284</t>
  </si>
  <si>
    <t>Höganäs</t>
  </si>
  <si>
    <t>1285</t>
  </si>
  <si>
    <t>Eslöv</t>
  </si>
  <si>
    <t>1286</t>
  </si>
  <si>
    <t>Ystad</t>
  </si>
  <si>
    <t>1287</t>
  </si>
  <si>
    <t>Trelleborg</t>
  </si>
  <si>
    <t>1290</t>
  </si>
  <si>
    <t>Kristianstad</t>
  </si>
  <si>
    <t>1291</t>
  </si>
  <si>
    <t>Simrishamn</t>
  </si>
  <si>
    <t>1292</t>
  </si>
  <si>
    <t>Ängelholm</t>
  </si>
  <si>
    <t>1293</t>
  </si>
  <si>
    <t>Hässleholm</t>
  </si>
  <si>
    <t>1315</t>
  </si>
  <si>
    <t>Hylte</t>
  </si>
  <si>
    <t>1380</t>
  </si>
  <si>
    <t>Halmstad</t>
  </si>
  <si>
    <t>1381</t>
  </si>
  <si>
    <t>Laholm</t>
  </si>
  <si>
    <t>1382</t>
  </si>
  <si>
    <t>Falkenberg</t>
  </si>
  <si>
    <t>1383</t>
  </si>
  <si>
    <t>Varberg</t>
  </si>
  <si>
    <t>1384</t>
  </si>
  <si>
    <t>Kungsbacka</t>
  </si>
  <si>
    <t>1401</t>
  </si>
  <si>
    <t>Härryda</t>
  </si>
  <si>
    <t>1402</t>
  </si>
  <si>
    <t>Partille</t>
  </si>
  <si>
    <t>1407</t>
  </si>
  <si>
    <t>Öckerö</t>
  </si>
  <si>
    <t>1415</t>
  </si>
  <si>
    <t>Stenungsund</t>
  </si>
  <si>
    <t>1419</t>
  </si>
  <si>
    <t>Tjörn</t>
  </si>
  <si>
    <t>1421</t>
  </si>
  <si>
    <t>Orust</t>
  </si>
  <si>
    <t>1427</t>
  </si>
  <si>
    <t>Sotenäs</t>
  </si>
  <si>
    <t>1430</t>
  </si>
  <si>
    <t>Munkedal</t>
  </si>
  <si>
    <t>1435</t>
  </si>
  <si>
    <t>Tanum</t>
  </si>
  <si>
    <t>1438</t>
  </si>
  <si>
    <t>Dals-Ed</t>
  </si>
  <si>
    <t>1439</t>
  </si>
  <si>
    <t>Färgelanda</t>
  </si>
  <si>
    <t>1440</t>
  </si>
  <si>
    <t>Ale</t>
  </si>
  <si>
    <t>1441</t>
  </si>
  <si>
    <t>Lerum</t>
  </si>
  <si>
    <t>1442</t>
  </si>
  <si>
    <t>Vårgårda</t>
  </si>
  <si>
    <t>1443</t>
  </si>
  <si>
    <t>Bollebygd</t>
  </si>
  <si>
    <t>1444</t>
  </si>
  <si>
    <t>Grästorp</t>
  </si>
  <si>
    <t>1445</t>
  </si>
  <si>
    <t>Essunga</t>
  </si>
  <si>
    <t>1446</t>
  </si>
  <si>
    <t>Karlsborg</t>
  </si>
  <si>
    <t>1447</t>
  </si>
  <si>
    <t>Gullspång</t>
  </si>
  <si>
    <t>1452</t>
  </si>
  <si>
    <t>Tranemo</t>
  </si>
  <si>
    <t>1460</t>
  </si>
  <si>
    <t>Bengtsfors</t>
  </si>
  <si>
    <t>1461</t>
  </si>
  <si>
    <t>Mellerud</t>
  </si>
  <si>
    <t>1462</t>
  </si>
  <si>
    <t>Lilla Edet</t>
  </si>
  <si>
    <t>1463</t>
  </si>
  <si>
    <t>Mark</t>
  </si>
  <si>
    <t>1465</t>
  </si>
  <si>
    <t>Svenljunga</t>
  </si>
  <si>
    <t>1466</t>
  </si>
  <si>
    <t>Herrljunga</t>
  </si>
  <si>
    <t>1470</t>
  </si>
  <si>
    <t>Vara</t>
  </si>
  <si>
    <t>1471</t>
  </si>
  <si>
    <t>Götene</t>
  </si>
  <si>
    <t>1472</t>
  </si>
  <si>
    <t>Tibro</t>
  </si>
  <si>
    <t>1473</t>
  </si>
  <si>
    <t>Töreboda</t>
  </si>
  <si>
    <t>1480</t>
  </si>
  <si>
    <t>Göteborg</t>
  </si>
  <si>
    <t>1481</t>
  </si>
  <si>
    <t>Mölndal</t>
  </si>
  <si>
    <t>1482</t>
  </si>
  <si>
    <t>Kungälv</t>
  </si>
  <si>
    <t>1484</t>
  </si>
  <si>
    <t>Lysekil</t>
  </si>
  <si>
    <t>1485</t>
  </si>
  <si>
    <t>Uddevalla</t>
  </si>
  <si>
    <t>1486</t>
  </si>
  <si>
    <t>Strömstad</t>
  </si>
  <si>
    <t>1487</t>
  </si>
  <si>
    <t>Vänersborg</t>
  </si>
  <si>
    <t>1488</t>
  </si>
  <si>
    <t>Trollhättan</t>
  </si>
  <si>
    <t>1489</t>
  </si>
  <si>
    <t>Alingsås</t>
  </si>
  <si>
    <t>1490</t>
  </si>
  <si>
    <t>Borås</t>
  </si>
  <si>
    <t>1491</t>
  </si>
  <si>
    <t>Ulricehamn</t>
  </si>
  <si>
    <t>1492</t>
  </si>
  <si>
    <t>Åmål</t>
  </si>
  <si>
    <t>1493</t>
  </si>
  <si>
    <t>Mariestad</t>
  </si>
  <si>
    <t>1494</t>
  </si>
  <si>
    <t>Lidköping</t>
  </si>
  <si>
    <t>1495</t>
  </si>
  <si>
    <t>Skara</t>
  </si>
  <si>
    <t>1496</t>
  </si>
  <si>
    <t>Skövde</t>
  </si>
  <si>
    <t>1497</t>
  </si>
  <si>
    <t>Hjo</t>
  </si>
  <si>
    <t>1498</t>
  </si>
  <si>
    <t>Tidaholm</t>
  </si>
  <si>
    <t>1499</t>
  </si>
  <si>
    <t>Falköping</t>
  </si>
  <si>
    <t>1715</t>
  </si>
  <si>
    <t>Kil</t>
  </si>
  <si>
    <t>1730</t>
  </si>
  <si>
    <t>Eda</t>
  </si>
  <si>
    <t>1737</t>
  </si>
  <si>
    <t>Torsby</t>
  </si>
  <si>
    <t>1760</t>
  </si>
  <si>
    <t>Storfors</t>
  </si>
  <si>
    <t>1761</t>
  </si>
  <si>
    <t>Hammarö</t>
  </si>
  <si>
    <t>1762</t>
  </si>
  <si>
    <t>Munkfors</t>
  </si>
  <si>
    <t>1763</t>
  </si>
  <si>
    <t>Forshaga</t>
  </si>
  <si>
    <t>1764</t>
  </si>
  <si>
    <t>Grums</t>
  </si>
  <si>
    <t>1765</t>
  </si>
  <si>
    <t>Årjäng</t>
  </si>
  <si>
    <t>1766</t>
  </si>
  <si>
    <t>Sunne</t>
  </si>
  <si>
    <t>1780</t>
  </si>
  <si>
    <t>Karlstad</t>
  </si>
  <si>
    <t>1781</t>
  </si>
  <si>
    <t>Kristinehamn</t>
  </si>
  <si>
    <t>1782</t>
  </si>
  <si>
    <t>Filipstad</t>
  </si>
  <si>
    <t>1783</t>
  </si>
  <si>
    <t>Hagfors</t>
  </si>
  <si>
    <t>1784</t>
  </si>
  <si>
    <t>Arvika</t>
  </si>
  <si>
    <t>1785</t>
  </si>
  <si>
    <t>Säffle</t>
  </si>
  <si>
    <t>1814</t>
  </si>
  <si>
    <t>Lekeberg</t>
  </si>
  <si>
    <t>1860</t>
  </si>
  <si>
    <t>Laxå</t>
  </si>
  <si>
    <t>1861</t>
  </si>
  <si>
    <t>Hallsberg</t>
  </si>
  <si>
    <t>1862</t>
  </si>
  <si>
    <t>Degerfors</t>
  </si>
  <si>
    <t>1863</t>
  </si>
  <si>
    <t>Hällefors</t>
  </si>
  <si>
    <t>1864</t>
  </si>
  <si>
    <t>Ljusnarsberg</t>
  </si>
  <si>
    <t>1880</t>
  </si>
  <si>
    <t>Örebro</t>
  </si>
  <si>
    <t>1881</t>
  </si>
  <si>
    <t>Kumla</t>
  </si>
  <si>
    <t>1882</t>
  </si>
  <si>
    <t>Askersund</t>
  </si>
  <si>
    <t>1883</t>
  </si>
  <si>
    <t>Karlskoga</t>
  </si>
  <si>
    <t>1884</t>
  </si>
  <si>
    <t>Nora</t>
  </si>
  <si>
    <t>1885</t>
  </si>
  <si>
    <t>Lindesberg</t>
  </si>
  <si>
    <t>1904</t>
  </si>
  <si>
    <t>Skinnskatteberg</t>
  </si>
  <si>
    <t>1907</t>
  </si>
  <si>
    <t>Surahammar</t>
  </si>
  <si>
    <t>Heby</t>
  </si>
  <si>
    <t>1960</t>
  </si>
  <si>
    <t>Kungsör</t>
  </si>
  <si>
    <t>1961</t>
  </si>
  <si>
    <t>Hallstahammar</t>
  </si>
  <si>
    <t>1962</t>
  </si>
  <si>
    <t>Norberg</t>
  </si>
  <si>
    <t>1980</t>
  </si>
  <si>
    <t>Västerås</t>
  </si>
  <si>
    <t>1981</t>
  </si>
  <si>
    <t>Sala</t>
  </si>
  <si>
    <t>1982</t>
  </si>
  <si>
    <t>Fagersta</t>
  </si>
  <si>
    <t>1983</t>
  </si>
  <si>
    <t>Köping</t>
  </si>
  <si>
    <t>1984</t>
  </si>
  <si>
    <t>Arboga</t>
  </si>
  <si>
    <t>2021</t>
  </si>
  <si>
    <t>Vansbro</t>
  </si>
  <si>
    <t>2023</t>
  </si>
  <si>
    <t>2026</t>
  </si>
  <si>
    <t>Gagnef</t>
  </si>
  <si>
    <t>2029</t>
  </si>
  <si>
    <t>Leksand</t>
  </si>
  <si>
    <t>2031</t>
  </si>
  <si>
    <t>Rättvik</t>
  </si>
  <si>
    <t>2034</t>
  </si>
  <si>
    <t>Orsa</t>
  </si>
  <si>
    <t>2039</t>
  </si>
  <si>
    <t>Älvdalen</t>
  </si>
  <si>
    <t>2061</t>
  </si>
  <si>
    <t>Smedjebacken</t>
  </si>
  <si>
    <t>2062</t>
  </si>
  <si>
    <t>Mora</t>
  </si>
  <si>
    <t>2080</t>
  </si>
  <si>
    <t>Falun</t>
  </si>
  <si>
    <t>2081</t>
  </si>
  <si>
    <t>Borlänge</t>
  </si>
  <si>
    <t>2082</t>
  </si>
  <si>
    <t>Säter</t>
  </si>
  <si>
    <t>2083</t>
  </si>
  <si>
    <t>Hedemora</t>
  </si>
  <si>
    <t>2084</t>
  </si>
  <si>
    <t>Avesta</t>
  </si>
  <si>
    <t>2085</t>
  </si>
  <si>
    <t>Ludvika</t>
  </si>
  <si>
    <t>2101</t>
  </si>
  <si>
    <t>Ockelbo</t>
  </si>
  <si>
    <t>2104</t>
  </si>
  <si>
    <t>Hofors</t>
  </si>
  <si>
    <t>2121</t>
  </si>
  <si>
    <t>Ovanåker</t>
  </si>
  <si>
    <t>2132</t>
  </si>
  <si>
    <t>Nordanstig</t>
  </si>
  <si>
    <t>2161</t>
  </si>
  <si>
    <t>Ljusdal</t>
  </si>
  <si>
    <t>2180</t>
  </si>
  <si>
    <t>Gävle</t>
  </si>
  <si>
    <t>2181</t>
  </si>
  <si>
    <t>Sandviken</t>
  </si>
  <si>
    <t>2182</t>
  </si>
  <si>
    <t>Söderhamn</t>
  </si>
  <si>
    <t>2183</t>
  </si>
  <si>
    <t>Bollnäs</t>
  </si>
  <si>
    <t>2184</t>
  </si>
  <si>
    <t>Hudiksvall</t>
  </si>
  <si>
    <t>2260</t>
  </si>
  <si>
    <t>Ånge</t>
  </si>
  <si>
    <t>2262</t>
  </si>
  <si>
    <t>Timrå</t>
  </si>
  <si>
    <t>2280</t>
  </si>
  <si>
    <t>Härnösand</t>
  </si>
  <si>
    <t>2281</t>
  </si>
  <si>
    <t>Sundsvall</t>
  </si>
  <si>
    <t>2282</t>
  </si>
  <si>
    <t>Kramfors</t>
  </si>
  <si>
    <t>2283</t>
  </si>
  <si>
    <t>Sollefteå</t>
  </si>
  <si>
    <t>2284</t>
  </si>
  <si>
    <t>Örnsköldsvik</t>
  </si>
  <si>
    <t>2303</t>
  </si>
  <si>
    <t>Ragunda</t>
  </si>
  <si>
    <t>2305</t>
  </si>
  <si>
    <t>Bräcke</t>
  </si>
  <si>
    <t>2309</t>
  </si>
  <si>
    <t>Krokom</t>
  </si>
  <si>
    <t>2313</t>
  </si>
  <si>
    <t>Strömsund</t>
  </si>
  <si>
    <t>2321</t>
  </si>
  <si>
    <t>Åre</t>
  </si>
  <si>
    <t>2326</t>
  </si>
  <si>
    <t>Berg</t>
  </si>
  <si>
    <t>2361</t>
  </si>
  <si>
    <t>Härjedalen</t>
  </si>
  <si>
    <t>2380</t>
  </si>
  <si>
    <t>Östersund</t>
  </si>
  <si>
    <t>2401</t>
  </si>
  <si>
    <t>Nordmaling</t>
  </si>
  <si>
    <t>2403</t>
  </si>
  <si>
    <t>Bjurholm</t>
  </si>
  <si>
    <t>2404</t>
  </si>
  <si>
    <t>Vindeln</t>
  </si>
  <si>
    <t>2409</t>
  </si>
  <si>
    <t>Robertsfors</t>
  </si>
  <si>
    <t>2417</t>
  </si>
  <si>
    <t>Norsjö</t>
  </si>
  <si>
    <t>2418</t>
  </si>
  <si>
    <t>Malå</t>
  </si>
  <si>
    <t>2421</t>
  </si>
  <si>
    <t>Storuman</t>
  </si>
  <si>
    <t>2422</t>
  </si>
  <si>
    <t>Sorsele</t>
  </si>
  <si>
    <t>2425</t>
  </si>
  <si>
    <t>Dorotea</t>
  </si>
  <si>
    <t>2460</t>
  </si>
  <si>
    <t>Vännäs</t>
  </si>
  <si>
    <t>2462</t>
  </si>
  <si>
    <t>Vilhelmina</t>
  </si>
  <si>
    <t>2463</t>
  </si>
  <si>
    <t>Åsele</t>
  </si>
  <si>
    <t>2480</t>
  </si>
  <si>
    <t>Umeå</t>
  </si>
  <si>
    <t>2481</t>
  </si>
  <si>
    <t>Lycksele</t>
  </si>
  <si>
    <t>2482</t>
  </si>
  <si>
    <t>Skellefteå</t>
  </si>
  <si>
    <t>2505</t>
  </si>
  <si>
    <t>Arvidsjaur</t>
  </si>
  <si>
    <t>2506</t>
  </si>
  <si>
    <t>Arjeplog</t>
  </si>
  <si>
    <t>2510</t>
  </si>
  <si>
    <t>Jokkmokk</t>
  </si>
  <si>
    <t>2513</t>
  </si>
  <si>
    <t>Överkalix</t>
  </si>
  <si>
    <t>2514</t>
  </si>
  <si>
    <t>Kalix</t>
  </si>
  <si>
    <t>2518</t>
  </si>
  <si>
    <t>Övertorneå</t>
  </si>
  <si>
    <t>2521</t>
  </si>
  <si>
    <t>Pajala</t>
  </si>
  <si>
    <t>2523</t>
  </si>
  <si>
    <t>Gällivare</t>
  </si>
  <si>
    <t>2560</t>
  </si>
  <si>
    <t>Älvsbyn</t>
  </si>
  <si>
    <t>2580</t>
  </si>
  <si>
    <t>Luleå</t>
  </si>
  <si>
    <t>2581</t>
  </si>
  <si>
    <t>Piteå</t>
  </si>
  <si>
    <t>2582</t>
  </si>
  <si>
    <t>Boden</t>
  </si>
  <si>
    <t>2583</t>
  </si>
  <si>
    <t>Haparanda</t>
  </si>
  <si>
    <t>2584</t>
  </si>
  <si>
    <t>Kiruna</t>
  </si>
  <si>
    <t>Namn</t>
  </si>
  <si>
    <t>Ange kommun:</t>
  </si>
  <si>
    <t>0331</t>
  </si>
  <si>
    <t>Beskattnings-</t>
  </si>
  <si>
    <t>Antal inkomst-</t>
  </si>
  <si>
    <t>Kommunal</t>
  </si>
  <si>
    <t>Statlig skatt</t>
  </si>
  <si>
    <t>Statlig</t>
  </si>
  <si>
    <t>Allmän pensions-</t>
  </si>
  <si>
    <t>Begravnings-</t>
  </si>
  <si>
    <t>Avgift till</t>
  </si>
  <si>
    <t>Övriga</t>
  </si>
  <si>
    <t>Summa skatter</t>
  </si>
  <si>
    <t>Skatte-</t>
  </si>
  <si>
    <t>Slutlig skatt,</t>
  </si>
  <si>
    <t>bar förvärvs-</t>
  </si>
  <si>
    <t>tagare med be-</t>
  </si>
  <si>
    <t>inkomst-</t>
  </si>
  <si>
    <t>på förvärvs-</t>
  </si>
  <si>
    <t>tagare som</t>
  </si>
  <si>
    <t>tagare med skatt</t>
  </si>
  <si>
    <t>på inkomst</t>
  </si>
  <si>
    <t>fastighets-</t>
  </si>
  <si>
    <t>avgift på inkomst</t>
  </si>
  <si>
    <t>avgift</t>
  </si>
  <si>
    <t>Svenska</t>
  </si>
  <si>
    <t>skatter och</t>
  </si>
  <si>
    <r>
      <t>och avgifter (</t>
    </r>
    <r>
      <rPr>
        <b/>
        <sz val="10"/>
        <color indexed="8"/>
        <rFont val="Arial"/>
        <family val="2"/>
      </rPr>
      <t>före</t>
    </r>
  </si>
  <si>
    <t>reduktion</t>
  </si>
  <si>
    <t>reduktion,</t>
  </si>
  <si>
    <t>summa skatter</t>
  </si>
  <si>
    <t>inkomst</t>
  </si>
  <si>
    <t>skattningsbar</t>
  </si>
  <si>
    <t>skatt</t>
  </si>
  <si>
    <t>betalar statlig</t>
  </si>
  <si>
    <t>på inkomst över</t>
  </si>
  <si>
    <t>av kapital</t>
  </si>
  <si>
    <t>av anställning</t>
  </si>
  <si>
    <t>av annat förvärvs-</t>
  </si>
  <si>
    <t>kyrkan</t>
  </si>
  <si>
    <t>avgifter</t>
  </si>
  <si>
    <t>skattereduktion)</t>
  </si>
  <si>
    <t>för fastig-</t>
  </si>
  <si>
    <t>för sjö-</t>
  </si>
  <si>
    <t>för allmän</t>
  </si>
  <si>
    <t>för arbets-</t>
  </si>
  <si>
    <t>för under-</t>
  </si>
  <si>
    <t>för hus-</t>
  </si>
  <si>
    <t>totalt</t>
  </si>
  <si>
    <r>
      <t>och avgifter (</t>
    </r>
    <r>
      <rPr>
        <b/>
        <sz val="10"/>
        <color indexed="8"/>
        <rFont val="Arial"/>
        <family val="2"/>
      </rPr>
      <t>efter</t>
    </r>
  </si>
  <si>
    <t>förvärvsinkomst</t>
  </si>
  <si>
    <t>inkomstskatt</t>
  </si>
  <si>
    <t>övre skiktgräns</t>
  </si>
  <si>
    <t>arbete</t>
  </si>
  <si>
    <t>hetsavgift</t>
  </si>
  <si>
    <t>pensions-</t>
  </si>
  <si>
    <t>inkomster</t>
  </si>
  <si>
    <t>skott av</t>
  </si>
  <si>
    <t>hålls-</t>
  </si>
  <si>
    <t>större än noll kr</t>
  </si>
  <si>
    <t>kapital</t>
  </si>
  <si>
    <t>Kommunal inkomstskatt (till kommun och landsting)</t>
  </si>
  <si>
    <t>Statlig skatt på förvärvsinkomst</t>
  </si>
  <si>
    <t>Statlig skatt på inkomst av kapital</t>
  </si>
  <si>
    <t>Statlig fastighetsskatt</t>
  </si>
  <si>
    <t>Kommunal fastighetsavgift</t>
  </si>
  <si>
    <t>Allmän pensionsavgift på inkomst av anställning</t>
  </si>
  <si>
    <t>Allmän pensionsavgift på inkomst av annat förvärvsarbete</t>
  </si>
  <si>
    <t>Begravningsavgift</t>
  </si>
  <si>
    <t>Avgift till Svenska kyrkan</t>
  </si>
  <si>
    <t>Skattereduktion för fastighetsavgift</t>
  </si>
  <si>
    <t>Skattereduktion för sjöinkomst</t>
  </si>
  <si>
    <t>Skattereduktion för allmän pensionsavgift</t>
  </si>
  <si>
    <t>Skattereduktion för underskott av kapital</t>
  </si>
  <si>
    <t>Skattereduktion för arbetsinkomster ("jobbskatteavdrag")</t>
  </si>
  <si>
    <r>
      <t>Antal inkomsttagare som betalar statlig inkomstskatt</t>
    </r>
    <r>
      <rPr>
        <vertAlign val="superscript"/>
        <sz val="10"/>
        <rFont val="Arial"/>
        <family val="2"/>
      </rPr>
      <t>1</t>
    </r>
  </si>
  <si>
    <r>
      <t>Antal inkomsttagare med skatt på inkomst över övre skiktgräns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</si>
  <si>
    <r>
      <t>Övriga skatter och avgifter</t>
    </r>
    <r>
      <rPr>
        <vertAlign val="superscript"/>
        <sz val="10"/>
        <rFont val="Arial"/>
        <family val="2"/>
      </rPr>
      <t>3</t>
    </r>
  </si>
  <si>
    <t>1) Statlig inkomstskatt betalas med 20 procent på den del av den beskattningsbara förvärvs-</t>
  </si>
  <si>
    <t>Beskattningsbar förvärvsinkomst, tkr</t>
  </si>
  <si>
    <t>Summa skatter och avgifter före skattereduktion, tkr</t>
  </si>
  <si>
    <t>Skattereduktion, totalt, tkr</t>
  </si>
  <si>
    <t>Slutlig skatt, summa skatter och avgifter efter skattereduktion, tkr</t>
  </si>
  <si>
    <t>Summa debiterade skatter och avgifter, tkr:</t>
  </si>
  <si>
    <t>Antal inkomsttagare med beskattn.bar förvärvsink större än noll kronor</t>
  </si>
  <si>
    <t>Skattereduktion för husarbete</t>
  </si>
  <si>
    <t>Malung-Sälen</t>
  </si>
  <si>
    <t>3) I "Övriga skatter och avgifter" ingår företagares egenavgifter, avkastningsskatt, löneskatter,</t>
  </si>
  <si>
    <t>allmän löneavgift, avgifter till andra trossamfund än Svenska kyrkan m.m. Tidigare kunde moms</t>
  </si>
  <si>
    <t>har försvunnit fr.o.m. inkomstår 2013.</t>
  </si>
  <si>
    <t>redovisas på inkomstdeklarationen och då ingick även denna post här, men den möjligheten</t>
  </si>
  <si>
    <t>fysiska personer</t>
  </si>
  <si>
    <t>el</t>
  </si>
  <si>
    <t>för förnybar</t>
  </si>
  <si>
    <t>Skattereduktion för förnybar el</t>
  </si>
  <si>
    <t>Debiterade skatter och avgifter enligt deklarationsår 2019, fysiska personer, belopp i kronor, kommunvis</t>
  </si>
  <si>
    <t>Debiterade skatter och avgifter m.m. för deklarationsår 2019 (inkomstår 2018),</t>
  </si>
  <si>
    <t>inkomsten som för deklarationsår 2019 (inkomstår 2018) översteg 455 300 kronor.</t>
  </si>
  <si>
    <t>(inkomstår 2018) betalas statlig inkomstskatt ("värnskatt") med ytterligare fem procent på den del</t>
  </si>
  <si>
    <t>2) Vid en beskattningsbar förvärvsinkomst som är högre än 662 300 kronor för deklarationsår 2019</t>
  </si>
  <si>
    <t>som överstiger 662 300 kronor.</t>
  </si>
  <si>
    <t>Skattereduktion för fackföreningsavgift</t>
  </si>
  <si>
    <t>Skattereduktion för sjuk- och aktivitetsersättning</t>
  </si>
  <si>
    <t>för fack-</t>
  </si>
  <si>
    <t>föreningsavgift</t>
  </si>
  <si>
    <t>för sjuk- och</t>
  </si>
  <si>
    <t>aktivitets-</t>
  </si>
  <si>
    <t>ersättinng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</si>
</sst>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sz val="9"/>
      <name val="Helvetica-Narrow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wrapText="1"/>
    </xf>
    <xf numFmtId="0" fontId="0" fillId="0" borderId="1" xfId="0" applyBorder="1"/>
    <xf numFmtId="0" fontId="2" fillId="0" borderId="0" xfId="0" applyFont="1" applyBorder="1"/>
    <xf numFmtId="0" fontId="1" fillId="0" borderId="0" xfId="0" applyFont="1" applyBorder="1"/>
    <xf numFmtId="3" fontId="2" fillId="0" borderId="0" xfId="0" applyNumberFormat="1" applyFont="1" applyProtection="1"/>
    <xf numFmtId="3" fontId="2" fillId="0" borderId="0" xfId="0" applyNumberFormat="1" applyFont="1" applyBorder="1" applyProtection="1"/>
    <xf numFmtId="0" fontId="4" fillId="0" borderId="0" xfId="0" applyFont="1" applyBorder="1" applyProtection="1"/>
    <xf numFmtId="3" fontId="4" fillId="0" borderId="0" xfId="0" applyNumberFormat="1" applyFont="1" applyBorder="1" applyProtection="1"/>
    <xf numFmtId="0" fontId="3" fillId="0" borderId="0" xfId="0" applyFont="1" applyBorder="1" applyProtection="1"/>
    <xf numFmtId="3" fontId="4" fillId="0" borderId="0" xfId="0" applyNumberFormat="1" applyFont="1" applyBorder="1" applyProtection="1">
      <protection locked="0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 applyBorder="1"/>
    <xf numFmtId="3" fontId="5" fillId="0" borderId="0" xfId="0" applyNumberFormat="1" applyFont="1" applyBorder="1" applyProtection="1"/>
    <xf numFmtId="0" fontId="1" fillId="0" borderId="0" xfId="0" applyFont="1" applyProtection="1"/>
    <xf numFmtId="0" fontId="4" fillId="0" borderId="0" xfId="0" applyFont="1" applyFill="1" applyBorder="1" applyProtection="1"/>
    <xf numFmtId="0" fontId="3" fillId="0" borderId="0" xfId="0" applyFont="1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" fontId="3" fillId="0" borderId="1" xfId="0" applyNumberFormat="1" applyFont="1" applyBorder="1" applyAlignment="1">
      <alignment horizontal="left"/>
    </xf>
    <xf numFmtId="0" fontId="0" fillId="0" borderId="0" xfId="0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4" fillId="0" borderId="1" xfId="0" applyFont="1" applyBorder="1"/>
    <xf numFmtId="3" fontId="4" fillId="0" borderId="1" xfId="0" applyNumberFormat="1" applyFont="1" applyBorder="1"/>
    <xf numFmtId="0" fontId="13" fillId="0" borderId="2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0" fillId="0" borderId="2" xfId="0" applyBorder="1"/>
    <xf numFmtId="0" fontId="4" fillId="0" borderId="2" xfId="0" applyFont="1" applyBorder="1" applyAlignment="1">
      <alignment horizontal="left"/>
    </xf>
    <xf numFmtId="0" fontId="14" fillId="0" borderId="0" xfId="0" applyFont="1"/>
    <xf numFmtId="0" fontId="10" fillId="0" borderId="0" xfId="0" applyFont="1" applyBorder="1" applyProtection="1"/>
    <xf numFmtId="3" fontId="4" fillId="0" borderId="0" xfId="0" applyNumberFormat="1" applyFont="1" applyBorder="1"/>
    <xf numFmtId="0" fontId="12" fillId="0" borderId="0" xfId="0" applyFont="1" applyBorder="1"/>
    <xf numFmtId="0" fontId="12" fillId="0" borderId="0" xfId="0" applyFont="1" applyFill="1" applyBorder="1"/>
    <xf numFmtId="3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</cellXfs>
  <cellStyles count="1">
    <cellStyle name="Normal" xfId="0" builtinId="0"/>
  </cellStyles>
  <dxfs count="2"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285750</xdr:colOff>
          <xdr:row>4</xdr:row>
          <xdr:rowOff>63500</xdr:rowOff>
        </xdr:to>
        <xdr:sp macro="" textlink="">
          <xdr:nvSpPr>
            <xdr:cNvPr id="1025" name="Combo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/>
  <dimension ref="A1:D97"/>
  <sheetViews>
    <sheetView showGridLines="0" tabSelected="1" zoomScaleNormal="100" workbookViewId="0">
      <selection activeCell="B3" sqref="B3"/>
    </sheetView>
  </sheetViews>
  <sheetFormatPr defaultColWidth="0" defaultRowHeight="15.5" zeroHeight="1"/>
  <cols>
    <col min="1" max="1" width="3.81640625" style="2" customWidth="1"/>
    <col min="2" max="2" width="59.7265625" style="2" customWidth="1"/>
    <col min="3" max="3" width="20.7265625" style="3" customWidth="1"/>
    <col min="4" max="4" width="10.7265625" style="2" customWidth="1"/>
    <col min="5" max="16384" width="53.26953125" style="2" hidden="1"/>
  </cols>
  <sheetData>
    <row r="1" spans="1:4" ht="18" customHeight="1">
      <c r="B1" s="18" t="s">
        <v>674</v>
      </c>
      <c r="C1" s="8"/>
    </row>
    <row r="2" spans="1:4" ht="18" customHeight="1">
      <c r="A2" s="6"/>
      <c r="B2" s="18" t="s">
        <v>669</v>
      </c>
      <c r="C2" s="9"/>
    </row>
    <row r="3" spans="1:4" ht="21" customHeight="1">
      <c r="A3" s="6"/>
      <c r="B3" s="10"/>
      <c r="C3" s="17" t="s">
        <v>579</v>
      </c>
    </row>
    <row r="4" spans="1:4" ht="12.75" customHeight="1">
      <c r="A4" s="6"/>
      <c r="B4" s="10"/>
      <c r="C4" s="13" t="s">
        <v>289</v>
      </c>
    </row>
    <row r="5" spans="1:4" ht="18" customHeight="1">
      <c r="A5" s="6"/>
      <c r="B5" s="38"/>
      <c r="C5" s="11"/>
    </row>
    <row r="6" spans="1:4" ht="12.75" customHeight="1">
      <c r="A6" s="6"/>
      <c r="B6" s="12" t="s">
        <v>657</v>
      </c>
      <c r="C6" s="11">
        <f>VLOOKUP($C$4,Blad2!$B$11:$AC$300,2,0)/1000</f>
        <v>6699536.7999999998</v>
      </c>
    </row>
    <row r="7" spans="1:4" ht="12.75" customHeight="1">
      <c r="A7" s="6"/>
      <c r="B7" s="10" t="s">
        <v>662</v>
      </c>
      <c r="C7" s="11">
        <f>VLOOKUP($C$4,Blad2!$B$11:$AC$300,3,0)</f>
        <v>22442</v>
      </c>
    </row>
    <row r="8" spans="1:4" ht="21" customHeight="1">
      <c r="A8" s="6"/>
      <c r="B8" s="12" t="s">
        <v>661</v>
      </c>
      <c r="C8" s="11"/>
    </row>
    <row r="9" spans="1:4" s="1" customFormat="1" ht="15" customHeight="1">
      <c r="A9" s="7"/>
      <c r="B9" s="10" t="s">
        <v>639</v>
      </c>
      <c r="C9" s="11">
        <f>VLOOKUP($C$4,Blad2!$B$11:$AC$300,4,0)/1000</f>
        <v>2234000.87</v>
      </c>
    </row>
    <row r="10" spans="1:4" ht="18" customHeight="1">
      <c r="A10" s="6"/>
      <c r="B10" s="10" t="s">
        <v>640</v>
      </c>
      <c r="C10" s="11">
        <f>VLOOKUP($C$4,Blad2!$B$11:$AC$300,5,0)/1000</f>
        <v>112948.679</v>
      </c>
      <c r="D10"/>
    </row>
    <row r="11" spans="1:4" ht="15" customHeight="1">
      <c r="A11" s="6"/>
      <c r="B11" s="10" t="s">
        <v>653</v>
      </c>
      <c r="C11" s="11">
        <f>VLOOKUP($C$4,Blad2!$B$11:$AC$300,6,0)</f>
        <v>3863</v>
      </c>
      <c r="D11"/>
    </row>
    <row r="12" spans="1:4" ht="15" customHeight="1">
      <c r="A12" s="6"/>
      <c r="B12" s="10" t="s">
        <v>654</v>
      </c>
      <c r="C12" s="11">
        <f>VLOOKUP($C$4,Blad2!$B$11:$AC$300,7,0)</f>
        <v>776</v>
      </c>
      <c r="D12"/>
    </row>
    <row r="13" spans="1:4" ht="21" customHeight="1">
      <c r="A13" s="6"/>
      <c r="B13" s="19" t="s">
        <v>641</v>
      </c>
      <c r="C13" s="11">
        <f>VLOOKUP($C$4,Blad2!$B$11:$AC$300,8,0)/1000</f>
        <v>172199.038</v>
      </c>
    </row>
    <row r="14" spans="1:4" ht="21" customHeight="1">
      <c r="A14" s="6"/>
      <c r="B14" s="19" t="s">
        <v>642</v>
      </c>
      <c r="C14" s="11">
        <f>VLOOKUP($C$4,Blad2!$B$11:$AC$300,9,0)/1000</f>
        <v>1822.038</v>
      </c>
    </row>
    <row r="15" spans="1:4" ht="12.75" customHeight="1">
      <c r="A15" s="6"/>
      <c r="B15" s="10" t="s">
        <v>643</v>
      </c>
      <c r="C15" s="11">
        <f>VLOOKUP($C$4,Blad2!$B$11:$AC$300,10,0)/1000</f>
        <v>56532.222000000002</v>
      </c>
    </row>
    <row r="16" spans="1:4" ht="21" customHeight="1">
      <c r="A16" s="6"/>
      <c r="B16" s="10" t="s">
        <v>644</v>
      </c>
      <c r="C16" s="11">
        <f>VLOOKUP($C$4,Blad2!$B$11:$AC$300,11,0)/1000</f>
        <v>389026</v>
      </c>
    </row>
    <row r="17" spans="1:4" ht="12.75" customHeight="1">
      <c r="A17" s="6"/>
      <c r="B17" s="10" t="s">
        <v>645</v>
      </c>
      <c r="C17" s="11">
        <f>VLOOKUP($C$4,Blad2!$B$11:$AC$300,12,0)/1000</f>
        <v>7849.1</v>
      </c>
    </row>
    <row r="18" spans="1:4" ht="21" customHeight="1">
      <c r="A18" s="6"/>
      <c r="B18" s="19" t="s">
        <v>646</v>
      </c>
      <c r="C18" s="11">
        <f>VLOOKUP($C$4,Blad2!$B$11:$AC$300,13,0)/1000</f>
        <v>16126.116</v>
      </c>
    </row>
    <row r="19" spans="1:4" ht="12.75" customHeight="1">
      <c r="A19" s="6"/>
      <c r="B19" s="15" t="s">
        <v>647</v>
      </c>
      <c r="C19" s="11">
        <f>VLOOKUP($C$4,Blad2!$B$11:$AC$300,14,0)/1000</f>
        <v>41753.735000000001</v>
      </c>
    </row>
    <row r="20" spans="1:4" ht="21" customHeight="1">
      <c r="A20" s="6"/>
      <c r="B20" s="16" t="s">
        <v>655</v>
      </c>
      <c r="C20" s="11">
        <f>VLOOKUP($C$4,Blad2!$B$11:$AC$300,15,0)/1000</f>
        <v>29449.600999999999</v>
      </c>
    </row>
    <row r="21" spans="1:4" ht="21" customHeight="1">
      <c r="A21" s="6"/>
      <c r="B21" s="40" t="s">
        <v>658</v>
      </c>
      <c r="C21" s="11">
        <f>VLOOKUP($C$4,Blad2!$B$11:$AC$300,16,0)/1000</f>
        <v>3061707.3990000002</v>
      </c>
    </row>
    <row r="22" spans="1:4" ht="21" customHeight="1">
      <c r="A22" s="6"/>
      <c r="B22" s="15" t="s">
        <v>648</v>
      </c>
      <c r="C22" s="11">
        <f>VLOOKUP($C$4,Blad2!$B$11:$AC$300,17,0)/1000</f>
        <v>1731.9010000000001</v>
      </c>
    </row>
    <row r="23" spans="1:4" s="14" customFormat="1" ht="12.75" customHeight="1">
      <c r="B23" s="15" t="s">
        <v>649</v>
      </c>
      <c r="C23" s="11">
        <f>VLOOKUP($C$4,Blad2!$B$11:$AC$300,18,0)/1000</f>
        <v>199.53800000000001</v>
      </c>
    </row>
    <row r="24" spans="1:4" s="14" customFormat="1" ht="12.75" customHeight="1">
      <c r="B24" s="15" t="s">
        <v>650</v>
      </c>
      <c r="C24" s="11">
        <f>VLOOKUP($C$4,Blad2!$B$11:$AC$300,19,0)/1000</f>
        <v>396798.84</v>
      </c>
    </row>
    <row r="25" spans="1:4" ht="12.75" customHeight="1">
      <c r="B25" s="15" t="s">
        <v>652</v>
      </c>
      <c r="C25" s="11">
        <f>VLOOKUP($C$4,Blad2!$B$11:$AC$300,20,0)/1000</f>
        <v>373870.098</v>
      </c>
      <c r="D25" s="14"/>
    </row>
    <row r="26" spans="1:4" ht="12.75" customHeight="1">
      <c r="B26" s="15" t="s">
        <v>651</v>
      </c>
      <c r="C26" s="11">
        <f>VLOOKUP($C$4,Blad2!$B$11:$AC$300,21,0)/1000</f>
        <v>66810.596999999994</v>
      </c>
      <c r="D26" s="14"/>
    </row>
    <row r="27" spans="1:4" ht="12.75" customHeight="1">
      <c r="B27" s="16" t="s">
        <v>663</v>
      </c>
      <c r="C27" s="11">
        <f>VLOOKUP($C$4,Blad2!$B$11:$AC$300,22,0)/1000</f>
        <v>36261.025000000001</v>
      </c>
      <c r="D27" s="14"/>
    </row>
    <row r="28" spans="1:4" ht="12.75" customHeight="1">
      <c r="B28" s="16" t="s">
        <v>672</v>
      </c>
      <c r="C28" s="11">
        <f>VLOOKUP($C$4,Blad2!$B$11:$AC$300,23,0)/1000</f>
        <v>92.281999999999996</v>
      </c>
      <c r="D28" s="14"/>
    </row>
    <row r="29" spans="1:4" ht="12.75" customHeight="1">
      <c r="B29" s="16" t="s">
        <v>679</v>
      </c>
      <c r="C29" s="11">
        <f>VLOOKUP($C$4,Blad2!$B$11:$AC$300,24,0)/1000</f>
        <v>4453.3710000000001</v>
      </c>
      <c r="D29" s="14"/>
    </row>
    <row r="30" spans="1:4" ht="12.75" customHeight="1">
      <c r="B30" s="16" t="s">
        <v>680</v>
      </c>
      <c r="C30" s="11">
        <f>VLOOKUP($C$4,Blad2!$B$11:$AC$300,25,0)/1000</f>
        <v>1404.588</v>
      </c>
      <c r="D30" s="14"/>
    </row>
    <row r="31" spans="1:4" ht="18" customHeight="1">
      <c r="B31" s="20" t="s">
        <v>659</v>
      </c>
      <c r="C31" s="11">
        <f>VLOOKUP($C$4,Blad2!$B$11:$AC$300,26,0)/1000</f>
        <v>881622.24</v>
      </c>
      <c r="D31" s="14"/>
    </row>
    <row r="32" spans="1:4" ht="24" customHeight="1">
      <c r="B32" s="41" t="s">
        <v>660</v>
      </c>
      <c r="C32" s="11">
        <f>VLOOKUP($C$4,Blad2!$B$11:$AC$300,27,0)/1000</f>
        <v>2180085.159</v>
      </c>
      <c r="D32" s="14"/>
    </row>
    <row r="33" spans="2:4" ht="3" customHeight="1">
      <c r="B33" s="29"/>
      <c r="C33" s="30"/>
      <c r="D33" s="14"/>
    </row>
    <row r="34" spans="2:4" ht="18" customHeight="1">
      <c r="B34" s="16" t="s">
        <v>656</v>
      </c>
      <c r="C34" s="39"/>
      <c r="D34" s="14"/>
    </row>
    <row r="35" spans="2:4" ht="12.75" customHeight="1">
      <c r="B35" s="16" t="s">
        <v>675</v>
      </c>
      <c r="C35" s="39"/>
      <c r="D35" s="14"/>
    </row>
    <row r="36" spans="2:4" ht="18" customHeight="1">
      <c r="B36" s="16" t="s">
        <v>677</v>
      </c>
      <c r="C36" s="39"/>
      <c r="D36" s="14"/>
    </row>
    <row r="37" spans="2:4" ht="12.75" customHeight="1">
      <c r="B37" s="16" t="s">
        <v>676</v>
      </c>
      <c r="C37" s="39"/>
      <c r="D37" s="14"/>
    </row>
    <row r="38" spans="2:4" ht="12.75" customHeight="1">
      <c r="B38" s="16" t="s">
        <v>678</v>
      </c>
      <c r="C38" s="39"/>
      <c r="D38" s="14"/>
    </row>
    <row r="39" spans="2:4" ht="18" customHeight="1">
      <c r="B39" s="14" t="s">
        <v>665</v>
      </c>
    </row>
    <row r="40" spans="2:4" ht="12.75" customHeight="1">
      <c r="B40" s="14" t="s">
        <v>666</v>
      </c>
    </row>
    <row r="41" spans="2:4" ht="12.75" customHeight="1">
      <c r="B41" s="14" t="s">
        <v>668</v>
      </c>
    </row>
    <row r="42" spans="2:4" ht="12.75" customHeight="1">
      <c r="B42" s="14" t="s">
        <v>667</v>
      </c>
    </row>
    <row r="43" spans="2:4">
      <c r="B43" s="14"/>
    </row>
    <row r="44" spans="2:4"/>
    <row r="45" spans="2:4"/>
    <row r="46" spans="2:4">
      <c r="B46" s="4"/>
    </row>
    <row r="47" spans="2:4">
      <c r="B47" s="4"/>
    </row>
    <row r="48" spans="2:4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</sheetData>
  <phoneticPr fontId="0" type="noConversion"/>
  <conditionalFormatting sqref="C6:C9">
    <cfRule type="cellIs" dxfId="1" priority="1" stopIfTrue="1" operator="lessThan">
      <formula>0</formula>
    </cfRule>
  </conditionalFormatting>
  <conditionalFormatting sqref="C24:C32">
    <cfRule type="cellIs" dxfId="0" priority="2" stopIfTrue="1" operator="lessThan">
      <formula>0</formula>
    </cfRule>
  </conditionalFormatting>
  <pageMargins left="0.70866141732283472" right="0.19685039370078741" top="1.5748031496062993" bottom="0.70866141732283472" header="0.39370078740157483" footer="0.51181102362204722"/>
  <pageSetup paperSize="9" orientation="portrait" r:id="rId1"/>
  <headerFooter alignWithMargins="0">
    <oddHeader>&amp;LStatistiska centralbyrån
Offentlig ekonomi och
mikrosimuleringar&amp;CFebruari 2016</oddHeader>
  </headerFooter>
  <drawing r:id="rId2"/>
  <legacyDrawing r:id="rId3"/>
  <controls>
    <mc:AlternateContent xmlns:mc="http://schemas.openxmlformats.org/markup-compatibility/2006">
      <mc:Choice Requires="x14">
        <control shapeId="1025" r:id="rId4" name="ComboBox1">
          <controlPr defaultSize="0" autoLine="0" linkedCell="C4" listFillRange="Blad2!B11:B300" r:id="rId5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3</xdr:col>
                <xdr:colOff>285750</xdr:colOff>
                <xdr:row>4</xdr:row>
                <xdr:rowOff>63500</xdr:rowOff>
              </to>
            </anchor>
          </controlPr>
        </control>
      </mc:Choice>
      <mc:Fallback>
        <control shapeId="1025" r:id="rId4" name="Combo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AB300"/>
  <sheetViews>
    <sheetView topLeftCell="A206" zoomScaleNormal="100" workbookViewId="0">
      <selection activeCell="A216" sqref="A216"/>
    </sheetView>
  </sheetViews>
  <sheetFormatPr defaultRowHeight="12.5"/>
  <cols>
    <col min="1" max="1" width="5.7265625" customWidth="1"/>
    <col min="2" max="2" width="14.7265625" style="43" bestFit="1" customWidth="1"/>
    <col min="3" max="3" width="14.81640625" style="24" bestFit="1" customWidth="1"/>
    <col min="4" max="4" width="14" style="24" bestFit="1" customWidth="1"/>
    <col min="5" max="6" width="13.81640625" style="24" bestFit="1" customWidth="1"/>
    <col min="7" max="7" width="13.1796875" style="24" bestFit="1" customWidth="1"/>
    <col min="8" max="8" width="15.1796875" style="24" bestFit="1" customWidth="1"/>
    <col min="9" max="9" width="13.81640625" style="24" bestFit="1" customWidth="1"/>
    <col min="10" max="10" width="10.1796875" style="24" bestFit="1" customWidth="1"/>
    <col min="11" max="11" width="11.1796875" style="24" bestFit="1" customWidth="1"/>
    <col min="12" max="13" width="15.453125" style="24" bestFit="1" customWidth="1"/>
    <col min="14" max="14" width="11.54296875" style="24" bestFit="1" customWidth="1"/>
    <col min="15" max="16" width="12.7265625" style="24" bestFit="1" customWidth="1"/>
    <col min="17" max="17" width="15.1796875" style="24" bestFit="1" customWidth="1"/>
    <col min="18" max="18" width="9.1796875" style="24" bestFit="1" customWidth="1"/>
    <col min="19" max="19" width="10.1796875" style="24" bestFit="1" customWidth="1"/>
    <col min="20" max="21" width="13.81640625" style="24" bestFit="1" customWidth="1"/>
    <col min="22" max="23" width="12.7265625" style="24" bestFit="1" customWidth="1"/>
    <col min="24" max="26" width="12.7265625" style="24" customWidth="1"/>
    <col min="27" max="27" width="13.81640625" style="24" bestFit="1" customWidth="1"/>
    <col min="28" max="28" width="15.7265625" style="24" bestFit="1" customWidth="1"/>
  </cols>
  <sheetData>
    <row r="1" spans="1:28" ht="15.5">
      <c r="A1" s="37" t="s">
        <v>673</v>
      </c>
    </row>
    <row r="2" spans="1:28">
      <c r="A2" s="35"/>
      <c r="B2" s="36" t="s">
        <v>578</v>
      </c>
      <c r="C2" s="31" t="s">
        <v>581</v>
      </c>
      <c r="D2" s="31" t="s">
        <v>582</v>
      </c>
      <c r="E2" s="31" t="s">
        <v>583</v>
      </c>
      <c r="F2" s="31" t="s">
        <v>584</v>
      </c>
      <c r="G2" s="31" t="s">
        <v>582</v>
      </c>
      <c r="H2" s="31" t="s">
        <v>582</v>
      </c>
      <c r="I2" s="31" t="s">
        <v>584</v>
      </c>
      <c r="J2" s="31" t="s">
        <v>585</v>
      </c>
      <c r="K2" s="31" t="s">
        <v>583</v>
      </c>
      <c r="L2" s="31" t="s">
        <v>586</v>
      </c>
      <c r="M2" s="31" t="s">
        <v>586</v>
      </c>
      <c r="N2" s="31" t="s">
        <v>587</v>
      </c>
      <c r="O2" s="31" t="s">
        <v>588</v>
      </c>
      <c r="P2" s="31" t="s">
        <v>589</v>
      </c>
      <c r="Q2" s="31" t="s">
        <v>590</v>
      </c>
      <c r="R2" s="31" t="s">
        <v>591</v>
      </c>
      <c r="S2" s="31" t="s">
        <v>591</v>
      </c>
      <c r="T2" s="31" t="s">
        <v>591</v>
      </c>
      <c r="U2" s="31" t="s">
        <v>591</v>
      </c>
      <c r="V2" s="31" t="s">
        <v>591</v>
      </c>
      <c r="W2" s="31" t="s">
        <v>591</v>
      </c>
      <c r="X2" s="31" t="s">
        <v>591</v>
      </c>
      <c r="Y2" s="31" t="s">
        <v>591</v>
      </c>
      <c r="Z2" s="31" t="s">
        <v>591</v>
      </c>
      <c r="AA2" s="31" t="s">
        <v>591</v>
      </c>
      <c r="AB2" s="31" t="s">
        <v>592</v>
      </c>
    </row>
    <row r="3" spans="1:28" ht="13">
      <c r="B3" s="21"/>
      <c r="C3" s="32" t="s">
        <v>593</v>
      </c>
      <c r="D3" s="32" t="s">
        <v>594</v>
      </c>
      <c r="E3" s="32" t="s">
        <v>595</v>
      </c>
      <c r="F3" s="32" t="s">
        <v>596</v>
      </c>
      <c r="G3" s="32" t="s">
        <v>597</v>
      </c>
      <c r="H3" s="32" t="s">
        <v>598</v>
      </c>
      <c r="I3" s="32" t="s">
        <v>599</v>
      </c>
      <c r="J3" s="32" t="s">
        <v>600</v>
      </c>
      <c r="K3" s="32" t="s">
        <v>600</v>
      </c>
      <c r="L3" s="32" t="s">
        <v>601</v>
      </c>
      <c r="M3" s="32" t="s">
        <v>601</v>
      </c>
      <c r="N3" s="32" t="s">
        <v>602</v>
      </c>
      <c r="O3" s="32" t="s">
        <v>603</v>
      </c>
      <c r="P3" s="32" t="s">
        <v>604</v>
      </c>
      <c r="Q3" s="32" t="s">
        <v>605</v>
      </c>
      <c r="R3" s="32" t="s">
        <v>606</v>
      </c>
      <c r="S3" s="32" t="s">
        <v>606</v>
      </c>
      <c r="T3" s="32" t="s">
        <v>606</v>
      </c>
      <c r="U3" s="32" t="s">
        <v>606</v>
      </c>
      <c r="V3" s="32" t="s">
        <v>606</v>
      </c>
      <c r="W3" s="32" t="s">
        <v>606</v>
      </c>
      <c r="X3" s="32" t="s">
        <v>606</v>
      </c>
      <c r="Y3" s="32" t="s">
        <v>606</v>
      </c>
      <c r="Z3" s="32" t="s">
        <v>606</v>
      </c>
      <c r="AA3" s="32" t="s">
        <v>607</v>
      </c>
      <c r="AB3" s="32" t="s">
        <v>608</v>
      </c>
    </row>
    <row r="4" spans="1:28" ht="13">
      <c r="B4" s="21"/>
      <c r="C4" s="32" t="s">
        <v>609</v>
      </c>
      <c r="D4" s="32" t="s">
        <v>610</v>
      </c>
      <c r="E4" s="32" t="s">
        <v>611</v>
      </c>
      <c r="F4" s="32" t="s">
        <v>609</v>
      </c>
      <c r="G4" s="32" t="s">
        <v>612</v>
      </c>
      <c r="H4" s="32" t="s">
        <v>613</v>
      </c>
      <c r="I4" s="32" t="s">
        <v>614</v>
      </c>
      <c r="J4" s="32" t="s">
        <v>611</v>
      </c>
      <c r="K4" s="32" t="s">
        <v>602</v>
      </c>
      <c r="L4" s="32" t="s">
        <v>615</v>
      </c>
      <c r="M4" s="32" t="s">
        <v>616</v>
      </c>
      <c r="N4" s="32"/>
      <c r="O4" s="32" t="s">
        <v>617</v>
      </c>
      <c r="P4" s="32" t="s">
        <v>618</v>
      </c>
      <c r="Q4" s="32" t="s">
        <v>619</v>
      </c>
      <c r="R4" s="32" t="s">
        <v>620</v>
      </c>
      <c r="S4" s="32" t="s">
        <v>621</v>
      </c>
      <c r="T4" s="32" t="s">
        <v>622</v>
      </c>
      <c r="U4" s="32" t="s">
        <v>623</v>
      </c>
      <c r="V4" s="32" t="s">
        <v>624</v>
      </c>
      <c r="W4" s="32" t="s">
        <v>625</v>
      </c>
      <c r="X4" s="32" t="s">
        <v>671</v>
      </c>
      <c r="Y4" s="32" t="s">
        <v>681</v>
      </c>
      <c r="Z4" s="32" t="s">
        <v>683</v>
      </c>
      <c r="AA4" s="32" t="s">
        <v>626</v>
      </c>
      <c r="AB4" s="32" t="s">
        <v>627</v>
      </c>
    </row>
    <row r="5" spans="1:28">
      <c r="B5" s="21"/>
      <c r="C5" s="32"/>
      <c r="D5" s="32" t="s">
        <v>628</v>
      </c>
      <c r="E5" s="32"/>
      <c r="F5" s="32"/>
      <c r="G5" s="32" t="s">
        <v>629</v>
      </c>
      <c r="H5" s="32" t="s">
        <v>630</v>
      </c>
      <c r="I5" s="32"/>
      <c r="J5" s="32"/>
      <c r="K5" s="32"/>
      <c r="L5" s="32"/>
      <c r="M5" s="32" t="s">
        <v>631</v>
      </c>
      <c r="N5" s="32"/>
      <c r="O5" s="32"/>
      <c r="P5" s="32"/>
      <c r="Q5" s="32"/>
      <c r="R5" s="32" t="s">
        <v>632</v>
      </c>
      <c r="S5" s="32" t="s">
        <v>609</v>
      </c>
      <c r="T5" s="32" t="s">
        <v>633</v>
      </c>
      <c r="U5" s="32" t="s">
        <v>634</v>
      </c>
      <c r="V5" s="32" t="s">
        <v>635</v>
      </c>
      <c r="W5" s="32" t="s">
        <v>636</v>
      </c>
      <c r="X5" s="32" t="s">
        <v>670</v>
      </c>
      <c r="Y5" s="32" t="s">
        <v>682</v>
      </c>
      <c r="Z5" s="32" t="s">
        <v>684</v>
      </c>
      <c r="AA5" s="32"/>
      <c r="AB5" s="32" t="s">
        <v>619</v>
      </c>
    </row>
    <row r="6" spans="1:28">
      <c r="B6" s="21"/>
      <c r="C6" s="32"/>
      <c r="D6" s="32" t="s">
        <v>637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 t="s">
        <v>602</v>
      </c>
      <c r="U6" s="32"/>
      <c r="V6" s="32" t="s">
        <v>638</v>
      </c>
      <c r="W6" s="32" t="s">
        <v>631</v>
      </c>
      <c r="X6" s="32"/>
      <c r="Y6" s="32"/>
      <c r="Z6" s="32" t="s">
        <v>685</v>
      </c>
      <c r="AA6" s="32"/>
      <c r="AB6" s="32"/>
    </row>
    <row r="7" spans="1:28">
      <c r="B7" s="21"/>
      <c r="C7" s="33"/>
      <c r="D7" s="26"/>
      <c r="E7" s="34"/>
      <c r="F7" s="34"/>
      <c r="G7" s="34"/>
      <c r="H7" s="34"/>
      <c r="I7" s="34"/>
      <c r="J7" s="34"/>
      <c r="K7" s="34"/>
      <c r="L7" s="34"/>
      <c r="M7" s="34"/>
      <c r="N7" s="34"/>
      <c r="O7" s="33"/>
      <c r="P7" s="26"/>
      <c r="Q7" s="26"/>
      <c r="R7" s="26"/>
      <c r="S7" s="33"/>
      <c r="T7" s="33"/>
      <c r="U7" s="33"/>
      <c r="V7" s="33"/>
      <c r="W7" s="33"/>
      <c r="X7" s="33"/>
      <c r="Y7" s="33"/>
      <c r="Z7" s="33"/>
      <c r="AA7" s="33"/>
      <c r="AB7" s="26"/>
    </row>
    <row r="8" spans="1:28">
      <c r="B8" s="21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>
      <c r="B9" s="21"/>
      <c r="D9" s="22"/>
      <c r="E9" s="22"/>
      <c r="G9" s="25"/>
      <c r="H9" s="25"/>
      <c r="I9" s="25"/>
      <c r="J9" s="25"/>
      <c r="K9" s="25"/>
      <c r="L9" s="25"/>
      <c r="M9" s="25"/>
      <c r="N9" s="25"/>
      <c r="O9" s="25"/>
      <c r="P9" s="27"/>
      <c r="Q9" s="27"/>
      <c r="R9" s="27"/>
      <c r="S9" s="25"/>
      <c r="T9" s="25"/>
      <c r="U9" s="22"/>
      <c r="V9" s="22"/>
      <c r="W9" s="22"/>
      <c r="X9" s="22"/>
      <c r="Y9" s="22"/>
      <c r="Z9" s="22"/>
      <c r="AA9" s="22"/>
      <c r="AB9" s="22"/>
    </row>
    <row r="10" spans="1:28" ht="13">
      <c r="A10" s="5"/>
      <c r="B10" s="23">
        <v>1</v>
      </c>
      <c r="C10" s="28">
        <v>2</v>
      </c>
      <c r="D10" s="28">
        <v>3</v>
      </c>
      <c r="E10" s="28">
        <v>4</v>
      </c>
      <c r="F10" s="28">
        <v>5</v>
      </c>
      <c r="G10" s="28">
        <v>6</v>
      </c>
      <c r="H10" s="28">
        <v>7</v>
      </c>
      <c r="I10" s="28">
        <v>8</v>
      </c>
      <c r="J10" s="28">
        <v>9</v>
      </c>
      <c r="K10" s="28">
        <v>10</v>
      </c>
      <c r="L10" s="28">
        <v>11</v>
      </c>
      <c r="M10" s="28">
        <v>12</v>
      </c>
      <c r="N10" s="28">
        <v>13</v>
      </c>
      <c r="O10" s="28">
        <v>14</v>
      </c>
      <c r="P10" s="28">
        <v>15</v>
      </c>
      <c r="Q10" s="28">
        <v>16</v>
      </c>
      <c r="R10" s="28">
        <v>17</v>
      </c>
      <c r="S10" s="28">
        <v>18</v>
      </c>
      <c r="T10" s="28">
        <v>19</v>
      </c>
      <c r="U10" s="28">
        <v>20</v>
      </c>
      <c r="V10" s="28">
        <v>21</v>
      </c>
      <c r="W10" s="28">
        <v>22</v>
      </c>
      <c r="X10" s="28">
        <v>23</v>
      </c>
      <c r="Y10" s="28">
        <v>24</v>
      </c>
      <c r="Z10" s="28">
        <v>25</v>
      </c>
      <c r="AA10" s="28">
        <v>26</v>
      </c>
      <c r="AB10" s="28">
        <v>27</v>
      </c>
    </row>
    <row r="11" spans="1:28">
      <c r="A11" t="s">
        <v>288</v>
      </c>
      <c r="B11" s="44" t="s">
        <v>289</v>
      </c>
      <c r="C11" s="42">
        <v>6699536800</v>
      </c>
      <c r="D11" s="42">
        <v>22442</v>
      </c>
      <c r="E11" s="42">
        <v>2234000870</v>
      </c>
      <c r="F11" s="42">
        <v>112948679</v>
      </c>
      <c r="G11" s="42">
        <v>3863</v>
      </c>
      <c r="H11" s="42">
        <v>776</v>
      </c>
      <c r="I11" s="42">
        <v>172199038</v>
      </c>
      <c r="J11" s="42">
        <v>1822038</v>
      </c>
      <c r="K11" s="42">
        <v>56532222</v>
      </c>
      <c r="L11" s="42">
        <v>389026000</v>
      </c>
      <c r="M11" s="42">
        <v>7849100</v>
      </c>
      <c r="N11" s="42">
        <v>16126116</v>
      </c>
      <c r="O11" s="42">
        <v>41753735</v>
      </c>
      <c r="P11" s="42">
        <v>29449601</v>
      </c>
      <c r="Q11" s="42">
        <v>3061707399</v>
      </c>
      <c r="R11" s="42">
        <v>1731901</v>
      </c>
      <c r="S11" s="42">
        <v>199538</v>
      </c>
      <c r="T11" s="42">
        <v>396798840</v>
      </c>
      <c r="U11" s="42">
        <v>373870098</v>
      </c>
      <c r="V11" s="42">
        <v>66810597</v>
      </c>
      <c r="W11" s="42">
        <v>36261025</v>
      </c>
      <c r="X11" s="42">
        <v>92282</v>
      </c>
      <c r="Y11" s="42">
        <v>4453371</v>
      </c>
      <c r="Z11" s="42">
        <v>1404588</v>
      </c>
      <c r="AA11" s="42">
        <v>881622240</v>
      </c>
      <c r="AB11" s="42">
        <v>2180085159</v>
      </c>
    </row>
    <row r="12" spans="1:28">
      <c r="A12" t="s">
        <v>342</v>
      </c>
      <c r="B12" s="44" t="s">
        <v>343</v>
      </c>
      <c r="C12" s="42">
        <v>8857140800</v>
      </c>
      <c r="D12" s="42">
        <v>30962</v>
      </c>
      <c r="E12" s="42">
        <v>2908097381</v>
      </c>
      <c r="F12" s="42">
        <v>184582402</v>
      </c>
      <c r="G12" s="42">
        <v>4837</v>
      </c>
      <c r="H12" s="42">
        <v>1213</v>
      </c>
      <c r="I12" s="42">
        <v>325828749</v>
      </c>
      <c r="J12" s="42">
        <v>3180413</v>
      </c>
      <c r="K12" s="42">
        <v>72763380</v>
      </c>
      <c r="L12" s="42">
        <v>476104800</v>
      </c>
      <c r="M12" s="42">
        <v>11643400</v>
      </c>
      <c r="N12" s="42">
        <v>21320276</v>
      </c>
      <c r="O12" s="42">
        <v>66977536</v>
      </c>
      <c r="P12" s="42">
        <v>46676260</v>
      </c>
      <c r="Q12" s="42">
        <v>4117174597</v>
      </c>
      <c r="R12" s="42">
        <v>2269362</v>
      </c>
      <c r="S12" s="42">
        <v>237282</v>
      </c>
      <c r="T12" s="42">
        <v>487671325</v>
      </c>
      <c r="U12" s="42">
        <v>460846255</v>
      </c>
      <c r="V12" s="42">
        <v>72562573</v>
      </c>
      <c r="W12" s="42">
        <v>62837381</v>
      </c>
      <c r="X12" s="42">
        <v>243097</v>
      </c>
      <c r="Y12" s="42">
        <v>4936997</v>
      </c>
      <c r="Z12" s="42">
        <v>2109147</v>
      </c>
      <c r="AA12" s="42">
        <v>1093713419</v>
      </c>
      <c r="AB12" s="42">
        <v>3023461178</v>
      </c>
    </row>
    <row r="13" spans="1:28">
      <c r="A13" t="s">
        <v>142</v>
      </c>
      <c r="B13" s="44" t="s">
        <v>143</v>
      </c>
      <c r="C13" s="42">
        <v>3795846200</v>
      </c>
      <c r="D13" s="42">
        <v>14795</v>
      </c>
      <c r="E13" s="42">
        <v>1268201802</v>
      </c>
      <c r="F13" s="42">
        <v>42932696</v>
      </c>
      <c r="G13" s="42">
        <v>1545</v>
      </c>
      <c r="H13" s="42">
        <v>294</v>
      </c>
      <c r="I13" s="42">
        <v>124266121</v>
      </c>
      <c r="J13" s="42">
        <v>621820</v>
      </c>
      <c r="K13" s="42">
        <v>36494098</v>
      </c>
      <c r="L13" s="42">
        <v>211272600</v>
      </c>
      <c r="M13" s="42">
        <v>7362800</v>
      </c>
      <c r="N13" s="42">
        <v>9140589</v>
      </c>
      <c r="O13" s="42">
        <v>31101759</v>
      </c>
      <c r="P13" s="42">
        <v>26882799</v>
      </c>
      <c r="Q13" s="42">
        <v>1758277084</v>
      </c>
      <c r="R13" s="42">
        <v>814282</v>
      </c>
      <c r="S13" s="42">
        <v>24631</v>
      </c>
      <c r="T13" s="42">
        <v>218596119</v>
      </c>
      <c r="U13" s="42">
        <v>218049473</v>
      </c>
      <c r="V13" s="42">
        <v>27843827</v>
      </c>
      <c r="W13" s="42">
        <v>23994942</v>
      </c>
      <c r="X13" s="42">
        <v>216417</v>
      </c>
      <c r="Y13" s="42">
        <v>2433203</v>
      </c>
      <c r="Z13" s="42">
        <v>976166</v>
      </c>
      <c r="AA13" s="42">
        <v>492949060</v>
      </c>
      <c r="AB13" s="42">
        <v>1265328024</v>
      </c>
    </row>
    <row r="14" spans="1:28">
      <c r="A14" t="s">
        <v>110</v>
      </c>
      <c r="B14" s="44" t="s">
        <v>111</v>
      </c>
      <c r="C14" s="42">
        <v>1345091100</v>
      </c>
      <c r="D14" s="42">
        <v>5219</v>
      </c>
      <c r="E14" s="42">
        <v>448556065</v>
      </c>
      <c r="F14" s="42">
        <v>14203434</v>
      </c>
      <c r="G14" s="42">
        <v>523</v>
      </c>
      <c r="H14" s="42">
        <v>97</v>
      </c>
      <c r="I14" s="42">
        <v>34078688</v>
      </c>
      <c r="J14" s="42">
        <v>217890</v>
      </c>
      <c r="K14" s="42">
        <v>11002575</v>
      </c>
      <c r="L14" s="42">
        <v>75342300</v>
      </c>
      <c r="M14" s="42">
        <v>3685600</v>
      </c>
      <c r="N14" s="42">
        <v>3240929</v>
      </c>
      <c r="O14" s="42">
        <v>13391042</v>
      </c>
      <c r="P14" s="42">
        <v>12949903</v>
      </c>
      <c r="Q14" s="42">
        <v>616668426</v>
      </c>
      <c r="R14" s="42">
        <v>125563</v>
      </c>
      <c r="S14" s="42">
        <v>11243</v>
      </c>
      <c r="T14" s="42">
        <v>79015320</v>
      </c>
      <c r="U14" s="42">
        <v>78969391</v>
      </c>
      <c r="V14" s="42">
        <v>10615571</v>
      </c>
      <c r="W14" s="42">
        <v>7134268</v>
      </c>
      <c r="X14" s="42">
        <v>133100</v>
      </c>
      <c r="Y14" s="42">
        <v>842366</v>
      </c>
      <c r="Z14" s="42">
        <v>417934</v>
      </c>
      <c r="AA14" s="42">
        <v>177264756</v>
      </c>
      <c r="AB14" s="42">
        <v>439403670</v>
      </c>
    </row>
    <row r="15" spans="1:28">
      <c r="A15" t="s">
        <v>439</v>
      </c>
      <c r="B15" s="44" t="s">
        <v>440</v>
      </c>
      <c r="C15" s="42">
        <v>2760108000</v>
      </c>
      <c r="D15" s="42">
        <v>10797</v>
      </c>
      <c r="E15" s="42">
        <v>918702882</v>
      </c>
      <c r="F15" s="42">
        <v>36921873</v>
      </c>
      <c r="G15" s="42">
        <v>1260</v>
      </c>
      <c r="H15" s="42">
        <v>215</v>
      </c>
      <c r="I15" s="42">
        <v>67432341</v>
      </c>
      <c r="J15" s="42">
        <v>613934</v>
      </c>
      <c r="K15" s="42">
        <v>21815262</v>
      </c>
      <c r="L15" s="42">
        <v>148294100</v>
      </c>
      <c r="M15" s="42">
        <v>4043100</v>
      </c>
      <c r="N15" s="42">
        <v>6651594</v>
      </c>
      <c r="O15" s="42">
        <v>25751163</v>
      </c>
      <c r="P15" s="42">
        <v>13800858</v>
      </c>
      <c r="Q15" s="42">
        <v>1244027107</v>
      </c>
      <c r="R15" s="42">
        <v>738585</v>
      </c>
      <c r="S15" s="42">
        <v>25197</v>
      </c>
      <c r="T15" s="42">
        <v>152304826</v>
      </c>
      <c r="U15" s="42">
        <v>149095712</v>
      </c>
      <c r="V15" s="42">
        <v>19041625</v>
      </c>
      <c r="W15" s="42">
        <v>15066680</v>
      </c>
      <c r="X15" s="42">
        <v>103085</v>
      </c>
      <c r="Y15" s="42">
        <v>1823878</v>
      </c>
      <c r="Z15" s="42">
        <v>684827</v>
      </c>
      <c r="AA15" s="42">
        <v>338884415</v>
      </c>
      <c r="AB15" s="42">
        <v>905142692</v>
      </c>
    </row>
    <row r="16" spans="1:28">
      <c r="A16" t="s">
        <v>552</v>
      </c>
      <c r="B16" s="44" t="s">
        <v>553</v>
      </c>
      <c r="C16" s="42">
        <v>569672400</v>
      </c>
      <c r="D16" s="42">
        <v>2329</v>
      </c>
      <c r="E16" s="42">
        <v>198406818</v>
      </c>
      <c r="F16" s="42">
        <v>5453655</v>
      </c>
      <c r="G16" s="42">
        <v>234</v>
      </c>
      <c r="H16" s="42">
        <v>27</v>
      </c>
      <c r="I16" s="42">
        <v>12736262</v>
      </c>
      <c r="J16" s="42">
        <v>221332</v>
      </c>
      <c r="K16" s="42">
        <v>3879108</v>
      </c>
      <c r="L16" s="42">
        <v>31438300</v>
      </c>
      <c r="M16" s="42">
        <v>1122600</v>
      </c>
      <c r="N16" s="42">
        <v>1369303</v>
      </c>
      <c r="O16" s="42">
        <v>5039859</v>
      </c>
      <c r="P16" s="42">
        <v>3256468</v>
      </c>
      <c r="Q16" s="42">
        <v>262923705</v>
      </c>
      <c r="R16" s="42">
        <v>33386</v>
      </c>
      <c r="S16" s="42">
        <v>14000</v>
      </c>
      <c r="T16" s="42">
        <v>32553593</v>
      </c>
      <c r="U16" s="42">
        <v>34074653</v>
      </c>
      <c r="V16" s="42">
        <v>3307327</v>
      </c>
      <c r="W16" s="42">
        <v>2532796</v>
      </c>
      <c r="X16" s="42">
        <v>2116</v>
      </c>
      <c r="Y16" s="42">
        <v>415235</v>
      </c>
      <c r="Z16" s="42">
        <v>166024</v>
      </c>
      <c r="AA16" s="42">
        <v>73099130</v>
      </c>
      <c r="AB16" s="42">
        <v>189824575</v>
      </c>
    </row>
    <row r="17" spans="1:28">
      <c r="A17" t="s">
        <v>550</v>
      </c>
      <c r="B17" s="44" t="s">
        <v>551</v>
      </c>
      <c r="C17" s="42">
        <v>1297254900</v>
      </c>
      <c r="D17" s="42">
        <v>5171</v>
      </c>
      <c r="E17" s="42">
        <v>442734990</v>
      </c>
      <c r="F17" s="42">
        <v>11757541</v>
      </c>
      <c r="G17" s="42">
        <v>519</v>
      </c>
      <c r="H17" s="42">
        <v>68</v>
      </c>
      <c r="I17" s="42">
        <v>18367644</v>
      </c>
      <c r="J17" s="42">
        <v>211292</v>
      </c>
      <c r="K17" s="42">
        <v>7083035</v>
      </c>
      <c r="L17" s="42">
        <v>71608600</v>
      </c>
      <c r="M17" s="42">
        <v>1478000</v>
      </c>
      <c r="N17" s="42">
        <v>3126013</v>
      </c>
      <c r="O17" s="42">
        <v>12687891</v>
      </c>
      <c r="P17" s="42">
        <v>4461875</v>
      </c>
      <c r="Q17" s="42">
        <v>573516881</v>
      </c>
      <c r="R17" s="42">
        <v>33024</v>
      </c>
      <c r="S17" s="42">
        <v>2860</v>
      </c>
      <c r="T17" s="42">
        <v>73070228</v>
      </c>
      <c r="U17" s="42">
        <v>74272597</v>
      </c>
      <c r="V17" s="42">
        <v>8083792</v>
      </c>
      <c r="W17" s="42">
        <v>5342956</v>
      </c>
      <c r="X17" s="42">
        <v>0</v>
      </c>
      <c r="Y17" s="42">
        <v>1065372</v>
      </c>
      <c r="Z17" s="42">
        <v>456753</v>
      </c>
      <c r="AA17" s="42">
        <v>162327582</v>
      </c>
      <c r="AB17" s="42">
        <v>411189299</v>
      </c>
    </row>
    <row r="18" spans="1:28">
      <c r="A18" t="s">
        <v>392</v>
      </c>
      <c r="B18" s="44" t="s">
        <v>393</v>
      </c>
      <c r="C18" s="42">
        <v>4983999600</v>
      </c>
      <c r="D18" s="42">
        <v>20110</v>
      </c>
      <c r="E18" s="42">
        <v>1627755897</v>
      </c>
      <c r="F18" s="42">
        <v>56309638</v>
      </c>
      <c r="G18" s="42">
        <v>1834</v>
      </c>
      <c r="H18" s="42">
        <v>339</v>
      </c>
      <c r="I18" s="42">
        <v>115017573</v>
      </c>
      <c r="J18" s="42">
        <v>2254552</v>
      </c>
      <c r="K18" s="42">
        <v>45870003</v>
      </c>
      <c r="L18" s="42">
        <v>269946400</v>
      </c>
      <c r="M18" s="42">
        <v>7093400</v>
      </c>
      <c r="N18" s="42">
        <v>12000606</v>
      </c>
      <c r="O18" s="42">
        <v>47158862</v>
      </c>
      <c r="P18" s="42">
        <v>25960352</v>
      </c>
      <c r="Q18" s="42">
        <v>2209367283</v>
      </c>
      <c r="R18" s="42">
        <v>1253379</v>
      </c>
      <c r="S18" s="42">
        <v>57834</v>
      </c>
      <c r="T18" s="42">
        <v>276975426</v>
      </c>
      <c r="U18" s="42">
        <v>273648757</v>
      </c>
      <c r="V18" s="42">
        <v>38791527</v>
      </c>
      <c r="W18" s="42">
        <v>23786053</v>
      </c>
      <c r="X18" s="42">
        <v>125290</v>
      </c>
      <c r="Y18" s="42">
        <v>3730520</v>
      </c>
      <c r="Z18" s="42">
        <v>1746642</v>
      </c>
      <c r="AA18" s="42">
        <v>620115428</v>
      </c>
      <c r="AB18" s="42">
        <v>1589251855</v>
      </c>
    </row>
    <row r="19" spans="1:28">
      <c r="A19" t="s">
        <v>412</v>
      </c>
      <c r="B19" s="44" t="s">
        <v>413</v>
      </c>
      <c r="C19" s="42">
        <v>2331947300</v>
      </c>
      <c r="D19" s="42">
        <v>8998</v>
      </c>
      <c r="E19" s="42">
        <v>781117252</v>
      </c>
      <c r="F19" s="42">
        <v>31196511</v>
      </c>
      <c r="G19" s="42">
        <v>1115</v>
      </c>
      <c r="H19" s="42">
        <v>188</v>
      </c>
      <c r="I19" s="42">
        <v>74214174</v>
      </c>
      <c r="J19" s="42">
        <v>1030350</v>
      </c>
      <c r="K19" s="42">
        <v>20497546</v>
      </c>
      <c r="L19" s="42">
        <v>121817500</v>
      </c>
      <c r="M19" s="42">
        <v>4487600</v>
      </c>
      <c r="N19" s="42">
        <v>5610200</v>
      </c>
      <c r="O19" s="42">
        <v>20536481</v>
      </c>
      <c r="P19" s="42">
        <v>16292818</v>
      </c>
      <c r="Q19" s="42">
        <v>1076800432</v>
      </c>
      <c r="R19" s="42">
        <v>565919</v>
      </c>
      <c r="S19" s="42">
        <v>3435</v>
      </c>
      <c r="T19" s="42">
        <v>126279923</v>
      </c>
      <c r="U19" s="42">
        <v>124893028</v>
      </c>
      <c r="V19" s="42">
        <v>17283840</v>
      </c>
      <c r="W19" s="42">
        <v>12356305</v>
      </c>
      <c r="X19" s="42">
        <v>164788</v>
      </c>
      <c r="Y19" s="42">
        <v>1579375</v>
      </c>
      <c r="Z19" s="42">
        <v>613139</v>
      </c>
      <c r="AA19" s="42">
        <v>283739752</v>
      </c>
      <c r="AB19" s="42">
        <v>793060680</v>
      </c>
    </row>
    <row r="20" spans="1:28">
      <c r="A20" t="s">
        <v>466</v>
      </c>
      <c r="B20" s="44" t="s">
        <v>467</v>
      </c>
      <c r="C20" s="42">
        <v>4610432800</v>
      </c>
      <c r="D20" s="42">
        <v>17729</v>
      </c>
      <c r="E20" s="42">
        <v>1549046638</v>
      </c>
      <c r="F20" s="42">
        <v>61712858</v>
      </c>
      <c r="G20" s="42">
        <v>2203</v>
      </c>
      <c r="H20" s="42">
        <v>365</v>
      </c>
      <c r="I20" s="42">
        <v>90866629</v>
      </c>
      <c r="J20" s="42">
        <v>769013</v>
      </c>
      <c r="K20" s="42">
        <v>34956385</v>
      </c>
      <c r="L20" s="42">
        <v>248831700</v>
      </c>
      <c r="M20" s="42">
        <v>5909100</v>
      </c>
      <c r="N20" s="42">
        <v>11112947</v>
      </c>
      <c r="O20" s="42">
        <v>36783992</v>
      </c>
      <c r="P20" s="42">
        <v>21181116</v>
      </c>
      <c r="Q20" s="42">
        <v>2061170378</v>
      </c>
      <c r="R20" s="42">
        <v>653289</v>
      </c>
      <c r="S20" s="42">
        <v>81828</v>
      </c>
      <c r="T20" s="42">
        <v>254661654</v>
      </c>
      <c r="U20" s="42">
        <v>249234111</v>
      </c>
      <c r="V20" s="42">
        <v>34419161</v>
      </c>
      <c r="W20" s="42">
        <v>22302746</v>
      </c>
      <c r="X20" s="42">
        <v>127599</v>
      </c>
      <c r="Y20" s="42">
        <v>3345587</v>
      </c>
      <c r="Z20" s="42">
        <v>1399030</v>
      </c>
      <c r="AA20" s="42">
        <v>566225005</v>
      </c>
      <c r="AB20" s="42">
        <v>1494945373</v>
      </c>
    </row>
    <row r="21" spans="1:28">
      <c r="A21" t="s">
        <v>306</v>
      </c>
      <c r="B21" s="44" t="s">
        <v>307</v>
      </c>
      <c r="C21" s="42">
        <v>1758854700</v>
      </c>
      <c r="D21" s="42">
        <v>7505</v>
      </c>
      <c r="E21" s="42">
        <v>603896321</v>
      </c>
      <c r="F21" s="42">
        <v>15256678</v>
      </c>
      <c r="G21" s="42">
        <v>650</v>
      </c>
      <c r="H21" s="42">
        <v>100</v>
      </c>
      <c r="I21" s="42">
        <v>38419892</v>
      </c>
      <c r="J21" s="42">
        <v>453185</v>
      </c>
      <c r="K21" s="42">
        <v>16052280</v>
      </c>
      <c r="L21" s="42">
        <v>92500500</v>
      </c>
      <c r="M21" s="42">
        <v>3956200</v>
      </c>
      <c r="N21" s="42">
        <v>4233462</v>
      </c>
      <c r="O21" s="42">
        <v>18348575</v>
      </c>
      <c r="P21" s="42">
        <v>15721751</v>
      </c>
      <c r="Q21" s="42">
        <v>808838844</v>
      </c>
      <c r="R21" s="42">
        <v>260239</v>
      </c>
      <c r="S21" s="42">
        <v>65150</v>
      </c>
      <c r="T21" s="42">
        <v>96402891</v>
      </c>
      <c r="U21" s="42">
        <v>100490471</v>
      </c>
      <c r="V21" s="42">
        <v>13715478</v>
      </c>
      <c r="W21" s="42">
        <v>9647129</v>
      </c>
      <c r="X21" s="42">
        <v>97899</v>
      </c>
      <c r="Y21" s="42">
        <v>1228455</v>
      </c>
      <c r="Z21" s="42">
        <v>480250</v>
      </c>
      <c r="AA21" s="42">
        <v>222387962</v>
      </c>
      <c r="AB21" s="42">
        <v>586450882</v>
      </c>
    </row>
    <row r="22" spans="1:28">
      <c r="A22" t="s">
        <v>514</v>
      </c>
      <c r="B22" s="44" t="s">
        <v>515</v>
      </c>
      <c r="C22" s="42">
        <v>1261494300</v>
      </c>
      <c r="D22" s="42">
        <v>5626</v>
      </c>
      <c r="E22" s="42">
        <v>425205539</v>
      </c>
      <c r="F22" s="42">
        <v>9359661</v>
      </c>
      <c r="G22" s="42">
        <v>390</v>
      </c>
      <c r="H22" s="42">
        <v>55</v>
      </c>
      <c r="I22" s="42">
        <v>29562637</v>
      </c>
      <c r="J22" s="42">
        <v>401171</v>
      </c>
      <c r="K22" s="42">
        <v>10306306</v>
      </c>
      <c r="L22" s="42">
        <v>67363500</v>
      </c>
      <c r="M22" s="42">
        <v>3895000</v>
      </c>
      <c r="N22" s="42">
        <v>3031856</v>
      </c>
      <c r="O22" s="42">
        <v>14758037</v>
      </c>
      <c r="P22" s="42">
        <v>11575241</v>
      </c>
      <c r="Q22" s="42">
        <v>575458948</v>
      </c>
      <c r="R22" s="42">
        <v>123662</v>
      </c>
      <c r="S22" s="42">
        <v>14178</v>
      </c>
      <c r="T22" s="42">
        <v>71246328</v>
      </c>
      <c r="U22" s="42">
        <v>73934116</v>
      </c>
      <c r="V22" s="42">
        <v>10478695</v>
      </c>
      <c r="W22" s="42">
        <v>5431344</v>
      </c>
      <c r="X22" s="42">
        <v>211959</v>
      </c>
      <c r="Y22" s="42">
        <v>815340</v>
      </c>
      <c r="Z22" s="42">
        <v>380599</v>
      </c>
      <c r="AA22" s="42">
        <v>162636221</v>
      </c>
      <c r="AB22" s="42">
        <v>412822727</v>
      </c>
    </row>
    <row r="23" spans="1:28">
      <c r="A23" t="s">
        <v>522</v>
      </c>
      <c r="B23" s="44" t="s">
        <v>523</v>
      </c>
      <c r="C23" s="42">
        <v>428401700</v>
      </c>
      <c r="D23" s="42">
        <v>1945</v>
      </c>
      <c r="E23" s="42">
        <v>147574188</v>
      </c>
      <c r="F23" s="42">
        <v>2749261</v>
      </c>
      <c r="G23" s="42">
        <v>123</v>
      </c>
      <c r="H23" s="42">
        <v>14</v>
      </c>
      <c r="I23" s="42">
        <v>12492545</v>
      </c>
      <c r="J23" s="42">
        <v>100906</v>
      </c>
      <c r="K23" s="42">
        <v>1989168</v>
      </c>
      <c r="L23" s="42">
        <v>22407900</v>
      </c>
      <c r="M23" s="42">
        <v>1298100</v>
      </c>
      <c r="N23" s="42">
        <v>1031773</v>
      </c>
      <c r="O23" s="42">
        <v>3574965</v>
      </c>
      <c r="P23" s="42">
        <v>3839974</v>
      </c>
      <c r="Q23" s="42">
        <v>197058780</v>
      </c>
      <c r="R23" s="42">
        <v>1458</v>
      </c>
      <c r="S23" s="42">
        <v>0</v>
      </c>
      <c r="T23" s="42">
        <v>23701740</v>
      </c>
      <c r="U23" s="42">
        <v>25177413</v>
      </c>
      <c r="V23" s="42">
        <v>2663671</v>
      </c>
      <c r="W23" s="42">
        <v>2304338</v>
      </c>
      <c r="X23" s="42">
        <v>2834</v>
      </c>
      <c r="Y23" s="42">
        <v>303864</v>
      </c>
      <c r="Z23" s="42">
        <v>139585</v>
      </c>
      <c r="AA23" s="42">
        <v>54294903</v>
      </c>
      <c r="AB23" s="42">
        <v>142763877</v>
      </c>
    </row>
    <row r="24" spans="1:28">
      <c r="A24" t="s">
        <v>200</v>
      </c>
      <c r="B24" s="44" t="s">
        <v>201</v>
      </c>
      <c r="C24" s="42">
        <v>2801364300</v>
      </c>
      <c r="D24" s="42">
        <v>11415</v>
      </c>
      <c r="E24" s="42">
        <v>887063087</v>
      </c>
      <c r="F24" s="42">
        <v>27388607</v>
      </c>
      <c r="G24" s="42">
        <v>1064</v>
      </c>
      <c r="H24" s="42">
        <v>173</v>
      </c>
      <c r="I24" s="42">
        <v>53230953</v>
      </c>
      <c r="J24" s="42">
        <v>537759</v>
      </c>
      <c r="K24" s="42">
        <v>26232445</v>
      </c>
      <c r="L24" s="42">
        <v>164077200</v>
      </c>
      <c r="M24" s="42">
        <v>4523100</v>
      </c>
      <c r="N24" s="42">
        <v>6648859</v>
      </c>
      <c r="O24" s="42">
        <v>17970778</v>
      </c>
      <c r="P24" s="42">
        <v>16442148</v>
      </c>
      <c r="Q24" s="42">
        <v>1204114936</v>
      </c>
      <c r="R24" s="42">
        <v>692890</v>
      </c>
      <c r="S24" s="42">
        <v>149710</v>
      </c>
      <c r="T24" s="42">
        <v>168546496</v>
      </c>
      <c r="U24" s="42">
        <v>158601639</v>
      </c>
      <c r="V24" s="42">
        <v>32171717</v>
      </c>
      <c r="W24" s="42">
        <v>12705845</v>
      </c>
      <c r="X24" s="42">
        <v>69329</v>
      </c>
      <c r="Y24" s="42">
        <v>2206905</v>
      </c>
      <c r="Z24" s="42">
        <v>914563</v>
      </c>
      <c r="AA24" s="42">
        <v>376059094</v>
      </c>
      <c r="AB24" s="42">
        <v>828055842</v>
      </c>
    </row>
    <row r="25" spans="1:28">
      <c r="A25" t="s">
        <v>572</v>
      </c>
      <c r="B25" s="44" t="s">
        <v>573</v>
      </c>
      <c r="C25" s="42">
        <v>6027864400</v>
      </c>
      <c r="D25" s="42">
        <v>22510</v>
      </c>
      <c r="E25" s="42">
        <v>2045759175</v>
      </c>
      <c r="F25" s="42">
        <v>78146545</v>
      </c>
      <c r="G25" s="42">
        <v>2856</v>
      </c>
      <c r="H25" s="42">
        <v>492</v>
      </c>
      <c r="I25" s="42">
        <v>91580433</v>
      </c>
      <c r="J25" s="42">
        <v>1122184</v>
      </c>
      <c r="K25" s="42">
        <v>44589057</v>
      </c>
      <c r="L25" s="42">
        <v>330418300</v>
      </c>
      <c r="M25" s="42">
        <v>4618100</v>
      </c>
      <c r="N25" s="42">
        <v>14499640</v>
      </c>
      <c r="O25" s="42">
        <v>42943193</v>
      </c>
      <c r="P25" s="42">
        <v>17610663</v>
      </c>
      <c r="Q25" s="42">
        <v>2671287290</v>
      </c>
      <c r="R25" s="42">
        <v>993549</v>
      </c>
      <c r="S25" s="42">
        <v>39653</v>
      </c>
      <c r="T25" s="42">
        <v>334977635</v>
      </c>
      <c r="U25" s="42">
        <v>334832948</v>
      </c>
      <c r="V25" s="42">
        <v>47661317</v>
      </c>
      <c r="W25" s="42">
        <v>27707885</v>
      </c>
      <c r="X25" s="42">
        <v>12771</v>
      </c>
      <c r="Y25" s="42">
        <v>4483225</v>
      </c>
      <c r="Z25" s="42">
        <v>1915692</v>
      </c>
      <c r="AA25" s="42">
        <v>752624675</v>
      </c>
      <c r="AB25" s="42">
        <v>1918662615</v>
      </c>
    </row>
    <row r="26" spans="1:28">
      <c r="A26" t="s">
        <v>294</v>
      </c>
      <c r="B26" s="44" t="s">
        <v>295</v>
      </c>
      <c r="C26" s="42">
        <v>2083191700</v>
      </c>
      <c r="D26" s="42">
        <v>6946</v>
      </c>
      <c r="E26" s="42">
        <v>688835561</v>
      </c>
      <c r="F26" s="42">
        <v>43095122</v>
      </c>
      <c r="G26" s="42">
        <v>1201</v>
      </c>
      <c r="H26" s="42">
        <v>281</v>
      </c>
      <c r="I26" s="42">
        <v>66401855</v>
      </c>
      <c r="J26" s="42">
        <v>661574</v>
      </c>
      <c r="K26" s="42">
        <v>20324978</v>
      </c>
      <c r="L26" s="42">
        <v>114081400</v>
      </c>
      <c r="M26" s="42">
        <v>3381400</v>
      </c>
      <c r="N26" s="42">
        <v>5020279</v>
      </c>
      <c r="O26" s="42">
        <v>16797788</v>
      </c>
      <c r="P26" s="42">
        <v>12419704</v>
      </c>
      <c r="Q26" s="42">
        <v>971019661</v>
      </c>
      <c r="R26" s="42">
        <v>595706</v>
      </c>
      <c r="S26" s="42">
        <v>67162</v>
      </c>
      <c r="T26" s="42">
        <v>117445078</v>
      </c>
      <c r="U26" s="42">
        <v>110442062</v>
      </c>
      <c r="V26" s="42">
        <v>19775151</v>
      </c>
      <c r="W26" s="42">
        <v>13665948</v>
      </c>
      <c r="X26" s="42">
        <v>93756</v>
      </c>
      <c r="Y26" s="42">
        <v>1220631</v>
      </c>
      <c r="Z26" s="42">
        <v>379235</v>
      </c>
      <c r="AA26" s="42">
        <v>263684729</v>
      </c>
      <c r="AB26" s="42">
        <v>707334932</v>
      </c>
    </row>
    <row r="27" spans="1:28">
      <c r="A27" t="s">
        <v>486</v>
      </c>
      <c r="B27" s="44" t="s">
        <v>487</v>
      </c>
      <c r="C27" s="42">
        <v>5054713200</v>
      </c>
      <c r="D27" s="42">
        <v>20826</v>
      </c>
      <c r="E27" s="42">
        <v>1686489165</v>
      </c>
      <c r="F27" s="42">
        <v>54905963</v>
      </c>
      <c r="G27" s="42">
        <v>1818</v>
      </c>
      <c r="H27" s="42">
        <v>332</v>
      </c>
      <c r="I27" s="42">
        <v>112876361</v>
      </c>
      <c r="J27" s="42">
        <v>1207006</v>
      </c>
      <c r="K27" s="42">
        <v>39045051</v>
      </c>
      <c r="L27" s="42">
        <v>272995200</v>
      </c>
      <c r="M27" s="42">
        <v>8038200</v>
      </c>
      <c r="N27" s="42">
        <v>12200464</v>
      </c>
      <c r="O27" s="42">
        <v>39718800</v>
      </c>
      <c r="P27" s="42">
        <v>28735375</v>
      </c>
      <c r="Q27" s="42">
        <v>2256211585</v>
      </c>
      <c r="R27" s="42">
        <v>600336</v>
      </c>
      <c r="S27" s="42">
        <v>71071</v>
      </c>
      <c r="T27" s="42">
        <v>280973728</v>
      </c>
      <c r="U27" s="42">
        <v>281819250</v>
      </c>
      <c r="V27" s="42">
        <v>40891635</v>
      </c>
      <c r="W27" s="42">
        <v>30599797</v>
      </c>
      <c r="X27" s="42">
        <v>64673</v>
      </c>
      <c r="Y27" s="42">
        <v>3593451</v>
      </c>
      <c r="Z27" s="42">
        <v>1689089</v>
      </c>
      <c r="AA27" s="42">
        <v>640303030</v>
      </c>
      <c r="AB27" s="42">
        <v>1615908555</v>
      </c>
    </row>
    <row r="28" spans="1:28">
      <c r="A28" t="s">
        <v>174</v>
      </c>
      <c r="B28" s="44" t="s">
        <v>175</v>
      </c>
      <c r="C28" s="42">
        <v>2039471100</v>
      </c>
      <c r="D28" s="42">
        <v>9026</v>
      </c>
      <c r="E28" s="42">
        <v>671756087</v>
      </c>
      <c r="F28" s="42">
        <v>24713483</v>
      </c>
      <c r="G28" s="42">
        <v>723</v>
      </c>
      <c r="H28" s="42">
        <v>176</v>
      </c>
      <c r="I28" s="42">
        <v>89939929</v>
      </c>
      <c r="J28" s="42">
        <v>1608284</v>
      </c>
      <c r="K28" s="42">
        <v>30408124</v>
      </c>
      <c r="L28" s="42">
        <v>94956400</v>
      </c>
      <c r="M28" s="42">
        <v>8831500</v>
      </c>
      <c r="N28" s="42">
        <v>4903033</v>
      </c>
      <c r="O28" s="42">
        <v>22481203</v>
      </c>
      <c r="P28" s="42">
        <v>31321692</v>
      </c>
      <c r="Q28" s="42">
        <v>980919735</v>
      </c>
      <c r="R28" s="42">
        <v>2059529</v>
      </c>
      <c r="S28" s="42">
        <v>214571</v>
      </c>
      <c r="T28" s="42">
        <v>103742527</v>
      </c>
      <c r="U28" s="42">
        <v>106867632</v>
      </c>
      <c r="V28" s="42">
        <v>19887362</v>
      </c>
      <c r="W28" s="42">
        <v>15241485</v>
      </c>
      <c r="X28" s="42">
        <v>194708</v>
      </c>
      <c r="Y28" s="42">
        <v>927382</v>
      </c>
      <c r="Z28" s="42">
        <v>574743</v>
      </c>
      <c r="AA28" s="42">
        <v>249709939</v>
      </c>
      <c r="AB28" s="42">
        <v>731209796</v>
      </c>
    </row>
    <row r="29" spans="1:28">
      <c r="A29" t="s">
        <v>460</v>
      </c>
      <c r="B29" s="44" t="s">
        <v>461</v>
      </c>
      <c r="C29" s="42">
        <v>10262306600</v>
      </c>
      <c r="D29" s="42">
        <v>38273</v>
      </c>
      <c r="E29" s="42">
        <v>3494218776</v>
      </c>
      <c r="F29" s="42">
        <v>136577696</v>
      </c>
      <c r="G29" s="42">
        <v>4914</v>
      </c>
      <c r="H29" s="42">
        <v>917</v>
      </c>
      <c r="I29" s="42">
        <v>230567322</v>
      </c>
      <c r="J29" s="42">
        <v>1865913</v>
      </c>
      <c r="K29" s="42">
        <v>88135410</v>
      </c>
      <c r="L29" s="42">
        <v>582583500</v>
      </c>
      <c r="M29" s="42">
        <v>8824500</v>
      </c>
      <c r="N29" s="42">
        <v>24751624</v>
      </c>
      <c r="O29" s="42">
        <v>62752597</v>
      </c>
      <c r="P29" s="42">
        <v>32514519</v>
      </c>
      <c r="Q29" s="42">
        <v>4662791857</v>
      </c>
      <c r="R29" s="42">
        <v>3276174</v>
      </c>
      <c r="S29" s="42">
        <v>76021</v>
      </c>
      <c r="T29" s="42">
        <v>591288986</v>
      </c>
      <c r="U29" s="42">
        <v>586634742</v>
      </c>
      <c r="V29" s="42">
        <v>80002206</v>
      </c>
      <c r="W29" s="42">
        <v>58557417</v>
      </c>
      <c r="X29" s="42">
        <v>144494</v>
      </c>
      <c r="Y29" s="42">
        <v>6995080</v>
      </c>
      <c r="Z29" s="42">
        <v>2633719</v>
      </c>
      <c r="AA29" s="42">
        <v>1329608839</v>
      </c>
      <c r="AB29" s="42">
        <v>3333183018</v>
      </c>
    </row>
    <row r="30" spans="1:28">
      <c r="A30" t="s">
        <v>344</v>
      </c>
      <c r="B30" s="44" t="s">
        <v>345</v>
      </c>
      <c r="C30" s="42">
        <v>23555760800</v>
      </c>
      <c r="D30" s="42">
        <v>84771</v>
      </c>
      <c r="E30" s="42">
        <v>7721855425</v>
      </c>
      <c r="F30" s="42">
        <v>437531542</v>
      </c>
      <c r="G30" s="42">
        <v>11691</v>
      </c>
      <c r="H30" s="42">
        <v>2869</v>
      </c>
      <c r="I30" s="42">
        <v>926928049</v>
      </c>
      <c r="J30" s="42">
        <v>5160085</v>
      </c>
      <c r="K30" s="42">
        <v>167508735</v>
      </c>
      <c r="L30" s="42">
        <v>1330679900</v>
      </c>
      <c r="M30" s="42">
        <v>24215000</v>
      </c>
      <c r="N30" s="42">
        <v>56596342</v>
      </c>
      <c r="O30" s="42">
        <v>153862487</v>
      </c>
      <c r="P30" s="42">
        <v>98345210</v>
      </c>
      <c r="Q30" s="42">
        <v>10922682775</v>
      </c>
      <c r="R30" s="42">
        <v>4913042</v>
      </c>
      <c r="S30" s="42">
        <v>350384</v>
      </c>
      <c r="T30" s="42">
        <v>1354638372</v>
      </c>
      <c r="U30" s="42">
        <v>1293341284</v>
      </c>
      <c r="V30" s="42">
        <v>173672960</v>
      </c>
      <c r="W30" s="42">
        <v>134671339</v>
      </c>
      <c r="X30" s="42">
        <v>397721</v>
      </c>
      <c r="Y30" s="42">
        <v>13986111</v>
      </c>
      <c r="Z30" s="42">
        <v>6300301</v>
      </c>
      <c r="AA30" s="42">
        <v>2982271514</v>
      </c>
      <c r="AB30" s="42">
        <v>7940411261</v>
      </c>
    </row>
    <row r="31" spans="1:28">
      <c r="A31" t="s">
        <v>14</v>
      </c>
      <c r="B31" s="44" t="s">
        <v>15</v>
      </c>
      <c r="C31" s="42">
        <v>17900227900</v>
      </c>
      <c r="D31" s="42">
        <v>65465</v>
      </c>
      <c r="E31" s="42">
        <v>5768813778</v>
      </c>
      <c r="F31" s="42">
        <v>320387981</v>
      </c>
      <c r="G31" s="42">
        <v>9410</v>
      </c>
      <c r="H31" s="42">
        <v>2204</v>
      </c>
      <c r="I31" s="42">
        <v>390163898</v>
      </c>
      <c r="J31" s="42">
        <v>4393804</v>
      </c>
      <c r="K31" s="42">
        <v>94687440</v>
      </c>
      <c r="L31" s="42">
        <v>1053084100</v>
      </c>
      <c r="M31" s="42">
        <v>34170600</v>
      </c>
      <c r="N31" s="42">
        <v>42601491</v>
      </c>
      <c r="O31" s="42">
        <v>67042353</v>
      </c>
      <c r="P31" s="42">
        <v>138537268</v>
      </c>
      <c r="Q31" s="42">
        <v>7913882713</v>
      </c>
      <c r="R31" s="42">
        <v>2204524</v>
      </c>
      <c r="S31" s="42">
        <v>206609</v>
      </c>
      <c r="T31" s="42">
        <v>1086931574</v>
      </c>
      <c r="U31" s="42">
        <v>1002855159</v>
      </c>
      <c r="V31" s="42">
        <v>190210574</v>
      </c>
      <c r="W31" s="42">
        <v>66286560</v>
      </c>
      <c r="X31" s="42">
        <v>70578</v>
      </c>
      <c r="Y31" s="42">
        <v>9639099</v>
      </c>
      <c r="Z31" s="42">
        <v>3782101</v>
      </c>
      <c r="AA31" s="42">
        <v>2362186778</v>
      </c>
      <c r="AB31" s="42">
        <v>5551695935</v>
      </c>
    </row>
    <row r="32" spans="1:28">
      <c r="A32" t="s">
        <v>90</v>
      </c>
      <c r="B32" s="44" t="s">
        <v>91</v>
      </c>
      <c r="C32" s="42">
        <v>1075943900</v>
      </c>
      <c r="D32" s="42">
        <v>4262</v>
      </c>
      <c r="E32" s="42">
        <v>349871419</v>
      </c>
      <c r="F32" s="42">
        <v>9360336</v>
      </c>
      <c r="G32" s="42">
        <v>393</v>
      </c>
      <c r="H32" s="42">
        <v>43</v>
      </c>
      <c r="I32" s="42">
        <v>35436044</v>
      </c>
      <c r="J32" s="42">
        <v>314737</v>
      </c>
      <c r="K32" s="42">
        <v>10490949</v>
      </c>
      <c r="L32" s="42">
        <v>59075700</v>
      </c>
      <c r="M32" s="42">
        <v>1820800</v>
      </c>
      <c r="N32" s="42">
        <v>2598373</v>
      </c>
      <c r="O32" s="42">
        <v>9036078</v>
      </c>
      <c r="P32" s="42">
        <v>6136856</v>
      </c>
      <c r="Q32" s="42">
        <v>484141292</v>
      </c>
      <c r="R32" s="42">
        <v>233277</v>
      </c>
      <c r="S32" s="42">
        <v>1572</v>
      </c>
      <c r="T32" s="42">
        <v>60887122</v>
      </c>
      <c r="U32" s="42">
        <v>59808305</v>
      </c>
      <c r="V32" s="42">
        <v>8024706</v>
      </c>
      <c r="W32" s="42">
        <v>7152806</v>
      </c>
      <c r="X32" s="42">
        <v>140290</v>
      </c>
      <c r="Y32" s="42">
        <v>816568</v>
      </c>
      <c r="Z32" s="42">
        <v>317458</v>
      </c>
      <c r="AA32" s="42">
        <v>137382104</v>
      </c>
      <c r="AB32" s="42">
        <v>346759188</v>
      </c>
    </row>
    <row r="33" spans="1:28">
      <c r="A33" t="s">
        <v>218</v>
      </c>
      <c r="B33" s="44" t="s">
        <v>219</v>
      </c>
      <c r="C33" s="42">
        <v>2446524200</v>
      </c>
      <c r="D33" s="42">
        <v>9615</v>
      </c>
      <c r="E33" s="42">
        <v>793688517</v>
      </c>
      <c r="F33" s="42">
        <v>24748419</v>
      </c>
      <c r="G33" s="42">
        <v>1108</v>
      </c>
      <c r="H33" s="42">
        <v>146</v>
      </c>
      <c r="I33" s="42">
        <v>44749277</v>
      </c>
      <c r="J33" s="42">
        <v>461096</v>
      </c>
      <c r="K33" s="42">
        <v>22498452</v>
      </c>
      <c r="L33" s="42">
        <v>134433700</v>
      </c>
      <c r="M33" s="42">
        <v>2809500</v>
      </c>
      <c r="N33" s="42">
        <v>5897280</v>
      </c>
      <c r="O33" s="42">
        <v>17924720</v>
      </c>
      <c r="P33" s="42">
        <v>11063360</v>
      </c>
      <c r="Q33" s="42">
        <v>1058274321</v>
      </c>
      <c r="R33" s="42">
        <v>504339</v>
      </c>
      <c r="S33" s="42">
        <v>27138</v>
      </c>
      <c r="T33" s="42">
        <v>137221050</v>
      </c>
      <c r="U33" s="42">
        <v>130620326</v>
      </c>
      <c r="V33" s="42">
        <v>22787571</v>
      </c>
      <c r="W33" s="42">
        <v>13500890</v>
      </c>
      <c r="X33" s="42">
        <v>90474</v>
      </c>
      <c r="Y33" s="42">
        <v>1946339</v>
      </c>
      <c r="Z33" s="42">
        <v>704584</v>
      </c>
      <c r="AA33" s="42">
        <v>307402711</v>
      </c>
      <c r="AB33" s="42">
        <v>750871610</v>
      </c>
    </row>
    <row r="34" spans="1:28">
      <c r="A34" t="s">
        <v>506</v>
      </c>
      <c r="B34" s="44" t="s">
        <v>507</v>
      </c>
      <c r="C34" s="42">
        <v>1150451500</v>
      </c>
      <c r="D34" s="42">
        <v>5075</v>
      </c>
      <c r="E34" s="42">
        <v>397712237</v>
      </c>
      <c r="F34" s="42">
        <v>7907295</v>
      </c>
      <c r="G34" s="42">
        <v>372</v>
      </c>
      <c r="H34" s="42">
        <v>50</v>
      </c>
      <c r="I34" s="42">
        <v>20318407</v>
      </c>
      <c r="J34" s="42">
        <v>201195</v>
      </c>
      <c r="K34" s="42">
        <v>5584027</v>
      </c>
      <c r="L34" s="42">
        <v>61442300</v>
      </c>
      <c r="M34" s="42">
        <v>2401100</v>
      </c>
      <c r="N34" s="42">
        <v>2773528</v>
      </c>
      <c r="O34" s="42">
        <v>12587625</v>
      </c>
      <c r="P34" s="42">
        <v>7194805</v>
      </c>
      <c r="Q34" s="42">
        <v>518122519</v>
      </c>
      <c r="R34" s="42">
        <v>6187</v>
      </c>
      <c r="S34" s="42">
        <v>10536</v>
      </c>
      <c r="T34" s="42">
        <v>63826663</v>
      </c>
      <c r="U34" s="42">
        <v>67119067</v>
      </c>
      <c r="V34" s="42">
        <v>9754148</v>
      </c>
      <c r="W34" s="42">
        <v>5322700</v>
      </c>
      <c r="X34" s="42">
        <v>122668</v>
      </c>
      <c r="Y34" s="42">
        <v>837742</v>
      </c>
      <c r="Z34" s="42">
        <v>434987</v>
      </c>
      <c r="AA34" s="42">
        <v>147434698</v>
      </c>
      <c r="AB34" s="42">
        <v>370687821</v>
      </c>
    </row>
    <row r="35" spans="1:28">
      <c r="A35" t="s">
        <v>192</v>
      </c>
      <c r="B35" s="44" t="s">
        <v>193</v>
      </c>
      <c r="C35" s="42">
        <v>3365411700</v>
      </c>
      <c r="D35" s="42">
        <v>12709</v>
      </c>
      <c r="E35" s="42">
        <v>1035329699</v>
      </c>
      <c r="F35" s="42">
        <v>63532344</v>
      </c>
      <c r="G35" s="42">
        <v>1607</v>
      </c>
      <c r="H35" s="42">
        <v>430</v>
      </c>
      <c r="I35" s="42">
        <v>90518082</v>
      </c>
      <c r="J35" s="42">
        <v>643517</v>
      </c>
      <c r="K35" s="42">
        <v>22243604</v>
      </c>
      <c r="L35" s="42">
        <v>188110100</v>
      </c>
      <c r="M35" s="42">
        <v>4787300</v>
      </c>
      <c r="N35" s="42">
        <v>8076621</v>
      </c>
      <c r="O35" s="42">
        <v>14910403</v>
      </c>
      <c r="P35" s="42">
        <v>18278026</v>
      </c>
      <c r="Q35" s="42">
        <v>1446429696</v>
      </c>
      <c r="R35" s="42">
        <v>634012</v>
      </c>
      <c r="S35" s="42">
        <v>129905</v>
      </c>
      <c r="T35" s="42">
        <v>192840431</v>
      </c>
      <c r="U35" s="42">
        <v>170615052</v>
      </c>
      <c r="V35" s="42">
        <v>32460535</v>
      </c>
      <c r="W35" s="42">
        <v>19425628</v>
      </c>
      <c r="X35" s="42">
        <v>52441</v>
      </c>
      <c r="Y35" s="42">
        <v>2234852</v>
      </c>
      <c r="Z35" s="42">
        <v>1025465</v>
      </c>
      <c r="AA35" s="42">
        <v>419418321</v>
      </c>
      <c r="AB35" s="42">
        <v>1027011375</v>
      </c>
    </row>
    <row r="36" spans="1:28">
      <c r="A36" t="s">
        <v>228</v>
      </c>
      <c r="B36" s="44" t="s">
        <v>229</v>
      </c>
      <c r="C36" s="42">
        <v>3264647300</v>
      </c>
      <c r="D36" s="42">
        <v>11879</v>
      </c>
      <c r="E36" s="42">
        <v>1009148937</v>
      </c>
      <c r="F36" s="42">
        <v>87405793</v>
      </c>
      <c r="G36" s="42">
        <v>1713</v>
      </c>
      <c r="H36" s="42">
        <v>516</v>
      </c>
      <c r="I36" s="42">
        <v>325442229</v>
      </c>
      <c r="J36" s="42">
        <v>3537994</v>
      </c>
      <c r="K36" s="42">
        <v>39322065</v>
      </c>
      <c r="L36" s="42">
        <v>146589400</v>
      </c>
      <c r="M36" s="42">
        <v>8737700</v>
      </c>
      <c r="N36" s="42">
        <v>7814347</v>
      </c>
      <c r="O36" s="42">
        <v>28857056</v>
      </c>
      <c r="P36" s="42">
        <v>34880652</v>
      </c>
      <c r="Q36" s="42">
        <v>1691736173</v>
      </c>
      <c r="R36" s="42">
        <v>2038584</v>
      </c>
      <c r="S36" s="42">
        <v>106056</v>
      </c>
      <c r="T36" s="42">
        <v>155271250</v>
      </c>
      <c r="U36" s="42">
        <v>143995630</v>
      </c>
      <c r="V36" s="42">
        <v>30224636</v>
      </c>
      <c r="W36" s="42">
        <v>33691665</v>
      </c>
      <c r="X36" s="42">
        <v>124982</v>
      </c>
      <c r="Y36" s="42">
        <v>1355150</v>
      </c>
      <c r="Z36" s="42">
        <v>561830</v>
      </c>
      <c r="AA36" s="42">
        <v>367369783</v>
      </c>
      <c r="AB36" s="42">
        <v>1324366390</v>
      </c>
    </row>
    <row r="37" spans="1:28">
      <c r="A37" t="s">
        <v>284</v>
      </c>
      <c r="B37" s="44" t="s">
        <v>285</v>
      </c>
      <c r="C37" s="42">
        <v>834831600</v>
      </c>
      <c r="D37" s="42">
        <v>3743</v>
      </c>
      <c r="E37" s="42">
        <v>288830933</v>
      </c>
      <c r="F37" s="42">
        <v>6907642</v>
      </c>
      <c r="G37" s="42">
        <v>264</v>
      </c>
      <c r="H37" s="42">
        <v>52</v>
      </c>
      <c r="I37" s="42">
        <v>16302453</v>
      </c>
      <c r="J37" s="42">
        <v>376925</v>
      </c>
      <c r="K37" s="42">
        <v>8926813</v>
      </c>
      <c r="L37" s="42">
        <v>44930700</v>
      </c>
      <c r="M37" s="42">
        <v>2187500</v>
      </c>
      <c r="N37" s="42">
        <v>1975577</v>
      </c>
      <c r="O37" s="42">
        <v>9795288</v>
      </c>
      <c r="P37" s="42">
        <v>7577279</v>
      </c>
      <c r="Q37" s="42">
        <v>387811110</v>
      </c>
      <c r="R37" s="42">
        <v>218038</v>
      </c>
      <c r="S37" s="42">
        <v>8926</v>
      </c>
      <c r="T37" s="42">
        <v>47103886</v>
      </c>
      <c r="U37" s="42">
        <v>51762777</v>
      </c>
      <c r="V37" s="42">
        <v>6466052</v>
      </c>
      <c r="W37" s="42">
        <v>3973128</v>
      </c>
      <c r="X37" s="42">
        <v>31314</v>
      </c>
      <c r="Y37" s="42">
        <v>493054</v>
      </c>
      <c r="Z37" s="42">
        <v>271763</v>
      </c>
      <c r="AA37" s="42">
        <v>110328938</v>
      </c>
      <c r="AB37" s="42">
        <v>277482172</v>
      </c>
    </row>
    <row r="38" spans="1:28">
      <c r="A38" t="s">
        <v>28</v>
      </c>
      <c r="B38" s="44" t="s">
        <v>29</v>
      </c>
      <c r="C38" s="42">
        <v>13097936900</v>
      </c>
      <c r="D38" s="42">
        <v>23132</v>
      </c>
      <c r="E38" s="42">
        <v>3852728510</v>
      </c>
      <c r="F38" s="42">
        <v>1402630970</v>
      </c>
      <c r="G38" s="42">
        <v>9437</v>
      </c>
      <c r="H38" s="42">
        <v>5520</v>
      </c>
      <c r="I38" s="42">
        <v>2796090221</v>
      </c>
      <c r="J38" s="42">
        <v>10307924</v>
      </c>
      <c r="K38" s="42">
        <v>81702314</v>
      </c>
      <c r="L38" s="42">
        <v>415967600</v>
      </c>
      <c r="M38" s="42">
        <v>8512000</v>
      </c>
      <c r="N38" s="42">
        <v>31326899</v>
      </c>
      <c r="O38" s="42">
        <v>56876918</v>
      </c>
      <c r="P38" s="42">
        <v>66599634</v>
      </c>
      <c r="Q38" s="42">
        <v>8722742990</v>
      </c>
      <c r="R38" s="42">
        <v>571575</v>
      </c>
      <c r="S38" s="42">
        <v>66440</v>
      </c>
      <c r="T38" s="42">
        <v>424396282</v>
      </c>
      <c r="U38" s="42">
        <v>281705575</v>
      </c>
      <c r="V38" s="42">
        <v>82284012</v>
      </c>
      <c r="W38" s="42">
        <v>170883156</v>
      </c>
      <c r="X38" s="42">
        <v>141130</v>
      </c>
      <c r="Y38" s="42">
        <v>2354847</v>
      </c>
      <c r="Z38" s="42">
        <v>556439</v>
      </c>
      <c r="AA38" s="42">
        <v>962959456</v>
      </c>
      <c r="AB38" s="42">
        <v>7759783534</v>
      </c>
    </row>
    <row r="39" spans="1:28">
      <c r="A39" t="s">
        <v>402</v>
      </c>
      <c r="B39" s="44" t="s">
        <v>403</v>
      </c>
      <c r="C39" s="42">
        <v>1846973500</v>
      </c>
      <c r="D39" s="42">
        <v>7520</v>
      </c>
      <c r="E39" s="42">
        <v>625110858</v>
      </c>
      <c r="F39" s="42">
        <v>16375228</v>
      </c>
      <c r="G39" s="42">
        <v>712</v>
      </c>
      <c r="H39" s="42">
        <v>89</v>
      </c>
      <c r="I39" s="42">
        <v>29248752</v>
      </c>
      <c r="J39" s="42">
        <v>209622</v>
      </c>
      <c r="K39" s="42">
        <v>11284179</v>
      </c>
      <c r="L39" s="42">
        <v>98297000</v>
      </c>
      <c r="M39" s="42">
        <v>2170100</v>
      </c>
      <c r="N39" s="42">
        <v>4450030</v>
      </c>
      <c r="O39" s="42">
        <v>11466538</v>
      </c>
      <c r="P39" s="42">
        <v>7776722</v>
      </c>
      <c r="Q39" s="42">
        <v>806389029</v>
      </c>
      <c r="R39" s="42">
        <v>64128</v>
      </c>
      <c r="S39" s="42">
        <v>20881</v>
      </c>
      <c r="T39" s="42">
        <v>100449490</v>
      </c>
      <c r="U39" s="42">
        <v>100595778</v>
      </c>
      <c r="V39" s="42">
        <v>14863831</v>
      </c>
      <c r="W39" s="42">
        <v>8946038</v>
      </c>
      <c r="X39" s="42">
        <v>75604</v>
      </c>
      <c r="Y39" s="42">
        <v>1491917</v>
      </c>
      <c r="Z39" s="42">
        <v>732045</v>
      </c>
      <c r="AA39" s="42">
        <v>227239712</v>
      </c>
      <c r="AB39" s="42">
        <v>579149317</v>
      </c>
    </row>
    <row r="40" spans="1:28">
      <c r="A40" t="s">
        <v>536</v>
      </c>
      <c r="B40" s="44" t="s">
        <v>537</v>
      </c>
      <c r="C40" s="42">
        <v>474623000</v>
      </c>
      <c r="D40" s="42">
        <v>2136</v>
      </c>
      <c r="E40" s="42">
        <v>166778003</v>
      </c>
      <c r="F40" s="42">
        <v>2425753</v>
      </c>
      <c r="G40" s="42">
        <v>123</v>
      </c>
      <c r="H40" s="42">
        <v>12</v>
      </c>
      <c r="I40" s="42">
        <v>7269497</v>
      </c>
      <c r="J40" s="42">
        <v>86995</v>
      </c>
      <c r="K40" s="42">
        <v>1847677</v>
      </c>
      <c r="L40" s="42">
        <v>25804200</v>
      </c>
      <c r="M40" s="42">
        <v>756700</v>
      </c>
      <c r="N40" s="42">
        <v>1146674</v>
      </c>
      <c r="O40" s="42">
        <v>5552111</v>
      </c>
      <c r="P40" s="42">
        <v>2251603</v>
      </c>
      <c r="Q40" s="42">
        <v>213919213</v>
      </c>
      <c r="R40" s="42">
        <v>15234</v>
      </c>
      <c r="S40" s="42">
        <v>6854</v>
      </c>
      <c r="T40" s="42">
        <v>26559054</v>
      </c>
      <c r="U40" s="42">
        <v>28496595</v>
      </c>
      <c r="V40" s="42">
        <v>2785059</v>
      </c>
      <c r="W40" s="42">
        <v>1427353</v>
      </c>
      <c r="X40" s="42">
        <v>0</v>
      </c>
      <c r="Y40" s="42">
        <v>414707</v>
      </c>
      <c r="Z40" s="42">
        <v>153774</v>
      </c>
      <c r="AA40" s="42">
        <v>59858630</v>
      </c>
      <c r="AB40" s="42">
        <v>154060583</v>
      </c>
    </row>
    <row r="41" spans="1:28">
      <c r="A41" t="s">
        <v>366</v>
      </c>
      <c r="B41" s="44" t="s">
        <v>367</v>
      </c>
      <c r="C41" s="42">
        <v>1447092700</v>
      </c>
      <c r="D41" s="42">
        <v>6145</v>
      </c>
      <c r="E41" s="42">
        <v>480669134</v>
      </c>
      <c r="F41" s="42">
        <v>13156937</v>
      </c>
      <c r="G41" s="42">
        <v>501</v>
      </c>
      <c r="H41" s="42">
        <v>78</v>
      </c>
      <c r="I41" s="42">
        <v>32589519</v>
      </c>
      <c r="J41" s="42">
        <v>288824</v>
      </c>
      <c r="K41" s="42">
        <v>13339110</v>
      </c>
      <c r="L41" s="42">
        <v>73217800</v>
      </c>
      <c r="M41" s="42">
        <v>2389400</v>
      </c>
      <c r="N41" s="42">
        <v>3466622</v>
      </c>
      <c r="O41" s="42">
        <v>13806691</v>
      </c>
      <c r="P41" s="42">
        <v>8857005</v>
      </c>
      <c r="Q41" s="42">
        <v>641781042</v>
      </c>
      <c r="R41" s="42">
        <v>244723</v>
      </c>
      <c r="S41" s="42">
        <v>9000</v>
      </c>
      <c r="T41" s="42">
        <v>75581486</v>
      </c>
      <c r="U41" s="42">
        <v>84523199</v>
      </c>
      <c r="V41" s="42">
        <v>13408033</v>
      </c>
      <c r="W41" s="42">
        <v>6616936</v>
      </c>
      <c r="X41" s="42">
        <v>35381</v>
      </c>
      <c r="Y41" s="42">
        <v>1035234</v>
      </c>
      <c r="Z41" s="42">
        <v>531495</v>
      </c>
      <c r="AA41" s="42">
        <v>181985487</v>
      </c>
      <c r="AB41" s="42">
        <v>459795555</v>
      </c>
    </row>
    <row r="42" spans="1:28">
      <c r="A42" t="s">
        <v>10</v>
      </c>
      <c r="B42" s="44" t="s">
        <v>11</v>
      </c>
      <c r="C42" s="42">
        <v>8096704100</v>
      </c>
      <c r="D42" s="42">
        <v>19781</v>
      </c>
      <c r="E42" s="42">
        <v>2535801578</v>
      </c>
      <c r="F42" s="42">
        <v>495156095</v>
      </c>
      <c r="G42" s="42">
        <v>5956</v>
      </c>
      <c r="H42" s="42">
        <v>2293</v>
      </c>
      <c r="I42" s="42">
        <v>484434472</v>
      </c>
      <c r="J42" s="42">
        <v>4663889</v>
      </c>
      <c r="K42" s="42">
        <v>63911024</v>
      </c>
      <c r="L42" s="42">
        <v>363470500</v>
      </c>
      <c r="M42" s="42">
        <v>11280200</v>
      </c>
      <c r="N42" s="42">
        <v>19405837</v>
      </c>
      <c r="O42" s="42">
        <v>49759476</v>
      </c>
      <c r="P42" s="42">
        <v>45356152</v>
      </c>
      <c r="Q42" s="42">
        <v>4073239223</v>
      </c>
      <c r="R42" s="42">
        <v>1484837</v>
      </c>
      <c r="S42" s="42">
        <v>50501</v>
      </c>
      <c r="T42" s="42">
        <v>374682289</v>
      </c>
      <c r="U42" s="42">
        <v>309973637</v>
      </c>
      <c r="V42" s="42">
        <v>71548110</v>
      </c>
      <c r="W42" s="42">
        <v>69873482</v>
      </c>
      <c r="X42" s="42">
        <v>179467</v>
      </c>
      <c r="Y42" s="42">
        <v>2690308</v>
      </c>
      <c r="Z42" s="42">
        <v>768566</v>
      </c>
      <c r="AA42" s="42">
        <v>831251197</v>
      </c>
      <c r="AB42" s="42">
        <v>3241988026</v>
      </c>
    </row>
    <row r="43" spans="1:28">
      <c r="A43" t="s">
        <v>132</v>
      </c>
      <c r="B43" s="44" t="s">
        <v>133</v>
      </c>
      <c r="C43" s="42">
        <v>3536835700</v>
      </c>
      <c r="D43" s="42">
        <v>13442</v>
      </c>
      <c r="E43" s="42">
        <v>1185408528</v>
      </c>
      <c r="F43" s="42">
        <v>53724488</v>
      </c>
      <c r="G43" s="42">
        <v>1647</v>
      </c>
      <c r="H43" s="42">
        <v>346</v>
      </c>
      <c r="I43" s="42">
        <v>100790004</v>
      </c>
      <c r="J43" s="42">
        <v>653205</v>
      </c>
      <c r="K43" s="42">
        <v>28690931</v>
      </c>
      <c r="L43" s="42">
        <v>190694300</v>
      </c>
      <c r="M43" s="42">
        <v>5834500</v>
      </c>
      <c r="N43" s="42">
        <v>8516952</v>
      </c>
      <c r="O43" s="42">
        <v>33944548</v>
      </c>
      <c r="P43" s="42">
        <v>21875957</v>
      </c>
      <c r="Q43" s="42">
        <v>1630133413</v>
      </c>
      <c r="R43" s="42">
        <v>513364</v>
      </c>
      <c r="S43" s="42">
        <v>17648</v>
      </c>
      <c r="T43" s="42">
        <v>196485981</v>
      </c>
      <c r="U43" s="42">
        <v>195703005</v>
      </c>
      <c r="V43" s="42">
        <v>23250700</v>
      </c>
      <c r="W43" s="42">
        <v>20929565</v>
      </c>
      <c r="X43" s="42">
        <v>122668</v>
      </c>
      <c r="Y43" s="42">
        <v>2343755</v>
      </c>
      <c r="Z43" s="42">
        <v>987210</v>
      </c>
      <c r="AA43" s="42">
        <v>440353896</v>
      </c>
      <c r="AB43" s="42">
        <v>1189779517</v>
      </c>
    </row>
    <row r="44" spans="1:28">
      <c r="A44" t="s">
        <v>162</v>
      </c>
      <c r="B44" s="44" t="s">
        <v>163</v>
      </c>
      <c r="C44" s="42">
        <v>1782227100</v>
      </c>
      <c r="D44" s="42">
        <v>7193</v>
      </c>
      <c r="E44" s="42">
        <v>589125258</v>
      </c>
      <c r="F44" s="42">
        <v>18744230</v>
      </c>
      <c r="G44" s="42">
        <v>751</v>
      </c>
      <c r="H44" s="42">
        <v>120</v>
      </c>
      <c r="I44" s="42">
        <v>47003691</v>
      </c>
      <c r="J44" s="42">
        <v>352012</v>
      </c>
      <c r="K44" s="42">
        <v>12773752</v>
      </c>
      <c r="L44" s="42">
        <v>96207300</v>
      </c>
      <c r="M44" s="42">
        <v>2801700</v>
      </c>
      <c r="N44" s="42">
        <v>4294606</v>
      </c>
      <c r="O44" s="42">
        <v>14397702</v>
      </c>
      <c r="P44" s="42">
        <v>9755636</v>
      </c>
      <c r="Q44" s="42">
        <v>795455887</v>
      </c>
      <c r="R44" s="42">
        <v>31237</v>
      </c>
      <c r="S44" s="42">
        <v>59551</v>
      </c>
      <c r="T44" s="42">
        <v>98982646</v>
      </c>
      <c r="U44" s="42">
        <v>97844676</v>
      </c>
      <c r="V44" s="42">
        <v>12036651</v>
      </c>
      <c r="W44" s="42">
        <v>9993919</v>
      </c>
      <c r="X44" s="42">
        <v>75926</v>
      </c>
      <c r="Y44" s="42">
        <v>1394283</v>
      </c>
      <c r="Z44" s="42">
        <v>535616</v>
      </c>
      <c r="AA44" s="42">
        <v>220954505</v>
      </c>
      <c r="AB44" s="42">
        <v>574501382</v>
      </c>
    </row>
    <row r="45" spans="1:28">
      <c r="A45" t="s">
        <v>62</v>
      </c>
      <c r="B45" s="44" t="s">
        <v>63</v>
      </c>
      <c r="C45" s="42">
        <v>9491626300</v>
      </c>
      <c r="D45" s="42">
        <v>33315</v>
      </c>
      <c r="E45" s="42">
        <v>3136917764</v>
      </c>
      <c r="F45" s="42">
        <v>192089800</v>
      </c>
      <c r="G45" s="42">
        <v>5131</v>
      </c>
      <c r="H45" s="42">
        <v>1261</v>
      </c>
      <c r="I45" s="42">
        <v>326286991</v>
      </c>
      <c r="J45" s="42">
        <v>3369016</v>
      </c>
      <c r="K45" s="42">
        <v>79709845</v>
      </c>
      <c r="L45" s="42">
        <v>521714300</v>
      </c>
      <c r="M45" s="42">
        <v>17183200</v>
      </c>
      <c r="N45" s="42">
        <v>22848404</v>
      </c>
      <c r="O45" s="42">
        <v>75674072</v>
      </c>
      <c r="P45" s="42">
        <v>65448247</v>
      </c>
      <c r="Q45" s="42">
        <v>4441241639</v>
      </c>
      <c r="R45" s="42">
        <v>3002511</v>
      </c>
      <c r="S45" s="42">
        <v>71282</v>
      </c>
      <c r="T45" s="42">
        <v>538767642</v>
      </c>
      <c r="U45" s="42">
        <v>511012970</v>
      </c>
      <c r="V45" s="42">
        <v>91263164</v>
      </c>
      <c r="W45" s="42">
        <v>55226075</v>
      </c>
      <c r="X45" s="42">
        <v>568387</v>
      </c>
      <c r="Y45" s="42">
        <v>5300649</v>
      </c>
      <c r="Z45" s="42">
        <v>1762116</v>
      </c>
      <c r="AA45" s="42">
        <v>1206974796</v>
      </c>
      <c r="AB45" s="42">
        <v>3234266843</v>
      </c>
    </row>
    <row r="46" spans="1:28">
      <c r="A46" t="s">
        <v>78</v>
      </c>
      <c r="B46" s="44" t="s">
        <v>79</v>
      </c>
      <c r="C46" s="42">
        <v>20357218900</v>
      </c>
      <c r="D46" s="42">
        <v>76911</v>
      </c>
      <c r="E46" s="42">
        <v>6686668127</v>
      </c>
      <c r="F46" s="42">
        <v>331145078</v>
      </c>
      <c r="G46" s="42">
        <v>9836</v>
      </c>
      <c r="H46" s="42">
        <v>2187</v>
      </c>
      <c r="I46" s="42">
        <v>594260219</v>
      </c>
      <c r="J46" s="42">
        <v>6108100</v>
      </c>
      <c r="K46" s="42">
        <v>137604208</v>
      </c>
      <c r="L46" s="42">
        <v>1146956200</v>
      </c>
      <c r="M46" s="42">
        <v>22493400</v>
      </c>
      <c r="N46" s="42">
        <v>48969095</v>
      </c>
      <c r="O46" s="42">
        <v>111470635</v>
      </c>
      <c r="P46" s="42">
        <v>89452488</v>
      </c>
      <c r="Q46" s="42">
        <v>9175127550</v>
      </c>
      <c r="R46" s="42">
        <v>4459219</v>
      </c>
      <c r="S46" s="42">
        <v>559772</v>
      </c>
      <c r="T46" s="42">
        <v>1169106364</v>
      </c>
      <c r="U46" s="42">
        <v>1103559977</v>
      </c>
      <c r="V46" s="42">
        <v>173024514</v>
      </c>
      <c r="W46" s="42">
        <v>103627750</v>
      </c>
      <c r="X46" s="42">
        <v>760143</v>
      </c>
      <c r="Y46" s="42">
        <v>13116648</v>
      </c>
      <c r="Z46" s="42">
        <v>5306558</v>
      </c>
      <c r="AA46" s="42">
        <v>2573520945</v>
      </c>
      <c r="AB46" s="42">
        <v>6601606605</v>
      </c>
    </row>
    <row r="47" spans="1:28">
      <c r="A47" t="s">
        <v>240</v>
      </c>
      <c r="B47" s="44" t="s">
        <v>241</v>
      </c>
      <c r="C47" s="42">
        <v>6675917800</v>
      </c>
      <c r="D47" s="42">
        <v>24412</v>
      </c>
      <c r="E47" s="42">
        <v>2084660699</v>
      </c>
      <c r="F47" s="42">
        <v>116658851</v>
      </c>
      <c r="G47" s="42">
        <v>3266</v>
      </c>
      <c r="H47" s="42">
        <v>749</v>
      </c>
      <c r="I47" s="42">
        <v>184659125</v>
      </c>
      <c r="J47" s="42">
        <v>2223067</v>
      </c>
      <c r="K47" s="42">
        <v>57071302</v>
      </c>
      <c r="L47" s="42">
        <v>375492300</v>
      </c>
      <c r="M47" s="42">
        <v>12604500</v>
      </c>
      <c r="N47" s="42">
        <v>16048527</v>
      </c>
      <c r="O47" s="42">
        <v>43158960</v>
      </c>
      <c r="P47" s="42">
        <v>51847595</v>
      </c>
      <c r="Q47" s="42">
        <v>2944424926</v>
      </c>
      <c r="R47" s="42">
        <v>1490294</v>
      </c>
      <c r="S47" s="42">
        <v>71316</v>
      </c>
      <c r="T47" s="42">
        <v>388004473</v>
      </c>
      <c r="U47" s="42">
        <v>351630820</v>
      </c>
      <c r="V47" s="42">
        <v>60976749</v>
      </c>
      <c r="W47" s="42">
        <v>39638379</v>
      </c>
      <c r="X47" s="42">
        <v>387148</v>
      </c>
      <c r="Y47" s="42">
        <v>4529637</v>
      </c>
      <c r="Z47" s="42">
        <v>1849799</v>
      </c>
      <c r="AA47" s="42">
        <v>848578615</v>
      </c>
      <c r="AB47" s="42">
        <v>2095846311</v>
      </c>
    </row>
    <row r="48" spans="1:28">
      <c r="A48" t="s">
        <v>298</v>
      </c>
      <c r="B48" s="44" t="s">
        <v>299</v>
      </c>
      <c r="C48" s="42">
        <v>1065980500</v>
      </c>
      <c r="D48" s="42">
        <v>4420</v>
      </c>
      <c r="E48" s="42">
        <v>352276103</v>
      </c>
      <c r="F48" s="42">
        <v>8769547</v>
      </c>
      <c r="G48" s="42">
        <v>425</v>
      </c>
      <c r="H48" s="42">
        <v>49</v>
      </c>
      <c r="I48" s="42">
        <v>52527516</v>
      </c>
      <c r="J48" s="42">
        <v>331232</v>
      </c>
      <c r="K48" s="42">
        <v>9428866</v>
      </c>
      <c r="L48" s="42">
        <v>58825600</v>
      </c>
      <c r="M48" s="42">
        <v>2901500</v>
      </c>
      <c r="N48" s="42">
        <v>2567401</v>
      </c>
      <c r="O48" s="42">
        <v>11854498</v>
      </c>
      <c r="P48" s="42">
        <v>10490951</v>
      </c>
      <c r="Q48" s="42">
        <v>509973214</v>
      </c>
      <c r="R48" s="42">
        <v>181184</v>
      </c>
      <c r="S48" s="42">
        <v>27976</v>
      </c>
      <c r="T48" s="42">
        <v>61715846</v>
      </c>
      <c r="U48" s="42">
        <v>61148213</v>
      </c>
      <c r="V48" s="42">
        <v>8478973</v>
      </c>
      <c r="W48" s="42">
        <v>5894370</v>
      </c>
      <c r="X48" s="42">
        <v>129614</v>
      </c>
      <c r="Y48" s="42">
        <v>726476</v>
      </c>
      <c r="Z48" s="42">
        <v>383033</v>
      </c>
      <c r="AA48" s="42">
        <v>138685685</v>
      </c>
      <c r="AB48" s="42">
        <v>371287529</v>
      </c>
    </row>
    <row r="49" spans="1:28">
      <c r="A49" t="s">
        <v>435</v>
      </c>
      <c r="B49" s="44" t="s">
        <v>436</v>
      </c>
      <c r="C49" s="42">
        <v>2649860600</v>
      </c>
      <c r="D49" s="42">
        <v>10105</v>
      </c>
      <c r="E49" s="42">
        <v>874060260</v>
      </c>
      <c r="F49" s="42">
        <v>33416980</v>
      </c>
      <c r="G49" s="42">
        <v>1328</v>
      </c>
      <c r="H49" s="42">
        <v>198</v>
      </c>
      <c r="I49" s="42">
        <v>45030377</v>
      </c>
      <c r="J49" s="42">
        <v>319497</v>
      </c>
      <c r="K49" s="42">
        <v>14687756</v>
      </c>
      <c r="L49" s="42">
        <v>145085100</v>
      </c>
      <c r="M49" s="42">
        <v>2622900</v>
      </c>
      <c r="N49" s="42">
        <v>6386235</v>
      </c>
      <c r="O49" s="42">
        <v>19494175</v>
      </c>
      <c r="P49" s="42">
        <v>9442839</v>
      </c>
      <c r="Q49" s="42">
        <v>1150546119</v>
      </c>
      <c r="R49" s="42">
        <v>109486</v>
      </c>
      <c r="S49" s="42">
        <v>42725</v>
      </c>
      <c r="T49" s="42">
        <v>147666894</v>
      </c>
      <c r="U49" s="42">
        <v>140782916</v>
      </c>
      <c r="V49" s="42">
        <v>20242469</v>
      </c>
      <c r="W49" s="42">
        <v>12014842</v>
      </c>
      <c r="X49" s="42">
        <v>30533</v>
      </c>
      <c r="Y49" s="42">
        <v>2091888</v>
      </c>
      <c r="Z49" s="42">
        <v>779988</v>
      </c>
      <c r="AA49" s="42">
        <v>323761741</v>
      </c>
      <c r="AB49" s="42">
        <v>826784378</v>
      </c>
    </row>
    <row r="50" spans="1:28">
      <c r="A50" t="s">
        <v>260</v>
      </c>
      <c r="B50" s="44" t="s">
        <v>261</v>
      </c>
      <c r="C50" s="42">
        <v>8887463900</v>
      </c>
      <c r="D50" s="42">
        <v>34643</v>
      </c>
      <c r="E50" s="42">
        <v>2835858648</v>
      </c>
      <c r="F50" s="42">
        <v>109178659</v>
      </c>
      <c r="G50" s="42">
        <v>3617</v>
      </c>
      <c r="H50" s="42">
        <v>691</v>
      </c>
      <c r="I50" s="42">
        <v>339498738</v>
      </c>
      <c r="J50" s="42">
        <v>4584058</v>
      </c>
      <c r="K50" s="42">
        <v>86287366</v>
      </c>
      <c r="L50" s="42">
        <v>485577800</v>
      </c>
      <c r="M50" s="42">
        <v>18665400</v>
      </c>
      <c r="N50" s="42">
        <v>21367431</v>
      </c>
      <c r="O50" s="42">
        <v>75883774</v>
      </c>
      <c r="P50" s="42">
        <v>71037279</v>
      </c>
      <c r="Q50" s="42">
        <v>4047939153</v>
      </c>
      <c r="R50" s="42">
        <v>3379967</v>
      </c>
      <c r="S50" s="42">
        <v>289076</v>
      </c>
      <c r="T50" s="42">
        <v>504123027</v>
      </c>
      <c r="U50" s="42">
        <v>484881458</v>
      </c>
      <c r="V50" s="42">
        <v>71459166</v>
      </c>
      <c r="W50" s="42">
        <v>65225838</v>
      </c>
      <c r="X50" s="42">
        <v>634140</v>
      </c>
      <c r="Y50" s="42">
        <v>5940623</v>
      </c>
      <c r="Z50" s="42">
        <v>1870586</v>
      </c>
      <c r="AA50" s="42">
        <v>1137803881</v>
      </c>
      <c r="AB50" s="42">
        <v>2910135272</v>
      </c>
    </row>
    <row r="51" spans="1:28">
      <c r="A51" t="s">
        <v>362</v>
      </c>
      <c r="B51" s="44" t="s">
        <v>363</v>
      </c>
      <c r="C51" s="42">
        <v>6325259100</v>
      </c>
      <c r="D51" s="42">
        <v>24954</v>
      </c>
      <c r="E51" s="42">
        <v>2091567154</v>
      </c>
      <c r="F51" s="42">
        <v>69777256</v>
      </c>
      <c r="G51" s="42">
        <v>2586</v>
      </c>
      <c r="H51" s="42">
        <v>423</v>
      </c>
      <c r="I51" s="42">
        <v>161436167</v>
      </c>
      <c r="J51" s="42">
        <v>1185024</v>
      </c>
      <c r="K51" s="42">
        <v>50515500</v>
      </c>
      <c r="L51" s="42">
        <v>356373300</v>
      </c>
      <c r="M51" s="42">
        <v>13680400</v>
      </c>
      <c r="N51" s="42">
        <v>15248616</v>
      </c>
      <c r="O51" s="42">
        <v>63851844</v>
      </c>
      <c r="P51" s="42">
        <v>49648544</v>
      </c>
      <c r="Q51" s="42">
        <v>2873283805</v>
      </c>
      <c r="R51" s="42">
        <v>954729</v>
      </c>
      <c r="S51" s="42">
        <v>78990</v>
      </c>
      <c r="T51" s="42">
        <v>369956798</v>
      </c>
      <c r="U51" s="42">
        <v>364275018</v>
      </c>
      <c r="V51" s="42">
        <v>43148769</v>
      </c>
      <c r="W51" s="42">
        <v>35753029</v>
      </c>
      <c r="X51" s="42">
        <v>425453</v>
      </c>
      <c r="Y51" s="42">
        <v>4520695</v>
      </c>
      <c r="Z51" s="42">
        <v>1942233</v>
      </c>
      <c r="AA51" s="42">
        <v>821055714</v>
      </c>
      <c r="AB51" s="42">
        <v>2052228091</v>
      </c>
    </row>
    <row r="52" spans="1:28">
      <c r="A52" t="s">
        <v>458</v>
      </c>
      <c r="B52" s="44" t="s">
        <v>459</v>
      </c>
      <c r="C52" s="42">
        <v>12685986400</v>
      </c>
      <c r="D52" s="42">
        <v>44535</v>
      </c>
      <c r="E52" s="42">
        <v>4274724401</v>
      </c>
      <c r="F52" s="42">
        <v>247131032</v>
      </c>
      <c r="G52" s="42">
        <v>6676</v>
      </c>
      <c r="H52" s="42">
        <v>1643</v>
      </c>
      <c r="I52" s="42">
        <v>418246226</v>
      </c>
      <c r="J52" s="42">
        <v>3372571</v>
      </c>
      <c r="K52" s="42">
        <v>109690815</v>
      </c>
      <c r="L52" s="42">
        <v>684787900</v>
      </c>
      <c r="M52" s="42">
        <v>12471800</v>
      </c>
      <c r="N52" s="42">
        <v>30595890</v>
      </c>
      <c r="O52" s="42">
        <v>95360676</v>
      </c>
      <c r="P52" s="42">
        <v>49593229</v>
      </c>
      <c r="Q52" s="42">
        <v>5925974540</v>
      </c>
      <c r="R52" s="42">
        <v>3035357</v>
      </c>
      <c r="S52" s="42">
        <v>97037</v>
      </c>
      <c r="T52" s="42">
        <v>697151809</v>
      </c>
      <c r="U52" s="42">
        <v>685886506</v>
      </c>
      <c r="V52" s="42">
        <v>92431263</v>
      </c>
      <c r="W52" s="42">
        <v>88689047</v>
      </c>
      <c r="X52" s="42">
        <v>263568</v>
      </c>
      <c r="Y52" s="42">
        <v>7533472</v>
      </c>
      <c r="Z52" s="42">
        <v>2731004</v>
      </c>
      <c r="AA52" s="42">
        <v>1577819063</v>
      </c>
      <c r="AB52" s="42">
        <v>4348155477</v>
      </c>
    </row>
    <row r="53" spans="1:28">
      <c r="A53" t="s">
        <v>388</v>
      </c>
      <c r="B53" s="44" t="s">
        <v>389</v>
      </c>
      <c r="C53" s="42">
        <v>1848474800</v>
      </c>
      <c r="D53" s="42">
        <v>8145</v>
      </c>
      <c r="E53" s="42">
        <v>613588904</v>
      </c>
      <c r="F53" s="42">
        <v>13963994</v>
      </c>
      <c r="G53" s="42">
        <v>603</v>
      </c>
      <c r="H53" s="42">
        <v>83</v>
      </c>
      <c r="I53" s="42">
        <v>31878801</v>
      </c>
      <c r="J53" s="42">
        <v>288918</v>
      </c>
      <c r="K53" s="42">
        <v>8655334</v>
      </c>
      <c r="L53" s="42">
        <v>99321500</v>
      </c>
      <c r="M53" s="42">
        <v>1783300</v>
      </c>
      <c r="N53" s="42">
        <v>4459006</v>
      </c>
      <c r="O53" s="42">
        <v>17267599</v>
      </c>
      <c r="P53" s="42">
        <v>6609717</v>
      </c>
      <c r="Q53" s="42">
        <v>797817073</v>
      </c>
      <c r="R53" s="42">
        <v>16101</v>
      </c>
      <c r="S53" s="42">
        <v>15539</v>
      </c>
      <c r="T53" s="42">
        <v>101082033</v>
      </c>
      <c r="U53" s="42">
        <v>102820061</v>
      </c>
      <c r="V53" s="42">
        <v>13759345</v>
      </c>
      <c r="W53" s="42">
        <v>6644173</v>
      </c>
      <c r="X53" s="42">
        <v>35988</v>
      </c>
      <c r="Y53" s="42">
        <v>1545720</v>
      </c>
      <c r="Z53" s="42">
        <v>776535</v>
      </c>
      <c r="AA53" s="42">
        <v>226695495</v>
      </c>
      <c r="AB53" s="42">
        <v>571121578</v>
      </c>
    </row>
    <row r="54" spans="1:28">
      <c r="A54" t="s">
        <v>94</v>
      </c>
      <c r="B54" s="44" t="s">
        <v>95</v>
      </c>
      <c r="C54" s="42">
        <v>4436941800</v>
      </c>
      <c r="D54" s="42">
        <v>16678</v>
      </c>
      <c r="E54" s="42">
        <v>1457407859</v>
      </c>
      <c r="F54" s="42">
        <v>71647916</v>
      </c>
      <c r="G54" s="42">
        <v>2168</v>
      </c>
      <c r="H54" s="42">
        <v>480</v>
      </c>
      <c r="I54" s="42">
        <v>78872947</v>
      </c>
      <c r="J54" s="42">
        <v>583423</v>
      </c>
      <c r="K54" s="42">
        <v>35355777</v>
      </c>
      <c r="L54" s="42">
        <v>239625200</v>
      </c>
      <c r="M54" s="42">
        <v>5088800</v>
      </c>
      <c r="N54" s="42">
        <v>10651046</v>
      </c>
      <c r="O54" s="42">
        <v>31538275</v>
      </c>
      <c r="P54" s="42">
        <v>18660779</v>
      </c>
      <c r="Q54" s="42">
        <v>1949432022</v>
      </c>
      <c r="R54" s="42">
        <v>924240</v>
      </c>
      <c r="S54" s="42">
        <v>52163</v>
      </c>
      <c r="T54" s="42">
        <v>244665607</v>
      </c>
      <c r="U54" s="42">
        <v>233570488</v>
      </c>
      <c r="V54" s="42">
        <v>32358706</v>
      </c>
      <c r="W54" s="42">
        <v>22735195</v>
      </c>
      <c r="X54" s="42">
        <v>318389</v>
      </c>
      <c r="Y54" s="42">
        <v>3125503</v>
      </c>
      <c r="Z54" s="42">
        <v>1022723</v>
      </c>
      <c r="AA54" s="42">
        <v>538773014</v>
      </c>
      <c r="AB54" s="42">
        <v>1410659008</v>
      </c>
    </row>
    <row r="55" spans="1:28">
      <c r="A55" t="s">
        <v>74</v>
      </c>
      <c r="B55" s="44" t="s">
        <v>75</v>
      </c>
      <c r="C55" s="42">
        <v>2978280700</v>
      </c>
      <c r="D55" s="42">
        <v>12556</v>
      </c>
      <c r="E55" s="42">
        <v>985524693</v>
      </c>
      <c r="F55" s="42">
        <v>37222187</v>
      </c>
      <c r="G55" s="42">
        <v>1196</v>
      </c>
      <c r="H55" s="42">
        <v>231</v>
      </c>
      <c r="I55" s="42">
        <v>83262628</v>
      </c>
      <c r="J55" s="42">
        <v>764970</v>
      </c>
      <c r="K55" s="42">
        <v>29836317</v>
      </c>
      <c r="L55" s="42">
        <v>152078800</v>
      </c>
      <c r="M55" s="42">
        <v>5757800</v>
      </c>
      <c r="N55" s="42">
        <v>7166426</v>
      </c>
      <c r="O55" s="42">
        <v>21982918</v>
      </c>
      <c r="P55" s="42">
        <v>22369622</v>
      </c>
      <c r="Q55" s="42">
        <v>1345966361</v>
      </c>
      <c r="R55" s="42">
        <v>1218514</v>
      </c>
      <c r="S55" s="42">
        <v>28873</v>
      </c>
      <c r="T55" s="42">
        <v>157787733</v>
      </c>
      <c r="U55" s="42">
        <v>154895936</v>
      </c>
      <c r="V55" s="42">
        <v>23525057</v>
      </c>
      <c r="W55" s="42">
        <v>16473763</v>
      </c>
      <c r="X55" s="42">
        <v>180114</v>
      </c>
      <c r="Y55" s="42">
        <v>1894730</v>
      </c>
      <c r="Z55" s="42">
        <v>957144</v>
      </c>
      <c r="AA55" s="42">
        <v>356961864</v>
      </c>
      <c r="AB55" s="42">
        <v>989004497</v>
      </c>
    </row>
    <row r="56" spans="1:28">
      <c r="A56" t="s">
        <v>376</v>
      </c>
      <c r="B56" s="44" t="s">
        <v>377</v>
      </c>
      <c r="C56" s="42">
        <v>2199858200</v>
      </c>
      <c r="D56" s="42">
        <v>8596</v>
      </c>
      <c r="E56" s="42">
        <v>737914100</v>
      </c>
      <c r="F56" s="42">
        <v>22105874</v>
      </c>
      <c r="G56" s="42">
        <v>895</v>
      </c>
      <c r="H56" s="42">
        <v>136</v>
      </c>
      <c r="I56" s="42">
        <v>32780199</v>
      </c>
      <c r="J56" s="42">
        <v>447691</v>
      </c>
      <c r="K56" s="42">
        <v>19983603</v>
      </c>
      <c r="L56" s="42">
        <v>123556000</v>
      </c>
      <c r="M56" s="42">
        <v>2362500</v>
      </c>
      <c r="N56" s="42">
        <v>5308816</v>
      </c>
      <c r="O56" s="42">
        <v>18501363</v>
      </c>
      <c r="P56" s="42">
        <v>8496954</v>
      </c>
      <c r="Q56" s="42">
        <v>971457100</v>
      </c>
      <c r="R56" s="42">
        <v>333902</v>
      </c>
      <c r="S56" s="42">
        <v>1923</v>
      </c>
      <c r="T56" s="42">
        <v>125900313</v>
      </c>
      <c r="U56" s="42">
        <v>124310504</v>
      </c>
      <c r="V56" s="42">
        <v>20472055</v>
      </c>
      <c r="W56" s="42">
        <v>13976331</v>
      </c>
      <c r="X56" s="42">
        <v>40858</v>
      </c>
      <c r="Y56" s="42">
        <v>1652267</v>
      </c>
      <c r="Z56" s="42">
        <v>646725</v>
      </c>
      <c r="AA56" s="42">
        <v>287334878</v>
      </c>
      <c r="AB56" s="42">
        <v>684122222</v>
      </c>
    </row>
    <row r="57" spans="1:28">
      <c r="A57" t="s">
        <v>286</v>
      </c>
      <c r="B57" s="44" t="s">
        <v>287</v>
      </c>
      <c r="C57" s="42">
        <v>1214373100</v>
      </c>
      <c r="D57" s="42">
        <v>5084</v>
      </c>
      <c r="E57" s="42">
        <v>409647405</v>
      </c>
      <c r="F57" s="42">
        <v>9707431</v>
      </c>
      <c r="G57" s="42">
        <v>432</v>
      </c>
      <c r="H57" s="42">
        <v>50</v>
      </c>
      <c r="I57" s="42">
        <v>36530121</v>
      </c>
      <c r="J57" s="42">
        <v>276739</v>
      </c>
      <c r="K57" s="42">
        <v>10342669</v>
      </c>
      <c r="L57" s="42">
        <v>66530800</v>
      </c>
      <c r="M57" s="42">
        <v>3635200</v>
      </c>
      <c r="N57" s="42">
        <v>2921093</v>
      </c>
      <c r="O57" s="42">
        <v>11246726</v>
      </c>
      <c r="P57" s="42">
        <v>13569108</v>
      </c>
      <c r="Q57" s="42">
        <v>564407292</v>
      </c>
      <c r="R57" s="42">
        <v>126679</v>
      </c>
      <c r="S57" s="42">
        <v>17219</v>
      </c>
      <c r="T57" s="42">
        <v>70158441</v>
      </c>
      <c r="U57" s="42">
        <v>70815959</v>
      </c>
      <c r="V57" s="42">
        <v>9727701</v>
      </c>
      <c r="W57" s="42">
        <v>7322657</v>
      </c>
      <c r="X57" s="42">
        <v>43582</v>
      </c>
      <c r="Y57" s="42">
        <v>844695</v>
      </c>
      <c r="Z57" s="42">
        <v>421913</v>
      </c>
      <c r="AA57" s="42">
        <v>159478846</v>
      </c>
      <c r="AB57" s="42">
        <v>404928446</v>
      </c>
    </row>
    <row r="58" spans="1:28">
      <c r="A58" t="s">
        <v>444</v>
      </c>
      <c r="B58" s="44" t="s">
        <v>445</v>
      </c>
      <c r="C58" s="42">
        <v>2036001400</v>
      </c>
      <c r="D58" s="42">
        <v>7849</v>
      </c>
      <c r="E58" s="42">
        <v>695540277</v>
      </c>
      <c r="F58" s="42">
        <v>24496385</v>
      </c>
      <c r="G58" s="42">
        <v>877</v>
      </c>
      <c r="H58" s="42">
        <v>164</v>
      </c>
      <c r="I58" s="42">
        <v>46632289</v>
      </c>
      <c r="J58" s="42">
        <v>594980</v>
      </c>
      <c r="K58" s="42">
        <v>23073453</v>
      </c>
      <c r="L58" s="42">
        <v>112215600</v>
      </c>
      <c r="M58" s="42">
        <v>3052100</v>
      </c>
      <c r="N58" s="42">
        <v>4913767</v>
      </c>
      <c r="O58" s="42">
        <v>19491690</v>
      </c>
      <c r="P58" s="42">
        <v>10722752</v>
      </c>
      <c r="Q58" s="42">
        <v>940733293</v>
      </c>
      <c r="R58" s="42">
        <v>550737</v>
      </c>
      <c r="S58" s="42">
        <v>9936</v>
      </c>
      <c r="T58" s="42">
        <v>115244323</v>
      </c>
      <c r="U58" s="42">
        <v>116414739</v>
      </c>
      <c r="V58" s="42">
        <v>16224665</v>
      </c>
      <c r="W58" s="42">
        <v>14610922</v>
      </c>
      <c r="X58" s="42">
        <v>72300</v>
      </c>
      <c r="Y58" s="42">
        <v>1402999</v>
      </c>
      <c r="Z58" s="42">
        <v>460073</v>
      </c>
      <c r="AA58" s="42">
        <v>264990694</v>
      </c>
      <c r="AB58" s="42">
        <v>675742599</v>
      </c>
    </row>
    <row r="59" spans="1:28">
      <c r="A59" t="s">
        <v>118</v>
      </c>
      <c r="B59" s="44" t="s">
        <v>119</v>
      </c>
      <c r="C59" s="42">
        <v>6048199200</v>
      </c>
      <c r="D59" s="42">
        <v>22761</v>
      </c>
      <c r="E59" s="42">
        <v>2019139922</v>
      </c>
      <c r="F59" s="42">
        <v>71759023</v>
      </c>
      <c r="G59" s="42">
        <v>2441</v>
      </c>
      <c r="H59" s="42">
        <v>432</v>
      </c>
      <c r="I59" s="42">
        <v>205364578</v>
      </c>
      <c r="J59" s="42">
        <v>1162879</v>
      </c>
      <c r="K59" s="42">
        <v>48996435</v>
      </c>
      <c r="L59" s="42">
        <v>349898800</v>
      </c>
      <c r="M59" s="42">
        <v>7555600</v>
      </c>
      <c r="N59" s="42">
        <v>14548916</v>
      </c>
      <c r="O59" s="42">
        <v>47794997</v>
      </c>
      <c r="P59" s="42">
        <v>29078462</v>
      </c>
      <c r="Q59" s="42">
        <v>2795299612</v>
      </c>
      <c r="R59" s="42">
        <v>756587</v>
      </c>
      <c r="S59" s="42">
        <v>9789</v>
      </c>
      <c r="T59" s="42">
        <v>357343761</v>
      </c>
      <c r="U59" s="42">
        <v>356937643</v>
      </c>
      <c r="V59" s="42">
        <v>44808843</v>
      </c>
      <c r="W59" s="42">
        <v>33841573</v>
      </c>
      <c r="X59" s="42">
        <v>348978</v>
      </c>
      <c r="Y59" s="42">
        <v>3559551</v>
      </c>
      <c r="Z59" s="42">
        <v>1637010</v>
      </c>
      <c r="AA59" s="42">
        <v>799243735</v>
      </c>
      <c r="AB59" s="42">
        <v>1996055877</v>
      </c>
    </row>
    <row r="60" spans="1:28">
      <c r="A60" t="s">
        <v>68</v>
      </c>
      <c r="B60" s="44" t="s">
        <v>69</v>
      </c>
      <c r="C60" s="42">
        <v>2291711100</v>
      </c>
      <c r="D60" s="42">
        <v>8332</v>
      </c>
      <c r="E60" s="42">
        <v>754938958</v>
      </c>
      <c r="F60" s="42">
        <v>38654122</v>
      </c>
      <c r="G60" s="42">
        <v>1206</v>
      </c>
      <c r="H60" s="42">
        <v>280</v>
      </c>
      <c r="I60" s="42">
        <v>71060491</v>
      </c>
      <c r="J60" s="42">
        <v>1003992</v>
      </c>
      <c r="K60" s="42">
        <v>23629556</v>
      </c>
      <c r="L60" s="42">
        <v>121733600</v>
      </c>
      <c r="M60" s="42">
        <v>5282000</v>
      </c>
      <c r="N60" s="42">
        <v>5518412</v>
      </c>
      <c r="O60" s="42">
        <v>19784330</v>
      </c>
      <c r="P60" s="42">
        <v>19295193</v>
      </c>
      <c r="Q60" s="42">
        <v>1060900654</v>
      </c>
      <c r="R60" s="42">
        <v>1002913</v>
      </c>
      <c r="S60" s="42">
        <v>31530</v>
      </c>
      <c r="T60" s="42">
        <v>126993378</v>
      </c>
      <c r="U60" s="42">
        <v>120977480</v>
      </c>
      <c r="V60" s="42">
        <v>23161957</v>
      </c>
      <c r="W60" s="42">
        <v>13387591</v>
      </c>
      <c r="X60" s="42">
        <v>231680</v>
      </c>
      <c r="Y60" s="42">
        <v>1139302</v>
      </c>
      <c r="Z60" s="42">
        <v>568378</v>
      </c>
      <c r="AA60" s="42">
        <v>287494209</v>
      </c>
      <c r="AB60" s="42">
        <v>773406445</v>
      </c>
    </row>
    <row r="61" spans="1:28">
      <c r="A61" t="s">
        <v>112</v>
      </c>
      <c r="B61" s="44" t="s">
        <v>113</v>
      </c>
      <c r="C61" s="42">
        <v>2034328200</v>
      </c>
      <c r="D61" s="42">
        <v>7524</v>
      </c>
      <c r="E61" s="42">
        <v>681353938</v>
      </c>
      <c r="F61" s="42">
        <v>26600402</v>
      </c>
      <c r="G61" s="42">
        <v>852</v>
      </c>
      <c r="H61" s="42">
        <v>158</v>
      </c>
      <c r="I61" s="42">
        <v>80731706</v>
      </c>
      <c r="J61" s="42">
        <v>396285</v>
      </c>
      <c r="K61" s="42">
        <v>16048416</v>
      </c>
      <c r="L61" s="42">
        <v>116742200</v>
      </c>
      <c r="M61" s="42">
        <v>1648700</v>
      </c>
      <c r="N61" s="42">
        <v>4878600</v>
      </c>
      <c r="O61" s="42">
        <v>14430363</v>
      </c>
      <c r="P61" s="42">
        <v>7337402</v>
      </c>
      <c r="Q61" s="42">
        <v>950168012</v>
      </c>
      <c r="R61" s="42">
        <v>215219</v>
      </c>
      <c r="S61" s="42">
        <v>2520</v>
      </c>
      <c r="T61" s="42">
        <v>118364390</v>
      </c>
      <c r="U61" s="42">
        <v>120832828</v>
      </c>
      <c r="V61" s="42">
        <v>14717936</v>
      </c>
      <c r="W61" s="42">
        <v>12649585</v>
      </c>
      <c r="X61" s="42">
        <v>35680</v>
      </c>
      <c r="Y61" s="42">
        <v>1019626</v>
      </c>
      <c r="Z61" s="42">
        <v>471585</v>
      </c>
      <c r="AA61" s="42">
        <v>268309369</v>
      </c>
      <c r="AB61" s="42">
        <v>681858643</v>
      </c>
    </row>
    <row r="62" spans="1:28">
      <c r="A62" t="s">
        <v>176</v>
      </c>
      <c r="B62" s="44" t="s">
        <v>177</v>
      </c>
      <c r="C62" s="42">
        <v>11332220300</v>
      </c>
      <c r="D62" s="42">
        <v>46723</v>
      </c>
      <c r="E62" s="42">
        <v>3807159765</v>
      </c>
      <c r="F62" s="42">
        <v>132890920</v>
      </c>
      <c r="G62" s="42">
        <v>4165</v>
      </c>
      <c r="H62" s="42">
        <v>878</v>
      </c>
      <c r="I62" s="42">
        <v>431540177</v>
      </c>
      <c r="J62" s="42">
        <v>6717508</v>
      </c>
      <c r="K62" s="42">
        <v>121308025</v>
      </c>
      <c r="L62" s="42">
        <v>605615300</v>
      </c>
      <c r="M62" s="42">
        <v>27988500</v>
      </c>
      <c r="N62" s="42">
        <v>27270726</v>
      </c>
      <c r="O62" s="42">
        <v>115744460</v>
      </c>
      <c r="P62" s="42">
        <v>100118338</v>
      </c>
      <c r="Q62" s="42">
        <v>5376353719</v>
      </c>
      <c r="R62" s="42">
        <v>5962426</v>
      </c>
      <c r="S62" s="42">
        <v>2653038</v>
      </c>
      <c r="T62" s="42">
        <v>633430261</v>
      </c>
      <c r="U62" s="42">
        <v>653130281</v>
      </c>
      <c r="V62" s="42">
        <v>100719382</v>
      </c>
      <c r="W62" s="42">
        <v>67448300</v>
      </c>
      <c r="X62" s="42">
        <v>1334095</v>
      </c>
      <c r="Y62" s="42">
        <v>6870550</v>
      </c>
      <c r="Z62" s="42">
        <v>3331278</v>
      </c>
      <c r="AA62" s="42">
        <v>1474879611</v>
      </c>
      <c r="AB62" s="42">
        <v>3901474108</v>
      </c>
    </row>
    <row r="63" spans="1:28">
      <c r="A63" t="s">
        <v>378</v>
      </c>
      <c r="B63" s="44" t="s">
        <v>379</v>
      </c>
      <c r="C63" s="42">
        <v>1754719700</v>
      </c>
      <c r="D63" s="42">
        <v>6974</v>
      </c>
      <c r="E63" s="42">
        <v>591029715</v>
      </c>
      <c r="F63" s="42">
        <v>17756028</v>
      </c>
      <c r="G63" s="42">
        <v>914</v>
      </c>
      <c r="H63" s="42">
        <v>94</v>
      </c>
      <c r="I63" s="42">
        <v>26390943</v>
      </c>
      <c r="J63" s="42">
        <v>282065</v>
      </c>
      <c r="K63" s="42">
        <v>12729877</v>
      </c>
      <c r="L63" s="42">
        <v>95412800</v>
      </c>
      <c r="M63" s="42">
        <v>2411400</v>
      </c>
      <c r="N63" s="42">
        <v>4208892</v>
      </c>
      <c r="O63" s="42">
        <v>16804348</v>
      </c>
      <c r="P63" s="42">
        <v>9020467</v>
      </c>
      <c r="Q63" s="42">
        <v>776046535</v>
      </c>
      <c r="R63" s="42">
        <v>131468</v>
      </c>
      <c r="S63" s="42">
        <v>27067</v>
      </c>
      <c r="T63" s="42">
        <v>97811423</v>
      </c>
      <c r="U63" s="42">
        <v>95572465</v>
      </c>
      <c r="V63" s="42">
        <v>13659032</v>
      </c>
      <c r="W63" s="42">
        <v>7345503</v>
      </c>
      <c r="X63" s="42">
        <v>41011</v>
      </c>
      <c r="Y63" s="42">
        <v>1379637</v>
      </c>
      <c r="Z63" s="42">
        <v>623608</v>
      </c>
      <c r="AA63" s="42">
        <v>216591214</v>
      </c>
      <c r="AB63" s="42">
        <v>559455321</v>
      </c>
    </row>
    <row r="64" spans="1:28">
      <c r="A64" t="s">
        <v>296</v>
      </c>
      <c r="B64" s="44" t="s">
        <v>297</v>
      </c>
      <c r="C64" s="42">
        <v>1162010000</v>
      </c>
      <c r="D64" s="42">
        <v>4550</v>
      </c>
      <c r="E64" s="42">
        <v>384017008</v>
      </c>
      <c r="F64" s="42">
        <v>15320524</v>
      </c>
      <c r="G64" s="42">
        <v>495</v>
      </c>
      <c r="H64" s="42">
        <v>90</v>
      </c>
      <c r="I64" s="42">
        <v>72770043</v>
      </c>
      <c r="J64" s="42">
        <v>562849</v>
      </c>
      <c r="K64" s="42">
        <v>10628313</v>
      </c>
      <c r="L64" s="42">
        <v>62982900</v>
      </c>
      <c r="M64" s="42">
        <v>3403800</v>
      </c>
      <c r="N64" s="42">
        <v>2792586</v>
      </c>
      <c r="O64" s="42">
        <v>10567205</v>
      </c>
      <c r="P64" s="42">
        <v>12665445</v>
      </c>
      <c r="Q64" s="42">
        <v>575710673</v>
      </c>
      <c r="R64" s="42">
        <v>248488</v>
      </c>
      <c r="S64" s="42">
        <v>0</v>
      </c>
      <c r="T64" s="42">
        <v>66378800</v>
      </c>
      <c r="U64" s="42">
        <v>65635422</v>
      </c>
      <c r="V64" s="42">
        <v>8483965</v>
      </c>
      <c r="W64" s="42">
        <v>6821636</v>
      </c>
      <c r="X64" s="42">
        <v>60720</v>
      </c>
      <c r="Y64" s="42">
        <v>787340</v>
      </c>
      <c r="Z64" s="42">
        <v>345031</v>
      </c>
      <c r="AA64" s="42">
        <v>148761402</v>
      </c>
      <c r="AB64" s="42">
        <v>426949271</v>
      </c>
    </row>
    <row r="65" spans="1:28">
      <c r="A65" t="s">
        <v>302</v>
      </c>
      <c r="B65" s="44" t="s">
        <v>303</v>
      </c>
      <c r="C65" s="42">
        <v>939703600</v>
      </c>
      <c r="D65" s="42">
        <v>4177</v>
      </c>
      <c r="E65" s="42">
        <v>318929151</v>
      </c>
      <c r="F65" s="42">
        <v>7356372</v>
      </c>
      <c r="G65" s="42">
        <v>316</v>
      </c>
      <c r="H65" s="42">
        <v>43</v>
      </c>
      <c r="I65" s="42">
        <v>19268139</v>
      </c>
      <c r="J65" s="42">
        <v>536834</v>
      </c>
      <c r="K65" s="42">
        <v>6574087</v>
      </c>
      <c r="L65" s="42">
        <v>49223600</v>
      </c>
      <c r="M65" s="42">
        <v>1869300</v>
      </c>
      <c r="N65" s="42">
        <v>2250426</v>
      </c>
      <c r="O65" s="42">
        <v>9233874</v>
      </c>
      <c r="P65" s="42">
        <v>7252845</v>
      </c>
      <c r="Q65" s="42">
        <v>422494628</v>
      </c>
      <c r="R65" s="42">
        <v>53376</v>
      </c>
      <c r="S65" s="42">
        <v>1701</v>
      </c>
      <c r="T65" s="42">
        <v>51076629</v>
      </c>
      <c r="U65" s="42">
        <v>52294087</v>
      </c>
      <c r="V65" s="42">
        <v>5891772</v>
      </c>
      <c r="W65" s="42">
        <v>4540773</v>
      </c>
      <c r="X65" s="42">
        <v>51458</v>
      </c>
      <c r="Y65" s="42">
        <v>682665</v>
      </c>
      <c r="Z65" s="42">
        <v>403949</v>
      </c>
      <c r="AA65" s="42">
        <v>114996410</v>
      </c>
      <c r="AB65" s="42">
        <v>307498218</v>
      </c>
    </row>
    <row r="66" spans="1:28">
      <c r="A66" t="s">
        <v>564</v>
      </c>
      <c r="B66" s="44" t="s">
        <v>565</v>
      </c>
      <c r="C66" s="42">
        <v>4437400700</v>
      </c>
      <c r="D66" s="42">
        <v>14764</v>
      </c>
      <c r="E66" s="42">
        <v>1503824296</v>
      </c>
      <c r="F66" s="42">
        <v>73030960</v>
      </c>
      <c r="G66" s="42">
        <v>3185</v>
      </c>
      <c r="H66" s="42">
        <v>397</v>
      </c>
      <c r="I66" s="42">
        <v>111308337</v>
      </c>
      <c r="J66" s="42">
        <v>660187</v>
      </c>
      <c r="K66" s="42">
        <v>27749072</v>
      </c>
      <c r="L66" s="42">
        <v>243855300</v>
      </c>
      <c r="M66" s="42">
        <v>3486800</v>
      </c>
      <c r="N66" s="42">
        <v>10624068</v>
      </c>
      <c r="O66" s="42">
        <v>26606234</v>
      </c>
      <c r="P66" s="42">
        <v>13461317</v>
      </c>
      <c r="Q66" s="42">
        <v>2014606571</v>
      </c>
      <c r="R66" s="42">
        <v>697110</v>
      </c>
      <c r="S66" s="42">
        <v>4339</v>
      </c>
      <c r="T66" s="42">
        <v>247321350</v>
      </c>
      <c r="U66" s="42">
        <v>236817031</v>
      </c>
      <c r="V66" s="42">
        <v>31494291</v>
      </c>
      <c r="W66" s="42">
        <v>11759209</v>
      </c>
      <c r="X66" s="42">
        <v>3673</v>
      </c>
      <c r="Y66" s="42">
        <v>3952302</v>
      </c>
      <c r="Z66" s="42">
        <v>1083853</v>
      </c>
      <c r="AA66" s="42">
        <v>533133158</v>
      </c>
      <c r="AB66" s="42">
        <v>1481473413</v>
      </c>
    </row>
    <row r="67" spans="1:28">
      <c r="A67" t="s">
        <v>480</v>
      </c>
      <c r="B67" s="44" t="s">
        <v>481</v>
      </c>
      <c r="C67" s="42">
        <v>21680957500</v>
      </c>
      <c r="D67" s="42">
        <v>76590</v>
      </c>
      <c r="E67" s="42">
        <v>7320729667</v>
      </c>
      <c r="F67" s="42">
        <v>413059456</v>
      </c>
      <c r="G67" s="42">
        <v>12209</v>
      </c>
      <c r="H67" s="42">
        <v>2693</v>
      </c>
      <c r="I67" s="42">
        <v>599089785</v>
      </c>
      <c r="J67" s="42">
        <v>3576761</v>
      </c>
      <c r="K67" s="42">
        <v>139344259</v>
      </c>
      <c r="L67" s="42">
        <v>1207507500</v>
      </c>
      <c r="M67" s="42">
        <v>17337800</v>
      </c>
      <c r="N67" s="42">
        <v>52285139</v>
      </c>
      <c r="O67" s="42">
        <v>133866718</v>
      </c>
      <c r="P67" s="42">
        <v>66642305</v>
      </c>
      <c r="Q67" s="42">
        <v>9953439390</v>
      </c>
      <c r="R67" s="42">
        <v>3347942</v>
      </c>
      <c r="S67" s="42">
        <v>519806</v>
      </c>
      <c r="T67" s="42">
        <v>1224586604</v>
      </c>
      <c r="U67" s="42">
        <v>1175920396</v>
      </c>
      <c r="V67" s="42">
        <v>171859687</v>
      </c>
      <c r="W67" s="42">
        <v>117347851</v>
      </c>
      <c r="X67" s="42">
        <v>174427</v>
      </c>
      <c r="Y67" s="42">
        <v>14068875</v>
      </c>
      <c r="Z67" s="42">
        <v>4713150</v>
      </c>
      <c r="AA67" s="42">
        <v>2712538738</v>
      </c>
      <c r="AB67" s="42">
        <v>7240900652</v>
      </c>
    </row>
    <row r="68" spans="1:28">
      <c r="A68" t="s">
        <v>326</v>
      </c>
      <c r="B68" s="44" t="s">
        <v>327</v>
      </c>
      <c r="C68" s="42">
        <v>133563636300</v>
      </c>
      <c r="D68" s="42">
        <v>427216</v>
      </c>
      <c r="E68" s="42">
        <v>43528086145</v>
      </c>
      <c r="F68" s="42">
        <v>4004753670</v>
      </c>
      <c r="G68" s="42">
        <v>85292</v>
      </c>
      <c r="H68" s="42">
        <v>24849</v>
      </c>
      <c r="I68" s="42">
        <v>5341012345</v>
      </c>
      <c r="J68" s="42">
        <v>36462473</v>
      </c>
      <c r="K68" s="42">
        <v>537963603</v>
      </c>
      <c r="L68" s="42">
        <v>7371250900</v>
      </c>
      <c r="M68" s="42">
        <v>135455800</v>
      </c>
      <c r="N68" s="42">
        <v>318936538</v>
      </c>
      <c r="O68" s="42">
        <v>575637144</v>
      </c>
      <c r="P68" s="42">
        <v>580569205</v>
      </c>
      <c r="Q68" s="42">
        <v>62430127823</v>
      </c>
      <c r="R68" s="42">
        <v>9048281</v>
      </c>
      <c r="S68" s="42">
        <v>8619509</v>
      </c>
      <c r="T68" s="42">
        <v>7504951350</v>
      </c>
      <c r="U68" s="42">
        <v>6844020448</v>
      </c>
      <c r="V68" s="42">
        <v>980806725</v>
      </c>
      <c r="W68" s="42">
        <v>722954862</v>
      </c>
      <c r="X68" s="42">
        <v>1124196</v>
      </c>
      <c r="Y68" s="42">
        <v>70015336</v>
      </c>
      <c r="Z68" s="42">
        <v>26616794</v>
      </c>
      <c r="AA68" s="42">
        <v>16168157501</v>
      </c>
      <c r="AB68" s="42">
        <v>46261970322</v>
      </c>
    </row>
    <row r="69" spans="1:28">
      <c r="A69" t="s">
        <v>320</v>
      </c>
      <c r="B69" s="44" t="s">
        <v>321</v>
      </c>
      <c r="C69" s="42">
        <v>2678128100</v>
      </c>
      <c r="D69" s="42">
        <v>10419</v>
      </c>
      <c r="E69" s="42">
        <v>889761614</v>
      </c>
      <c r="F69" s="42">
        <v>26413382</v>
      </c>
      <c r="G69" s="42">
        <v>980</v>
      </c>
      <c r="H69" s="42">
        <v>173</v>
      </c>
      <c r="I69" s="42">
        <v>92512491</v>
      </c>
      <c r="J69" s="42">
        <v>924873</v>
      </c>
      <c r="K69" s="42">
        <v>25224510</v>
      </c>
      <c r="L69" s="42">
        <v>146052100</v>
      </c>
      <c r="M69" s="42">
        <v>6568500</v>
      </c>
      <c r="N69" s="42">
        <v>6450432</v>
      </c>
      <c r="O69" s="42">
        <v>24256416</v>
      </c>
      <c r="P69" s="42">
        <v>25849453</v>
      </c>
      <c r="Q69" s="42">
        <v>1244013771</v>
      </c>
      <c r="R69" s="42">
        <v>617400</v>
      </c>
      <c r="S69" s="42">
        <v>23561</v>
      </c>
      <c r="T69" s="42">
        <v>152590225</v>
      </c>
      <c r="U69" s="42">
        <v>153022262</v>
      </c>
      <c r="V69" s="42">
        <v>20332262</v>
      </c>
      <c r="W69" s="42">
        <v>16523504</v>
      </c>
      <c r="X69" s="42">
        <v>117008</v>
      </c>
      <c r="Y69" s="42">
        <v>2079549</v>
      </c>
      <c r="Z69" s="42">
        <v>792588</v>
      </c>
      <c r="AA69" s="42">
        <v>346098359</v>
      </c>
      <c r="AB69" s="42">
        <v>897915412</v>
      </c>
    </row>
    <row r="70" spans="1:28">
      <c r="A70" t="s">
        <v>116</v>
      </c>
      <c r="B70" s="44" t="s">
        <v>117</v>
      </c>
      <c r="C70" s="42">
        <v>2504141000</v>
      </c>
      <c r="D70" s="42">
        <v>8503</v>
      </c>
      <c r="E70" s="42">
        <v>836730446</v>
      </c>
      <c r="F70" s="42">
        <v>42779981</v>
      </c>
      <c r="G70" s="42">
        <v>1300</v>
      </c>
      <c r="H70" s="42">
        <v>277</v>
      </c>
      <c r="I70" s="42">
        <v>80650324</v>
      </c>
      <c r="J70" s="42">
        <v>652546</v>
      </c>
      <c r="K70" s="42">
        <v>24817830</v>
      </c>
      <c r="L70" s="42">
        <v>143035200</v>
      </c>
      <c r="M70" s="42">
        <v>3231600</v>
      </c>
      <c r="N70" s="42">
        <v>6041295</v>
      </c>
      <c r="O70" s="42">
        <v>21008704</v>
      </c>
      <c r="P70" s="42">
        <v>13151072</v>
      </c>
      <c r="Q70" s="42">
        <v>1172098998</v>
      </c>
      <c r="R70" s="42">
        <v>671100</v>
      </c>
      <c r="S70" s="42">
        <v>18000</v>
      </c>
      <c r="T70" s="42">
        <v>146219395</v>
      </c>
      <c r="U70" s="42">
        <v>142199773</v>
      </c>
      <c r="V70" s="42">
        <v>23907873</v>
      </c>
      <c r="W70" s="42">
        <v>17391004</v>
      </c>
      <c r="X70" s="42">
        <v>98845</v>
      </c>
      <c r="Y70" s="42">
        <v>1533850</v>
      </c>
      <c r="Z70" s="42">
        <v>504880</v>
      </c>
      <c r="AA70" s="42">
        <v>332544720</v>
      </c>
      <c r="AB70" s="42">
        <v>839554278</v>
      </c>
    </row>
    <row r="71" spans="1:28">
      <c r="A71" t="s">
        <v>390</v>
      </c>
      <c r="B71" s="44" t="s">
        <v>391</v>
      </c>
      <c r="C71" s="42">
        <v>2265826300</v>
      </c>
      <c r="D71" s="42">
        <v>9382</v>
      </c>
      <c r="E71" s="42">
        <v>762941741</v>
      </c>
      <c r="F71" s="42">
        <v>18165259</v>
      </c>
      <c r="G71" s="42">
        <v>782</v>
      </c>
      <c r="H71" s="42">
        <v>108</v>
      </c>
      <c r="I71" s="42">
        <v>30468210</v>
      </c>
      <c r="J71" s="42">
        <v>344997</v>
      </c>
      <c r="K71" s="42">
        <v>12245350</v>
      </c>
      <c r="L71" s="42">
        <v>120789400</v>
      </c>
      <c r="M71" s="42">
        <v>2580400</v>
      </c>
      <c r="N71" s="42">
        <v>5464269</v>
      </c>
      <c r="O71" s="42">
        <v>20757594</v>
      </c>
      <c r="P71" s="42">
        <v>8818831</v>
      </c>
      <c r="Q71" s="42">
        <v>982576051</v>
      </c>
      <c r="R71" s="42">
        <v>24021</v>
      </c>
      <c r="S71" s="42">
        <v>0</v>
      </c>
      <c r="T71" s="42">
        <v>123346316</v>
      </c>
      <c r="U71" s="42">
        <v>123962890</v>
      </c>
      <c r="V71" s="42">
        <v>16649585</v>
      </c>
      <c r="W71" s="42">
        <v>11276469</v>
      </c>
      <c r="X71" s="42">
        <v>71013</v>
      </c>
      <c r="Y71" s="42">
        <v>1821173</v>
      </c>
      <c r="Z71" s="42">
        <v>815457</v>
      </c>
      <c r="AA71" s="42">
        <v>277966924</v>
      </c>
      <c r="AB71" s="42">
        <v>704609127</v>
      </c>
    </row>
    <row r="72" spans="1:28">
      <c r="A72" t="s">
        <v>400</v>
      </c>
      <c r="B72" s="44" t="s">
        <v>401</v>
      </c>
      <c r="C72" s="42">
        <v>3122121700</v>
      </c>
      <c r="D72" s="42">
        <v>12151</v>
      </c>
      <c r="E72" s="42">
        <v>1033201340</v>
      </c>
      <c r="F72" s="42">
        <v>37703778</v>
      </c>
      <c r="G72" s="42">
        <v>1232</v>
      </c>
      <c r="H72" s="42">
        <v>234</v>
      </c>
      <c r="I72" s="42">
        <v>58689032</v>
      </c>
      <c r="J72" s="42">
        <v>633631</v>
      </c>
      <c r="K72" s="42">
        <v>27407477</v>
      </c>
      <c r="L72" s="42">
        <v>174153300</v>
      </c>
      <c r="M72" s="42">
        <v>5275100</v>
      </c>
      <c r="N72" s="42">
        <v>7508599</v>
      </c>
      <c r="O72" s="42">
        <v>23198129</v>
      </c>
      <c r="P72" s="42">
        <v>19374941</v>
      </c>
      <c r="Q72" s="42">
        <v>1387145327</v>
      </c>
      <c r="R72" s="42">
        <v>553327</v>
      </c>
      <c r="S72" s="42">
        <v>12766</v>
      </c>
      <c r="T72" s="42">
        <v>179392245</v>
      </c>
      <c r="U72" s="42">
        <v>175414488</v>
      </c>
      <c r="V72" s="42">
        <v>24825918</v>
      </c>
      <c r="W72" s="42">
        <v>14911887</v>
      </c>
      <c r="X72" s="42">
        <v>156162</v>
      </c>
      <c r="Y72" s="42">
        <v>2367666</v>
      </c>
      <c r="Z72" s="42">
        <v>950091</v>
      </c>
      <c r="AA72" s="42">
        <v>398584550</v>
      </c>
      <c r="AB72" s="42">
        <v>988560777</v>
      </c>
    </row>
    <row r="73" spans="1:28">
      <c r="A73" t="s">
        <v>427</v>
      </c>
      <c r="B73" s="44" t="s">
        <v>428</v>
      </c>
      <c r="C73" s="42">
        <v>3140536800</v>
      </c>
      <c r="D73" s="42">
        <v>12160</v>
      </c>
      <c r="E73" s="42">
        <v>1026609652</v>
      </c>
      <c r="F73" s="42">
        <v>38120941</v>
      </c>
      <c r="G73" s="42">
        <v>1329</v>
      </c>
      <c r="H73" s="42">
        <v>254</v>
      </c>
      <c r="I73" s="42">
        <v>64419110</v>
      </c>
      <c r="J73" s="42">
        <v>466486</v>
      </c>
      <c r="K73" s="42">
        <v>28003603</v>
      </c>
      <c r="L73" s="42">
        <v>173786400</v>
      </c>
      <c r="M73" s="42">
        <v>3241400</v>
      </c>
      <c r="N73" s="42">
        <v>7577738</v>
      </c>
      <c r="O73" s="42">
        <v>21530036</v>
      </c>
      <c r="P73" s="42">
        <v>12372062</v>
      </c>
      <c r="Q73" s="42">
        <v>1376127428</v>
      </c>
      <c r="R73" s="42">
        <v>874046</v>
      </c>
      <c r="S73" s="42">
        <v>53467</v>
      </c>
      <c r="T73" s="42">
        <v>176990988</v>
      </c>
      <c r="U73" s="42">
        <v>170650358</v>
      </c>
      <c r="V73" s="42">
        <v>28547082</v>
      </c>
      <c r="W73" s="42">
        <v>16190109</v>
      </c>
      <c r="X73" s="42">
        <v>131241</v>
      </c>
      <c r="Y73" s="42">
        <v>2248703</v>
      </c>
      <c r="Z73" s="42">
        <v>873911</v>
      </c>
      <c r="AA73" s="42">
        <v>396559905</v>
      </c>
      <c r="AB73" s="42">
        <v>979567523</v>
      </c>
    </row>
    <row r="74" spans="1:28">
      <c r="A74" t="s">
        <v>256</v>
      </c>
      <c r="B74" s="44" t="s">
        <v>257</v>
      </c>
      <c r="C74" s="42">
        <v>20981111500</v>
      </c>
      <c r="D74" s="42">
        <v>76639</v>
      </c>
      <c r="E74" s="42">
        <v>6671096102</v>
      </c>
      <c r="F74" s="42">
        <v>374761581</v>
      </c>
      <c r="G74" s="42">
        <v>10380</v>
      </c>
      <c r="H74" s="42">
        <v>2450</v>
      </c>
      <c r="I74" s="42">
        <v>851432040</v>
      </c>
      <c r="J74" s="42">
        <v>6721100</v>
      </c>
      <c r="K74" s="42">
        <v>159266727</v>
      </c>
      <c r="L74" s="42">
        <v>1159756300</v>
      </c>
      <c r="M74" s="42">
        <v>26772700</v>
      </c>
      <c r="N74" s="42">
        <v>50495576</v>
      </c>
      <c r="O74" s="42">
        <v>143328123</v>
      </c>
      <c r="P74" s="42">
        <v>106459982</v>
      </c>
      <c r="Q74" s="42">
        <v>9550090231</v>
      </c>
      <c r="R74" s="42">
        <v>5745806</v>
      </c>
      <c r="S74" s="42">
        <v>290498</v>
      </c>
      <c r="T74" s="42">
        <v>1186246003</v>
      </c>
      <c r="U74" s="42">
        <v>1103761144</v>
      </c>
      <c r="V74" s="42">
        <v>166695769</v>
      </c>
      <c r="W74" s="42">
        <v>142388466</v>
      </c>
      <c r="X74" s="42">
        <v>725260</v>
      </c>
      <c r="Y74" s="42">
        <v>13396541</v>
      </c>
      <c r="Z74" s="42">
        <v>4928847</v>
      </c>
      <c r="AA74" s="42">
        <v>2624178334</v>
      </c>
      <c r="AB74" s="42">
        <v>6925911897</v>
      </c>
    </row>
    <row r="75" spans="1:28">
      <c r="A75" t="s">
        <v>372</v>
      </c>
      <c r="B75" s="44" t="s">
        <v>373</v>
      </c>
      <c r="C75" s="42">
        <v>3860224500</v>
      </c>
      <c r="D75" s="42">
        <v>11904</v>
      </c>
      <c r="E75" s="42">
        <v>1285166149</v>
      </c>
      <c r="F75" s="42">
        <v>98181865</v>
      </c>
      <c r="G75" s="42">
        <v>2615</v>
      </c>
      <c r="H75" s="42">
        <v>658</v>
      </c>
      <c r="I75" s="42">
        <v>106422525</v>
      </c>
      <c r="J75" s="42">
        <v>746423</v>
      </c>
      <c r="K75" s="42">
        <v>33165362</v>
      </c>
      <c r="L75" s="42">
        <v>210360300</v>
      </c>
      <c r="M75" s="42">
        <v>1918600</v>
      </c>
      <c r="N75" s="42">
        <v>9264235</v>
      </c>
      <c r="O75" s="42">
        <v>23503984</v>
      </c>
      <c r="P75" s="42">
        <v>6987601</v>
      </c>
      <c r="Q75" s="42">
        <v>1775717044</v>
      </c>
      <c r="R75" s="42">
        <v>742776</v>
      </c>
      <c r="S75" s="42">
        <v>55289</v>
      </c>
      <c r="T75" s="42">
        <v>212234410</v>
      </c>
      <c r="U75" s="42">
        <v>196931171</v>
      </c>
      <c r="V75" s="42">
        <v>33660469</v>
      </c>
      <c r="W75" s="42">
        <v>26323222</v>
      </c>
      <c r="X75" s="42">
        <v>86691</v>
      </c>
      <c r="Y75" s="42">
        <v>2396970</v>
      </c>
      <c r="Z75" s="42">
        <v>566149</v>
      </c>
      <c r="AA75" s="42">
        <v>472997147</v>
      </c>
      <c r="AB75" s="42">
        <v>1302719897</v>
      </c>
    </row>
    <row r="76" spans="1:28">
      <c r="A76" t="s">
        <v>18</v>
      </c>
      <c r="B76" s="44" t="s">
        <v>19</v>
      </c>
      <c r="C76" s="42">
        <v>19126329000</v>
      </c>
      <c r="D76" s="42">
        <v>64569</v>
      </c>
      <c r="E76" s="42">
        <v>6073959671</v>
      </c>
      <c r="F76" s="42">
        <v>381105557</v>
      </c>
      <c r="G76" s="42">
        <v>11164</v>
      </c>
      <c r="H76" s="42">
        <v>2650</v>
      </c>
      <c r="I76" s="42">
        <v>491305875</v>
      </c>
      <c r="J76" s="42">
        <v>6054212</v>
      </c>
      <c r="K76" s="42">
        <v>113917902</v>
      </c>
      <c r="L76" s="42">
        <v>1090571800</v>
      </c>
      <c r="M76" s="42">
        <v>30675700</v>
      </c>
      <c r="N76" s="42">
        <v>45802181</v>
      </c>
      <c r="O76" s="42">
        <v>89378387</v>
      </c>
      <c r="P76" s="42">
        <v>122468245</v>
      </c>
      <c r="Q76" s="42">
        <v>8445239530</v>
      </c>
      <c r="R76" s="42">
        <v>2638983</v>
      </c>
      <c r="S76" s="42">
        <v>223967</v>
      </c>
      <c r="T76" s="42">
        <v>1120979845</v>
      </c>
      <c r="U76" s="42">
        <v>1016656931</v>
      </c>
      <c r="V76" s="42">
        <v>201430501</v>
      </c>
      <c r="W76" s="42">
        <v>90435056</v>
      </c>
      <c r="X76" s="42">
        <v>153566</v>
      </c>
      <c r="Y76" s="42">
        <v>9837491</v>
      </c>
      <c r="Z76" s="42">
        <v>3701910</v>
      </c>
      <c r="AA76" s="42">
        <v>2446058250</v>
      </c>
      <c r="AB76" s="42">
        <v>5999181280</v>
      </c>
    </row>
    <row r="77" spans="1:28">
      <c r="A77" t="s">
        <v>574</v>
      </c>
      <c r="B77" s="44" t="s">
        <v>575</v>
      </c>
      <c r="C77" s="42">
        <v>1705466200</v>
      </c>
      <c r="D77" s="42">
        <v>7583</v>
      </c>
      <c r="E77" s="42">
        <v>574262828</v>
      </c>
      <c r="F77" s="42">
        <v>14806630</v>
      </c>
      <c r="G77" s="42">
        <v>610</v>
      </c>
      <c r="H77" s="42">
        <v>96</v>
      </c>
      <c r="I77" s="42">
        <v>23976444</v>
      </c>
      <c r="J77" s="42">
        <v>337100</v>
      </c>
      <c r="K77" s="42">
        <v>10372414</v>
      </c>
      <c r="L77" s="42">
        <v>85469600</v>
      </c>
      <c r="M77" s="42">
        <v>2376700</v>
      </c>
      <c r="N77" s="42">
        <v>4064542</v>
      </c>
      <c r="O77" s="42">
        <v>11221105</v>
      </c>
      <c r="P77" s="42">
        <v>8703878</v>
      </c>
      <c r="Q77" s="42">
        <v>735591241</v>
      </c>
      <c r="R77" s="42">
        <v>88548</v>
      </c>
      <c r="S77" s="42">
        <v>17653</v>
      </c>
      <c r="T77" s="42">
        <v>87828994</v>
      </c>
      <c r="U77" s="42">
        <v>94274179</v>
      </c>
      <c r="V77" s="42">
        <v>13769866</v>
      </c>
      <c r="W77" s="42">
        <v>5036996</v>
      </c>
      <c r="X77" s="42">
        <v>688</v>
      </c>
      <c r="Y77" s="42">
        <v>1364354</v>
      </c>
      <c r="Z77" s="42">
        <v>654964</v>
      </c>
      <c r="AA77" s="42">
        <v>203036242</v>
      </c>
      <c r="AB77" s="42">
        <v>532554999</v>
      </c>
    </row>
    <row r="78" spans="1:28">
      <c r="A78" t="s">
        <v>580</v>
      </c>
      <c r="B78" s="44" t="s">
        <v>424</v>
      </c>
      <c r="C78" s="42">
        <v>2660957900</v>
      </c>
      <c r="D78" s="42">
        <v>10712</v>
      </c>
      <c r="E78" s="42">
        <v>910077301</v>
      </c>
      <c r="F78" s="42">
        <v>28885728</v>
      </c>
      <c r="G78" s="42">
        <v>1075</v>
      </c>
      <c r="H78" s="42">
        <v>173</v>
      </c>
      <c r="I78" s="42">
        <v>76096849</v>
      </c>
      <c r="J78" s="42">
        <v>687134</v>
      </c>
      <c r="K78" s="42">
        <v>28848355</v>
      </c>
      <c r="L78" s="42">
        <v>146475600</v>
      </c>
      <c r="M78" s="42">
        <v>7313300</v>
      </c>
      <c r="N78" s="42">
        <v>6413552</v>
      </c>
      <c r="O78" s="42">
        <v>25435411</v>
      </c>
      <c r="P78" s="42">
        <v>25264868</v>
      </c>
      <c r="Q78" s="42">
        <v>1255498098</v>
      </c>
      <c r="R78" s="42">
        <v>980482</v>
      </c>
      <c r="S78" s="42">
        <v>46369</v>
      </c>
      <c r="T78" s="42">
        <v>153748915</v>
      </c>
      <c r="U78" s="42">
        <v>155785967</v>
      </c>
      <c r="V78" s="42">
        <v>24640295</v>
      </c>
      <c r="W78" s="42">
        <v>14878508</v>
      </c>
      <c r="X78" s="42">
        <v>168073</v>
      </c>
      <c r="Y78" s="42">
        <v>1795709</v>
      </c>
      <c r="Z78" s="42">
        <v>906583</v>
      </c>
      <c r="AA78" s="42">
        <v>352950901</v>
      </c>
      <c r="AB78" s="42">
        <v>902547197</v>
      </c>
    </row>
    <row r="79" spans="1:28">
      <c r="A79" t="s">
        <v>464</v>
      </c>
      <c r="B79" s="44" t="s">
        <v>465</v>
      </c>
      <c r="C79" s="42">
        <v>3012175100</v>
      </c>
      <c r="D79" s="42">
        <v>11983</v>
      </c>
      <c r="E79" s="42">
        <v>1017834971</v>
      </c>
      <c r="F79" s="42">
        <v>33533039</v>
      </c>
      <c r="G79" s="42">
        <v>1281</v>
      </c>
      <c r="H79" s="42">
        <v>215</v>
      </c>
      <c r="I79" s="42">
        <v>74368514</v>
      </c>
      <c r="J79" s="42">
        <v>524738</v>
      </c>
      <c r="K79" s="42">
        <v>24604710</v>
      </c>
      <c r="L79" s="42">
        <v>161781800</v>
      </c>
      <c r="M79" s="42">
        <v>4793400</v>
      </c>
      <c r="N79" s="42">
        <v>7258523</v>
      </c>
      <c r="O79" s="42">
        <v>27359269</v>
      </c>
      <c r="P79" s="42">
        <v>16737004</v>
      </c>
      <c r="Q79" s="42">
        <v>1368795968</v>
      </c>
      <c r="R79" s="42">
        <v>443282</v>
      </c>
      <c r="S79" s="42">
        <v>35530</v>
      </c>
      <c r="T79" s="42">
        <v>166539601</v>
      </c>
      <c r="U79" s="42">
        <v>167214619</v>
      </c>
      <c r="V79" s="42">
        <v>22933873</v>
      </c>
      <c r="W79" s="42">
        <v>20079430</v>
      </c>
      <c r="X79" s="42">
        <v>100474</v>
      </c>
      <c r="Y79" s="42">
        <v>2065041</v>
      </c>
      <c r="Z79" s="42">
        <v>1121969</v>
      </c>
      <c r="AA79" s="42">
        <v>380533819</v>
      </c>
      <c r="AB79" s="42">
        <v>988262149</v>
      </c>
    </row>
    <row r="80" spans="1:28">
      <c r="A80" t="s">
        <v>236</v>
      </c>
      <c r="B80" s="44" t="s">
        <v>237</v>
      </c>
      <c r="C80" s="42">
        <v>30656955000</v>
      </c>
      <c r="D80" s="42">
        <v>105500</v>
      </c>
      <c r="E80" s="42">
        <v>9467604157</v>
      </c>
      <c r="F80" s="42">
        <v>815420576</v>
      </c>
      <c r="G80" s="42">
        <v>17580</v>
      </c>
      <c r="H80" s="42">
        <v>5138</v>
      </c>
      <c r="I80" s="42">
        <v>1046607455</v>
      </c>
      <c r="J80" s="42">
        <v>5469588</v>
      </c>
      <c r="K80" s="42">
        <v>151768159</v>
      </c>
      <c r="L80" s="42">
        <v>1641131500</v>
      </c>
      <c r="M80" s="42">
        <v>35447400</v>
      </c>
      <c r="N80" s="42">
        <v>73397306</v>
      </c>
      <c r="O80" s="42">
        <v>174106798</v>
      </c>
      <c r="P80" s="42">
        <v>144260415</v>
      </c>
      <c r="Q80" s="42">
        <v>13555213354</v>
      </c>
      <c r="R80" s="42">
        <v>3985326</v>
      </c>
      <c r="S80" s="42">
        <v>2176113</v>
      </c>
      <c r="T80" s="42">
        <v>1676112094</v>
      </c>
      <c r="U80" s="42">
        <v>1469470947</v>
      </c>
      <c r="V80" s="42">
        <v>247376656</v>
      </c>
      <c r="W80" s="42">
        <v>192911227</v>
      </c>
      <c r="X80" s="42">
        <v>551480</v>
      </c>
      <c r="Y80" s="42">
        <v>16963351</v>
      </c>
      <c r="Z80" s="42">
        <v>7087224</v>
      </c>
      <c r="AA80" s="42">
        <v>3616634418</v>
      </c>
      <c r="AB80" s="42">
        <v>9938578936</v>
      </c>
    </row>
    <row r="81" spans="1:28">
      <c r="A81" t="s">
        <v>316</v>
      </c>
      <c r="B81" s="44" t="s">
        <v>317</v>
      </c>
      <c r="C81" s="42">
        <v>1873523200</v>
      </c>
      <c r="D81" s="42">
        <v>7458</v>
      </c>
      <c r="E81" s="42">
        <v>626014151</v>
      </c>
      <c r="F81" s="42">
        <v>19113576</v>
      </c>
      <c r="G81" s="42">
        <v>732</v>
      </c>
      <c r="H81" s="42">
        <v>121</v>
      </c>
      <c r="I81" s="42">
        <v>69337152</v>
      </c>
      <c r="J81" s="42">
        <v>310548</v>
      </c>
      <c r="K81" s="42">
        <v>15729445</v>
      </c>
      <c r="L81" s="42">
        <v>103788300</v>
      </c>
      <c r="M81" s="42">
        <v>4622200</v>
      </c>
      <c r="N81" s="42">
        <v>4509838</v>
      </c>
      <c r="O81" s="42">
        <v>17050543</v>
      </c>
      <c r="P81" s="42">
        <v>17130218</v>
      </c>
      <c r="Q81" s="42">
        <v>877605971</v>
      </c>
      <c r="R81" s="42">
        <v>302776</v>
      </c>
      <c r="S81" s="42">
        <v>45338</v>
      </c>
      <c r="T81" s="42">
        <v>108389245</v>
      </c>
      <c r="U81" s="42">
        <v>108798904</v>
      </c>
      <c r="V81" s="42">
        <v>13641989</v>
      </c>
      <c r="W81" s="42">
        <v>12481516</v>
      </c>
      <c r="X81" s="42">
        <v>227208</v>
      </c>
      <c r="Y81" s="42">
        <v>1203255</v>
      </c>
      <c r="Z81" s="42">
        <v>685238</v>
      </c>
      <c r="AA81" s="42">
        <v>245775469</v>
      </c>
      <c r="AB81" s="42">
        <v>631830502</v>
      </c>
    </row>
    <row r="82" spans="1:28">
      <c r="A82" t="s">
        <v>358</v>
      </c>
      <c r="B82" s="44" t="s">
        <v>359</v>
      </c>
      <c r="C82" s="42">
        <v>1825062100</v>
      </c>
      <c r="D82" s="42">
        <v>7144</v>
      </c>
      <c r="E82" s="42">
        <v>603036606</v>
      </c>
      <c r="F82" s="42">
        <v>21608104</v>
      </c>
      <c r="G82" s="42">
        <v>747</v>
      </c>
      <c r="H82" s="42">
        <v>139</v>
      </c>
      <c r="I82" s="42">
        <v>73062739</v>
      </c>
      <c r="J82" s="42">
        <v>527170</v>
      </c>
      <c r="K82" s="42">
        <v>17157117</v>
      </c>
      <c r="L82" s="42">
        <v>97644300</v>
      </c>
      <c r="M82" s="42">
        <v>4270700</v>
      </c>
      <c r="N82" s="42">
        <v>4386401</v>
      </c>
      <c r="O82" s="42">
        <v>13708957</v>
      </c>
      <c r="P82" s="42">
        <v>15641744</v>
      </c>
      <c r="Q82" s="42">
        <v>851043838</v>
      </c>
      <c r="R82" s="42">
        <v>494428</v>
      </c>
      <c r="S82" s="42">
        <v>17649</v>
      </c>
      <c r="T82" s="42">
        <v>101894991</v>
      </c>
      <c r="U82" s="42">
        <v>100502917</v>
      </c>
      <c r="V82" s="42">
        <v>14057687</v>
      </c>
      <c r="W82" s="42">
        <v>12684777</v>
      </c>
      <c r="X82" s="42">
        <v>74241</v>
      </c>
      <c r="Y82" s="42">
        <v>1152986</v>
      </c>
      <c r="Z82" s="42">
        <v>450098</v>
      </c>
      <c r="AA82" s="42">
        <v>231329774</v>
      </c>
      <c r="AB82" s="42">
        <v>619714064</v>
      </c>
    </row>
    <row r="83" spans="1:28">
      <c r="A83" t="s">
        <v>472</v>
      </c>
      <c r="B83" s="44" t="s">
        <v>473</v>
      </c>
      <c r="C83" s="42">
        <v>1988251600</v>
      </c>
      <c r="D83" s="42">
        <v>7474</v>
      </c>
      <c r="E83" s="42">
        <v>683333021</v>
      </c>
      <c r="F83" s="42">
        <v>25698466</v>
      </c>
      <c r="G83" s="42">
        <v>822</v>
      </c>
      <c r="H83" s="42">
        <v>139</v>
      </c>
      <c r="I83" s="42">
        <v>30330032</v>
      </c>
      <c r="J83" s="42">
        <v>251828</v>
      </c>
      <c r="K83" s="42">
        <v>11866602</v>
      </c>
      <c r="L83" s="42">
        <v>106305500</v>
      </c>
      <c r="M83" s="42">
        <v>1729000</v>
      </c>
      <c r="N83" s="42">
        <v>4799549</v>
      </c>
      <c r="O83" s="42">
        <v>15642656</v>
      </c>
      <c r="P83" s="42">
        <v>6204539</v>
      </c>
      <c r="Q83" s="42">
        <v>886161193</v>
      </c>
      <c r="R83" s="42">
        <v>86001</v>
      </c>
      <c r="S83" s="42">
        <v>25322</v>
      </c>
      <c r="T83" s="42">
        <v>108011868</v>
      </c>
      <c r="U83" s="42">
        <v>107643783</v>
      </c>
      <c r="V83" s="42">
        <v>16187068</v>
      </c>
      <c r="W83" s="42">
        <v>11451171</v>
      </c>
      <c r="X83" s="42">
        <v>6320</v>
      </c>
      <c r="Y83" s="42">
        <v>1562880</v>
      </c>
      <c r="Z83" s="42">
        <v>577770</v>
      </c>
      <c r="AA83" s="42">
        <v>245552183</v>
      </c>
      <c r="AB83" s="42">
        <v>640609010</v>
      </c>
    </row>
    <row r="84" spans="1:28">
      <c r="A84" t="s">
        <v>12</v>
      </c>
      <c r="B84" s="44" t="s">
        <v>13</v>
      </c>
      <c r="C84" s="42">
        <v>25416782900</v>
      </c>
      <c r="D84" s="42">
        <v>78248</v>
      </c>
      <c r="E84" s="42">
        <v>8117873951</v>
      </c>
      <c r="F84" s="42">
        <v>803750149</v>
      </c>
      <c r="G84" s="42">
        <v>17967</v>
      </c>
      <c r="H84" s="42">
        <v>5615</v>
      </c>
      <c r="I84" s="42">
        <v>853072625</v>
      </c>
      <c r="J84" s="42">
        <v>9291838</v>
      </c>
      <c r="K84" s="42">
        <v>155227431</v>
      </c>
      <c r="L84" s="42">
        <v>1405401500</v>
      </c>
      <c r="M84" s="42">
        <v>37966200</v>
      </c>
      <c r="N84" s="42">
        <v>60795739</v>
      </c>
      <c r="O84" s="42">
        <v>95210220</v>
      </c>
      <c r="P84" s="42">
        <v>156159397</v>
      </c>
      <c r="Q84" s="42">
        <v>11694749050</v>
      </c>
      <c r="R84" s="42">
        <v>2463979</v>
      </c>
      <c r="S84" s="42">
        <v>289911</v>
      </c>
      <c r="T84" s="42">
        <v>1443039905</v>
      </c>
      <c r="U84" s="42">
        <v>1265720320</v>
      </c>
      <c r="V84" s="42">
        <v>244243850</v>
      </c>
      <c r="W84" s="42">
        <v>164933677</v>
      </c>
      <c r="X84" s="42">
        <v>269713</v>
      </c>
      <c r="Y84" s="42">
        <v>11677293</v>
      </c>
      <c r="Z84" s="42">
        <v>3433557</v>
      </c>
      <c r="AA84" s="42">
        <v>3136072205</v>
      </c>
      <c r="AB84" s="42">
        <v>8558676845</v>
      </c>
    </row>
    <row r="85" spans="1:28">
      <c r="A85" t="s">
        <v>488</v>
      </c>
      <c r="B85" s="44" t="s">
        <v>489</v>
      </c>
      <c r="C85" s="42">
        <v>7629576400</v>
      </c>
      <c r="D85" s="42">
        <v>29130</v>
      </c>
      <c r="E85" s="42">
        <v>2526734763</v>
      </c>
      <c r="F85" s="42">
        <v>113236749</v>
      </c>
      <c r="G85" s="42">
        <v>3386</v>
      </c>
      <c r="H85" s="42">
        <v>760</v>
      </c>
      <c r="I85" s="42">
        <v>222638704</v>
      </c>
      <c r="J85" s="42">
        <v>2555906</v>
      </c>
      <c r="K85" s="42">
        <v>65861273</v>
      </c>
      <c r="L85" s="42">
        <v>401935400</v>
      </c>
      <c r="M85" s="42">
        <v>12561200</v>
      </c>
      <c r="N85" s="42">
        <v>18403493</v>
      </c>
      <c r="O85" s="42">
        <v>60084691</v>
      </c>
      <c r="P85" s="42">
        <v>45606030</v>
      </c>
      <c r="Q85" s="42">
        <v>3469618209</v>
      </c>
      <c r="R85" s="42">
        <v>1282659</v>
      </c>
      <c r="S85" s="42">
        <v>219320</v>
      </c>
      <c r="T85" s="42">
        <v>414431027</v>
      </c>
      <c r="U85" s="42">
        <v>405773543</v>
      </c>
      <c r="V85" s="42">
        <v>60161916</v>
      </c>
      <c r="W85" s="42">
        <v>48200817</v>
      </c>
      <c r="X85" s="42">
        <v>249070</v>
      </c>
      <c r="Y85" s="42">
        <v>5251026</v>
      </c>
      <c r="Z85" s="42">
        <v>2223159</v>
      </c>
      <c r="AA85" s="42">
        <v>937792537</v>
      </c>
      <c r="AB85" s="42">
        <v>2531825672</v>
      </c>
    </row>
    <row r="86" spans="1:28">
      <c r="A86" t="s">
        <v>158</v>
      </c>
      <c r="B86" s="44" t="s">
        <v>159</v>
      </c>
      <c r="C86" s="42">
        <v>2548152000</v>
      </c>
      <c r="D86" s="42">
        <v>10944</v>
      </c>
      <c r="E86" s="42">
        <v>847847694</v>
      </c>
      <c r="F86" s="42">
        <v>21487624</v>
      </c>
      <c r="G86" s="42">
        <v>878</v>
      </c>
      <c r="H86" s="42">
        <v>131</v>
      </c>
      <c r="I86" s="42">
        <v>58571758</v>
      </c>
      <c r="J86" s="42">
        <v>529667</v>
      </c>
      <c r="K86" s="42">
        <v>14736863</v>
      </c>
      <c r="L86" s="42">
        <v>139681700</v>
      </c>
      <c r="M86" s="42">
        <v>4980100</v>
      </c>
      <c r="N86" s="42">
        <v>6135511</v>
      </c>
      <c r="O86" s="42">
        <v>25166306</v>
      </c>
      <c r="P86" s="42">
        <v>18452597</v>
      </c>
      <c r="Q86" s="42">
        <v>1137589820</v>
      </c>
      <c r="R86" s="42">
        <v>43108</v>
      </c>
      <c r="S86" s="42">
        <v>45728</v>
      </c>
      <c r="T86" s="42">
        <v>144604171</v>
      </c>
      <c r="U86" s="42">
        <v>144859653</v>
      </c>
      <c r="V86" s="42">
        <v>19083187</v>
      </c>
      <c r="W86" s="42">
        <v>16710159</v>
      </c>
      <c r="X86" s="42">
        <v>71020</v>
      </c>
      <c r="Y86" s="42">
        <v>1908957</v>
      </c>
      <c r="Z86" s="42">
        <v>964132</v>
      </c>
      <c r="AA86" s="42">
        <v>328290115</v>
      </c>
      <c r="AB86" s="42">
        <v>809299705</v>
      </c>
    </row>
    <row r="87" spans="1:28">
      <c r="A87" t="s">
        <v>254</v>
      </c>
      <c r="B87" s="44" t="s">
        <v>255</v>
      </c>
      <c r="C87" s="42">
        <v>1975350500</v>
      </c>
      <c r="D87" s="42">
        <v>8009</v>
      </c>
      <c r="E87" s="42">
        <v>637061419</v>
      </c>
      <c r="F87" s="42">
        <v>15816348</v>
      </c>
      <c r="G87" s="42">
        <v>732</v>
      </c>
      <c r="H87" s="42">
        <v>90</v>
      </c>
      <c r="I87" s="42">
        <v>58393073</v>
      </c>
      <c r="J87" s="42">
        <v>367404</v>
      </c>
      <c r="K87" s="42">
        <v>15206573</v>
      </c>
      <c r="L87" s="42">
        <v>113675900</v>
      </c>
      <c r="M87" s="42">
        <v>3134800</v>
      </c>
      <c r="N87" s="42">
        <v>4755736</v>
      </c>
      <c r="O87" s="42">
        <v>19031140</v>
      </c>
      <c r="P87" s="42">
        <v>11358290</v>
      </c>
      <c r="Q87" s="42">
        <v>878800683</v>
      </c>
      <c r="R87" s="42">
        <v>161653</v>
      </c>
      <c r="S87" s="42">
        <v>31284</v>
      </c>
      <c r="T87" s="42">
        <v>116756925</v>
      </c>
      <c r="U87" s="42">
        <v>113459694</v>
      </c>
      <c r="V87" s="42">
        <v>15934256</v>
      </c>
      <c r="W87" s="42">
        <v>11718749</v>
      </c>
      <c r="X87" s="42">
        <v>121362</v>
      </c>
      <c r="Y87" s="42">
        <v>1476389</v>
      </c>
      <c r="Z87" s="42">
        <v>483660</v>
      </c>
      <c r="AA87" s="42">
        <v>260143972</v>
      </c>
      <c r="AB87" s="42">
        <v>618656711</v>
      </c>
    </row>
    <row r="88" spans="1:28">
      <c r="A88" t="s">
        <v>52</v>
      </c>
      <c r="B88" s="44" t="s">
        <v>53</v>
      </c>
      <c r="C88" s="42">
        <v>4967504600</v>
      </c>
      <c r="D88" s="42">
        <v>15420</v>
      </c>
      <c r="E88" s="42">
        <v>1641590385</v>
      </c>
      <c r="F88" s="42">
        <v>132557034</v>
      </c>
      <c r="G88" s="42">
        <v>3263</v>
      </c>
      <c r="H88" s="42">
        <v>919</v>
      </c>
      <c r="I88" s="42">
        <v>157001938</v>
      </c>
      <c r="J88" s="42">
        <v>1111076</v>
      </c>
      <c r="K88" s="42">
        <v>44359451</v>
      </c>
      <c r="L88" s="42">
        <v>269796600</v>
      </c>
      <c r="M88" s="42">
        <v>5873200</v>
      </c>
      <c r="N88" s="42">
        <v>11970391</v>
      </c>
      <c r="O88" s="42">
        <v>35865201</v>
      </c>
      <c r="P88" s="42">
        <v>21723826</v>
      </c>
      <c r="Q88" s="42">
        <v>2321849102</v>
      </c>
      <c r="R88" s="42">
        <v>1204373</v>
      </c>
      <c r="S88" s="42">
        <v>111102</v>
      </c>
      <c r="T88" s="42">
        <v>275617467</v>
      </c>
      <c r="U88" s="42">
        <v>252699667</v>
      </c>
      <c r="V88" s="42">
        <v>56600049</v>
      </c>
      <c r="W88" s="42">
        <v>32860962</v>
      </c>
      <c r="X88" s="42">
        <v>107002</v>
      </c>
      <c r="Y88" s="42">
        <v>2417130</v>
      </c>
      <c r="Z88" s="42">
        <v>756791</v>
      </c>
      <c r="AA88" s="42">
        <v>622374543</v>
      </c>
      <c r="AB88" s="42">
        <v>1699474559</v>
      </c>
    </row>
    <row r="89" spans="1:28">
      <c r="A89" t="s">
        <v>404</v>
      </c>
      <c r="B89" s="44" t="s">
        <v>405</v>
      </c>
      <c r="C89" s="42">
        <v>1257531000</v>
      </c>
      <c r="D89" s="42">
        <v>5472</v>
      </c>
      <c r="E89" s="42">
        <v>422417203</v>
      </c>
      <c r="F89" s="42">
        <v>8991893</v>
      </c>
      <c r="G89" s="42">
        <v>375</v>
      </c>
      <c r="H89" s="42">
        <v>50</v>
      </c>
      <c r="I89" s="42">
        <v>22674861</v>
      </c>
      <c r="J89" s="42">
        <v>213593</v>
      </c>
      <c r="K89" s="42">
        <v>6559603</v>
      </c>
      <c r="L89" s="42">
        <v>66452300</v>
      </c>
      <c r="M89" s="42">
        <v>1330400</v>
      </c>
      <c r="N89" s="42">
        <v>3026644</v>
      </c>
      <c r="O89" s="42">
        <v>11581858</v>
      </c>
      <c r="P89" s="42">
        <v>4811284</v>
      </c>
      <c r="Q89" s="42">
        <v>548059639</v>
      </c>
      <c r="R89" s="42">
        <v>38123</v>
      </c>
      <c r="S89" s="42">
        <v>23076</v>
      </c>
      <c r="T89" s="42">
        <v>67760283</v>
      </c>
      <c r="U89" s="42">
        <v>69082176</v>
      </c>
      <c r="V89" s="42">
        <v>8609612</v>
      </c>
      <c r="W89" s="42">
        <v>4899108</v>
      </c>
      <c r="X89" s="42">
        <v>14175</v>
      </c>
      <c r="Y89" s="42">
        <v>994956</v>
      </c>
      <c r="Z89" s="42">
        <v>440995</v>
      </c>
      <c r="AA89" s="42">
        <v>151862504</v>
      </c>
      <c r="AB89" s="42">
        <v>396197135</v>
      </c>
    </row>
    <row r="90" spans="1:28">
      <c r="A90" t="s">
        <v>516</v>
      </c>
      <c r="B90" s="44" t="s">
        <v>517</v>
      </c>
      <c r="C90" s="42">
        <v>1938697400</v>
      </c>
      <c r="D90" s="42">
        <v>8250</v>
      </c>
      <c r="E90" s="42">
        <v>652369164</v>
      </c>
      <c r="F90" s="42">
        <v>17675575</v>
      </c>
      <c r="G90" s="42">
        <v>699</v>
      </c>
      <c r="H90" s="42">
        <v>111</v>
      </c>
      <c r="I90" s="42">
        <v>44153388</v>
      </c>
      <c r="J90" s="42">
        <v>1085903</v>
      </c>
      <c r="K90" s="42">
        <v>15098626</v>
      </c>
      <c r="L90" s="42">
        <v>102791800</v>
      </c>
      <c r="M90" s="42">
        <v>5298500</v>
      </c>
      <c r="N90" s="42">
        <v>4667847</v>
      </c>
      <c r="O90" s="42">
        <v>26375353</v>
      </c>
      <c r="P90" s="42">
        <v>16112147</v>
      </c>
      <c r="Q90" s="42">
        <v>885628303</v>
      </c>
      <c r="R90" s="42">
        <v>366476</v>
      </c>
      <c r="S90" s="42">
        <v>23226</v>
      </c>
      <c r="T90" s="42">
        <v>108061340</v>
      </c>
      <c r="U90" s="42">
        <v>113187551</v>
      </c>
      <c r="V90" s="42">
        <v>14562183</v>
      </c>
      <c r="W90" s="42">
        <v>7249863</v>
      </c>
      <c r="X90" s="42">
        <v>48019</v>
      </c>
      <c r="Y90" s="42">
        <v>1254219</v>
      </c>
      <c r="Z90" s="42">
        <v>438413</v>
      </c>
      <c r="AA90" s="42">
        <v>245191290</v>
      </c>
      <c r="AB90" s="42">
        <v>640437013</v>
      </c>
    </row>
    <row r="91" spans="1:28">
      <c r="A91" t="s">
        <v>494</v>
      </c>
      <c r="B91" s="44" t="s">
        <v>495</v>
      </c>
      <c r="C91" s="42">
        <v>4844043500</v>
      </c>
      <c r="D91" s="42">
        <v>19339</v>
      </c>
      <c r="E91" s="42">
        <v>1677271615</v>
      </c>
      <c r="F91" s="42">
        <v>55437458</v>
      </c>
      <c r="G91" s="42">
        <v>2044</v>
      </c>
      <c r="H91" s="42">
        <v>403</v>
      </c>
      <c r="I91" s="42">
        <v>101234986</v>
      </c>
      <c r="J91" s="42">
        <v>700835</v>
      </c>
      <c r="K91" s="42">
        <v>33662864</v>
      </c>
      <c r="L91" s="42">
        <v>256402200</v>
      </c>
      <c r="M91" s="42">
        <v>5975100</v>
      </c>
      <c r="N91" s="42">
        <v>11687939</v>
      </c>
      <c r="O91" s="42">
        <v>44244897</v>
      </c>
      <c r="P91" s="42">
        <v>22161132</v>
      </c>
      <c r="Q91" s="42">
        <v>2208779026</v>
      </c>
      <c r="R91" s="42">
        <v>277488</v>
      </c>
      <c r="S91" s="42">
        <v>234119</v>
      </c>
      <c r="T91" s="42">
        <v>262314256</v>
      </c>
      <c r="U91" s="42">
        <v>269676485</v>
      </c>
      <c r="V91" s="42">
        <v>33675989</v>
      </c>
      <c r="W91" s="42">
        <v>26189680</v>
      </c>
      <c r="X91" s="42">
        <v>109185</v>
      </c>
      <c r="Y91" s="42">
        <v>3247198</v>
      </c>
      <c r="Z91" s="42">
        <v>1514171</v>
      </c>
      <c r="AA91" s="42">
        <v>597238571</v>
      </c>
      <c r="AB91" s="42">
        <v>1611540455</v>
      </c>
    </row>
    <row r="92" spans="1:28">
      <c r="A92" t="s">
        <v>266</v>
      </c>
      <c r="B92" s="44" t="s">
        <v>267</v>
      </c>
      <c r="C92" s="42">
        <v>9499192000</v>
      </c>
      <c r="D92" s="42">
        <v>27085</v>
      </c>
      <c r="E92" s="42">
        <v>3048548541</v>
      </c>
      <c r="F92" s="42">
        <v>332558440</v>
      </c>
      <c r="G92" s="42">
        <v>7107</v>
      </c>
      <c r="H92" s="42">
        <v>2285</v>
      </c>
      <c r="I92" s="42">
        <v>346539441</v>
      </c>
      <c r="J92" s="42">
        <v>2427889</v>
      </c>
      <c r="K92" s="42">
        <v>79918837</v>
      </c>
      <c r="L92" s="42">
        <v>507715200</v>
      </c>
      <c r="M92" s="42">
        <v>9470300</v>
      </c>
      <c r="N92" s="42">
        <v>22885693</v>
      </c>
      <c r="O92" s="42">
        <v>60902978</v>
      </c>
      <c r="P92" s="42">
        <v>36976058</v>
      </c>
      <c r="Q92" s="42">
        <v>4447943377</v>
      </c>
      <c r="R92" s="42">
        <v>2016400</v>
      </c>
      <c r="S92" s="42">
        <v>321696</v>
      </c>
      <c r="T92" s="42">
        <v>517116917</v>
      </c>
      <c r="U92" s="42">
        <v>448388970</v>
      </c>
      <c r="V92" s="42">
        <v>82696144</v>
      </c>
      <c r="W92" s="42">
        <v>73185656</v>
      </c>
      <c r="X92" s="42">
        <v>177651</v>
      </c>
      <c r="Y92" s="42">
        <v>4963357</v>
      </c>
      <c r="Z92" s="42">
        <v>1308569</v>
      </c>
      <c r="AA92" s="42">
        <v>1130175360</v>
      </c>
      <c r="AB92" s="42">
        <v>3317768017</v>
      </c>
    </row>
    <row r="93" spans="1:28">
      <c r="A93" t="s">
        <v>252</v>
      </c>
      <c r="B93" s="44" t="s">
        <v>253</v>
      </c>
      <c r="C93" s="42">
        <v>9986745500</v>
      </c>
      <c r="D93" s="42">
        <v>39603</v>
      </c>
      <c r="E93" s="42">
        <v>3159442496</v>
      </c>
      <c r="F93" s="42">
        <v>141018855</v>
      </c>
      <c r="G93" s="42">
        <v>4460</v>
      </c>
      <c r="H93" s="42">
        <v>962</v>
      </c>
      <c r="I93" s="42">
        <v>331510526</v>
      </c>
      <c r="J93" s="42">
        <v>2767523</v>
      </c>
      <c r="K93" s="42">
        <v>89870228</v>
      </c>
      <c r="L93" s="42">
        <v>547330800</v>
      </c>
      <c r="M93" s="42">
        <v>18689700</v>
      </c>
      <c r="N93" s="42">
        <v>24036003</v>
      </c>
      <c r="O93" s="42">
        <v>78980306</v>
      </c>
      <c r="P93" s="42">
        <v>70928710</v>
      </c>
      <c r="Q93" s="42">
        <v>4464575147</v>
      </c>
      <c r="R93" s="42">
        <v>2246835</v>
      </c>
      <c r="S93" s="42">
        <v>170533</v>
      </c>
      <c r="T93" s="42">
        <v>565889987</v>
      </c>
      <c r="U93" s="42">
        <v>528127620</v>
      </c>
      <c r="V93" s="42">
        <v>81186886</v>
      </c>
      <c r="W93" s="42">
        <v>63717786</v>
      </c>
      <c r="X93" s="42">
        <v>444906</v>
      </c>
      <c r="Y93" s="42">
        <v>6295382</v>
      </c>
      <c r="Z93" s="42">
        <v>3020592</v>
      </c>
      <c r="AA93" s="42">
        <v>1251100527</v>
      </c>
      <c r="AB93" s="42">
        <v>3213474620</v>
      </c>
    </row>
    <row r="94" spans="1:28">
      <c r="A94" t="s">
        <v>238</v>
      </c>
      <c r="B94" s="44" t="s">
        <v>239</v>
      </c>
      <c r="C94" s="42">
        <v>5985418600</v>
      </c>
      <c r="D94" s="42">
        <v>19965</v>
      </c>
      <c r="E94" s="42">
        <v>1819515100</v>
      </c>
      <c r="F94" s="42">
        <v>190103327</v>
      </c>
      <c r="G94" s="42">
        <v>3683</v>
      </c>
      <c r="H94" s="42">
        <v>1165</v>
      </c>
      <c r="I94" s="42">
        <v>313187008</v>
      </c>
      <c r="J94" s="42">
        <v>2892745</v>
      </c>
      <c r="K94" s="42">
        <v>61318297</v>
      </c>
      <c r="L94" s="42">
        <v>282170200</v>
      </c>
      <c r="M94" s="42">
        <v>10945900</v>
      </c>
      <c r="N94" s="42">
        <v>14366899</v>
      </c>
      <c r="O94" s="42">
        <v>40421832</v>
      </c>
      <c r="P94" s="42">
        <v>43713871</v>
      </c>
      <c r="Q94" s="42">
        <v>2778635179</v>
      </c>
      <c r="R94" s="42">
        <v>2369751</v>
      </c>
      <c r="S94" s="42">
        <v>376380</v>
      </c>
      <c r="T94" s="42">
        <v>293051922</v>
      </c>
      <c r="U94" s="42">
        <v>252726818</v>
      </c>
      <c r="V94" s="42">
        <v>54840427</v>
      </c>
      <c r="W94" s="42">
        <v>60581355</v>
      </c>
      <c r="X94" s="42">
        <v>141063</v>
      </c>
      <c r="Y94" s="42">
        <v>2874369</v>
      </c>
      <c r="Z94" s="42">
        <v>917280</v>
      </c>
      <c r="AA94" s="42">
        <v>667879365</v>
      </c>
      <c r="AB94" s="42">
        <v>2110755814</v>
      </c>
    </row>
    <row r="95" spans="1:28">
      <c r="A95" t="s">
        <v>152</v>
      </c>
      <c r="B95" s="44" t="s">
        <v>153</v>
      </c>
      <c r="C95" s="42">
        <v>1005757300</v>
      </c>
      <c r="D95" s="42">
        <v>4460</v>
      </c>
      <c r="E95" s="42">
        <v>332587795</v>
      </c>
      <c r="F95" s="42">
        <v>7612828</v>
      </c>
      <c r="G95" s="42">
        <v>310</v>
      </c>
      <c r="H95" s="42">
        <v>57</v>
      </c>
      <c r="I95" s="42">
        <v>26056572</v>
      </c>
      <c r="J95" s="42">
        <v>201156</v>
      </c>
      <c r="K95" s="42">
        <v>6742623</v>
      </c>
      <c r="L95" s="42">
        <v>54671600</v>
      </c>
      <c r="M95" s="42">
        <v>2537000</v>
      </c>
      <c r="N95" s="42">
        <v>2420804</v>
      </c>
      <c r="O95" s="42">
        <v>9185521</v>
      </c>
      <c r="P95" s="42">
        <v>8823819</v>
      </c>
      <c r="Q95" s="42">
        <v>450839718</v>
      </c>
      <c r="R95" s="42">
        <v>42059</v>
      </c>
      <c r="S95" s="42">
        <v>6848</v>
      </c>
      <c r="T95" s="42">
        <v>57188581</v>
      </c>
      <c r="U95" s="42">
        <v>57379126</v>
      </c>
      <c r="V95" s="42">
        <v>7843890</v>
      </c>
      <c r="W95" s="42">
        <v>5522283</v>
      </c>
      <c r="X95" s="42">
        <v>57109</v>
      </c>
      <c r="Y95" s="42">
        <v>751849</v>
      </c>
      <c r="Z95" s="42">
        <v>411042</v>
      </c>
      <c r="AA95" s="42">
        <v>129202787</v>
      </c>
      <c r="AB95" s="42">
        <v>321636931</v>
      </c>
    </row>
    <row r="96" spans="1:28">
      <c r="A96" t="s">
        <v>212</v>
      </c>
      <c r="B96" s="44" t="s">
        <v>213</v>
      </c>
      <c r="C96" s="42">
        <v>3001496300</v>
      </c>
      <c r="D96" s="42">
        <v>11754</v>
      </c>
      <c r="E96" s="42">
        <v>952930079</v>
      </c>
      <c r="F96" s="42">
        <v>42181129</v>
      </c>
      <c r="G96" s="42">
        <v>1299</v>
      </c>
      <c r="H96" s="42">
        <v>279</v>
      </c>
      <c r="I96" s="42">
        <v>84556262</v>
      </c>
      <c r="J96" s="42">
        <v>1775728</v>
      </c>
      <c r="K96" s="42">
        <v>31617594</v>
      </c>
      <c r="L96" s="42">
        <v>163447100</v>
      </c>
      <c r="M96" s="42">
        <v>9596800</v>
      </c>
      <c r="N96" s="42">
        <v>7213999</v>
      </c>
      <c r="O96" s="42">
        <v>24404177</v>
      </c>
      <c r="P96" s="42">
        <v>34025044</v>
      </c>
      <c r="Q96" s="42">
        <v>1351747912</v>
      </c>
      <c r="R96" s="42">
        <v>855695</v>
      </c>
      <c r="S96" s="42">
        <v>36509</v>
      </c>
      <c r="T96" s="42">
        <v>173009859</v>
      </c>
      <c r="U96" s="42">
        <v>162418899</v>
      </c>
      <c r="V96" s="42">
        <v>29377000</v>
      </c>
      <c r="W96" s="42">
        <v>17688913</v>
      </c>
      <c r="X96" s="42">
        <v>199885</v>
      </c>
      <c r="Y96" s="42">
        <v>1948820</v>
      </c>
      <c r="Z96" s="42">
        <v>880075</v>
      </c>
      <c r="AA96" s="42">
        <v>386415655</v>
      </c>
      <c r="AB96" s="42">
        <v>965332257</v>
      </c>
    </row>
    <row r="97" spans="1:28">
      <c r="A97" t="s">
        <v>214</v>
      </c>
      <c r="B97" s="44" t="s">
        <v>215</v>
      </c>
      <c r="C97" s="42">
        <v>3397384500</v>
      </c>
      <c r="D97" s="42">
        <v>12177</v>
      </c>
      <c r="E97" s="42">
        <v>1105779673</v>
      </c>
      <c r="F97" s="42">
        <v>63530486</v>
      </c>
      <c r="G97" s="42">
        <v>1845</v>
      </c>
      <c r="H97" s="42">
        <v>435</v>
      </c>
      <c r="I97" s="42">
        <v>86826606</v>
      </c>
      <c r="J97" s="42">
        <v>1281949</v>
      </c>
      <c r="K97" s="42">
        <v>37422231</v>
      </c>
      <c r="L97" s="42">
        <v>184519700</v>
      </c>
      <c r="M97" s="42">
        <v>7589600</v>
      </c>
      <c r="N97" s="42">
        <v>8192173</v>
      </c>
      <c r="O97" s="42">
        <v>25995461</v>
      </c>
      <c r="P97" s="42">
        <v>28030976</v>
      </c>
      <c r="Q97" s="42">
        <v>1549168855</v>
      </c>
      <c r="R97" s="42">
        <v>991393</v>
      </c>
      <c r="S97" s="42">
        <v>19393</v>
      </c>
      <c r="T97" s="42">
        <v>192079000</v>
      </c>
      <c r="U97" s="42">
        <v>180179123</v>
      </c>
      <c r="V97" s="42">
        <v>33319494</v>
      </c>
      <c r="W97" s="42">
        <v>25116158</v>
      </c>
      <c r="X97" s="42">
        <v>208140</v>
      </c>
      <c r="Y97" s="42">
        <v>2093953</v>
      </c>
      <c r="Z97" s="42">
        <v>874287</v>
      </c>
      <c r="AA97" s="42">
        <v>434880941</v>
      </c>
      <c r="AB97" s="42">
        <v>1114287914</v>
      </c>
    </row>
    <row r="98" spans="1:28">
      <c r="A98" t="s">
        <v>554</v>
      </c>
      <c r="B98" s="44" t="s">
        <v>555</v>
      </c>
      <c r="C98" s="42">
        <v>1028787000</v>
      </c>
      <c r="D98" s="42">
        <v>4130</v>
      </c>
      <c r="E98" s="42">
        <v>352589715</v>
      </c>
      <c r="F98" s="42">
        <v>11451835</v>
      </c>
      <c r="G98" s="42">
        <v>493</v>
      </c>
      <c r="H98" s="42">
        <v>69</v>
      </c>
      <c r="I98" s="42">
        <v>16661366</v>
      </c>
      <c r="J98" s="42">
        <v>137715</v>
      </c>
      <c r="K98" s="42">
        <v>4624873</v>
      </c>
      <c r="L98" s="42">
        <v>55942300</v>
      </c>
      <c r="M98" s="42">
        <v>2026800</v>
      </c>
      <c r="N98" s="42">
        <v>2479920</v>
      </c>
      <c r="O98" s="42">
        <v>10114538</v>
      </c>
      <c r="P98" s="42">
        <v>5617082</v>
      </c>
      <c r="Q98" s="42">
        <v>461646144</v>
      </c>
      <c r="R98" s="42">
        <v>6637</v>
      </c>
      <c r="S98" s="42">
        <v>0</v>
      </c>
      <c r="T98" s="42">
        <v>57959058</v>
      </c>
      <c r="U98" s="42">
        <v>59017646</v>
      </c>
      <c r="V98" s="42">
        <v>7540343</v>
      </c>
      <c r="W98" s="42">
        <v>2271879</v>
      </c>
      <c r="X98" s="42">
        <v>12163</v>
      </c>
      <c r="Y98" s="42">
        <v>755787</v>
      </c>
      <c r="Z98" s="42">
        <v>270211</v>
      </c>
      <c r="AA98" s="42">
        <v>127833724</v>
      </c>
      <c r="AB98" s="42">
        <v>333812420</v>
      </c>
    </row>
    <row r="99" spans="1:28">
      <c r="A99" t="s">
        <v>8</v>
      </c>
      <c r="B99" s="44" t="s">
        <v>9</v>
      </c>
      <c r="C99" s="42">
        <v>17902204000</v>
      </c>
      <c r="D99" s="42">
        <v>55803</v>
      </c>
      <c r="E99" s="42">
        <v>5590396523</v>
      </c>
      <c r="F99" s="42">
        <v>518340572</v>
      </c>
      <c r="G99" s="42">
        <v>12236</v>
      </c>
      <c r="H99" s="42">
        <v>3668</v>
      </c>
      <c r="I99" s="42">
        <v>547962326</v>
      </c>
      <c r="J99" s="42">
        <v>3113473</v>
      </c>
      <c r="K99" s="42">
        <v>94827001</v>
      </c>
      <c r="L99" s="42">
        <v>961971500</v>
      </c>
      <c r="M99" s="42">
        <v>18416800</v>
      </c>
      <c r="N99" s="42">
        <v>42984560</v>
      </c>
      <c r="O99" s="42">
        <v>65508194</v>
      </c>
      <c r="P99" s="42">
        <v>76968310</v>
      </c>
      <c r="Q99" s="42">
        <v>7920489259</v>
      </c>
      <c r="R99" s="42">
        <v>1298626</v>
      </c>
      <c r="S99" s="42">
        <v>137063</v>
      </c>
      <c r="T99" s="42">
        <v>980166698</v>
      </c>
      <c r="U99" s="42">
        <v>844192466</v>
      </c>
      <c r="V99" s="42">
        <v>168837641</v>
      </c>
      <c r="W99" s="42">
        <v>102649278</v>
      </c>
      <c r="X99" s="42">
        <v>198851</v>
      </c>
      <c r="Y99" s="42">
        <v>8463874</v>
      </c>
      <c r="Z99" s="42">
        <v>2943578</v>
      </c>
      <c r="AA99" s="42">
        <v>2108888075</v>
      </c>
      <c r="AB99" s="42">
        <v>5811601184</v>
      </c>
    </row>
    <row r="100" spans="1:28">
      <c r="A100" t="s">
        <v>122</v>
      </c>
      <c r="B100" s="44" t="s">
        <v>123</v>
      </c>
      <c r="C100" s="42">
        <v>30112566200</v>
      </c>
      <c r="D100" s="42">
        <v>105742</v>
      </c>
      <c r="E100" s="42">
        <v>9815835061</v>
      </c>
      <c r="F100" s="42">
        <v>588197831</v>
      </c>
      <c r="G100" s="42">
        <v>15336</v>
      </c>
      <c r="H100" s="42">
        <v>3857</v>
      </c>
      <c r="I100" s="42">
        <v>1188328497</v>
      </c>
      <c r="J100" s="42">
        <v>5902091</v>
      </c>
      <c r="K100" s="42">
        <v>208253213</v>
      </c>
      <c r="L100" s="42">
        <v>1694970500</v>
      </c>
      <c r="M100" s="42">
        <v>28158100</v>
      </c>
      <c r="N100" s="42">
        <v>72385403</v>
      </c>
      <c r="O100" s="42">
        <v>212290856</v>
      </c>
      <c r="P100" s="42">
        <v>120345309</v>
      </c>
      <c r="Q100" s="42">
        <v>13934666861</v>
      </c>
      <c r="R100" s="42">
        <v>5333132</v>
      </c>
      <c r="S100" s="42">
        <v>159932</v>
      </c>
      <c r="T100" s="42">
        <v>1722765269</v>
      </c>
      <c r="U100" s="42">
        <v>1638588033</v>
      </c>
      <c r="V100" s="42">
        <v>223931369</v>
      </c>
      <c r="W100" s="42">
        <v>182967649</v>
      </c>
      <c r="X100" s="42">
        <v>813264</v>
      </c>
      <c r="Y100" s="42">
        <v>18039281</v>
      </c>
      <c r="Z100" s="42">
        <v>7285332</v>
      </c>
      <c r="AA100" s="42">
        <v>3799883261</v>
      </c>
      <c r="AB100" s="42">
        <v>10134783600</v>
      </c>
    </row>
    <row r="101" spans="1:28">
      <c r="A101" t="s">
        <v>558</v>
      </c>
      <c r="B101" s="44" t="s">
        <v>559</v>
      </c>
      <c r="C101" s="42">
        <v>3330271100</v>
      </c>
      <c r="D101" s="42">
        <v>13155</v>
      </c>
      <c r="E101" s="42">
        <v>1128386358</v>
      </c>
      <c r="F101" s="42">
        <v>38400686</v>
      </c>
      <c r="G101" s="42">
        <v>1400</v>
      </c>
      <c r="H101" s="42">
        <v>218</v>
      </c>
      <c r="I101" s="42">
        <v>53183657</v>
      </c>
      <c r="J101" s="42">
        <v>841571</v>
      </c>
      <c r="K101" s="42">
        <v>18589369</v>
      </c>
      <c r="L101" s="42">
        <v>175232100</v>
      </c>
      <c r="M101" s="42">
        <v>4528600</v>
      </c>
      <c r="N101" s="42">
        <v>8022366</v>
      </c>
      <c r="O101" s="42">
        <v>23855812</v>
      </c>
      <c r="P101" s="42">
        <v>16339606</v>
      </c>
      <c r="Q101" s="42">
        <v>1467380125</v>
      </c>
      <c r="R101" s="42">
        <v>59699</v>
      </c>
      <c r="S101" s="42">
        <v>71046</v>
      </c>
      <c r="T101" s="42">
        <v>179731042</v>
      </c>
      <c r="U101" s="42">
        <v>180148116</v>
      </c>
      <c r="V101" s="42">
        <v>22368678</v>
      </c>
      <c r="W101" s="42">
        <v>12578613</v>
      </c>
      <c r="X101" s="42">
        <v>10201</v>
      </c>
      <c r="Y101" s="42">
        <v>2704545</v>
      </c>
      <c r="Z101" s="42">
        <v>1116708</v>
      </c>
      <c r="AA101" s="42">
        <v>398788648</v>
      </c>
      <c r="AB101" s="42">
        <v>1068591477</v>
      </c>
    </row>
    <row r="102" spans="1:28">
      <c r="A102" t="s">
        <v>164</v>
      </c>
      <c r="B102" s="44" t="s">
        <v>165</v>
      </c>
      <c r="C102" s="42">
        <v>14410320300</v>
      </c>
      <c r="D102" s="42">
        <v>52220</v>
      </c>
      <c r="E102" s="42">
        <v>4780521162</v>
      </c>
      <c r="F102" s="42">
        <v>254076233</v>
      </c>
      <c r="G102" s="42">
        <v>7057</v>
      </c>
      <c r="H102" s="42">
        <v>1641</v>
      </c>
      <c r="I102" s="42">
        <v>471962544</v>
      </c>
      <c r="J102" s="42">
        <v>3455265</v>
      </c>
      <c r="K102" s="42">
        <v>105162274</v>
      </c>
      <c r="L102" s="42">
        <v>803585400</v>
      </c>
      <c r="M102" s="42">
        <v>17432600</v>
      </c>
      <c r="N102" s="42">
        <v>34704277</v>
      </c>
      <c r="O102" s="42">
        <v>111920123</v>
      </c>
      <c r="P102" s="42">
        <v>68425511</v>
      </c>
      <c r="Q102" s="42">
        <v>6651245389</v>
      </c>
      <c r="R102" s="42">
        <v>2755885</v>
      </c>
      <c r="S102" s="42">
        <v>1818381</v>
      </c>
      <c r="T102" s="42">
        <v>820829375</v>
      </c>
      <c r="U102" s="42">
        <v>799355553</v>
      </c>
      <c r="V102" s="42">
        <v>116399937</v>
      </c>
      <c r="W102" s="42">
        <v>87067379</v>
      </c>
      <c r="X102" s="42">
        <v>268616</v>
      </c>
      <c r="Y102" s="42">
        <v>8979284</v>
      </c>
      <c r="Z102" s="42">
        <v>3540668</v>
      </c>
      <c r="AA102" s="42">
        <v>1841015078</v>
      </c>
      <c r="AB102" s="42">
        <v>4810230311</v>
      </c>
    </row>
    <row r="103" spans="1:28">
      <c r="A103" t="s">
        <v>300</v>
      </c>
      <c r="B103" s="44" t="s">
        <v>301</v>
      </c>
      <c r="C103" s="42">
        <v>1414235600</v>
      </c>
      <c r="D103" s="42">
        <v>5571</v>
      </c>
      <c r="E103" s="42">
        <v>463601719</v>
      </c>
      <c r="F103" s="42">
        <v>17233425</v>
      </c>
      <c r="G103" s="42">
        <v>592</v>
      </c>
      <c r="H103" s="42">
        <v>121</v>
      </c>
      <c r="I103" s="42">
        <v>26703555</v>
      </c>
      <c r="J103" s="42">
        <v>292114</v>
      </c>
      <c r="K103" s="42">
        <v>10893744</v>
      </c>
      <c r="L103" s="42">
        <v>73059800</v>
      </c>
      <c r="M103" s="42">
        <v>2776400</v>
      </c>
      <c r="N103" s="42">
        <v>3407739</v>
      </c>
      <c r="O103" s="42">
        <v>13853470</v>
      </c>
      <c r="P103" s="42">
        <v>10104626</v>
      </c>
      <c r="Q103" s="42">
        <v>621926592</v>
      </c>
      <c r="R103" s="42">
        <v>197978</v>
      </c>
      <c r="S103" s="42">
        <v>21747</v>
      </c>
      <c r="T103" s="42">
        <v>75820738</v>
      </c>
      <c r="U103" s="42">
        <v>74324446</v>
      </c>
      <c r="V103" s="42">
        <v>9615366</v>
      </c>
      <c r="W103" s="42">
        <v>8022631</v>
      </c>
      <c r="X103" s="42">
        <v>39343</v>
      </c>
      <c r="Y103" s="42">
        <v>910109</v>
      </c>
      <c r="Z103" s="42">
        <v>336555</v>
      </c>
      <c r="AA103" s="42">
        <v>169288913</v>
      </c>
      <c r="AB103" s="42">
        <v>452637679</v>
      </c>
    </row>
    <row r="104" spans="1:28">
      <c r="A104" t="s">
        <v>184</v>
      </c>
      <c r="B104" s="44" t="s">
        <v>185</v>
      </c>
      <c r="C104" s="42">
        <v>6562691400</v>
      </c>
      <c r="D104" s="42">
        <v>25045</v>
      </c>
      <c r="E104" s="42">
        <v>2191659949</v>
      </c>
      <c r="F104" s="42">
        <v>103017318</v>
      </c>
      <c r="G104" s="42">
        <v>3201</v>
      </c>
      <c r="H104" s="42">
        <v>656</v>
      </c>
      <c r="I104" s="42">
        <v>195346935</v>
      </c>
      <c r="J104" s="42">
        <v>2649644</v>
      </c>
      <c r="K104" s="42">
        <v>57159956</v>
      </c>
      <c r="L104" s="42">
        <v>352839400</v>
      </c>
      <c r="M104" s="42">
        <v>7508900</v>
      </c>
      <c r="N104" s="42">
        <v>15830290</v>
      </c>
      <c r="O104" s="42">
        <v>46933589</v>
      </c>
      <c r="P104" s="42">
        <v>29108766</v>
      </c>
      <c r="Q104" s="42">
        <v>3002054747</v>
      </c>
      <c r="R104" s="42">
        <v>1676808</v>
      </c>
      <c r="S104" s="42">
        <v>126460</v>
      </c>
      <c r="T104" s="42">
        <v>360275647</v>
      </c>
      <c r="U104" s="42">
        <v>349981181</v>
      </c>
      <c r="V104" s="42">
        <v>52002601</v>
      </c>
      <c r="W104" s="42">
        <v>42563061</v>
      </c>
      <c r="X104" s="42">
        <v>165255</v>
      </c>
      <c r="Y104" s="42">
        <v>4771244</v>
      </c>
      <c r="Z104" s="42">
        <v>1850684</v>
      </c>
      <c r="AA104" s="42">
        <v>813412941</v>
      </c>
      <c r="AB104" s="42">
        <v>2188641806</v>
      </c>
    </row>
    <row r="105" spans="1:28">
      <c r="A105" t="s">
        <v>414</v>
      </c>
      <c r="B105" s="44" t="s">
        <v>415</v>
      </c>
      <c r="C105" s="42">
        <v>6267091800</v>
      </c>
      <c r="D105" s="42">
        <v>23457</v>
      </c>
      <c r="E105" s="42">
        <v>2102178305</v>
      </c>
      <c r="F105" s="42">
        <v>103162499</v>
      </c>
      <c r="G105" s="42">
        <v>2998</v>
      </c>
      <c r="H105" s="42">
        <v>657</v>
      </c>
      <c r="I105" s="42">
        <v>121685641</v>
      </c>
      <c r="J105" s="42">
        <v>1449875</v>
      </c>
      <c r="K105" s="42">
        <v>48081158</v>
      </c>
      <c r="L105" s="42">
        <v>334290300</v>
      </c>
      <c r="M105" s="42">
        <v>5452200</v>
      </c>
      <c r="N105" s="42">
        <v>15121710</v>
      </c>
      <c r="O105" s="42">
        <v>36262676</v>
      </c>
      <c r="P105" s="42">
        <v>22590848</v>
      </c>
      <c r="Q105" s="42">
        <v>2790275212</v>
      </c>
      <c r="R105" s="42">
        <v>897860</v>
      </c>
      <c r="S105" s="42">
        <v>83237</v>
      </c>
      <c r="T105" s="42">
        <v>339667015</v>
      </c>
      <c r="U105" s="42">
        <v>331450589</v>
      </c>
      <c r="V105" s="42">
        <v>44278119</v>
      </c>
      <c r="W105" s="42">
        <v>34600438</v>
      </c>
      <c r="X105" s="42">
        <v>100931</v>
      </c>
      <c r="Y105" s="42">
        <v>4494529</v>
      </c>
      <c r="Z105" s="42">
        <v>1837523</v>
      </c>
      <c r="AA105" s="42">
        <v>757410241</v>
      </c>
      <c r="AB105" s="42">
        <v>2032864971</v>
      </c>
    </row>
    <row r="106" spans="1:28">
      <c r="A106" t="s">
        <v>180</v>
      </c>
      <c r="B106" s="44" t="s">
        <v>181</v>
      </c>
      <c r="C106" s="42">
        <v>13826090000</v>
      </c>
      <c r="D106" s="42">
        <v>50146</v>
      </c>
      <c r="E106" s="42">
        <v>4601956057</v>
      </c>
      <c r="F106" s="42">
        <v>261465583</v>
      </c>
      <c r="G106" s="42">
        <v>7436</v>
      </c>
      <c r="H106" s="42">
        <v>1809</v>
      </c>
      <c r="I106" s="42">
        <v>410388549</v>
      </c>
      <c r="J106" s="42">
        <v>3747684</v>
      </c>
      <c r="K106" s="42">
        <v>113289394</v>
      </c>
      <c r="L106" s="42">
        <v>757203900</v>
      </c>
      <c r="M106" s="42">
        <v>16431000</v>
      </c>
      <c r="N106" s="42">
        <v>33312381</v>
      </c>
      <c r="O106" s="42">
        <v>99166569</v>
      </c>
      <c r="P106" s="42">
        <v>64679478</v>
      </c>
      <c r="Q106" s="42">
        <v>6361640595</v>
      </c>
      <c r="R106" s="42">
        <v>3468224</v>
      </c>
      <c r="S106" s="42">
        <v>1135928</v>
      </c>
      <c r="T106" s="42">
        <v>773445228</v>
      </c>
      <c r="U106" s="42">
        <v>743369338</v>
      </c>
      <c r="V106" s="42">
        <v>109977134</v>
      </c>
      <c r="W106" s="42">
        <v>85078506</v>
      </c>
      <c r="X106" s="42">
        <v>433511</v>
      </c>
      <c r="Y106" s="42">
        <v>9388178</v>
      </c>
      <c r="Z106" s="42">
        <v>3044005</v>
      </c>
      <c r="AA106" s="42">
        <v>1729340052</v>
      </c>
      <c r="AB106" s="42">
        <v>4632300543</v>
      </c>
    </row>
    <row r="107" spans="1:28">
      <c r="A107" t="s">
        <v>384</v>
      </c>
      <c r="B107" s="44" t="s">
        <v>385</v>
      </c>
      <c r="C107" s="42">
        <v>19823147500</v>
      </c>
      <c r="D107" s="42">
        <v>70297</v>
      </c>
      <c r="E107" s="42">
        <v>6529561018</v>
      </c>
      <c r="F107" s="42">
        <v>376451789</v>
      </c>
      <c r="G107" s="42">
        <v>10558</v>
      </c>
      <c r="H107" s="42">
        <v>2526</v>
      </c>
      <c r="I107" s="42">
        <v>612318623</v>
      </c>
      <c r="J107" s="42">
        <v>3275441</v>
      </c>
      <c r="K107" s="42">
        <v>126758250</v>
      </c>
      <c r="L107" s="42">
        <v>1097076400</v>
      </c>
      <c r="M107" s="42">
        <v>17301600</v>
      </c>
      <c r="N107" s="42">
        <v>47634346</v>
      </c>
      <c r="O107" s="42">
        <v>134356991</v>
      </c>
      <c r="P107" s="42">
        <v>68291773</v>
      </c>
      <c r="Q107" s="42">
        <v>9013026231</v>
      </c>
      <c r="R107" s="42">
        <v>2712855</v>
      </c>
      <c r="S107" s="42">
        <v>330512</v>
      </c>
      <c r="T107" s="42">
        <v>1114167552</v>
      </c>
      <c r="U107" s="42">
        <v>1065430260</v>
      </c>
      <c r="V107" s="42">
        <v>147222325</v>
      </c>
      <c r="W107" s="42">
        <v>120676616</v>
      </c>
      <c r="X107" s="42">
        <v>456235</v>
      </c>
      <c r="Y107" s="42">
        <v>12014880</v>
      </c>
      <c r="Z107" s="42">
        <v>4130819</v>
      </c>
      <c r="AA107" s="42">
        <v>2467142054</v>
      </c>
      <c r="AB107" s="42">
        <v>6545884177</v>
      </c>
    </row>
    <row r="108" spans="1:28">
      <c r="A108" t="s">
        <v>76</v>
      </c>
      <c r="B108" s="44" t="s">
        <v>77</v>
      </c>
      <c r="C108" s="42">
        <v>6484879200</v>
      </c>
      <c r="D108" s="42">
        <v>25571</v>
      </c>
      <c r="E108" s="42">
        <v>2136432008</v>
      </c>
      <c r="F108" s="42">
        <v>83155330</v>
      </c>
      <c r="G108" s="42">
        <v>2702</v>
      </c>
      <c r="H108" s="42">
        <v>545</v>
      </c>
      <c r="I108" s="42">
        <v>171725594</v>
      </c>
      <c r="J108" s="42">
        <v>886913</v>
      </c>
      <c r="K108" s="42">
        <v>52348658</v>
      </c>
      <c r="L108" s="42">
        <v>355818700</v>
      </c>
      <c r="M108" s="42">
        <v>9369000</v>
      </c>
      <c r="N108" s="42">
        <v>15604421</v>
      </c>
      <c r="O108" s="42">
        <v>44608420</v>
      </c>
      <c r="P108" s="42">
        <v>35543732</v>
      </c>
      <c r="Q108" s="42">
        <v>2905492776</v>
      </c>
      <c r="R108" s="42">
        <v>1648408</v>
      </c>
      <c r="S108" s="42">
        <v>99588</v>
      </c>
      <c r="T108" s="42">
        <v>365110588</v>
      </c>
      <c r="U108" s="42">
        <v>353918433</v>
      </c>
      <c r="V108" s="42">
        <v>52457550</v>
      </c>
      <c r="W108" s="42">
        <v>38336139</v>
      </c>
      <c r="X108" s="42">
        <v>311858</v>
      </c>
      <c r="Y108" s="42">
        <v>4566407</v>
      </c>
      <c r="Z108" s="42">
        <v>2056279</v>
      </c>
      <c r="AA108" s="42">
        <v>818505250</v>
      </c>
      <c r="AB108" s="42">
        <v>2086987526</v>
      </c>
    </row>
    <row r="109" spans="1:28">
      <c r="A109" t="s">
        <v>364</v>
      </c>
      <c r="B109" s="44" t="s">
        <v>365</v>
      </c>
      <c r="C109" s="42">
        <v>2361441700</v>
      </c>
      <c r="D109" s="42">
        <v>8941</v>
      </c>
      <c r="E109" s="42">
        <v>791886224</v>
      </c>
      <c r="F109" s="42">
        <v>27964949</v>
      </c>
      <c r="G109" s="42">
        <v>1065</v>
      </c>
      <c r="H109" s="42">
        <v>175</v>
      </c>
      <c r="I109" s="42">
        <v>70245926</v>
      </c>
      <c r="J109" s="42">
        <v>466138</v>
      </c>
      <c r="K109" s="42">
        <v>23548929</v>
      </c>
      <c r="L109" s="42">
        <v>130217500</v>
      </c>
      <c r="M109" s="42">
        <v>3306100</v>
      </c>
      <c r="N109" s="42">
        <v>5697444</v>
      </c>
      <c r="O109" s="42">
        <v>19904151</v>
      </c>
      <c r="P109" s="42">
        <v>11786574</v>
      </c>
      <c r="Q109" s="42">
        <v>1085023935</v>
      </c>
      <c r="R109" s="42">
        <v>630675</v>
      </c>
      <c r="S109" s="42">
        <v>25569</v>
      </c>
      <c r="T109" s="42">
        <v>133502303</v>
      </c>
      <c r="U109" s="42">
        <v>131882878</v>
      </c>
      <c r="V109" s="42">
        <v>20327934</v>
      </c>
      <c r="W109" s="42">
        <v>13464026</v>
      </c>
      <c r="X109" s="42">
        <v>53397</v>
      </c>
      <c r="Y109" s="42">
        <v>1604305</v>
      </c>
      <c r="Z109" s="42">
        <v>636436</v>
      </c>
      <c r="AA109" s="42">
        <v>302127523</v>
      </c>
      <c r="AB109" s="42">
        <v>782896412</v>
      </c>
    </row>
    <row r="110" spans="1:28">
      <c r="A110" t="s">
        <v>88</v>
      </c>
      <c r="B110" s="44" t="s">
        <v>89</v>
      </c>
      <c r="C110" s="42">
        <v>1960411000</v>
      </c>
      <c r="D110" s="42">
        <v>7722</v>
      </c>
      <c r="E110" s="42">
        <v>620406502</v>
      </c>
      <c r="F110" s="42">
        <v>23888208</v>
      </c>
      <c r="G110" s="42">
        <v>850</v>
      </c>
      <c r="H110" s="42">
        <v>161</v>
      </c>
      <c r="I110" s="42">
        <v>49108388</v>
      </c>
      <c r="J110" s="42">
        <v>1673993</v>
      </c>
      <c r="K110" s="42">
        <v>21356085</v>
      </c>
      <c r="L110" s="42">
        <v>104472000</v>
      </c>
      <c r="M110" s="42">
        <v>4844200</v>
      </c>
      <c r="N110" s="42">
        <v>4721030</v>
      </c>
      <c r="O110" s="42">
        <v>19301277</v>
      </c>
      <c r="P110" s="42">
        <v>19686956</v>
      </c>
      <c r="Q110" s="42">
        <v>869458639</v>
      </c>
      <c r="R110" s="42">
        <v>631629</v>
      </c>
      <c r="S110" s="42">
        <v>25927</v>
      </c>
      <c r="T110" s="42">
        <v>109285481</v>
      </c>
      <c r="U110" s="42">
        <v>103731398</v>
      </c>
      <c r="V110" s="42">
        <v>14182178</v>
      </c>
      <c r="W110" s="42">
        <v>13112685</v>
      </c>
      <c r="X110" s="42">
        <v>184123</v>
      </c>
      <c r="Y110" s="42">
        <v>1322580</v>
      </c>
      <c r="Z110" s="42">
        <v>438275</v>
      </c>
      <c r="AA110" s="42">
        <v>242914276</v>
      </c>
      <c r="AB110" s="42">
        <v>626544363</v>
      </c>
    </row>
    <row r="111" spans="1:28">
      <c r="A111" t="s">
        <v>576</v>
      </c>
      <c r="B111" s="44" t="s">
        <v>577</v>
      </c>
      <c r="C111" s="42">
        <v>5658507800</v>
      </c>
      <c r="D111" s="42">
        <v>18553</v>
      </c>
      <c r="E111" s="42">
        <v>1945862216</v>
      </c>
      <c r="F111" s="42">
        <v>94761628</v>
      </c>
      <c r="G111" s="42">
        <v>4073</v>
      </c>
      <c r="H111" s="42">
        <v>565</v>
      </c>
      <c r="I111" s="42">
        <v>93363218</v>
      </c>
      <c r="J111" s="42">
        <v>1015296</v>
      </c>
      <c r="K111" s="42">
        <v>36941638</v>
      </c>
      <c r="L111" s="42">
        <v>322113000</v>
      </c>
      <c r="M111" s="42">
        <v>3979500</v>
      </c>
      <c r="N111" s="42">
        <v>13527942</v>
      </c>
      <c r="O111" s="42">
        <v>37989849</v>
      </c>
      <c r="P111" s="42">
        <v>13030140</v>
      </c>
      <c r="Q111" s="42">
        <v>2562584427</v>
      </c>
      <c r="R111" s="42">
        <v>774913</v>
      </c>
      <c r="S111" s="42">
        <v>21697</v>
      </c>
      <c r="T111" s="42">
        <v>326067319</v>
      </c>
      <c r="U111" s="42">
        <v>316557231</v>
      </c>
      <c r="V111" s="42">
        <v>39095912</v>
      </c>
      <c r="W111" s="42">
        <v>12144492</v>
      </c>
      <c r="X111" s="42">
        <v>4070</v>
      </c>
      <c r="Y111" s="42">
        <v>4775802</v>
      </c>
      <c r="Z111" s="42">
        <v>885808</v>
      </c>
      <c r="AA111" s="42">
        <v>700327244</v>
      </c>
      <c r="AB111" s="42">
        <v>1862257183</v>
      </c>
    </row>
    <row r="112" spans="1:28">
      <c r="A112" t="s">
        <v>224</v>
      </c>
      <c r="B112" s="44" t="s">
        <v>225</v>
      </c>
      <c r="C112" s="42">
        <v>3215719900</v>
      </c>
      <c r="D112" s="42">
        <v>13271</v>
      </c>
      <c r="E112" s="42">
        <v>1010106073</v>
      </c>
      <c r="F112" s="42">
        <v>34873213</v>
      </c>
      <c r="G112" s="42">
        <v>1328</v>
      </c>
      <c r="H112" s="42">
        <v>230</v>
      </c>
      <c r="I112" s="42">
        <v>75276615</v>
      </c>
      <c r="J112" s="42">
        <v>719506</v>
      </c>
      <c r="K112" s="42">
        <v>29184568</v>
      </c>
      <c r="L112" s="42">
        <v>179066300</v>
      </c>
      <c r="M112" s="42">
        <v>6275200</v>
      </c>
      <c r="N112" s="42">
        <v>7696312</v>
      </c>
      <c r="O112" s="42">
        <v>25693726</v>
      </c>
      <c r="P112" s="42">
        <v>22752196</v>
      </c>
      <c r="Q112" s="42">
        <v>1391643709</v>
      </c>
      <c r="R112" s="42">
        <v>683983</v>
      </c>
      <c r="S112" s="42">
        <v>84481</v>
      </c>
      <c r="T112" s="42">
        <v>185285200</v>
      </c>
      <c r="U112" s="42">
        <v>172845389</v>
      </c>
      <c r="V112" s="42">
        <v>30347884</v>
      </c>
      <c r="W112" s="42">
        <v>18163120</v>
      </c>
      <c r="X112" s="42">
        <v>184321</v>
      </c>
      <c r="Y112" s="42">
        <v>2213330</v>
      </c>
      <c r="Z112" s="42">
        <v>1274479</v>
      </c>
      <c r="AA112" s="42">
        <v>411082187</v>
      </c>
      <c r="AB112" s="42">
        <v>980561522</v>
      </c>
    </row>
    <row r="113" spans="1:28">
      <c r="A113" t="s">
        <v>56</v>
      </c>
      <c r="B113" s="44" t="s">
        <v>57</v>
      </c>
      <c r="C113" s="42">
        <v>4481048200</v>
      </c>
      <c r="D113" s="42">
        <v>12445</v>
      </c>
      <c r="E113" s="42">
        <v>1461346607</v>
      </c>
      <c r="F113" s="42">
        <v>162093510</v>
      </c>
      <c r="G113" s="42">
        <v>3422</v>
      </c>
      <c r="H113" s="42">
        <v>1145</v>
      </c>
      <c r="I113" s="42">
        <v>154951755</v>
      </c>
      <c r="J113" s="42">
        <v>1474751</v>
      </c>
      <c r="K113" s="42">
        <v>32442553</v>
      </c>
      <c r="L113" s="42">
        <v>240926500</v>
      </c>
      <c r="M113" s="42">
        <v>5926800</v>
      </c>
      <c r="N113" s="42">
        <v>10790533</v>
      </c>
      <c r="O113" s="42">
        <v>29448125</v>
      </c>
      <c r="P113" s="42">
        <v>22388566</v>
      </c>
      <c r="Q113" s="42">
        <v>2121789700</v>
      </c>
      <c r="R113" s="42">
        <v>800697</v>
      </c>
      <c r="S113" s="42">
        <v>36168</v>
      </c>
      <c r="T113" s="42">
        <v>246810394</v>
      </c>
      <c r="U113" s="42">
        <v>217288482</v>
      </c>
      <c r="V113" s="42">
        <v>43515521</v>
      </c>
      <c r="W113" s="42">
        <v>33377231</v>
      </c>
      <c r="X113" s="42">
        <v>228986</v>
      </c>
      <c r="Y113" s="42">
        <v>2212965</v>
      </c>
      <c r="Z113" s="42">
        <v>459100</v>
      </c>
      <c r="AA113" s="42">
        <v>544729544</v>
      </c>
      <c r="AB113" s="42">
        <v>1577060156</v>
      </c>
    </row>
    <row r="114" spans="1:28">
      <c r="A114" t="s">
        <v>498</v>
      </c>
      <c r="B114" s="44" t="s">
        <v>499</v>
      </c>
      <c r="C114" s="42">
        <v>3483408900</v>
      </c>
      <c r="D114" s="42">
        <v>14727</v>
      </c>
      <c r="E114" s="42">
        <v>1199206903</v>
      </c>
      <c r="F114" s="42">
        <v>34670506</v>
      </c>
      <c r="G114" s="42">
        <v>1281</v>
      </c>
      <c r="H114" s="42">
        <v>199</v>
      </c>
      <c r="I114" s="42">
        <v>81223223</v>
      </c>
      <c r="J114" s="42">
        <v>481646</v>
      </c>
      <c r="K114" s="42">
        <v>16412252</v>
      </c>
      <c r="L114" s="42">
        <v>181166700</v>
      </c>
      <c r="M114" s="42">
        <v>5944000</v>
      </c>
      <c r="N114" s="42">
        <v>8395048</v>
      </c>
      <c r="O114" s="42">
        <v>32613950</v>
      </c>
      <c r="P114" s="42">
        <v>21411642</v>
      </c>
      <c r="Q114" s="42">
        <v>1581525870</v>
      </c>
      <c r="R114" s="42">
        <v>125646</v>
      </c>
      <c r="S114" s="42">
        <v>55982</v>
      </c>
      <c r="T114" s="42">
        <v>187076218</v>
      </c>
      <c r="U114" s="42">
        <v>192656812</v>
      </c>
      <c r="V114" s="42">
        <v>24085837</v>
      </c>
      <c r="W114" s="42">
        <v>17805960</v>
      </c>
      <c r="X114" s="42">
        <v>101459</v>
      </c>
      <c r="Y114" s="42">
        <v>2738589</v>
      </c>
      <c r="Z114" s="42">
        <v>1411673</v>
      </c>
      <c r="AA114" s="42">
        <v>426058176</v>
      </c>
      <c r="AB114" s="42">
        <v>1155467694</v>
      </c>
    </row>
    <row r="115" spans="1:28">
      <c r="A115" t="s">
        <v>246</v>
      </c>
      <c r="B115" s="44" t="s">
        <v>247</v>
      </c>
      <c r="C115" s="42">
        <v>16868276800</v>
      </c>
      <c r="D115" s="42">
        <v>63326</v>
      </c>
      <c r="E115" s="42">
        <v>5422020480</v>
      </c>
      <c r="F115" s="42">
        <v>297391261</v>
      </c>
      <c r="G115" s="42">
        <v>7944</v>
      </c>
      <c r="H115" s="42">
        <v>1965</v>
      </c>
      <c r="I115" s="42">
        <v>541173594</v>
      </c>
      <c r="J115" s="42">
        <v>6083488</v>
      </c>
      <c r="K115" s="42">
        <v>145135023</v>
      </c>
      <c r="L115" s="42">
        <v>914757000</v>
      </c>
      <c r="M115" s="42">
        <v>26018100</v>
      </c>
      <c r="N115" s="42">
        <v>40622853</v>
      </c>
      <c r="O115" s="42">
        <v>121205319</v>
      </c>
      <c r="P115" s="42">
        <v>99363752</v>
      </c>
      <c r="Q115" s="42">
        <v>7613770870</v>
      </c>
      <c r="R115" s="42">
        <v>3864745</v>
      </c>
      <c r="S115" s="42">
        <v>262055</v>
      </c>
      <c r="T115" s="42">
        <v>940538249</v>
      </c>
      <c r="U115" s="42">
        <v>881070974</v>
      </c>
      <c r="V115" s="42">
        <v>139065622</v>
      </c>
      <c r="W115" s="42">
        <v>112716013</v>
      </c>
      <c r="X115" s="42">
        <v>545103</v>
      </c>
      <c r="Y115" s="42">
        <v>10405666</v>
      </c>
      <c r="Z115" s="42">
        <v>4720476</v>
      </c>
      <c r="AA115" s="42">
        <v>2093188903</v>
      </c>
      <c r="AB115" s="42">
        <v>5520581967</v>
      </c>
    </row>
    <row r="116" spans="1:28">
      <c r="A116" t="s">
        <v>386</v>
      </c>
      <c r="B116" s="44" t="s">
        <v>387</v>
      </c>
      <c r="C116" s="42">
        <v>4647965100</v>
      </c>
      <c r="D116" s="42">
        <v>18873</v>
      </c>
      <c r="E116" s="42">
        <v>1563347322</v>
      </c>
      <c r="F116" s="42">
        <v>52966933</v>
      </c>
      <c r="G116" s="42">
        <v>1837</v>
      </c>
      <c r="H116" s="42">
        <v>322</v>
      </c>
      <c r="I116" s="42">
        <v>91614583</v>
      </c>
      <c r="J116" s="42">
        <v>945285</v>
      </c>
      <c r="K116" s="42">
        <v>33804922</v>
      </c>
      <c r="L116" s="42">
        <v>249333600</v>
      </c>
      <c r="M116" s="42">
        <v>5069400</v>
      </c>
      <c r="N116" s="42">
        <v>11217760</v>
      </c>
      <c r="O116" s="42">
        <v>37286370</v>
      </c>
      <c r="P116" s="42">
        <v>19629140</v>
      </c>
      <c r="Q116" s="42">
        <v>2065215315</v>
      </c>
      <c r="R116" s="42">
        <v>639837</v>
      </c>
      <c r="S116" s="42">
        <v>105193</v>
      </c>
      <c r="T116" s="42">
        <v>254336332</v>
      </c>
      <c r="U116" s="42">
        <v>252482838</v>
      </c>
      <c r="V116" s="42">
        <v>34609260</v>
      </c>
      <c r="W116" s="42">
        <v>27458382</v>
      </c>
      <c r="X116" s="42">
        <v>40000</v>
      </c>
      <c r="Y116" s="42">
        <v>3302401</v>
      </c>
      <c r="Z116" s="42">
        <v>1603320</v>
      </c>
      <c r="AA116" s="42">
        <v>574577563</v>
      </c>
      <c r="AB116" s="42">
        <v>1490637752</v>
      </c>
    </row>
    <row r="117" spans="1:28">
      <c r="A117" t="s">
        <v>508</v>
      </c>
      <c r="B117" s="44" t="s">
        <v>509</v>
      </c>
      <c r="C117" s="42">
        <v>2922415400</v>
      </c>
      <c r="D117" s="42">
        <v>11018</v>
      </c>
      <c r="E117" s="42">
        <v>975022874</v>
      </c>
      <c r="F117" s="42">
        <v>34338290</v>
      </c>
      <c r="G117" s="42">
        <v>1312</v>
      </c>
      <c r="H117" s="42">
        <v>217</v>
      </c>
      <c r="I117" s="42">
        <v>125064412</v>
      </c>
      <c r="J117" s="42">
        <v>899678</v>
      </c>
      <c r="K117" s="42">
        <v>27112742</v>
      </c>
      <c r="L117" s="42">
        <v>161803000</v>
      </c>
      <c r="M117" s="42">
        <v>6943200</v>
      </c>
      <c r="N117" s="42">
        <v>7051596</v>
      </c>
      <c r="O117" s="42">
        <v>31373524</v>
      </c>
      <c r="P117" s="42">
        <v>21235938</v>
      </c>
      <c r="Q117" s="42">
        <v>1390845254</v>
      </c>
      <c r="R117" s="42">
        <v>489028</v>
      </c>
      <c r="S117" s="42">
        <v>17645</v>
      </c>
      <c r="T117" s="42">
        <v>168713151</v>
      </c>
      <c r="U117" s="42">
        <v>168507711</v>
      </c>
      <c r="V117" s="42">
        <v>26001617</v>
      </c>
      <c r="W117" s="42">
        <v>16512883</v>
      </c>
      <c r="X117" s="42">
        <v>324178</v>
      </c>
      <c r="Y117" s="42">
        <v>1922477</v>
      </c>
      <c r="Z117" s="42">
        <v>736098</v>
      </c>
      <c r="AA117" s="42">
        <v>383224788</v>
      </c>
      <c r="AB117" s="42">
        <v>1007620466</v>
      </c>
    </row>
    <row r="118" spans="1:28">
      <c r="A118" t="s">
        <v>410</v>
      </c>
      <c r="B118" s="44" t="s">
        <v>411</v>
      </c>
      <c r="C118" s="42">
        <v>4412851600</v>
      </c>
      <c r="D118" s="42">
        <v>15953</v>
      </c>
      <c r="E118" s="42">
        <v>1462632076</v>
      </c>
      <c r="F118" s="42">
        <v>67977416</v>
      </c>
      <c r="G118" s="42">
        <v>2105</v>
      </c>
      <c r="H118" s="42">
        <v>450</v>
      </c>
      <c r="I118" s="42">
        <v>101992778</v>
      </c>
      <c r="J118" s="42">
        <v>767238</v>
      </c>
      <c r="K118" s="42">
        <v>37850763</v>
      </c>
      <c r="L118" s="42">
        <v>250883800</v>
      </c>
      <c r="M118" s="42">
        <v>4538600</v>
      </c>
      <c r="N118" s="42">
        <v>10641450</v>
      </c>
      <c r="O118" s="42">
        <v>30970865</v>
      </c>
      <c r="P118" s="42">
        <v>18642829</v>
      </c>
      <c r="Q118" s="42">
        <v>1986897815</v>
      </c>
      <c r="R118" s="42">
        <v>1082070</v>
      </c>
      <c r="S118" s="42">
        <v>34815</v>
      </c>
      <c r="T118" s="42">
        <v>255379820</v>
      </c>
      <c r="U118" s="42">
        <v>246707481</v>
      </c>
      <c r="V118" s="42">
        <v>42143635</v>
      </c>
      <c r="W118" s="42">
        <v>22749649</v>
      </c>
      <c r="X118" s="42">
        <v>172130</v>
      </c>
      <c r="Y118" s="42">
        <v>3148757</v>
      </c>
      <c r="Z118" s="42">
        <v>1154993</v>
      </c>
      <c r="AA118" s="42">
        <v>572573350</v>
      </c>
      <c r="AB118" s="42">
        <v>1414324465</v>
      </c>
    </row>
    <row r="119" spans="1:28">
      <c r="A119" t="s">
        <v>264</v>
      </c>
      <c r="B119" s="44" t="s">
        <v>265</v>
      </c>
      <c r="C119" s="42">
        <v>21352825900</v>
      </c>
      <c r="D119" s="42">
        <v>61067</v>
      </c>
      <c r="E119" s="42">
        <v>6862132260</v>
      </c>
      <c r="F119" s="42">
        <v>831036157</v>
      </c>
      <c r="G119" s="42">
        <v>15240</v>
      </c>
      <c r="H119" s="42">
        <v>5339</v>
      </c>
      <c r="I119" s="42">
        <v>1034865922</v>
      </c>
      <c r="J119" s="42">
        <v>11485701</v>
      </c>
      <c r="K119" s="42">
        <v>178395271</v>
      </c>
      <c r="L119" s="42">
        <v>1073711200</v>
      </c>
      <c r="M119" s="42">
        <v>25728300</v>
      </c>
      <c r="N119" s="42">
        <v>51433695</v>
      </c>
      <c r="O119" s="42">
        <v>156210793</v>
      </c>
      <c r="P119" s="42">
        <v>105750777</v>
      </c>
      <c r="Q119" s="42">
        <v>10330750076</v>
      </c>
      <c r="R119" s="42">
        <v>4924122</v>
      </c>
      <c r="S119" s="42">
        <v>610455</v>
      </c>
      <c r="T119" s="42">
        <v>1099285900</v>
      </c>
      <c r="U119" s="42">
        <v>960964355</v>
      </c>
      <c r="V119" s="42">
        <v>193770326</v>
      </c>
      <c r="W119" s="42">
        <v>186503394</v>
      </c>
      <c r="X119" s="42">
        <v>711280</v>
      </c>
      <c r="Y119" s="42">
        <v>9170750</v>
      </c>
      <c r="Z119" s="42">
        <v>2303498</v>
      </c>
      <c r="AA119" s="42">
        <v>2458244080</v>
      </c>
      <c r="AB119" s="42">
        <v>7872505996</v>
      </c>
    </row>
    <row r="120" spans="1:28">
      <c r="A120" t="s">
        <v>425</v>
      </c>
      <c r="B120" s="44" t="s">
        <v>426</v>
      </c>
      <c r="C120" s="42">
        <v>1648631100</v>
      </c>
      <c r="D120" s="42">
        <v>6455</v>
      </c>
      <c r="E120" s="42">
        <v>542530548</v>
      </c>
      <c r="F120" s="42">
        <v>20214554</v>
      </c>
      <c r="G120" s="42">
        <v>729</v>
      </c>
      <c r="H120" s="42">
        <v>128</v>
      </c>
      <c r="I120" s="42">
        <v>35476333</v>
      </c>
      <c r="J120" s="42">
        <v>201499</v>
      </c>
      <c r="K120" s="42">
        <v>15953049</v>
      </c>
      <c r="L120" s="42">
        <v>88527200</v>
      </c>
      <c r="M120" s="42">
        <v>2544400</v>
      </c>
      <c r="N120" s="42">
        <v>3960894</v>
      </c>
      <c r="O120" s="42">
        <v>13066731</v>
      </c>
      <c r="P120" s="42">
        <v>9089838</v>
      </c>
      <c r="Q120" s="42">
        <v>731565046</v>
      </c>
      <c r="R120" s="42">
        <v>450082</v>
      </c>
      <c r="S120" s="42">
        <v>17993</v>
      </c>
      <c r="T120" s="42">
        <v>91045583</v>
      </c>
      <c r="U120" s="42">
        <v>88221085</v>
      </c>
      <c r="V120" s="42">
        <v>13849135</v>
      </c>
      <c r="W120" s="42">
        <v>9581364</v>
      </c>
      <c r="X120" s="42">
        <v>69862</v>
      </c>
      <c r="Y120" s="42">
        <v>1084504</v>
      </c>
      <c r="Z120" s="42">
        <v>487785</v>
      </c>
      <c r="AA120" s="42">
        <v>204807393</v>
      </c>
      <c r="AB120" s="42">
        <v>526757653</v>
      </c>
    </row>
    <row r="121" spans="1:28">
      <c r="A121" t="s">
        <v>330</v>
      </c>
      <c r="B121" s="44" t="s">
        <v>331</v>
      </c>
      <c r="C121" s="42">
        <v>10648426200</v>
      </c>
      <c r="D121" s="42">
        <v>33713</v>
      </c>
      <c r="E121" s="42">
        <v>3505114140</v>
      </c>
      <c r="F121" s="42">
        <v>267054954</v>
      </c>
      <c r="G121" s="42">
        <v>6949</v>
      </c>
      <c r="H121" s="42">
        <v>1836</v>
      </c>
      <c r="I121" s="42">
        <v>441583785</v>
      </c>
      <c r="J121" s="42">
        <v>3642509</v>
      </c>
      <c r="K121" s="42">
        <v>85335515</v>
      </c>
      <c r="L121" s="42">
        <v>575524400</v>
      </c>
      <c r="M121" s="42">
        <v>12458000</v>
      </c>
      <c r="N121" s="42">
        <v>25662673</v>
      </c>
      <c r="O121" s="42">
        <v>71005126</v>
      </c>
      <c r="P121" s="42">
        <v>49658498</v>
      </c>
      <c r="Q121" s="42">
        <v>5037039600</v>
      </c>
      <c r="R121" s="42">
        <v>2450494</v>
      </c>
      <c r="S121" s="42">
        <v>402064</v>
      </c>
      <c r="T121" s="42">
        <v>587887469</v>
      </c>
      <c r="U121" s="42">
        <v>539393449</v>
      </c>
      <c r="V121" s="42">
        <v>91454961</v>
      </c>
      <c r="W121" s="42">
        <v>73797581</v>
      </c>
      <c r="X121" s="42">
        <v>260923</v>
      </c>
      <c r="Y121" s="42">
        <v>6050973</v>
      </c>
      <c r="Z121" s="42">
        <v>1998838</v>
      </c>
      <c r="AA121" s="42">
        <v>1303696752</v>
      </c>
      <c r="AB121" s="42">
        <v>3733342848</v>
      </c>
    </row>
    <row r="122" spans="1:28">
      <c r="A122" t="s">
        <v>202</v>
      </c>
      <c r="B122" s="44" t="s">
        <v>203</v>
      </c>
      <c r="C122" s="42">
        <v>7310062000</v>
      </c>
      <c r="D122" s="42">
        <v>22450</v>
      </c>
      <c r="E122" s="42">
        <v>2133959742</v>
      </c>
      <c r="F122" s="42">
        <v>231355476</v>
      </c>
      <c r="G122" s="42">
        <v>4958</v>
      </c>
      <c r="H122" s="42">
        <v>1533</v>
      </c>
      <c r="I122" s="42">
        <v>279389311</v>
      </c>
      <c r="J122" s="42">
        <v>2143087</v>
      </c>
      <c r="K122" s="42">
        <v>60610545</v>
      </c>
      <c r="L122" s="42">
        <v>383951600</v>
      </c>
      <c r="M122" s="42">
        <v>9784300</v>
      </c>
      <c r="N122" s="42">
        <v>17606235</v>
      </c>
      <c r="O122" s="42">
        <v>50843454</v>
      </c>
      <c r="P122" s="42">
        <v>38467465</v>
      </c>
      <c r="Q122" s="42">
        <v>3208111215</v>
      </c>
      <c r="R122" s="42">
        <v>1489895</v>
      </c>
      <c r="S122" s="42">
        <v>86693</v>
      </c>
      <c r="T122" s="42">
        <v>393670006</v>
      </c>
      <c r="U122" s="42">
        <v>316611973</v>
      </c>
      <c r="V122" s="42">
        <v>64696122</v>
      </c>
      <c r="W122" s="42">
        <v>60987962</v>
      </c>
      <c r="X122" s="42">
        <v>219682</v>
      </c>
      <c r="Y122" s="42">
        <v>4096175</v>
      </c>
      <c r="Z122" s="42">
        <v>1031590</v>
      </c>
      <c r="AA122" s="42">
        <v>842890098</v>
      </c>
      <c r="AB122" s="42">
        <v>2365221117</v>
      </c>
    </row>
    <row r="123" spans="1:28">
      <c r="A123" t="s">
        <v>437</v>
      </c>
      <c r="B123" s="44" t="s">
        <v>438</v>
      </c>
      <c r="C123" s="42">
        <v>5242488900</v>
      </c>
      <c r="D123" s="42">
        <v>20076</v>
      </c>
      <c r="E123" s="42">
        <v>1732034077</v>
      </c>
      <c r="F123" s="42">
        <v>70755024</v>
      </c>
      <c r="G123" s="42">
        <v>2448</v>
      </c>
      <c r="H123" s="42">
        <v>428</v>
      </c>
      <c r="I123" s="42">
        <v>131334316</v>
      </c>
      <c r="J123" s="42">
        <v>675297</v>
      </c>
      <c r="K123" s="42">
        <v>39453182</v>
      </c>
      <c r="L123" s="42">
        <v>288077900</v>
      </c>
      <c r="M123" s="42">
        <v>6516200</v>
      </c>
      <c r="N123" s="42">
        <v>12591140</v>
      </c>
      <c r="O123" s="42">
        <v>35634324</v>
      </c>
      <c r="P123" s="42">
        <v>23971206</v>
      </c>
      <c r="Q123" s="42">
        <v>2341042666</v>
      </c>
      <c r="R123" s="42">
        <v>1148533</v>
      </c>
      <c r="S123" s="42">
        <v>73428</v>
      </c>
      <c r="T123" s="42">
        <v>294538552</v>
      </c>
      <c r="U123" s="42">
        <v>284835528</v>
      </c>
      <c r="V123" s="42">
        <v>38817701</v>
      </c>
      <c r="W123" s="42">
        <v>27505889</v>
      </c>
      <c r="X123" s="42">
        <v>291005</v>
      </c>
      <c r="Y123" s="42">
        <v>3710391</v>
      </c>
      <c r="Z123" s="42">
        <v>1453639</v>
      </c>
      <c r="AA123" s="42">
        <v>652374666</v>
      </c>
      <c r="AB123" s="42">
        <v>1688668000</v>
      </c>
    </row>
    <row r="124" spans="1:28">
      <c r="A124" t="s">
        <v>258</v>
      </c>
      <c r="B124" s="44" t="s">
        <v>259</v>
      </c>
      <c r="C124" s="42">
        <v>4907472200</v>
      </c>
      <c r="D124" s="42">
        <v>19446</v>
      </c>
      <c r="E124" s="42">
        <v>1539691527</v>
      </c>
      <c r="F124" s="42">
        <v>63162445</v>
      </c>
      <c r="G124" s="42">
        <v>2069</v>
      </c>
      <c r="H124" s="42">
        <v>406</v>
      </c>
      <c r="I124" s="42">
        <v>173481946</v>
      </c>
      <c r="J124" s="42">
        <v>2901930</v>
      </c>
      <c r="K124" s="42">
        <v>55148953</v>
      </c>
      <c r="L124" s="42">
        <v>260787200</v>
      </c>
      <c r="M124" s="42">
        <v>14269100</v>
      </c>
      <c r="N124" s="42">
        <v>11796454</v>
      </c>
      <c r="O124" s="42">
        <v>40409651</v>
      </c>
      <c r="P124" s="42">
        <v>50939371</v>
      </c>
      <c r="Q124" s="42">
        <v>2212588577</v>
      </c>
      <c r="R124" s="42">
        <v>1875383</v>
      </c>
      <c r="S124" s="42">
        <v>105621</v>
      </c>
      <c r="T124" s="42">
        <v>274989926</v>
      </c>
      <c r="U124" s="42">
        <v>261334831</v>
      </c>
      <c r="V124" s="42">
        <v>43736467</v>
      </c>
      <c r="W124" s="42">
        <v>33439278</v>
      </c>
      <c r="X124" s="42">
        <v>356833</v>
      </c>
      <c r="Y124" s="42">
        <v>3020704</v>
      </c>
      <c r="Z124" s="42">
        <v>1184897</v>
      </c>
      <c r="AA124" s="42">
        <v>620043940</v>
      </c>
      <c r="AB124" s="42">
        <v>1592544637</v>
      </c>
    </row>
    <row r="125" spans="1:28">
      <c r="A125" t="s">
        <v>234</v>
      </c>
      <c r="B125" s="44" t="s">
        <v>235</v>
      </c>
      <c r="C125" s="42">
        <v>8440067400</v>
      </c>
      <c r="D125" s="42">
        <v>32809</v>
      </c>
      <c r="E125" s="42">
        <v>2609379671</v>
      </c>
      <c r="F125" s="42">
        <v>139576373</v>
      </c>
      <c r="G125" s="42">
        <v>3978</v>
      </c>
      <c r="H125" s="42">
        <v>926</v>
      </c>
      <c r="I125" s="42">
        <v>219184638</v>
      </c>
      <c r="J125" s="42">
        <v>2061404</v>
      </c>
      <c r="K125" s="42">
        <v>50571686</v>
      </c>
      <c r="L125" s="42">
        <v>466004800</v>
      </c>
      <c r="M125" s="42">
        <v>10857400</v>
      </c>
      <c r="N125" s="42">
        <v>20264288</v>
      </c>
      <c r="O125" s="42">
        <v>49359081</v>
      </c>
      <c r="P125" s="42">
        <v>41295594</v>
      </c>
      <c r="Q125" s="42">
        <v>3608554935</v>
      </c>
      <c r="R125" s="42">
        <v>1719707</v>
      </c>
      <c r="S125" s="42">
        <v>360545</v>
      </c>
      <c r="T125" s="42">
        <v>476694805</v>
      </c>
      <c r="U125" s="42">
        <v>425732293</v>
      </c>
      <c r="V125" s="42">
        <v>72718430</v>
      </c>
      <c r="W125" s="42">
        <v>42314620</v>
      </c>
      <c r="X125" s="42">
        <v>118293</v>
      </c>
      <c r="Y125" s="42">
        <v>5551134</v>
      </c>
      <c r="Z125" s="42">
        <v>2743852</v>
      </c>
      <c r="AA125" s="42">
        <v>1027953679</v>
      </c>
      <c r="AB125" s="42">
        <v>2580601256</v>
      </c>
    </row>
    <row r="126" spans="1:28">
      <c r="A126" t="s">
        <v>398</v>
      </c>
      <c r="B126" s="44" t="s">
        <v>399</v>
      </c>
      <c r="C126" s="42">
        <v>1077696800</v>
      </c>
      <c r="D126" s="42">
        <v>4495</v>
      </c>
      <c r="E126" s="42">
        <v>363271906</v>
      </c>
      <c r="F126" s="42">
        <v>10407077</v>
      </c>
      <c r="G126" s="42">
        <v>385</v>
      </c>
      <c r="H126" s="42">
        <v>66</v>
      </c>
      <c r="I126" s="42">
        <v>28369048</v>
      </c>
      <c r="J126" s="42">
        <v>222063</v>
      </c>
      <c r="K126" s="42">
        <v>7809876</v>
      </c>
      <c r="L126" s="42">
        <v>56613800</v>
      </c>
      <c r="M126" s="42">
        <v>1640900</v>
      </c>
      <c r="N126" s="42">
        <v>2594855</v>
      </c>
      <c r="O126" s="42">
        <v>10546824</v>
      </c>
      <c r="P126" s="42">
        <v>6183458</v>
      </c>
      <c r="Q126" s="42">
        <v>487659807</v>
      </c>
      <c r="R126" s="42">
        <v>86321</v>
      </c>
      <c r="S126" s="42">
        <v>764</v>
      </c>
      <c r="T126" s="42">
        <v>58241347</v>
      </c>
      <c r="U126" s="42">
        <v>58606701</v>
      </c>
      <c r="V126" s="42">
        <v>8460143</v>
      </c>
      <c r="W126" s="42">
        <v>5081627</v>
      </c>
      <c r="X126" s="42">
        <v>41444</v>
      </c>
      <c r="Y126" s="42">
        <v>746708</v>
      </c>
      <c r="Z126" s="42">
        <v>430259</v>
      </c>
      <c r="AA126" s="42">
        <v>131695314</v>
      </c>
      <c r="AB126" s="42">
        <v>355964493</v>
      </c>
    </row>
    <row r="127" spans="1:28">
      <c r="A127" t="s">
        <v>396</v>
      </c>
      <c r="B127" s="44" t="s">
        <v>397</v>
      </c>
      <c r="C127" s="42">
        <v>1616523500</v>
      </c>
      <c r="D127" s="42">
        <v>5918</v>
      </c>
      <c r="E127" s="42">
        <v>549245772</v>
      </c>
      <c r="F127" s="42">
        <v>23039425</v>
      </c>
      <c r="G127" s="42">
        <v>733</v>
      </c>
      <c r="H127" s="42">
        <v>137</v>
      </c>
      <c r="I127" s="42">
        <v>30809327</v>
      </c>
      <c r="J127" s="42">
        <v>556272</v>
      </c>
      <c r="K127" s="42">
        <v>16322387</v>
      </c>
      <c r="L127" s="42">
        <v>90336300</v>
      </c>
      <c r="M127" s="42">
        <v>3347400</v>
      </c>
      <c r="N127" s="42">
        <v>3883619</v>
      </c>
      <c r="O127" s="42">
        <v>15032806</v>
      </c>
      <c r="P127" s="42">
        <v>12390507</v>
      </c>
      <c r="Q127" s="42">
        <v>744963815</v>
      </c>
      <c r="R127" s="42">
        <v>441929</v>
      </c>
      <c r="S127" s="42">
        <v>9000</v>
      </c>
      <c r="T127" s="42">
        <v>93677770</v>
      </c>
      <c r="U127" s="42">
        <v>94026270</v>
      </c>
      <c r="V127" s="42">
        <v>14493276</v>
      </c>
      <c r="W127" s="42">
        <v>10437084</v>
      </c>
      <c r="X127" s="42">
        <v>122155</v>
      </c>
      <c r="Y127" s="42">
        <v>1068739</v>
      </c>
      <c r="Z127" s="42">
        <v>387608</v>
      </c>
      <c r="AA127" s="42">
        <v>214663831</v>
      </c>
      <c r="AB127" s="42">
        <v>530299984</v>
      </c>
    </row>
    <row r="128" spans="1:28">
      <c r="A128" t="s">
        <v>446</v>
      </c>
      <c r="B128" s="44" t="s">
        <v>447</v>
      </c>
      <c r="C128" s="42">
        <v>3170633300</v>
      </c>
      <c r="D128" s="42">
        <v>12491</v>
      </c>
      <c r="E128" s="42">
        <v>1060370103</v>
      </c>
      <c r="F128" s="42">
        <v>43022879</v>
      </c>
      <c r="G128" s="42">
        <v>1293</v>
      </c>
      <c r="H128" s="42">
        <v>287</v>
      </c>
      <c r="I128" s="42">
        <v>120233709</v>
      </c>
      <c r="J128" s="42">
        <v>1634813</v>
      </c>
      <c r="K128" s="42">
        <v>38676743</v>
      </c>
      <c r="L128" s="42">
        <v>164240000</v>
      </c>
      <c r="M128" s="42">
        <v>5647000</v>
      </c>
      <c r="N128" s="42">
        <v>7628355</v>
      </c>
      <c r="O128" s="42">
        <v>32124413</v>
      </c>
      <c r="P128" s="42">
        <v>20193202</v>
      </c>
      <c r="Q128" s="42">
        <v>1493771217</v>
      </c>
      <c r="R128" s="42">
        <v>1867862</v>
      </c>
      <c r="S128" s="42">
        <v>53540</v>
      </c>
      <c r="T128" s="42">
        <v>169844926</v>
      </c>
      <c r="U128" s="42">
        <v>171216628</v>
      </c>
      <c r="V128" s="42">
        <v>25623601</v>
      </c>
      <c r="W128" s="42">
        <v>24939108</v>
      </c>
      <c r="X128" s="42">
        <v>99027</v>
      </c>
      <c r="Y128" s="42">
        <v>1836027</v>
      </c>
      <c r="Z128" s="42">
        <v>628210</v>
      </c>
      <c r="AA128" s="42">
        <v>396108929</v>
      </c>
      <c r="AB128" s="42">
        <v>1097662288</v>
      </c>
    </row>
    <row r="129" spans="1:28">
      <c r="A129" t="s">
        <v>290</v>
      </c>
      <c r="B129" s="44" t="s">
        <v>291</v>
      </c>
      <c r="C129" s="42">
        <v>10092360300</v>
      </c>
      <c r="D129" s="42">
        <v>30172</v>
      </c>
      <c r="E129" s="42">
        <v>3242263104</v>
      </c>
      <c r="F129" s="42">
        <v>308844181</v>
      </c>
      <c r="G129" s="42">
        <v>7022</v>
      </c>
      <c r="H129" s="42">
        <v>2096</v>
      </c>
      <c r="I129" s="42">
        <v>462674333</v>
      </c>
      <c r="J129" s="42">
        <v>3060466</v>
      </c>
      <c r="K129" s="42">
        <v>93867461</v>
      </c>
      <c r="L129" s="42">
        <v>540103500</v>
      </c>
      <c r="M129" s="42">
        <v>11206700</v>
      </c>
      <c r="N129" s="42">
        <v>24340738</v>
      </c>
      <c r="O129" s="42">
        <v>66078454</v>
      </c>
      <c r="P129" s="42">
        <v>46131867</v>
      </c>
      <c r="Q129" s="42">
        <v>4798570804</v>
      </c>
      <c r="R129" s="42">
        <v>2417983</v>
      </c>
      <c r="S129" s="42">
        <v>250891</v>
      </c>
      <c r="T129" s="42">
        <v>551225642</v>
      </c>
      <c r="U129" s="42">
        <v>484871392</v>
      </c>
      <c r="V129" s="42">
        <v>96331939</v>
      </c>
      <c r="W129" s="42">
        <v>82334679</v>
      </c>
      <c r="X129" s="42">
        <v>159903</v>
      </c>
      <c r="Y129" s="42">
        <v>5298952</v>
      </c>
      <c r="Z129" s="42">
        <v>1416649</v>
      </c>
      <c r="AA129" s="42">
        <v>1224308030</v>
      </c>
      <c r="AB129" s="42">
        <v>3574262774</v>
      </c>
    </row>
    <row r="130" spans="1:28">
      <c r="A130" t="s">
        <v>138</v>
      </c>
      <c r="B130" s="44" t="s">
        <v>139</v>
      </c>
      <c r="C130" s="42">
        <v>1493994400</v>
      </c>
      <c r="D130" s="42">
        <v>6335</v>
      </c>
      <c r="E130" s="42">
        <v>505101135</v>
      </c>
      <c r="F130" s="42">
        <v>11649071</v>
      </c>
      <c r="G130" s="42">
        <v>520</v>
      </c>
      <c r="H130" s="42">
        <v>75</v>
      </c>
      <c r="I130" s="42">
        <v>35820217</v>
      </c>
      <c r="J130" s="42">
        <v>310129</v>
      </c>
      <c r="K130" s="42">
        <v>11593996</v>
      </c>
      <c r="L130" s="42">
        <v>84725700</v>
      </c>
      <c r="M130" s="42">
        <v>1819900</v>
      </c>
      <c r="N130" s="42">
        <v>3598606</v>
      </c>
      <c r="O130" s="42">
        <v>12744473</v>
      </c>
      <c r="P130" s="42">
        <v>6722951</v>
      </c>
      <c r="Q130" s="42">
        <v>674086178</v>
      </c>
      <c r="R130" s="42">
        <v>144180</v>
      </c>
      <c r="S130" s="42">
        <v>1084</v>
      </c>
      <c r="T130" s="42">
        <v>86508670</v>
      </c>
      <c r="U130" s="42">
        <v>86941016</v>
      </c>
      <c r="V130" s="42">
        <v>10563569</v>
      </c>
      <c r="W130" s="42">
        <v>9042691</v>
      </c>
      <c r="X130" s="42">
        <v>30694</v>
      </c>
      <c r="Y130" s="42">
        <v>1095578</v>
      </c>
      <c r="Z130" s="42">
        <v>483337</v>
      </c>
      <c r="AA130" s="42">
        <v>194810819</v>
      </c>
      <c r="AB130" s="42">
        <v>479275359</v>
      </c>
    </row>
    <row r="131" spans="1:28">
      <c r="A131" t="s">
        <v>42</v>
      </c>
      <c r="B131" s="44" t="s">
        <v>43</v>
      </c>
      <c r="C131" s="42">
        <v>16022372800</v>
      </c>
      <c r="D131" s="42">
        <v>34117</v>
      </c>
      <c r="E131" s="42">
        <v>4895665804</v>
      </c>
      <c r="F131" s="42">
        <v>1342664637</v>
      </c>
      <c r="G131" s="42">
        <v>11765</v>
      </c>
      <c r="H131" s="42">
        <v>5905</v>
      </c>
      <c r="I131" s="42">
        <v>1903856564</v>
      </c>
      <c r="J131" s="42">
        <v>11118533</v>
      </c>
      <c r="K131" s="42">
        <v>89388916</v>
      </c>
      <c r="L131" s="42">
        <v>596994000</v>
      </c>
      <c r="M131" s="42">
        <v>15642700</v>
      </c>
      <c r="N131" s="42">
        <v>38488319</v>
      </c>
      <c r="O131" s="42">
        <v>67015248</v>
      </c>
      <c r="P131" s="42">
        <v>81701336</v>
      </c>
      <c r="Q131" s="42">
        <v>9042536057</v>
      </c>
      <c r="R131" s="42">
        <v>730837</v>
      </c>
      <c r="S131" s="42">
        <v>148800</v>
      </c>
      <c r="T131" s="42">
        <v>612510567</v>
      </c>
      <c r="U131" s="42">
        <v>460213243</v>
      </c>
      <c r="V131" s="42">
        <v>114177514</v>
      </c>
      <c r="W131" s="42">
        <v>179286849</v>
      </c>
      <c r="X131" s="42">
        <v>168064</v>
      </c>
      <c r="Y131" s="42">
        <v>3725612</v>
      </c>
      <c r="Z131" s="42">
        <v>997495</v>
      </c>
      <c r="AA131" s="42">
        <v>1371958981</v>
      </c>
      <c r="AB131" s="42">
        <v>7670577076</v>
      </c>
    </row>
    <row r="132" spans="1:28">
      <c r="A132" t="s">
        <v>352</v>
      </c>
      <c r="B132" s="44" t="s">
        <v>353</v>
      </c>
      <c r="C132" s="42">
        <v>8512017800</v>
      </c>
      <c r="D132" s="42">
        <v>31091</v>
      </c>
      <c r="E132" s="42">
        <v>2785363346</v>
      </c>
      <c r="F132" s="42">
        <v>135455371</v>
      </c>
      <c r="G132" s="42">
        <v>4004</v>
      </c>
      <c r="H132" s="42">
        <v>891</v>
      </c>
      <c r="I132" s="42">
        <v>263365463</v>
      </c>
      <c r="J132" s="42">
        <v>3071347</v>
      </c>
      <c r="K132" s="42">
        <v>73151366</v>
      </c>
      <c r="L132" s="42">
        <v>464865000</v>
      </c>
      <c r="M132" s="42">
        <v>15216900</v>
      </c>
      <c r="N132" s="42">
        <v>20522440</v>
      </c>
      <c r="O132" s="42">
        <v>75571164</v>
      </c>
      <c r="P132" s="42">
        <v>58352038</v>
      </c>
      <c r="Q132" s="42">
        <v>3894934435</v>
      </c>
      <c r="R132" s="42">
        <v>2377029</v>
      </c>
      <c r="S132" s="42">
        <v>95519</v>
      </c>
      <c r="T132" s="42">
        <v>479974725</v>
      </c>
      <c r="U132" s="42">
        <v>461860957</v>
      </c>
      <c r="V132" s="42">
        <v>63586013</v>
      </c>
      <c r="W132" s="42">
        <v>51887216</v>
      </c>
      <c r="X132" s="42">
        <v>298792</v>
      </c>
      <c r="Y132" s="42">
        <v>6026242</v>
      </c>
      <c r="Z132" s="42">
        <v>2371476</v>
      </c>
      <c r="AA132" s="42">
        <v>1068477969</v>
      </c>
      <c r="AB132" s="42">
        <v>2826456466</v>
      </c>
    </row>
    <row r="133" spans="1:28">
      <c r="A133" t="s">
        <v>310</v>
      </c>
      <c r="B133" s="44" t="s">
        <v>311</v>
      </c>
      <c r="C133" s="42">
        <v>2865712700</v>
      </c>
      <c r="D133" s="42">
        <v>10646</v>
      </c>
      <c r="E133" s="42">
        <v>969922093</v>
      </c>
      <c r="F133" s="42">
        <v>32433001</v>
      </c>
      <c r="G133" s="42">
        <v>1360</v>
      </c>
      <c r="H133" s="42">
        <v>201</v>
      </c>
      <c r="I133" s="42">
        <v>74441817</v>
      </c>
      <c r="J133" s="42">
        <v>818348</v>
      </c>
      <c r="K133" s="42">
        <v>29841084</v>
      </c>
      <c r="L133" s="42">
        <v>166182100</v>
      </c>
      <c r="M133" s="42">
        <v>4707100</v>
      </c>
      <c r="N133" s="42">
        <v>6894842</v>
      </c>
      <c r="O133" s="42">
        <v>19306243</v>
      </c>
      <c r="P133" s="42">
        <v>17706556</v>
      </c>
      <c r="Q133" s="42">
        <v>1322253184</v>
      </c>
      <c r="R133" s="42">
        <v>951090</v>
      </c>
      <c r="S133" s="42">
        <v>139321</v>
      </c>
      <c r="T133" s="42">
        <v>170864393</v>
      </c>
      <c r="U133" s="42">
        <v>165994696</v>
      </c>
      <c r="V133" s="42">
        <v>28559174</v>
      </c>
      <c r="W133" s="42">
        <v>16318539</v>
      </c>
      <c r="X133" s="42">
        <v>45246</v>
      </c>
      <c r="Y133" s="42">
        <v>2046996</v>
      </c>
      <c r="Z133" s="42">
        <v>930497</v>
      </c>
      <c r="AA133" s="42">
        <v>385849952</v>
      </c>
      <c r="AB133" s="42">
        <v>936403232</v>
      </c>
    </row>
    <row r="134" spans="1:28">
      <c r="A134" t="s">
        <v>418</v>
      </c>
      <c r="B134" s="44" t="s">
        <v>419</v>
      </c>
      <c r="C134" s="42">
        <v>4676729800</v>
      </c>
      <c r="D134" s="42">
        <v>18119</v>
      </c>
      <c r="E134" s="42">
        <v>1582874338</v>
      </c>
      <c r="F134" s="42">
        <v>57648716</v>
      </c>
      <c r="G134" s="42">
        <v>2105</v>
      </c>
      <c r="H134" s="42">
        <v>349</v>
      </c>
      <c r="I134" s="42">
        <v>109092822</v>
      </c>
      <c r="J134" s="42">
        <v>966033</v>
      </c>
      <c r="K134" s="42">
        <v>37150056</v>
      </c>
      <c r="L134" s="42">
        <v>254217100</v>
      </c>
      <c r="M134" s="42">
        <v>7602100</v>
      </c>
      <c r="N134" s="42">
        <v>11275626</v>
      </c>
      <c r="O134" s="42">
        <v>39376979</v>
      </c>
      <c r="P134" s="42">
        <v>28159541</v>
      </c>
      <c r="Q134" s="42">
        <v>2128363311</v>
      </c>
      <c r="R134" s="42">
        <v>614414</v>
      </c>
      <c r="S134" s="42">
        <v>41609</v>
      </c>
      <c r="T134" s="42">
        <v>261765045</v>
      </c>
      <c r="U134" s="42">
        <v>260470317</v>
      </c>
      <c r="V134" s="42">
        <v>36507639</v>
      </c>
      <c r="W134" s="42">
        <v>24851827</v>
      </c>
      <c r="X134" s="42">
        <v>162490</v>
      </c>
      <c r="Y134" s="42">
        <v>3305976</v>
      </c>
      <c r="Z134" s="42">
        <v>1336130</v>
      </c>
      <c r="AA134" s="42">
        <v>589055447</v>
      </c>
      <c r="AB134" s="42">
        <v>1539307864</v>
      </c>
    </row>
    <row r="135" spans="1:28">
      <c r="A135" t="s">
        <v>98</v>
      </c>
      <c r="B135" s="44" t="s">
        <v>99</v>
      </c>
      <c r="C135" s="42">
        <v>35146154000</v>
      </c>
      <c r="D135" s="42">
        <v>117804</v>
      </c>
      <c r="E135" s="42">
        <v>10859008073</v>
      </c>
      <c r="F135" s="42">
        <v>914147566</v>
      </c>
      <c r="G135" s="42">
        <v>21961</v>
      </c>
      <c r="H135" s="42">
        <v>6272</v>
      </c>
      <c r="I135" s="42">
        <v>1182549715</v>
      </c>
      <c r="J135" s="42">
        <v>8843160</v>
      </c>
      <c r="K135" s="42">
        <v>213260185</v>
      </c>
      <c r="L135" s="42">
        <v>1940888800</v>
      </c>
      <c r="M135" s="42">
        <v>32074200</v>
      </c>
      <c r="N135" s="42">
        <v>84516747</v>
      </c>
      <c r="O135" s="42">
        <v>255478076</v>
      </c>
      <c r="P135" s="42">
        <v>133583184</v>
      </c>
      <c r="Q135" s="42">
        <v>15624349706</v>
      </c>
      <c r="R135" s="42">
        <v>4580758</v>
      </c>
      <c r="S135" s="42">
        <v>279929</v>
      </c>
      <c r="T135" s="42">
        <v>1972419073</v>
      </c>
      <c r="U135" s="42">
        <v>1731043871</v>
      </c>
      <c r="V135" s="42">
        <v>241207772</v>
      </c>
      <c r="W135" s="42">
        <v>215587088</v>
      </c>
      <c r="X135" s="42">
        <v>1405177</v>
      </c>
      <c r="Y135" s="42">
        <v>19803296</v>
      </c>
      <c r="Z135" s="42">
        <v>5713483</v>
      </c>
      <c r="AA135" s="42">
        <v>4192040447</v>
      </c>
      <c r="AB135" s="42">
        <v>11432309259</v>
      </c>
    </row>
    <row r="136" spans="1:28">
      <c r="A136" t="s">
        <v>150</v>
      </c>
      <c r="B136" s="44" t="s">
        <v>151</v>
      </c>
      <c r="C136" s="42">
        <v>5732267400</v>
      </c>
      <c r="D136" s="42">
        <v>22277</v>
      </c>
      <c r="E136" s="42">
        <v>1894736301</v>
      </c>
      <c r="F136" s="42">
        <v>72149616</v>
      </c>
      <c r="G136" s="42">
        <v>2317</v>
      </c>
      <c r="H136" s="42">
        <v>480</v>
      </c>
      <c r="I136" s="42">
        <v>160330159</v>
      </c>
      <c r="J136" s="42">
        <v>1385133</v>
      </c>
      <c r="K136" s="42">
        <v>52586684</v>
      </c>
      <c r="L136" s="42">
        <v>319354500</v>
      </c>
      <c r="M136" s="42">
        <v>9690900</v>
      </c>
      <c r="N136" s="42">
        <v>13716543</v>
      </c>
      <c r="O136" s="42">
        <v>46064282</v>
      </c>
      <c r="P136" s="42">
        <v>38074218</v>
      </c>
      <c r="Q136" s="42">
        <v>2608088336</v>
      </c>
      <c r="R136" s="42">
        <v>1263399</v>
      </c>
      <c r="S136" s="42">
        <v>49782</v>
      </c>
      <c r="T136" s="42">
        <v>328970395</v>
      </c>
      <c r="U136" s="42">
        <v>326853919</v>
      </c>
      <c r="V136" s="42">
        <v>45098873</v>
      </c>
      <c r="W136" s="42">
        <v>36034729</v>
      </c>
      <c r="X136" s="42">
        <v>282830</v>
      </c>
      <c r="Y136" s="42">
        <v>4054118</v>
      </c>
      <c r="Z136" s="42">
        <v>1728734</v>
      </c>
      <c r="AA136" s="42">
        <v>744336779</v>
      </c>
      <c r="AB136" s="42">
        <v>1863751557</v>
      </c>
    </row>
    <row r="137" spans="1:28">
      <c r="A137" t="s">
        <v>478</v>
      </c>
      <c r="B137" s="44" t="s">
        <v>479</v>
      </c>
      <c r="C137" s="42">
        <v>3520957500</v>
      </c>
      <c r="D137" s="42">
        <v>14880</v>
      </c>
      <c r="E137" s="42">
        <v>1192398360</v>
      </c>
      <c r="F137" s="42">
        <v>33463272</v>
      </c>
      <c r="G137" s="42">
        <v>1221</v>
      </c>
      <c r="H137" s="42">
        <v>214</v>
      </c>
      <c r="I137" s="42">
        <v>78328163</v>
      </c>
      <c r="J137" s="42">
        <v>1025857</v>
      </c>
      <c r="K137" s="42">
        <v>27990205</v>
      </c>
      <c r="L137" s="42">
        <v>187275900</v>
      </c>
      <c r="M137" s="42">
        <v>8923300</v>
      </c>
      <c r="N137" s="42">
        <v>8494043</v>
      </c>
      <c r="O137" s="42">
        <v>28995051</v>
      </c>
      <c r="P137" s="42">
        <v>28611396</v>
      </c>
      <c r="Q137" s="42">
        <v>1595505547</v>
      </c>
      <c r="R137" s="42">
        <v>509469</v>
      </c>
      <c r="S137" s="42">
        <v>73315</v>
      </c>
      <c r="T137" s="42">
        <v>196162775</v>
      </c>
      <c r="U137" s="42">
        <v>200745754</v>
      </c>
      <c r="V137" s="42">
        <v>28564068</v>
      </c>
      <c r="W137" s="42">
        <v>19478773</v>
      </c>
      <c r="X137" s="42">
        <v>72525</v>
      </c>
      <c r="Y137" s="42">
        <v>2062378</v>
      </c>
      <c r="Z137" s="42">
        <v>1169624</v>
      </c>
      <c r="AA137" s="42">
        <v>448838681</v>
      </c>
      <c r="AB137" s="42">
        <v>1146666866</v>
      </c>
    </row>
    <row r="138" spans="1:28">
      <c r="A138" t="s">
        <v>406</v>
      </c>
      <c r="B138" s="44" t="s">
        <v>407</v>
      </c>
      <c r="C138" s="42">
        <v>852068700</v>
      </c>
      <c r="D138" s="42">
        <v>3812</v>
      </c>
      <c r="E138" s="42">
        <v>277596190</v>
      </c>
      <c r="F138" s="42">
        <v>6530172</v>
      </c>
      <c r="G138" s="42">
        <v>309</v>
      </c>
      <c r="H138" s="42">
        <v>36</v>
      </c>
      <c r="I138" s="42">
        <v>19348284</v>
      </c>
      <c r="J138" s="42">
        <v>282149</v>
      </c>
      <c r="K138" s="42">
        <v>4527891</v>
      </c>
      <c r="L138" s="42">
        <v>44265000</v>
      </c>
      <c r="M138" s="42">
        <v>1362500</v>
      </c>
      <c r="N138" s="42">
        <v>2048536</v>
      </c>
      <c r="O138" s="42">
        <v>7452458</v>
      </c>
      <c r="P138" s="42">
        <v>5298624</v>
      </c>
      <c r="Q138" s="42">
        <v>368711804</v>
      </c>
      <c r="R138" s="42">
        <v>19410</v>
      </c>
      <c r="S138" s="42">
        <v>0</v>
      </c>
      <c r="T138" s="42">
        <v>45610008</v>
      </c>
      <c r="U138" s="42">
        <v>44329753</v>
      </c>
      <c r="V138" s="42">
        <v>6737291</v>
      </c>
      <c r="W138" s="42">
        <v>3794456</v>
      </c>
      <c r="X138" s="42">
        <v>14707</v>
      </c>
      <c r="Y138" s="42">
        <v>633405</v>
      </c>
      <c r="Z138" s="42">
        <v>424308</v>
      </c>
      <c r="AA138" s="42">
        <v>101563338</v>
      </c>
      <c r="AB138" s="42">
        <v>267148466</v>
      </c>
    </row>
    <row r="139" spans="1:28">
      <c r="A139" t="s">
        <v>204</v>
      </c>
      <c r="B139" s="44" t="s">
        <v>205</v>
      </c>
      <c r="C139" s="42">
        <v>6897671400</v>
      </c>
      <c r="D139" s="42">
        <v>17085</v>
      </c>
      <c r="E139" s="42">
        <v>2090781950</v>
      </c>
      <c r="F139" s="42">
        <v>395337830</v>
      </c>
      <c r="G139" s="42">
        <v>5700</v>
      </c>
      <c r="H139" s="42">
        <v>2484</v>
      </c>
      <c r="I139" s="42">
        <v>407183205</v>
      </c>
      <c r="J139" s="42">
        <v>1504314</v>
      </c>
      <c r="K139" s="42">
        <v>52127135</v>
      </c>
      <c r="L139" s="42">
        <v>306158300</v>
      </c>
      <c r="M139" s="42">
        <v>5600700</v>
      </c>
      <c r="N139" s="42">
        <v>16637371</v>
      </c>
      <c r="O139" s="42">
        <v>42338483</v>
      </c>
      <c r="P139" s="42">
        <v>22913318</v>
      </c>
      <c r="Q139" s="42">
        <v>3340582606</v>
      </c>
      <c r="R139" s="42">
        <v>1137750</v>
      </c>
      <c r="S139" s="42">
        <v>78132</v>
      </c>
      <c r="T139" s="42">
        <v>311682990</v>
      </c>
      <c r="U139" s="42">
        <v>238875620</v>
      </c>
      <c r="V139" s="42">
        <v>49527260</v>
      </c>
      <c r="W139" s="42">
        <v>79093812</v>
      </c>
      <c r="X139" s="42">
        <v>73395</v>
      </c>
      <c r="Y139" s="42">
        <v>2764009</v>
      </c>
      <c r="Z139" s="42">
        <v>477148</v>
      </c>
      <c r="AA139" s="42">
        <v>683710116</v>
      </c>
      <c r="AB139" s="42">
        <v>2656872490</v>
      </c>
    </row>
    <row r="140" spans="1:28">
      <c r="A140" t="s">
        <v>468</v>
      </c>
      <c r="B140" s="44" t="s">
        <v>469</v>
      </c>
      <c r="C140" s="42">
        <v>5387422600</v>
      </c>
      <c r="D140" s="42">
        <v>20416</v>
      </c>
      <c r="E140" s="42">
        <v>1815365855</v>
      </c>
      <c r="F140" s="42">
        <v>86041012</v>
      </c>
      <c r="G140" s="42">
        <v>2540</v>
      </c>
      <c r="H140" s="42">
        <v>578</v>
      </c>
      <c r="I140" s="42">
        <v>96874658</v>
      </c>
      <c r="J140" s="42">
        <v>716025</v>
      </c>
      <c r="K140" s="42">
        <v>37726356</v>
      </c>
      <c r="L140" s="42">
        <v>292484100</v>
      </c>
      <c r="M140" s="42">
        <v>3944700</v>
      </c>
      <c r="N140" s="42">
        <v>12971827</v>
      </c>
      <c r="O140" s="42">
        <v>39557573</v>
      </c>
      <c r="P140" s="42">
        <v>15249694</v>
      </c>
      <c r="Q140" s="42">
        <v>2400931800</v>
      </c>
      <c r="R140" s="42">
        <v>748455</v>
      </c>
      <c r="S140" s="42">
        <v>60093</v>
      </c>
      <c r="T140" s="42">
        <v>296376050</v>
      </c>
      <c r="U140" s="42">
        <v>289997073</v>
      </c>
      <c r="V140" s="42">
        <v>41644445</v>
      </c>
      <c r="W140" s="42">
        <v>32715375</v>
      </c>
      <c r="X140" s="42">
        <v>56110</v>
      </c>
      <c r="Y140" s="42">
        <v>3806234</v>
      </c>
      <c r="Z140" s="42">
        <v>1498286</v>
      </c>
      <c r="AA140" s="42">
        <v>666902121</v>
      </c>
      <c r="AB140" s="42">
        <v>1734029679</v>
      </c>
    </row>
    <row r="141" spans="1:28">
      <c r="A141" t="s">
        <v>568</v>
      </c>
      <c r="B141" s="45" t="s">
        <v>569</v>
      </c>
      <c r="C141" s="42">
        <v>17598142900</v>
      </c>
      <c r="D141" s="42">
        <v>60992</v>
      </c>
      <c r="E141" s="42">
        <v>5954854886</v>
      </c>
      <c r="F141" s="42">
        <v>342122132</v>
      </c>
      <c r="G141" s="42">
        <v>9858</v>
      </c>
      <c r="H141" s="42">
        <v>2279</v>
      </c>
      <c r="I141" s="42">
        <v>427948784</v>
      </c>
      <c r="J141" s="42">
        <v>4716020</v>
      </c>
      <c r="K141" s="42">
        <v>126319382</v>
      </c>
      <c r="L141" s="42">
        <v>974226700</v>
      </c>
      <c r="M141" s="42">
        <v>12391300</v>
      </c>
      <c r="N141" s="42">
        <v>42376786</v>
      </c>
      <c r="O141" s="42">
        <v>113290227</v>
      </c>
      <c r="P141" s="42">
        <v>50679897</v>
      </c>
      <c r="Q141" s="42">
        <v>8048926114</v>
      </c>
      <c r="R141" s="42">
        <v>2709424</v>
      </c>
      <c r="S141" s="42">
        <v>86783</v>
      </c>
      <c r="T141" s="42">
        <v>986448224</v>
      </c>
      <c r="U141" s="42">
        <v>964235801</v>
      </c>
      <c r="V141" s="42">
        <v>140035925</v>
      </c>
      <c r="W141" s="42">
        <v>86279997</v>
      </c>
      <c r="X141" s="42">
        <v>76656</v>
      </c>
      <c r="Y141" s="42">
        <v>12416017</v>
      </c>
      <c r="Z141" s="42">
        <v>3855379</v>
      </c>
      <c r="AA141" s="42">
        <v>2196144206</v>
      </c>
      <c r="AB141" s="42">
        <v>5852781908</v>
      </c>
    </row>
    <row r="142" spans="1:28">
      <c r="A142" t="s">
        <v>232</v>
      </c>
      <c r="B142" s="44" t="s">
        <v>233</v>
      </c>
      <c r="C142" s="42">
        <v>27172364900</v>
      </c>
      <c r="D142" s="42">
        <v>87034</v>
      </c>
      <c r="E142" s="42">
        <v>8672830131</v>
      </c>
      <c r="F142" s="42">
        <v>949812977</v>
      </c>
      <c r="G142" s="42">
        <v>18938</v>
      </c>
      <c r="H142" s="42">
        <v>6532</v>
      </c>
      <c r="I142" s="42">
        <v>1194630566</v>
      </c>
      <c r="J142" s="42">
        <v>8321544</v>
      </c>
      <c r="K142" s="42">
        <v>150064707</v>
      </c>
      <c r="L142" s="42">
        <v>1412652600</v>
      </c>
      <c r="M142" s="42">
        <v>29831100</v>
      </c>
      <c r="N142" s="42">
        <v>65066066</v>
      </c>
      <c r="O142" s="42">
        <v>154969316</v>
      </c>
      <c r="P142" s="42">
        <v>125096881</v>
      </c>
      <c r="Q142" s="42">
        <v>12763275888</v>
      </c>
      <c r="R142" s="42">
        <v>2617135</v>
      </c>
      <c r="S142" s="42">
        <v>255165</v>
      </c>
      <c r="T142" s="42">
        <v>1442041413</v>
      </c>
      <c r="U142" s="42">
        <v>1286731250</v>
      </c>
      <c r="V142" s="42">
        <v>170721604</v>
      </c>
      <c r="W142" s="42">
        <v>200143036</v>
      </c>
      <c r="X142" s="42">
        <v>638830</v>
      </c>
      <c r="Y142" s="42">
        <v>13160325</v>
      </c>
      <c r="Z142" s="42">
        <v>4118633</v>
      </c>
      <c r="AA142" s="42">
        <v>3120427391</v>
      </c>
      <c r="AB142" s="42">
        <v>9642848497</v>
      </c>
    </row>
    <row r="143" spans="1:28">
      <c r="A143" t="s">
        <v>546</v>
      </c>
      <c r="B143" s="44" t="s">
        <v>547</v>
      </c>
      <c r="C143" s="42">
        <v>2401084200</v>
      </c>
      <c r="D143" s="42">
        <v>9639</v>
      </c>
      <c r="E143" s="42">
        <v>825900368</v>
      </c>
      <c r="F143" s="42">
        <v>25175503</v>
      </c>
      <c r="G143" s="42">
        <v>915</v>
      </c>
      <c r="H143" s="42">
        <v>145</v>
      </c>
      <c r="I143" s="42">
        <v>43111723</v>
      </c>
      <c r="J143" s="42">
        <v>348027</v>
      </c>
      <c r="K143" s="42">
        <v>14260463</v>
      </c>
      <c r="L143" s="42">
        <v>133940200</v>
      </c>
      <c r="M143" s="42">
        <v>1781400</v>
      </c>
      <c r="N143" s="42">
        <v>5783030</v>
      </c>
      <c r="O143" s="42">
        <v>25279358</v>
      </c>
      <c r="P143" s="42">
        <v>5989642</v>
      </c>
      <c r="Q143" s="42">
        <v>1081569714</v>
      </c>
      <c r="R143" s="42">
        <v>85742</v>
      </c>
      <c r="S143" s="42">
        <v>20193</v>
      </c>
      <c r="T143" s="42">
        <v>135671399</v>
      </c>
      <c r="U143" s="42">
        <v>139584621</v>
      </c>
      <c r="V143" s="42">
        <v>14709223</v>
      </c>
      <c r="W143" s="42">
        <v>9113904</v>
      </c>
      <c r="X143" s="42">
        <v>673</v>
      </c>
      <c r="Y143" s="42">
        <v>1931930</v>
      </c>
      <c r="Z143" s="42">
        <v>805613</v>
      </c>
      <c r="AA143" s="42">
        <v>301923298</v>
      </c>
      <c r="AB143" s="42">
        <v>779646416</v>
      </c>
    </row>
    <row r="144" spans="1:28">
      <c r="A144" t="s">
        <v>332</v>
      </c>
      <c r="B144" s="44" t="s">
        <v>333</v>
      </c>
      <c r="C144" s="42">
        <v>3143812400</v>
      </c>
      <c r="D144" s="42">
        <v>11896</v>
      </c>
      <c r="E144" s="42">
        <v>1065926168</v>
      </c>
      <c r="F144" s="42">
        <v>54729754</v>
      </c>
      <c r="G144" s="42">
        <v>1664</v>
      </c>
      <c r="H144" s="42">
        <v>328</v>
      </c>
      <c r="I144" s="42">
        <v>75931803</v>
      </c>
      <c r="J144" s="42">
        <v>876084</v>
      </c>
      <c r="K144" s="42">
        <v>29436963</v>
      </c>
      <c r="L144" s="42">
        <v>153888300</v>
      </c>
      <c r="M144" s="42">
        <v>4561900</v>
      </c>
      <c r="N144" s="42">
        <v>7441135</v>
      </c>
      <c r="O144" s="42">
        <v>23178196</v>
      </c>
      <c r="P144" s="42">
        <v>16706967</v>
      </c>
      <c r="Q144" s="42">
        <v>1432677270</v>
      </c>
      <c r="R144" s="42">
        <v>1274805</v>
      </c>
      <c r="S144" s="42">
        <v>150500</v>
      </c>
      <c r="T144" s="42">
        <v>158404865</v>
      </c>
      <c r="U144" s="42">
        <v>160819369</v>
      </c>
      <c r="V144" s="42">
        <v>25265213</v>
      </c>
      <c r="W144" s="42">
        <v>18835179</v>
      </c>
      <c r="X144" s="42">
        <v>58905</v>
      </c>
      <c r="Y144" s="42">
        <v>1939130</v>
      </c>
      <c r="Z144" s="42">
        <v>943717</v>
      </c>
      <c r="AA144" s="42">
        <v>367691683</v>
      </c>
      <c r="AB144" s="42">
        <v>1064985587</v>
      </c>
    </row>
    <row r="145" spans="1:28">
      <c r="A145" t="s">
        <v>230</v>
      </c>
      <c r="B145" s="44" t="s">
        <v>231</v>
      </c>
      <c r="C145" s="42">
        <v>64301719700</v>
      </c>
      <c r="D145" s="42">
        <v>230590</v>
      </c>
      <c r="E145" s="42">
        <v>20512976936</v>
      </c>
      <c r="F145" s="42">
        <v>1584204782</v>
      </c>
      <c r="G145" s="42">
        <v>34647</v>
      </c>
      <c r="H145" s="42">
        <v>9829</v>
      </c>
      <c r="I145" s="42">
        <v>2353935631</v>
      </c>
      <c r="J145" s="42">
        <v>14411751</v>
      </c>
      <c r="K145" s="42">
        <v>228308441</v>
      </c>
      <c r="L145" s="42">
        <v>3599509200</v>
      </c>
      <c r="M145" s="42">
        <v>84365500</v>
      </c>
      <c r="N145" s="42">
        <v>153692353</v>
      </c>
      <c r="O145" s="42">
        <v>242326557</v>
      </c>
      <c r="P145" s="42">
        <v>348726041</v>
      </c>
      <c r="Q145" s="42">
        <v>29122457192</v>
      </c>
      <c r="R145" s="42">
        <v>5059641</v>
      </c>
      <c r="S145" s="42">
        <v>1734392</v>
      </c>
      <c r="T145" s="42">
        <v>3682692103</v>
      </c>
      <c r="U145" s="42">
        <v>3336178312</v>
      </c>
      <c r="V145" s="42">
        <v>509257857</v>
      </c>
      <c r="W145" s="42">
        <v>352513827</v>
      </c>
      <c r="X145" s="42">
        <v>278437</v>
      </c>
      <c r="Y145" s="42">
        <v>36938028</v>
      </c>
      <c r="Z145" s="42">
        <v>14278913</v>
      </c>
      <c r="AA145" s="42">
        <v>7938931510</v>
      </c>
      <c r="AB145" s="42">
        <v>21183525682</v>
      </c>
    </row>
    <row r="146" spans="1:28">
      <c r="A146" t="s">
        <v>443</v>
      </c>
      <c r="B146" s="44" t="s">
        <v>664</v>
      </c>
      <c r="C146" s="42">
        <v>1957927500</v>
      </c>
      <c r="D146" s="42">
        <v>8152</v>
      </c>
      <c r="E146" s="42">
        <v>669162995</v>
      </c>
      <c r="F146" s="42">
        <v>15475066</v>
      </c>
      <c r="G146" s="42">
        <v>682</v>
      </c>
      <c r="H146" s="42">
        <v>96</v>
      </c>
      <c r="I146" s="42">
        <v>62578310</v>
      </c>
      <c r="J146" s="42">
        <v>840565</v>
      </c>
      <c r="K146" s="42">
        <v>17535684</v>
      </c>
      <c r="L146" s="42">
        <v>107544800</v>
      </c>
      <c r="M146" s="42">
        <v>4073900</v>
      </c>
      <c r="N146" s="42">
        <v>4685188</v>
      </c>
      <c r="O146" s="42">
        <v>19337093</v>
      </c>
      <c r="P146" s="42">
        <v>12486453</v>
      </c>
      <c r="Q146" s="42">
        <v>913720054</v>
      </c>
      <c r="R146" s="42">
        <v>266528</v>
      </c>
      <c r="S146" s="42">
        <v>32986</v>
      </c>
      <c r="T146" s="42">
        <v>111597392</v>
      </c>
      <c r="U146" s="42">
        <v>118659342</v>
      </c>
      <c r="V146" s="42">
        <v>14133493</v>
      </c>
      <c r="W146" s="42">
        <v>10661283</v>
      </c>
      <c r="X146" s="42">
        <v>12610</v>
      </c>
      <c r="Y146" s="42">
        <v>1112035</v>
      </c>
      <c r="Z146" s="42">
        <v>573373</v>
      </c>
      <c r="AA146" s="42">
        <v>257049042</v>
      </c>
      <c r="AB146" s="42">
        <v>656671012</v>
      </c>
    </row>
    <row r="147" spans="1:28">
      <c r="A147" t="s">
        <v>530</v>
      </c>
      <c r="B147" s="44" t="s">
        <v>531</v>
      </c>
      <c r="C147" s="42">
        <v>619623900</v>
      </c>
      <c r="D147" s="42">
        <v>2465</v>
      </c>
      <c r="E147" s="42">
        <v>215005926</v>
      </c>
      <c r="F147" s="42">
        <v>5320016</v>
      </c>
      <c r="G147" s="42">
        <v>261</v>
      </c>
      <c r="H147" s="42">
        <v>29</v>
      </c>
      <c r="I147" s="42">
        <v>7648332</v>
      </c>
      <c r="J147" s="42">
        <v>92706</v>
      </c>
      <c r="K147" s="42">
        <v>2060562</v>
      </c>
      <c r="L147" s="42">
        <v>33656900</v>
      </c>
      <c r="M147" s="42">
        <v>658400</v>
      </c>
      <c r="N147" s="42">
        <v>1496347</v>
      </c>
      <c r="O147" s="42">
        <v>5796711</v>
      </c>
      <c r="P147" s="42">
        <v>1968398</v>
      </c>
      <c r="Q147" s="42">
        <v>273704298</v>
      </c>
      <c r="R147" s="42">
        <v>0</v>
      </c>
      <c r="S147" s="42">
        <v>0</v>
      </c>
      <c r="T147" s="42">
        <v>34309972</v>
      </c>
      <c r="U147" s="42">
        <v>35163893</v>
      </c>
      <c r="V147" s="42">
        <v>3462973</v>
      </c>
      <c r="W147" s="42">
        <v>1529679</v>
      </c>
      <c r="X147" s="42">
        <v>0</v>
      </c>
      <c r="Y147" s="42">
        <v>526831</v>
      </c>
      <c r="Z147" s="42">
        <v>177764</v>
      </c>
      <c r="AA147" s="42">
        <v>75171112</v>
      </c>
      <c r="AB147" s="42">
        <v>198533186</v>
      </c>
    </row>
    <row r="148" spans="1:28">
      <c r="A148" t="s">
        <v>350</v>
      </c>
      <c r="B148" s="44" t="s">
        <v>351</v>
      </c>
      <c r="C148" s="42">
        <v>4921014000</v>
      </c>
      <c r="D148" s="42">
        <v>19141</v>
      </c>
      <c r="E148" s="42">
        <v>1609852739</v>
      </c>
      <c r="F148" s="42">
        <v>60135571</v>
      </c>
      <c r="G148" s="42">
        <v>1953</v>
      </c>
      <c r="H148" s="42">
        <v>374</v>
      </c>
      <c r="I148" s="42">
        <v>116427036</v>
      </c>
      <c r="J148" s="42">
        <v>1331934</v>
      </c>
      <c r="K148" s="42">
        <v>38588373</v>
      </c>
      <c r="L148" s="42">
        <v>264138900</v>
      </c>
      <c r="M148" s="42">
        <v>7775500</v>
      </c>
      <c r="N148" s="42">
        <v>11869131</v>
      </c>
      <c r="O148" s="42">
        <v>39114490</v>
      </c>
      <c r="P148" s="42">
        <v>31164491</v>
      </c>
      <c r="Q148" s="42">
        <v>2180398165</v>
      </c>
      <c r="R148" s="42">
        <v>882030</v>
      </c>
      <c r="S148" s="42">
        <v>43291</v>
      </c>
      <c r="T148" s="42">
        <v>271860916</v>
      </c>
      <c r="U148" s="42">
        <v>263463310</v>
      </c>
      <c r="V148" s="42">
        <v>37040910</v>
      </c>
      <c r="W148" s="42">
        <v>27377203</v>
      </c>
      <c r="X148" s="42">
        <v>141404</v>
      </c>
      <c r="Y148" s="42">
        <v>3582038</v>
      </c>
      <c r="Z148" s="42">
        <v>1499173</v>
      </c>
      <c r="AA148" s="42">
        <v>605890275</v>
      </c>
      <c r="AB148" s="42">
        <v>1574507890</v>
      </c>
    </row>
    <row r="149" spans="1:28">
      <c r="A149" t="s">
        <v>312</v>
      </c>
      <c r="B149" s="44" t="s">
        <v>313</v>
      </c>
      <c r="C149" s="42">
        <v>7050425000</v>
      </c>
      <c r="D149" s="42">
        <v>27003</v>
      </c>
      <c r="E149" s="42">
        <v>2304266881</v>
      </c>
      <c r="F149" s="42">
        <v>94072797</v>
      </c>
      <c r="G149" s="42">
        <v>3072</v>
      </c>
      <c r="H149" s="42">
        <v>586</v>
      </c>
      <c r="I149" s="42">
        <v>217511774</v>
      </c>
      <c r="J149" s="42">
        <v>1649661</v>
      </c>
      <c r="K149" s="42">
        <v>72513498</v>
      </c>
      <c r="L149" s="42">
        <v>389277300</v>
      </c>
      <c r="M149" s="42">
        <v>12507200</v>
      </c>
      <c r="N149" s="42">
        <v>16809546</v>
      </c>
      <c r="O149" s="42">
        <v>57585502</v>
      </c>
      <c r="P149" s="42">
        <v>48086786</v>
      </c>
      <c r="Q149" s="42">
        <v>3214280945</v>
      </c>
      <c r="R149" s="42">
        <v>2488153</v>
      </c>
      <c r="S149" s="42">
        <v>216963</v>
      </c>
      <c r="T149" s="42">
        <v>401693725</v>
      </c>
      <c r="U149" s="42">
        <v>394965108</v>
      </c>
      <c r="V149" s="42">
        <v>58953289</v>
      </c>
      <c r="W149" s="42">
        <v>46329358</v>
      </c>
      <c r="X149" s="42">
        <v>288528</v>
      </c>
      <c r="Y149" s="42">
        <v>4359333</v>
      </c>
      <c r="Z149" s="42">
        <v>2197898</v>
      </c>
      <c r="AA149" s="42">
        <v>911492355</v>
      </c>
      <c r="AB149" s="42">
        <v>2302788590</v>
      </c>
    </row>
    <row r="150" spans="1:28">
      <c r="A150" t="s">
        <v>146</v>
      </c>
      <c r="B150" s="44" t="s">
        <v>147</v>
      </c>
      <c r="C150" s="42">
        <v>1829484100</v>
      </c>
      <c r="D150" s="42">
        <v>7713</v>
      </c>
      <c r="E150" s="42">
        <v>608285686</v>
      </c>
      <c r="F150" s="42">
        <v>19838870</v>
      </c>
      <c r="G150" s="42">
        <v>637</v>
      </c>
      <c r="H150" s="42">
        <v>113</v>
      </c>
      <c r="I150" s="42">
        <v>69566942</v>
      </c>
      <c r="J150" s="42">
        <v>338762</v>
      </c>
      <c r="K150" s="42">
        <v>14566714</v>
      </c>
      <c r="L150" s="42">
        <v>100187000</v>
      </c>
      <c r="M150" s="42">
        <v>3243700</v>
      </c>
      <c r="N150" s="42">
        <v>4394084</v>
      </c>
      <c r="O150" s="42">
        <v>15299910</v>
      </c>
      <c r="P150" s="42">
        <v>11825744</v>
      </c>
      <c r="Q150" s="42">
        <v>847547412</v>
      </c>
      <c r="R150" s="42">
        <v>199401</v>
      </c>
      <c r="S150" s="42">
        <v>12723</v>
      </c>
      <c r="T150" s="42">
        <v>103402252</v>
      </c>
      <c r="U150" s="42">
        <v>105108573</v>
      </c>
      <c r="V150" s="42">
        <v>14658133</v>
      </c>
      <c r="W150" s="42">
        <v>12001759</v>
      </c>
      <c r="X150" s="42">
        <v>81917</v>
      </c>
      <c r="Y150" s="42">
        <v>1256647</v>
      </c>
      <c r="Z150" s="42">
        <v>640910</v>
      </c>
      <c r="AA150" s="42">
        <v>237362315</v>
      </c>
      <c r="AB150" s="42">
        <v>610185097</v>
      </c>
    </row>
    <row r="151" spans="1:28">
      <c r="A151" t="s">
        <v>308</v>
      </c>
      <c r="B151" s="44" t="s">
        <v>309</v>
      </c>
      <c r="C151" s="42">
        <v>1607223500</v>
      </c>
      <c r="D151" s="42">
        <v>7138</v>
      </c>
      <c r="E151" s="42">
        <v>546844072</v>
      </c>
      <c r="F151" s="42">
        <v>13938709</v>
      </c>
      <c r="G151" s="42">
        <v>539</v>
      </c>
      <c r="H151" s="42">
        <v>79</v>
      </c>
      <c r="I151" s="42">
        <v>42653312</v>
      </c>
      <c r="J151" s="42">
        <v>1002642</v>
      </c>
      <c r="K151" s="42">
        <v>14941212</v>
      </c>
      <c r="L151" s="42">
        <v>84657800</v>
      </c>
      <c r="M151" s="42">
        <v>5172900</v>
      </c>
      <c r="N151" s="42">
        <v>3869268</v>
      </c>
      <c r="O151" s="42">
        <v>17910351</v>
      </c>
      <c r="P151" s="42">
        <v>19225050</v>
      </c>
      <c r="Q151" s="42">
        <v>750215316</v>
      </c>
      <c r="R151" s="42">
        <v>239335</v>
      </c>
      <c r="S151" s="42">
        <v>67682</v>
      </c>
      <c r="T151" s="42">
        <v>89792133</v>
      </c>
      <c r="U151" s="42">
        <v>93057119</v>
      </c>
      <c r="V151" s="42">
        <v>14303896</v>
      </c>
      <c r="W151" s="42">
        <v>9207158</v>
      </c>
      <c r="X151" s="42">
        <v>126933</v>
      </c>
      <c r="Y151" s="42">
        <v>1007356</v>
      </c>
      <c r="Z151" s="42">
        <v>578292</v>
      </c>
      <c r="AA151" s="42">
        <v>208379904</v>
      </c>
      <c r="AB151" s="42">
        <v>541835412</v>
      </c>
    </row>
    <row r="152" spans="1:28">
      <c r="A152" t="s">
        <v>108</v>
      </c>
      <c r="B152" s="44" t="s">
        <v>109</v>
      </c>
      <c r="C152" s="42">
        <v>5585970800</v>
      </c>
      <c r="D152" s="42">
        <v>20827</v>
      </c>
      <c r="E152" s="42">
        <v>1820932186</v>
      </c>
      <c r="F152" s="42">
        <v>73294465</v>
      </c>
      <c r="G152" s="42">
        <v>2546</v>
      </c>
      <c r="H152" s="42">
        <v>500</v>
      </c>
      <c r="I152" s="42">
        <v>147132625</v>
      </c>
      <c r="J152" s="42">
        <v>1627397</v>
      </c>
      <c r="K152" s="42">
        <v>49511791</v>
      </c>
      <c r="L152" s="42">
        <v>316023100</v>
      </c>
      <c r="M152" s="42">
        <v>8273000</v>
      </c>
      <c r="N152" s="42">
        <v>13442072</v>
      </c>
      <c r="O152" s="42">
        <v>46030482</v>
      </c>
      <c r="P152" s="42">
        <v>33147084</v>
      </c>
      <c r="Q152" s="42">
        <v>2509414202</v>
      </c>
      <c r="R152" s="42">
        <v>1556439</v>
      </c>
      <c r="S152" s="42">
        <v>55959</v>
      </c>
      <c r="T152" s="42">
        <v>324223127</v>
      </c>
      <c r="U152" s="42">
        <v>311707944</v>
      </c>
      <c r="V152" s="42">
        <v>48056983</v>
      </c>
      <c r="W152" s="42">
        <v>34677357</v>
      </c>
      <c r="X152" s="42">
        <v>400518</v>
      </c>
      <c r="Y152" s="42">
        <v>3890645</v>
      </c>
      <c r="Z152" s="42">
        <v>1569295</v>
      </c>
      <c r="AA152" s="42">
        <v>726138267</v>
      </c>
      <c r="AB152" s="42">
        <v>1783275935</v>
      </c>
    </row>
    <row r="153" spans="1:28">
      <c r="A153" t="s">
        <v>456</v>
      </c>
      <c r="B153" s="44" t="s">
        <v>457</v>
      </c>
      <c r="C153" s="42">
        <v>4160885600</v>
      </c>
      <c r="D153" s="42">
        <v>16266</v>
      </c>
      <c r="E153" s="42">
        <v>1413236505</v>
      </c>
      <c r="F153" s="42">
        <v>53074055</v>
      </c>
      <c r="G153" s="42">
        <v>1558</v>
      </c>
      <c r="H153" s="42">
        <v>342</v>
      </c>
      <c r="I153" s="42">
        <v>140575966</v>
      </c>
      <c r="J153" s="42">
        <v>1670825</v>
      </c>
      <c r="K153" s="42">
        <v>45779228</v>
      </c>
      <c r="L153" s="42">
        <v>224132400</v>
      </c>
      <c r="M153" s="42">
        <v>4867800</v>
      </c>
      <c r="N153" s="42">
        <v>10016266</v>
      </c>
      <c r="O153" s="42">
        <v>33829462</v>
      </c>
      <c r="P153" s="42">
        <v>18923404</v>
      </c>
      <c r="Q153" s="42">
        <v>1946105911</v>
      </c>
      <c r="R153" s="42">
        <v>1933105</v>
      </c>
      <c r="S153" s="42">
        <v>62526</v>
      </c>
      <c r="T153" s="42">
        <v>228950140</v>
      </c>
      <c r="U153" s="42">
        <v>235327554</v>
      </c>
      <c r="V153" s="42">
        <v>31456695</v>
      </c>
      <c r="W153" s="42">
        <v>28268800</v>
      </c>
      <c r="X153" s="42">
        <v>67689</v>
      </c>
      <c r="Y153" s="42">
        <v>2445090</v>
      </c>
      <c r="Z153" s="42">
        <v>1090233</v>
      </c>
      <c r="AA153" s="42">
        <v>529601832</v>
      </c>
      <c r="AB153" s="42">
        <v>1416504079</v>
      </c>
    </row>
    <row r="154" spans="1:28">
      <c r="A154" t="s">
        <v>104</v>
      </c>
      <c r="B154" s="44" t="s">
        <v>105</v>
      </c>
      <c r="C154" s="42">
        <v>8565124700</v>
      </c>
      <c r="D154" s="42">
        <v>33461</v>
      </c>
      <c r="E154" s="42">
        <v>2774886600</v>
      </c>
      <c r="F154" s="42">
        <v>117526739</v>
      </c>
      <c r="G154" s="42">
        <v>3614</v>
      </c>
      <c r="H154" s="42">
        <v>755</v>
      </c>
      <c r="I154" s="42">
        <v>250354877</v>
      </c>
      <c r="J154" s="42">
        <v>1892676</v>
      </c>
      <c r="K154" s="42">
        <v>74774529</v>
      </c>
      <c r="L154" s="42">
        <v>470167700</v>
      </c>
      <c r="M154" s="42">
        <v>10829100</v>
      </c>
      <c r="N154" s="42">
        <v>20655815</v>
      </c>
      <c r="O154" s="42">
        <v>58959224</v>
      </c>
      <c r="P154" s="42">
        <v>39830945</v>
      </c>
      <c r="Q154" s="42">
        <v>3819878205</v>
      </c>
      <c r="R154" s="42">
        <v>2476366</v>
      </c>
      <c r="S154" s="42">
        <v>64939</v>
      </c>
      <c r="T154" s="42">
        <v>480897480</v>
      </c>
      <c r="U154" s="42">
        <v>458988129</v>
      </c>
      <c r="V154" s="42">
        <v>72312751</v>
      </c>
      <c r="W154" s="42">
        <v>54749032</v>
      </c>
      <c r="X154" s="42">
        <v>739474</v>
      </c>
      <c r="Y154" s="42">
        <v>5977950</v>
      </c>
      <c r="Z154" s="42">
        <v>3551798</v>
      </c>
      <c r="AA154" s="42">
        <v>1079757919</v>
      </c>
      <c r="AB154" s="42">
        <v>2740120286</v>
      </c>
    </row>
    <row r="155" spans="1:28">
      <c r="A155" t="s">
        <v>114</v>
      </c>
      <c r="B155" s="44" t="s">
        <v>115</v>
      </c>
      <c r="C155" s="42">
        <v>1450889200</v>
      </c>
      <c r="D155" s="42">
        <v>5622</v>
      </c>
      <c r="E155" s="42">
        <v>480223085</v>
      </c>
      <c r="F155" s="42">
        <v>16949179</v>
      </c>
      <c r="G155" s="42">
        <v>552</v>
      </c>
      <c r="H155" s="42">
        <v>109</v>
      </c>
      <c r="I155" s="42">
        <v>33355615</v>
      </c>
      <c r="J155" s="42">
        <v>284791</v>
      </c>
      <c r="K155" s="42">
        <v>14711246</v>
      </c>
      <c r="L155" s="42">
        <v>81298100</v>
      </c>
      <c r="M155" s="42">
        <v>1815900</v>
      </c>
      <c r="N155" s="42">
        <v>3486502</v>
      </c>
      <c r="O155" s="42">
        <v>11599061</v>
      </c>
      <c r="P155" s="42">
        <v>6800157</v>
      </c>
      <c r="Q155" s="42">
        <v>650523636</v>
      </c>
      <c r="R155" s="42">
        <v>371117</v>
      </c>
      <c r="S155" s="42">
        <v>0</v>
      </c>
      <c r="T155" s="42">
        <v>83097336</v>
      </c>
      <c r="U155" s="42">
        <v>82667848</v>
      </c>
      <c r="V155" s="42">
        <v>12195389</v>
      </c>
      <c r="W155" s="42">
        <v>9595369</v>
      </c>
      <c r="X155" s="42">
        <v>129810</v>
      </c>
      <c r="Y155" s="42">
        <v>949738</v>
      </c>
      <c r="Z155" s="42">
        <v>446452</v>
      </c>
      <c r="AA155" s="42">
        <v>189453059</v>
      </c>
      <c r="AB155" s="42">
        <v>461070577</v>
      </c>
    </row>
    <row r="156" spans="1:28">
      <c r="A156" t="s">
        <v>280</v>
      </c>
      <c r="B156" s="44" t="s">
        <v>281</v>
      </c>
      <c r="C156" s="42">
        <v>1960882900</v>
      </c>
      <c r="D156" s="42">
        <v>8000</v>
      </c>
      <c r="E156" s="42">
        <v>688143518</v>
      </c>
      <c r="F156" s="42">
        <v>19662972</v>
      </c>
      <c r="G156" s="42">
        <v>817</v>
      </c>
      <c r="H156" s="42">
        <v>123</v>
      </c>
      <c r="I156" s="42">
        <v>41282941</v>
      </c>
      <c r="J156" s="42">
        <v>612222</v>
      </c>
      <c r="K156" s="42">
        <v>20461558</v>
      </c>
      <c r="L156" s="42">
        <v>108509800</v>
      </c>
      <c r="M156" s="42">
        <v>3945700</v>
      </c>
      <c r="N156" s="42">
        <v>4713627</v>
      </c>
      <c r="O156" s="42">
        <v>16811394</v>
      </c>
      <c r="P156" s="42">
        <v>14957612</v>
      </c>
      <c r="Q156" s="42">
        <v>919101344</v>
      </c>
      <c r="R156" s="42">
        <v>575071</v>
      </c>
      <c r="S156" s="42">
        <v>40870</v>
      </c>
      <c r="T156" s="42">
        <v>112436805</v>
      </c>
      <c r="U156" s="42">
        <v>117798155</v>
      </c>
      <c r="V156" s="42">
        <v>17315154</v>
      </c>
      <c r="W156" s="42">
        <v>10476900</v>
      </c>
      <c r="X156" s="42">
        <v>67412</v>
      </c>
      <c r="Y156" s="42">
        <v>1372144</v>
      </c>
      <c r="Z156" s="42">
        <v>681272</v>
      </c>
      <c r="AA156" s="42">
        <v>260763783</v>
      </c>
      <c r="AB156" s="42">
        <v>658337561</v>
      </c>
    </row>
    <row r="157" spans="1:28">
      <c r="A157" t="s">
        <v>374</v>
      </c>
      <c r="B157" s="44" t="s">
        <v>375</v>
      </c>
      <c r="C157" s="42">
        <v>669443200</v>
      </c>
      <c r="D157" s="42">
        <v>2906</v>
      </c>
      <c r="E157" s="42">
        <v>225404942</v>
      </c>
      <c r="F157" s="42">
        <v>4471935</v>
      </c>
      <c r="G157" s="42">
        <v>172</v>
      </c>
      <c r="H157" s="42">
        <v>28</v>
      </c>
      <c r="I157" s="42">
        <v>8421797</v>
      </c>
      <c r="J157" s="42">
        <v>49428</v>
      </c>
      <c r="K157" s="42">
        <v>2734036</v>
      </c>
      <c r="L157" s="42">
        <v>36806900</v>
      </c>
      <c r="M157" s="42">
        <v>803500</v>
      </c>
      <c r="N157" s="42">
        <v>1610180</v>
      </c>
      <c r="O157" s="42">
        <v>5856676</v>
      </c>
      <c r="P157" s="42">
        <v>3307599</v>
      </c>
      <c r="Q157" s="42">
        <v>289466993</v>
      </c>
      <c r="R157" s="42">
        <v>1908</v>
      </c>
      <c r="S157" s="42">
        <v>13463</v>
      </c>
      <c r="T157" s="42">
        <v>37596796</v>
      </c>
      <c r="U157" s="42">
        <v>38524050</v>
      </c>
      <c r="V157" s="42">
        <v>4676699</v>
      </c>
      <c r="W157" s="42">
        <v>3393698</v>
      </c>
      <c r="X157" s="42">
        <v>31895</v>
      </c>
      <c r="Y157" s="42">
        <v>575814</v>
      </c>
      <c r="Z157" s="42">
        <v>240379</v>
      </c>
      <c r="AA157" s="42">
        <v>85054702</v>
      </c>
      <c r="AB157" s="42">
        <v>204412291</v>
      </c>
    </row>
    <row r="158" spans="1:28">
      <c r="A158" t="s">
        <v>328</v>
      </c>
      <c r="B158" s="44" t="s">
        <v>329</v>
      </c>
      <c r="C158" s="42">
        <v>16629416800</v>
      </c>
      <c r="D158" s="42">
        <v>49522</v>
      </c>
      <c r="E158" s="42">
        <v>5277590379</v>
      </c>
      <c r="F158" s="42">
        <v>517483860</v>
      </c>
      <c r="G158" s="42">
        <v>11784</v>
      </c>
      <c r="H158" s="42">
        <v>3610</v>
      </c>
      <c r="I158" s="42">
        <v>581599329</v>
      </c>
      <c r="J158" s="42">
        <v>3458663</v>
      </c>
      <c r="K158" s="42">
        <v>103270378</v>
      </c>
      <c r="L158" s="42">
        <v>913658900</v>
      </c>
      <c r="M158" s="42">
        <v>14248100</v>
      </c>
      <c r="N158" s="42">
        <v>39916708</v>
      </c>
      <c r="O158" s="42">
        <v>77237923</v>
      </c>
      <c r="P158" s="42">
        <v>58825361</v>
      </c>
      <c r="Q158" s="42">
        <v>7587289601</v>
      </c>
      <c r="R158" s="42">
        <v>1968768</v>
      </c>
      <c r="S158" s="42">
        <v>518821</v>
      </c>
      <c r="T158" s="42">
        <v>927737101</v>
      </c>
      <c r="U158" s="42">
        <v>809249159</v>
      </c>
      <c r="V158" s="42">
        <v>130446875</v>
      </c>
      <c r="W158" s="42">
        <v>112465798</v>
      </c>
      <c r="X158" s="42">
        <v>274769</v>
      </c>
      <c r="Y158" s="42">
        <v>9042562</v>
      </c>
      <c r="Z158" s="42">
        <v>2598161</v>
      </c>
      <c r="AA158" s="42">
        <v>1994302014</v>
      </c>
      <c r="AB158" s="42">
        <v>5592987587</v>
      </c>
    </row>
    <row r="159" spans="1:28">
      <c r="A159" t="s">
        <v>160</v>
      </c>
      <c r="B159" s="44" t="s">
        <v>161</v>
      </c>
      <c r="C159" s="42">
        <v>2679390900</v>
      </c>
      <c r="D159" s="42">
        <v>10410</v>
      </c>
      <c r="E159" s="42">
        <v>878144335</v>
      </c>
      <c r="F159" s="42">
        <v>33393492</v>
      </c>
      <c r="G159" s="42">
        <v>1194</v>
      </c>
      <c r="H159" s="42">
        <v>211</v>
      </c>
      <c r="I159" s="42">
        <v>64179844</v>
      </c>
      <c r="J159" s="42">
        <v>607964</v>
      </c>
      <c r="K159" s="42">
        <v>24674640</v>
      </c>
      <c r="L159" s="42">
        <v>144073700</v>
      </c>
      <c r="M159" s="42">
        <v>4687800</v>
      </c>
      <c r="N159" s="42">
        <v>6454797</v>
      </c>
      <c r="O159" s="42">
        <v>21110106</v>
      </c>
      <c r="P159" s="42">
        <v>16840938</v>
      </c>
      <c r="Q159" s="42">
        <v>1194167616</v>
      </c>
      <c r="R159" s="42">
        <v>652415</v>
      </c>
      <c r="S159" s="42">
        <v>183392</v>
      </c>
      <c r="T159" s="42">
        <v>148726216</v>
      </c>
      <c r="U159" s="42">
        <v>143790296</v>
      </c>
      <c r="V159" s="42">
        <v>22950983</v>
      </c>
      <c r="W159" s="42">
        <v>15700181</v>
      </c>
      <c r="X159" s="42">
        <v>79267</v>
      </c>
      <c r="Y159" s="42">
        <v>1897972</v>
      </c>
      <c r="Z159" s="42">
        <v>862353</v>
      </c>
      <c r="AA159" s="42">
        <v>334843075</v>
      </c>
      <c r="AB159" s="42">
        <v>859324541</v>
      </c>
    </row>
    <row r="160" spans="1:28">
      <c r="A160" t="s">
        <v>156</v>
      </c>
      <c r="B160" s="44" t="s">
        <v>157</v>
      </c>
      <c r="C160" s="42">
        <v>3041918800</v>
      </c>
      <c r="D160" s="42">
        <v>11616</v>
      </c>
      <c r="E160" s="42">
        <v>996896880</v>
      </c>
      <c r="F160" s="42">
        <v>43104350</v>
      </c>
      <c r="G160" s="42">
        <v>1399</v>
      </c>
      <c r="H160" s="42">
        <v>287</v>
      </c>
      <c r="I160" s="42">
        <v>130404924</v>
      </c>
      <c r="J160" s="42">
        <v>1184760</v>
      </c>
      <c r="K160" s="42">
        <v>38505251</v>
      </c>
      <c r="L160" s="42">
        <v>156696500</v>
      </c>
      <c r="M160" s="42">
        <v>7694100</v>
      </c>
      <c r="N160" s="42">
        <v>7328410</v>
      </c>
      <c r="O160" s="42">
        <v>33547234</v>
      </c>
      <c r="P160" s="42">
        <v>28100647</v>
      </c>
      <c r="Q160" s="42">
        <v>1443463056</v>
      </c>
      <c r="R160" s="42">
        <v>1785485</v>
      </c>
      <c r="S160" s="42">
        <v>90114</v>
      </c>
      <c r="T160" s="42">
        <v>164350644</v>
      </c>
      <c r="U160" s="42">
        <v>161157087</v>
      </c>
      <c r="V160" s="42">
        <v>30096605</v>
      </c>
      <c r="W160" s="42">
        <v>22119078</v>
      </c>
      <c r="X160" s="42">
        <v>136883</v>
      </c>
      <c r="Y160" s="42">
        <v>1806741</v>
      </c>
      <c r="Z160" s="42">
        <v>634411</v>
      </c>
      <c r="AA160" s="42">
        <v>382177048</v>
      </c>
      <c r="AB160" s="42">
        <v>1061286008</v>
      </c>
    </row>
    <row r="161" spans="1:28">
      <c r="A161" t="s">
        <v>36</v>
      </c>
      <c r="B161" s="44" t="s">
        <v>37</v>
      </c>
      <c r="C161" s="42">
        <v>29490800100</v>
      </c>
      <c r="D161" s="42">
        <v>72503</v>
      </c>
      <c r="E161" s="42">
        <v>8990615942</v>
      </c>
      <c r="F161" s="42">
        <v>1744903716</v>
      </c>
      <c r="G161" s="42">
        <v>23414</v>
      </c>
      <c r="H161" s="42">
        <v>10095</v>
      </c>
      <c r="I161" s="42">
        <v>1911438719</v>
      </c>
      <c r="J161" s="42">
        <v>13055167</v>
      </c>
      <c r="K161" s="42">
        <v>153214764</v>
      </c>
      <c r="L161" s="42">
        <v>1359189300</v>
      </c>
      <c r="M161" s="42">
        <v>34369900</v>
      </c>
      <c r="N161" s="42">
        <v>70850254</v>
      </c>
      <c r="O161" s="42">
        <v>141588334</v>
      </c>
      <c r="P161" s="42">
        <v>150121640</v>
      </c>
      <c r="Q161" s="42">
        <v>14569347736</v>
      </c>
      <c r="R161" s="42">
        <v>1706479</v>
      </c>
      <c r="S161" s="42">
        <v>370324</v>
      </c>
      <c r="T161" s="42">
        <v>1393266282</v>
      </c>
      <c r="U161" s="42">
        <v>1087176480</v>
      </c>
      <c r="V161" s="42">
        <v>254851032</v>
      </c>
      <c r="W161" s="42">
        <v>273622325</v>
      </c>
      <c r="X161" s="42">
        <v>532479</v>
      </c>
      <c r="Y161" s="42">
        <v>9912106</v>
      </c>
      <c r="Z161" s="42">
        <v>2099066</v>
      </c>
      <c r="AA161" s="42">
        <v>3023536573</v>
      </c>
      <c r="AB161" s="42">
        <v>11545811163</v>
      </c>
    </row>
    <row r="162" spans="1:28">
      <c r="A162" t="s">
        <v>416</v>
      </c>
      <c r="B162" s="44" t="s">
        <v>417</v>
      </c>
      <c r="C162" s="42">
        <v>2154240500</v>
      </c>
      <c r="D162" s="42">
        <v>8272</v>
      </c>
      <c r="E162" s="42">
        <v>728066913</v>
      </c>
      <c r="F162" s="42">
        <v>31982466</v>
      </c>
      <c r="G162" s="42">
        <v>1043</v>
      </c>
      <c r="H162" s="42">
        <v>213</v>
      </c>
      <c r="I162" s="42">
        <v>39578043</v>
      </c>
      <c r="J162" s="42">
        <v>394552</v>
      </c>
      <c r="K162" s="42">
        <v>18728793</v>
      </c>
      <c r="L162" s="42">
        <v>113781200</v>
      </c>
      <c r="M162" s="42">
        <v>3014800</v>
      </c>
      <c r="N162" s="42">
        <v>5193993</v>
      </c>
      <c r="O162" s="42">
        <v>18892912</v>
      </c>
      <c r="P162" s="42">
        <v>11133225</v>
      </c>
      <c r="Q162" s="42">
        <v>970766897</v>
      </c>
      <c r="R162" s="42">
        <v>444314</v>
      </c>
      <c r="S162" s="42">
        <v>2071</v>
      </c>
      <c r="T162" s="42">
        <v>116768524</v>
      </c>
      <c r="U162" s="42">
        <v>115381625</v>
      </c>
      <c r="V162" s="42">
        <v>18002387</v>
      </c>
      <c r="W162" s="42">
        <v>13063568</v>
      </c>
      <c r="X162" s="42">
        <v>62966</v>
      </c>
      <c r="Y162" s="42">
        <v>1392161</v>
      </c>
      <c r="Z162" s="42">
        <v>586857</v>
      </c>
      <c r="AA162" s="42">
        <v>265704473</v>
      </c>
      <c r="AB162" s="42">
        <v>705062424</v>
      </c>
    </row>
    <row r="163" spans="1:28">
      <c r="A163" t="s">
        <v>429</v>
      </c>
      <c r="B163" s="44" t="s">
        <v>430</v>
      </c>
      <c r="C163" s="42">
        <v>1154406200</v>
      </c>
      <c r="D163" s="42">
        <v>4494</v>
      </c>
      <c r="E163" s="42">
        <v>387137473</v>
      </c>
      <c r="F163" s="42">
        <v>15462006</v>
      </c>
      <c r="G163" s="42">
        <v>567</v>
      </c>
      <c r="H163" s="42">
        <v>84</v>
      </c>
      <c r="I163" s="42">
        <v>22915679</v>
      </c>
      <c r="J163" s="42">
        <v>155081</v>
      </c>
      <c r="K163" s="42">
        <v>6690406</v>
      </c>
      <c r="L163" s="42">
        <v>60786100</v>
      </c>
      <c r="M163" s="42">
        <v>1753700</v>
      </c>
      <c r="N163" s="42">
        <v>2782534</v>
      </c>
      <c r="O163" s="42">
        <v>10568728</v>
      </c>
      <c r="P163" s="42">
        <v>6550075</v>
      </c>
      <c r="Q163" s="42">
        <v>514801782</v>
      </c>
      <c r="R163" s="42">
        <v>28275</v>
      </c>
      <c r="S163" s="42">
        <v>3673</v>
      </c>
      <c r="T163" s="42">
        <v>62527206</v>
      </c>
      <c r="U163" s="42">
        <v>62220504</v>
      </c>
      <c r="V163" s="42">
        <v>8834862</v>
      </c>
      <c r="W163" s="42">
        <v>6792884</v>
      </c>
      <c r="X163" s="42">
        <v>54763</v>
      </c>
      <c r="Y163" s="42">
        <v>857130</v>
      </c>
      <c r="Z163" s="42">
        <v>309137</v>
      </c>
      <c r="AA163" s="42">
        <v>141628434</v>
      </c>
      <c r="AB163" s="42">
        <v>373173348</v>
      </c>
    </row>
    <row r="164" spans="1:28">
      <c r="A164" t="s">
        <v>476</v>
      </c>
      <c r="B164" s="44" t="s">
        <v>477</v>
      </c>
      <c r="C164" s="42">
        <v>1738972100</v>
      </c>
      <c r="D164" s="42">
        <v>7328</v>
      </c>
      <c r="E164" s="42">
        <v>591496820</v>
      </c>
      <c r="F164" s="42">
        <v>14034033</v>
      </c>
      <c r="G164" s="42">
        <v>574</v>
      </c>
      <c r="H164" s="42">
        <v>91</v>
      </c>
      <c r="I164" s="42">
        <v>34108257</v>
      </c>
      <c r="J164" s="42">
        <v>527942</v>
      </c>
      <c r="K164" s="42">
        <v>12534852</v>
      </c>
      <c r="L164" s="42">
        <v>93771500</v>
      </c>
      <c r="M164" s="42">
        <v>3401900</v>
      </c>
      <c r="N164" s="42">
        <v>4197171</v>
      </c>
      <c r="O164" s="42">
        <v>17331264</v>
      </c>
      <c r="P164" s="42">
        <v>11649519</v>
      </c>
      <c r="Q164" s="42">
        <v>783053258</v>
      </c>
      <c r="R164" s="42">
        <v>111760</v>
      </c>
      <c r="S164" s="42">
        <v>22709</v>
      </c>
      <c r="T164" s="42">
        <v>97154907</v>
      </c>
      <c r="U164" s="42">
        <v>99911374</v>
      </c>
      <c r="V164" s="42">
        <v>15597101</v>
      </c>
      <c r="W164" s="42">
        <v>9011093</v>
      </c>
      <c r="X164" s="42">
        <v>38240</v>
      </c>
      <c r="Y164" s="42">
        <v>1234517</v>
      </c>
      <c r="Z164" s="42">
        <v>607070</v>
      </c>
      <c r="AA164" s="42">
        <v>223688771</v>
      </c>
      <c r="AB164" s="42">
        <v>559364487</v>
      </c>
    </row>
    <row r="165" spans="1:28">
      <c r="A165" t="s">
        <v>520</v>
      </c>
      <c r="B165" s="44" t="s">
        <v>521</v>
      </c>
      <c r="C165" s="42">
        <v>1357007300</v>
      </c>
      <c r="D165" s="42">
        <v>5575</v>
      </c>
      <c r="E165" s="42">
        <v>469491444</v>
      </c>
      <c r="F165" s="42">
        <v>11023995</v>
      </c>
      <c r="G165" s="42">
        <v>490</v>
      </c>
      <c r="H165" s="42">
        <v>53</v>
      </c>
      <c r="I165" s="42">
        <v>30769979</v>
      </c>
      <c r="J165" s="42">
        <v>460692</v>
      </c>
      <c r="K165" s="42">
        <v>10423293</v>
      </c>
      <c r="L165" s="42">
        <v>73819500</v>
      </c>
      <c r="M165" s="42">
        <v>1820600</v>
      </c>
      <c r="N165" s="42">
        <v>3275125</v>
      </c>
      <c r="O165" s="42">
        <v>11317127</v>
      </c>
      <c r="P165" s="42">
        <v>6740199</v>
      </c>
      <c r="Q165" s="42">
        <v>619141954</v>
      </c>
      <c r="R165" s="42">
        <v>119869</v>
      </c>
      <c r="S165" s="42">
        <v>6756</v>
      </c>
      <c r="T165" s="42">
        <v>75625113</v>
      </c>
      <c r="U165" s="42">
        <v>78086835</v>
      </c>
      <c r="V165" s="42">
        <v>10378637</v>
      </c>
      <c r="W165" s="42">
        <v>5952437</v>
      </c>
      <c r="X165" s="42">
        <v>17825</v>
      </c>
      <c r="Y165" s="42">
        <v>1129932</v>
      </c>
      <c r="Z165" s="42">
        <v>441804</v>
      </c>
      <c r="AA165" s="42">
        <v>171759208</v>
      </c>
      <c r="AB165" s="42">
        <v>447382746</v>
      </c>
    </row>
    <row r="166" spans="1:28">
      <c r="A166" t="s">
        <v>100</v>
      </c>
      <c r="B166" s="44" t="s">
        <v>101</v>
      </c>
      <c r="C166" s="42">
        <v>28933798900</v>
      </c>
      <c r="D166" s="42">
        <v>105551</v>
      </c>
      <c r="E166" s="42">
        <v>9387765870</v>
      </c>
      <c r="F166" s="42">
        <v>534562902</v>
      </c>
      <c r="G166" s="42">
        <v>15047</v>
      </c>
      <c r="H166" s="42">
        <v>3459</v>
      </c>
      <c r="I166" s="42">
        <v>881997802</v>
      </c>
      <c r="J166" s="42">
        <v>5508230</v>
      </c>
      <c r="K166" s="42">
        <v>184300476</v>
      </c>
      <c r="L166" s="42">
        <v>1630335900</v>
      </c>
      <c r="M166" s="42">
        <v>29676500</v>
      </c>
      <c r="N166" s="42">
        <v>69604176</v>
      </c>
      <c r="O166" s="42">
        <v>179088778</v>
      </c>
      <c r="P166" s="42">
        <v>120888466</v>
      </c>
      <c r="Q166" s="42">
        <v>13023729100</v>
      </c>
      <c r="R166" s="42">
        <v>4979749</v>
      </c>
      <c r="S166" s="42">
        <v>457897</v>
      </c>
      <c r="T166" s="42">
        <v>1659581817</v>
      </c>
      <c r="U166" s="42">
        <v>1550816741</v>
      </c>
      <c r="V166" s="42">
        <v>236628297</v>
      </c>
      <c r="W166" s="42">
        <v>156460905</v>
      </c>
      <c r="X166" s="42">
        <v>879592</v>
      </c>
      <c r="Y166" s="42">
        <v>17958581</v>
      </c>
      <c r="Z166" s="42">
        <v>7563903</v>
      </c>
      <c r="AA166" s="42">
        <v>3635327482</v>
      </c>
      <c r="AB166" s="42">
        <v>9388401618</v>
      </c>
    </row>
    <row r="167" spans="1:28">
      <c r="A167" t="s">
        <v>46</v>
      </c>
      <c r="B167" s="44" t="s">
        <v>47</v>
      </c>
      <c r="C167" s="42">
        <v>12809770800</v>
      </c>
      <c r="D167" s="42">
        <v>48132</v>
      </c>
      <c r="E167" s="42">
        <v>4072725166</v>
      </c>
      <c r="F167" s="42">
        <v>207256078</v>
      </c>
      <c r="G167" s="42">
        <v>6426</v>
      </c>
      <c r="H167" s="42">
        <v>1315</v>
      </c>
      <c r="I167" s="42">
        <v>488667617</v>
      </c>
      <c r="J167" s="42">
        <v>7442252</v>
      </c>
      <c r="K167" s="42">
        <v>131248226</v>
      </c>
      <c r="L167" s="42">
        <v>654911900</v>
      </c>
      <c r="M167" s="42">
        <v>29066300</v>
      </c>
      <c r="N167" s="42">
        <v>30846006</v>
      </c>
      <c r="O167" s="42">
        <v>98202597</v>
      </c>
      <c r="P167" s="42">
        <v>104785779</v>
      </c>
      <c r="Q167" s="42">
        <v>5825151921</v>
      </c>
      <c r="R167" s="42">
        <v>6136880</v>
      </c>
      <c r="S167" s="42">
        <v>486621</v>
      </c>
      <c r="T167" s="42">
        <v>683786929</v>
      </c>
      <c r="U167" s="42">
        <v>640717201</v>
      </c>
      <c r="V167" s="42">
        <v>131323980</v>
      </c>
      <c r="W167" s="42">
        <v>77036433</v>
      </c>
      <c r="X167" s="42">
        <v>315791</v>
      </c>
      <c r="Y167" s="42">
        <v>6378912</v>
      </c>
      <c r="Z167" s="42">
        <v>3314529</v>
      </c>
      <c r="AA167" s="42">
        <v>1549497276</v>
      </c>
      <c r="AB167" s="42">
        <v>4275654645</v>
      </c>
    </row>
    <row r="168" spans="1:28">
      <c r="A168" t="s">
        <v>528</v>
      </c>
      <c r="B168" s="44" t="s">
        <v>529</v>
      </c>
      <c r="C168" s="42">
        <v>753108000</v>
      </c>
      <c r="D168" s="42">
        <v>3218</v>
      </c>
      <c r="E168" s="42">
        <v>261301463</v>
      </c>
      <c r="F168" s="42">
        <v>3945826</v>
      </c>
      <c r="G168" s="42">
        <v>257</v>
      </c>
      <c r="H168" s="42">
        <v>17</v>
      </c>
      <c r="I168" s="42">
        <v>14093941</v>
      </c>
      <c r="J168" s="42">
        <v>57986</v>
      </c>
      <c r="K168" s="42">
        <v>2293975</v>
      </c>
      <c r="L168" s="42">
        <v>40669300</v>
      </c>
      <c r="M168" s="42">
        <v>834900</v>
      </c>
      <c r="N168" s="42">
        <v>1814545</v>
      </c>
      <c r="O168" s="42">
        <v>6371119</v>
      </c>
      <c r="P168" s="42">
        <v>2614144</v>
      </c>
      <c r="Q168" s="42">
        <v>333997199</v>
      </c>
      <c r="R168" s="42">
        <v>0</v>
      </c>
      <c r="S168" s="42">
        <v>0</v>
      </c>
      <c r="T168" s="42">
        <v>41494655</v>
      </c>
      <c r="U168" s="42">
        <v>43591234</v>
      </c>
      <c r="V168" s="42">
        <v>3748968</v>
      </c>
      <c r="W168" s="42">
        <v>3315785</v>
      </c>
      <c r="X168" s="42">
        <v>1970</v>
      </c>
      <c r="Y168" s="42">
        <v>656211</v>
      </c>
      <c r="Z168" s="42">
        <v>305908</v>
      </c>
      <c r="AA168" s="42">
        <v>93114731</v>
      </c>
      <c r="AB168" s="42">
        <v>240882468</v>
      </c>
    </row>
    <row r="169" spans="1:28">
      <c r="A169" t="s">
        <v>166</v>
      </c>
      <c r="B169" s="44" t="s">
        <v>167</v>
      </c>
      <c r="C169" s="42">
        <v>3687553100</v>
      </c>
      <c r="D169" s="42">
        <v>15497</v>
      </c>
      <c r="E169" s="42">
        <v>1242405250</v>
      </c>
      <c r="F169" s="42">
        <v>30383489</v>
      </c>
      <c r="G169" s="42">
        <v>1252</v>
      </c>
      <c r="H169" s="42">
        <v>173</v>
      </c>
      <c r="I169" s="42">
        <v>97636921</v>
      </c>
      <c r="J169" s="42">
        <v>515846</v>
      </c>
      <c r="K169" s="42">
        <v>30977032</v>
      </c>
      <c r="L169" s="42">
        <v>204647400</v>
      </c>
      <c r="M169" s="42">
        <v>6432900</v>
      </c>
      <c r="N169" s="42">
        <v>8889208</v>
      </c>
      <c r="O169" s="42">
        <v>29718022</v>
      </c>
      <c r="P169" s="42">
        <v>23350056</v>
      </c>
      <c r="Q169" s="42">
        <v>1674956124</v>
      </c>
      <c r="R169" s="42">
        <v>472188</v>
      </c>
      <c r="S169" s="42">
        <v>91271</v>
      </c>
      <c r="T169" s="42">
        <v>211035545</v>
      </c>
      <c r="U169" s="42">
        <v>214339134</v>
      </c>
      <c r="V169" s="42">
        <v>27631568</v>
      </c>
      <c r="W169" s="42">
        <v>22398988</v>
      </c>
      <c r="X169" s="42">
        <v>100093</v>
      </c>
      <c r="Y169" s="42">
        <v>2813637</v>
      </c>
      <c r="Z169" s="42">
        <v>1454847</v>
      </c>
      <c r="AA169" s="42">
        <v>480337271</v>
      </c>
      <c r="AB169" s="42">
        <v>1194618853</v>
      </c>
    </row>
    <row r="170" spans="1:28">
      <c r="A170" t="s">
        <v>24</v>
      </c>
      <c r="B170" s="44" t="s">
        <v>25</v>
      </c>
      <c r="C170" s="42">
        <v>2658953100</v>
      </c>
      <c r="D170" s="42">
        <v>7763</v>
      </c>
      <c r="E170" s="42">
        <v>851973801</v>
      </c>
      <c r="F170" s="42">
        <v>74267182</v>
      </c>
      <c r="G170" s="42">
        <v>1910</v>
      </c>
      <c r="H170" s="42">
        <v>521</v>
      </c>
      <c r="I170" s="42">
        <v>84533649</v>
      </c>
      <c r="J170" s="42">
        <v>966471</v>
      </c>
      <c r="K170" s="42">
        <v>22008704</v>
      </c>
      <c r="L170" s="42">
        <v>144833300</v>
      </c>
      <c r="M170" s="42">
        <v>3323900</v>
      </c>
      <c r="N170" s="42">
        <v>6415281</v>
      </c>
      <c r="O170" s="42">
        <v>19510832</v>
      </c>
      <c r="P170" s="42">
        <v>13062230</v>
      </c>
      <c r="Q170" s="42">
        <v>1220895350</v>
      </c>
      <c r="R170" s="42">
        <v>475710</v>
      </c>
      <c r="S170" s="42">
        <v>33035</v>
      </c>
      <c r="T170" s="42">
        <v>148128039</v>
      </c>
      <c r="U170" s="42">
        <v>130473318</v>
      </c>
      <c r="V170" s="42">
        <v>26824356</v>
      </c>
      <c r="W170" s="42">
        <v>15294645</v>
      </c>
      <c r="X170" s="42">
        <v>135993</v>
      </c>
      <c r="Y170" s="42">
        <v>1341761</v>
      </c>
      <c r="Z170" s="42">
        <v>260601</v>
      </c>
      <c r="AA170" s="42">
        <v>322967458</v>
      </c>
      <c r="AB170" s="42">
        <v>897927892</v>
      </c>
    </row>
    <row r="171" spans="1:28">
      <c r="A171" t="s">
        <v>70</v>
      </c>
      <c r="B171" s="44" t="s">
        <v>71</v>
      </c>
      <c r="C171" s="42">
        <v>11851081200</v>
      </c>
      <c r="D171" s="42">
        <v>42395</v>
      </c>
      <c r="E171" s="42">
        <v>3817430531</v>
      </c>
      <c r="F171" s="42">
        <v>220447249</v>
      </c>
      <c r="G171" s="42">
        <v>6087</v>
      </c>
      <c r="H171" s="42">
        <v>1480</v>
      </c>
      <c r="I171" s="42">
        <v>375185328</v>
      </c>
      <c r="J171" s="42">
        <v>2410582</v>
      </c>
      <c r="K171" s="42">
        <v>84820219</v>
      </c>
      <c r="L171" s="42">
        <v>629252000</v>
      </c>
      <c r="M171" s="42">
        <v>13691700</v>
      </c>
      <c r="N171" s="42">
        <v>28551206</v>
      </c>
      <c r="O171" s="42">
        <v>87405482</v>
      </c>
      <c r="P171" s="42">
        <v>52259492</v>
      </c>
      <c r="Q171" s="42">
        <v>5311453789</v>
      </c>
      <c r="R171" s="42">
        <v>2939497</v>
      </c>
      <c r="S171" s="42">
        <v>166851</v>
      </c>
      <c r="T171" s="42">
        <v>642833208</v>
      </c>
      <c r="U171" s="42">
        <v>600275029</v>
      </c>
      <c r="V171" s="42">
        <v>94625043</v>
      </c>
      <c r="W171" s="42">
        <v>69593695</v>
      </c>
      <c r="X171" s="42">
        <v>420278</v>
      </c>
      <c r="Y171" s="42">
        <v>7380430</v>
      </c>
      <c r="Z171" s="42">
        <v>2622257</v>
      </c>
      <c r="AA171" s="42">
        <v>1420856288</v>
      </c>
      <c r="AB171" s="42">
        <v>3890597501</v>
      </c>
    </row>
    <row r="172" spans="1:28">
      <c r="A172" t="s">
        <v>50</v>
      </c>
      <c r="B172" s="44" t="s">
        <v>51</v>
      </c>
      <c r="C172" s="42">
        <v>6131901600</v>
      </c>
      <c r="D172" s="42">
        <v>21540</v>
      </c>
      <c r="E172" s="42">
        <v>1957733052</v>
      </c>
      <c r="F172" s="42">
        <v>118289377</v>
      </c>
      <c r="G172" s="42">
        <v>3531</v>
      </c>
      <c r="H172" s="42">
        <v>771</v>
      </c>
      <c r="I172" s="42">
        <v>174544035</v>
      </c>
      <c r="J172" s="42">
        <v>2351230</v>
      </c>
      <c r="K172" s="42">
        <v>47202633</v>
      </c>
      <c r="L172" s="42">
        <v>326890700</v>
      </c>
      <c r="M172" s="42">
        <v>11342500</v>
      </c>
      <c r="N172" s="42">
        <v>14715861</v>
      </c>
      <c r="O172" s="42">
        <v>36585478</v>
      </c>
      <c r="P172" s="42">
        <v>44019651</v>
      </c>
      <c r="Q172" s="42">
        <v>2733674517</v>
      </c>
      <c r="R172" s="42">
        <v>1527314</v>
      </c>
      <c r="S172" s="42">
        <v>126672</v>
      </c>
      <c r="T172" s="42">
        <v>338165059</v>
      </c>
      <c r="U172" s="42">
        <v>308336796</v>
      </c>
      <c r="V172" s="42">
        <v>65077353</v>
      </c>
      <c r="W172" s="42">
        <v>33705523</v>
      </c>
      <c r="X172" s="42">
        <v>159601</v>
      </c>
      <c r="Y172" s="42">
        <v>3074967</v>
      </c>
      <c r="Z172" s="42">
        <v>1344835</v>
      </c>
      <c r="AA172" s="42">
        <v>751518120</v>
      </c>
      <c r="AB172" s="42">
        <v>1982156397</v>
      </c>
    </row>
    <row r="173" spans="1:28">
      <c r="A173" t="s">
        <v>124</v>
      </c>
      <c r="B173" s="44" t="s">
        <v>125</v>
      </c>
      <c r="C173" s="42">
        <v>6108170600</v>
      </c>
      <c r="D173" s="42">
        <v>23601</v>
      </c>
      <c r="E173" s="42">
        <v>2042745165</v>
      </c>
      <c r="F173" s="42">
        <v>74618615</v>
      </c>
      <c r="G173" s="42">
        <v>2479</v>
      </c>
      <c r="H173" s="42">
        <v>432</v>
      </c>
      <c r="I173" s="42">
        <v>173901695</v>
      </c>
      <c r="J173" s="42">
        <v>1082841</v>
      </c>
      <c r="K173" s="42">
        <v>50022488</v>
      </c>
      <c r="L173" s="42">
        <v>346026500</v>
      </c>
      <c r="M173" s="42">
        <v>8117200</v>
      </c>
      <c r="N173" s="42">
        <v>14669555</v>
      </c>
      <c r="O173" s="42">
        <v>38443616</v>
      </c>
      <c r="P173" s="42">
        <v>31356538</v>
      </c>
      <c r="Q173" s="42">
        <v>2780984213</v>
      </c>
      <c r="R173" s="42">
        <v>1040750</v>
      </c>
      <c r="S173" s="42">
        <v>0</v>
      </c>
      <c r="T173" s="42">
        <v>354052577</v>
      </c>
      <c r="U173" s="42">
        <v>350692864</v>
      </c>
      <c r="V173" s="42">
        <v>43084438</v>
      </c>
      <c r="W173" s="42">
        <v>32614788</v>
      </c>
      <c r="X173" s="42">
        <v>364762</v>
      </c>
      <c r="Y173" s="42">
        <v>4395850</v>
      </c>
      <c r="Z173" s="42">
        <v>1759484</v>
      </c>
      <c r="AA173" s="42">
        <v>788005513</v>
      </c>
      <c r="AB173" s="42">
        <v>1992978700</v>
      </c>
    </row>
    <row r="174" spans="1:28">
      <c r="A174" t="s">
        <v>470</v>
      </c>
      <c r="B174" s="44" t="s">
        <v>471</v>
      </c>
      <c r="C174" s="42">
        <v>1125236500</v>
      </c>
      <c r="D174" s="42">
        <v>4714</v>
      </c>
      <c r="E174" s="42">
        <v>385565539</v>
      </c>
      <c r="F174" s="42">
        <v>11752670</v>
      </c>
      <c r="G174" s="42">
        <v>412</v>
      </c>
      <c r="H174" s="42">
        <v>68</v>
      </c>
      <c r="I174" s="42">
        <v>19828944</v>
      </c>
      <c r="J174" s="42">
        <v>235046</v>
      </c>
      <c r="K174" s="42">
        <v>8645634</v>
      </c>
      <c r="L174" s="42">
        <v>60029400</v>
      </c>
      <c r="M174" s="42">
        <v>2047900</v>
      </c>
      <c r="N174" s="42">
        <v>2717046</v>
      </c>
      <c r="O174" s="42">
        <v>10315357</v>
      </c>
      <c r="P174" s="42">
        <v>7353388</v>
      </c>
      <c r="Q174" s="42">
        <v>508490924</v>
      </c>
      <c r="R174" s="42">
        <v>83878</v>
      </c>
      <c r="S174" s="42">
        <v>15308</v>
      </c>
      <c r="T174" s="42">
        <v>62065181</v>
      </c>
      <c r="U174" s="42">
        <v>63383091</v>
      </c>
      <c r="V174" s="42">
        <v>9267213</v>
      </c>
      <c r="W174" s="42">
        <v>6577206</v>
      </c>
      <c r="X174" s="42">
        <v>14975</v>
      </c>
      <c r="Y174" s="42">
        <v>741001</v>
      </c>
      <c r="Z174" s="42">
        <v>403807</v>
      </c>
      <c r="AA174" s="42">
        <v>142551660</v>
      </c>
      <c r="AB174" s="42">
        <v>365939264</v>
      </c>
    </row>
    <row r="175" spans="1:28">
      <c r="A175" t="s">
        <v>178</v>
      </c>
      <c r="B175" s="44" t="s">
        <v>179</v>
      </c>
      <c r="C175" s="42">
        <v>2701155500</v>
      </c>
      <c r="D175" s="42">
        <v>10480</v>
      </c>
      <c r="E175" s="42">
        <v>899929617</v>
      </c>
      <c r="F175" s="42">
        <v>28901245</v>
      </c>
      <c r="G175" s="42">
        <v>1278</v>
      </c>
      <c r="H175" s="42">
        <v>159</v>
      </c>
      <c r="I175" s="42">
        <v>45708757</v>
      </c>
      <c r="J175" s="42">
        <v>279230</v>
      </c>
      <c r="K175" s="42">
        <v>16830260</v>
      </c>
      <c r="L175" s="42">
        <v>147250500</v>
      </c>
      <c r="M175" s="42">
        <v>3273100</v>
      </c>
      <c r="N175" s="42">
        <v>6501139</v>
      </c>
      <c r="O175" s="42">
        <v>20892398</v>
      </c>
      <c r="P175" s="42">
        <v>12165094</v>
      </c>
      <c r="Q175" s="42">
        <v>1181731340</v>
      </c>
      <c r="R175" s="42">
        <v>80387</v>
      </c>
      <c r="S175" s="42">
        <v>19112</v>
      </c>
      <c r="T175" s="42">
        <v>150491045</v>
      </c>
      <c r="U175" s="42">
        <v>145055002</v>
      </c>
      <c r="V175" s="42">
        <v>19079212</v>
      </c>
      <c r="W175" s="42">
        <v>13789394</v>
      </c>
      <c r="X175" s="42">
        <v>77743</v>
      </c>
      <c r="Y175" s="42">
        <v>2221759</v>
      </c>
      <c r="Z175" s="42">
        <v>862308</v>
      </c>
      <c r="AA175" s="42">
        <v>331675962</v>
      </c>
      <c r="AB175" s="42">
        <v>850055378</v>
      </c>
    </row>
    <row r="176" spans="1:28">
      <c r="A176" t="s">
        <v>450</v>
      </c>
      <c r="B176" s="44" t="s">
        <v>451</v>
      </c>
      <c r="C176" s="42">
        <v>1262674200</v>
      </c>
      <c r="D176" s="42">
        <v>5436</v>
      </c>
      <c r="E176" s="42">
        <v>429914601</v>
      </c>
      <c r="F176" s="42">
        <v>11189385</v>
      </c>
      <c r="G176" s="42">
        <v>420</v>
      </c>
      <c r="H176" s="42">
        <v>68</v>
      </c>
      <c r="I176" s="42">
        <v>30082679</v>
      </c>
      <c r="J176" s="42">
        <v>304509</v>
      </c>
      <c r="K176" s="42">
        <v>11836276</v>
      </c>
      <c r="L176" s="42">
        <v>69464500</v>
      </c>
      <c r="M176" s="42">
        <v>1670600</v>
      </c>
      <c r="N176" s="42">
        <v>3047432</v>
      </c>
      <c r="O176" s="42">
        <v>11986192</v>
      </c>
      <c r="P176" s="42">
        <v>5148695</v>
      </c>
      <c r="Q176" s="42">
        <v>574644869</v>
      </c>
      <c r="R176" s="42">
        <v>351412</v>
      </c>
      <c r="S176" s="42">
        <v>20563</v>
      </c>
      <c r="T176" s="42">
        <v>71118023</v>
      </c>
      <c r="U176" s="42">
        <v>74390721</v>
      </c>
      <c r="V176" s="42">
        <v>9681802</v>
      </c>
      <c r="W176" s="42">
        <v>7525264</v>
      </c>
      <c r="X176" s="42">
        <v>74246</v>
      </c>
      <c r="Y176" s="42">
        <v>810858</v>
      </c>
      <c r="Z176" s="42">
        <v>388904</v>
      </c>
      <c r="AA176" s="42">
        <v>164361793</v>
      </c>
      <c r="AB176" s="42">
        <v>410283076</v>
      </c>
    </row>
    <row r="177" spans="1:28">
      <c r="A177" t="s">
        <v>276</v>
      </c>
      <c r="B177" s="44" t="s">
        <v>277</v>
      </c>
      <c r="C177" s="42">
        <v>3265055200</v>
      </c>
      <c r="D177" s="42">
        <v>12210</v>
      </c>
      <c r="E177" s="42">
        <v>1145257360</v>
      </c>
      <c r="F177" s="42">
        <v>50503847</v>
      </c>
      <c r="G177" s="42">
        <v>1674</v>
      </c>
      <c r="H177" s="42">
        <v>354</v>
      </c>
      <c r="I177" s="42">
        <v>115238047</v>
      </c>
      <c r="J177" s="42">
        <v>1923902</v>
      </c>
      <c r="K177" s="42">
        <v>40742097</v>
      </c>
      <c r="L177" s="42">
        <v>164923900</v>
      </c>
      <c r="M177" s="42">
        <v>7215000</v>
      </c>
      <c r="N177" s="42">
        <v>7868886</v>
      </c>
      <c r="O177" s="42">
        <v>27802409</v>
      </c>
      <c r="P177" s="42">
        <v>26327899</v>
      </c>
      <c r="Q177" s="42">
        <v>1587803347</v>
      </c>
      <c r="R177" s="42">
        <v>2138860</v>
      </c>
      <c r="S177" s="42">
        <v>286025</v>
      </c>
      <c r="T177" s="42">
        <v>172113030</v>
      </c>
      <c r="U177" s="42">
        <v>177608149</v>
      </c>
      <c r="V177" s="42">
        <v>30678256</v>
      </c>
      <c r="W177" s="42">
        <v>19502342</v>
      </c>
      <c r="X177" s="42">
        <v>297872</v>
      </c>
      <c r="Y177" s="42">
        <v>1731033</v>
      </c>
      <c r="Z177" s="42">
        <v>842049</v>
      </c>
      <c r="AA177" s="42">
        <v>405197616</v>
      </c>
      <c r="AB177" s="42">
        <v>1182605731</v>
      </c>
    </row>
    <row r="178" spans="1:28">
      <c r="A178" t="s">
        <v>220</v>
      </c>
      <c r="B178" s="44" t="s">
        <v>221</v>
      </c>
      <c r="C178" s="42">
        <v>2513636800</v>
      </c>
      <c r="D178" s="42">
        <v>10027</v>
      </c>
      <c r="E178" s="42">
        <v>827870215</v>
      </c>
      <c r="F178" s="42">
        <v>34905370</v>
      </c>
      <c r="G178" s="42">
        <v>1092</v>
      </c>
      <c r="H178" s="42">
        <v>236</v>
      </c>
      <c r="I178" s="42">
        <v>70379364</v>
      </c>
      <c r="J178" s="42">
        <v>723536</v>
      </c>
      <c r="K178" s="42">
        <v>20413581</v>
      </c>
      <c r="L178" s="42">
        <v>136342000</v>
      </c>
      <c r="M178" s="42">
        <v>4106500</v>
      </c>
      <c r="N178" s="42">
        <v>6057981</v>
      </c>
      <c r="O178" s="42">
        <v>19400518</v>
      </c>
      <c r="P178" s="42">
        <v>14993388</v>
      </c>
      <c r="Q178" s="42">
        <v>1135192453</v>
      </c>
      <c r="R178" s="42">
        <v>287682</v>
      </c>
      <c r="S178" s="42">
        <v>35811</v>
      </c>
      <c r="T178" s="42">
        <v>140425193</v>
      </c>
      <c r="U178" s="42">
        <v>138131107</v>
      </c>
      <c r="V178" s="42">
        <v>17851971</v>
      </c>
      <c r="W178" s="42">
        <v>16371326</v>
      </c>
      <c r="X178" s="42">
        <v>86313</v>
      </c>
      <c r="Y178" s="42">
        <v>1637338</v>
      </c>
      <c r="Z178" s="42">
        <v>713441</v>
      </c>
      <c r="AA178" s="42">
        <v>315540182</v>
      </c>
      <c r="AB178" s="42">
        <v>819652271</v>
      </c>
    </row>
    <row r="179" spans="1:28">
      <c r="A179" t="s">
        <v>168</v>
      </c>
      <c r="B179" s="44" t="s">
        <v>169</v>
      </c>
      <c r="C179" s="42">
        <v>5876427400</v>
      </c>
      <c r="D179" s="42">
        <v>21163</v>
      </c>
      <c r="E179" s="42">
        <v>1976125933</v>
      </c>
      <c r="F179" s="42">
        <v>87400693</v>
      </c>
      <c r="G179" s="42">
        <v>2928</v>
      </c>
      <c r="H179" s="42">
        <v>560</v>
      </c>
      <c r="I179" s="42">
        <v>154418151</v>
      </c>
      <c r="J179" s="42">
        <v>684040</v>
      </c>
      <c r="K179" s="42">
        <v>46473601</v>
      </c>
      <c r="L179" s="42">
        <v>320987200</v>
      </c>
      <c r="M179" s="42">
        <v>5127600</v>
      </c>
      <c r="N179" s="42">
        <v>14153005</v>
      </c>
      <c r="O179" s="42">
        <v>45758403</v>
      </c>
      <c r="P179" s="42">
        <v>19531802</v>
      </c>
      <c r="Q179" s="42">
        <v>2670660428</v>
      </c>
      <c r="R179" s="42">
        <v>1283406</v>
      </c>
      <c r="S179" s="42">
        <v>95190</v>
      </c>
      <c r="T179" s="42">
        <v>326046700</v>
      </c>
      <c r="U179" s="42">
        <v>319026209</v>
      </c>
      <c r="V179" s="42">
        <v>46950784</v>
      </c>
      <c r="W179" s="42">
        <v>35268215</v>
      </c>
      <c r="X179" s="42">
        <v>150083</v>
      </c>
      <c r="Y179" s="42">
        <v>4222763</v>
      </c>
      <c r="Z179" s="42">
        <v>1582858</v>
      </c>
      <c r="AA179" s="42">
        <v>734626208</v>
      </c>
      <c r="AB179" s="42">
        <v>1936034220</v>
      </c>
    </row>
    <row r="180" spans="1:28">
      <c r="A180" t="s">
        <v>474</v>
      </c>
      <c r="B180" s="44" t="s">
        <v>475</v>
      </c>
      <c r="C180" s="42">
        <v>2163916900</v>
      </c>
      <c r="D180" s="42">
        <v>9186</v>
      </c>
      <c r="E180" s="42">
        <v>722078896</v>
      </c>
      <c r="F180" s="42">
        <v>13959747</v>
      </c>
      <c r="G180" s="42">
        <v>574</v>
      </c>
      <c r="H180" s="42">
        <v>83</v>
      </c>
      <c r="I180" s="42">
        <v>48811401</v>
      </c>
      <c r="J180" s="42">
        <v>372773</v>
      </c>
      <c r="K180" s="42">
        <v>15375181</v>
      </c>
      <c r="L180" s="42">
        <v>119024900</v>
      </c>
      <c r="M180" s="42">
        <v>3806200</v>
      </c>
      <c r="N180" s="42">
        <v>5226236</v>
      </c>
      <c r="O180" s="42">
        <v>20898740</v>
      </c>
      <c r="P180" s="42">
        <v>13512865</v>
      </c>
      <c r="Q180" s="42">
        <v>963066939</v>
      </c>
      <c r="R180" s="42">
        <v>101417</v>
      </c>
      <c r="S180" s="42">
        <v>11538</v>
      </c>
      <c r="T180" s="42">
        <v>122818720</v>
      </c>
      <c r="U180" s="42">
        <v>127352748</v>
      </c>
      <c r="V180" s="42">
        <v>16217473</v>
      </c>
      <c r="W180" s="42">
        <v>12539870</v>
      </c>
      <c r="X180" s="42">
        <v>56437</v>
      </c>
      <c r="Y180" s="42">
        <v>1807675</v>
      </c>
      <c r="Z180" s="42">
        <v>617368</v>
      </c>
      <c r="AA180" s="42">
        <v>281523246</v>
      </c>
      <c r="AB180" s="42">
        <v>681543693</v>
      </c>
    </row>
    <row r="181" spans="1:28">
      <c r="A181" t="s">
        <v>72</v>
      </c>
      <c r="B181" s="44" t="s">
        <v>73</v>
      </c>
      <c r="C181" s="42">
        <v>2421095100</v>
      </c>
      <c r="D181" s="42">
        <v>9362</v>
      </c>
      <c r="E181" s="42">
        <v>799987594</v>
      </c>
      <c r="F181" s="42">
        <v>28568244</v>
      </c>
      <c r="G181" s="42">
        <v>1053</v>
      </c>
      <c r="H181" s="42">
        <v>169</v>
      </c>
      <c r="I181" s="42">
        <v>50362109</v>
      </c>
      <c r="J181" s="42">
        <v>393559</v>
      </c>
      <c r="K181" s="42">
        <v>18714548</v>
      </c>
      <c r="L181" s="42">
        <v>126557300</v>
      </c>
      <c r="M181" s="42">
        <v>1472300</v>
      </c>
      <c r="N181" s="42">
        <v>5842952</v>
      </c>
      <c r="O181" s="42">
        <v>14069580</v>
      </c>
      <c r="P181" s="42">
        <v>5690290</v>
      </c>
      <c r="Q181" s="42">
        <v>1051658476</v>
      </c>
      <c r="R181" s="42">
        <v>569334</v>
      </c>
      <c r="S181" s="42">
        <v>21624</v>
      </c>
      <c r="T181" s="42">
        <v>128001514</v>
      </c>
      <c r="U181" s="42">
        <v>122767790</v>
      </c>
      <c r="V181" s="42">
        <v>20183128</v>
      </c>
      <c r="W181" s="42">
        <v>11720345</v>
      </c>
      <c r="X181" s="42">
        <v>15674</v>
      </c>
      <c r="Y181" s="42">
        <v>1894192</v>
      </c>
      <c r="Z181" s="42">
        <v>640796</v>
      </c>
      <c r="AA181" s="42">
        <v>285814397</v>
      </c>
      <c r="AB181" s="42">
        <v>765844079</v>
      </c>
    </row>
    <row r="182" spans="1:28">
      <c r="A182" t="s">
        <v>562</v>
      </c>
      <c r="B182" s="44" t="s">
        <v>563</v>
      </c>
      <c r="C182" s="42">
        <v>1118685000</v>
      </c>
      <c r="D182" s="42">
        <v>4942</v>
      </c>
      <c r="E182" s="42">
        <v>389514357</v>
      </c>
      <c r="F182" s="42">
        <v>9205023</v>
      </c>
      <c r="G182" s="42">
        <v>417</v>
      </c>
      <c r="H182" s="42">
        <v>46</v>
      </c>
      <c r="I182" s="42">
        <v>54247771</v>
      </c>
      <c r="J182" s="42">
        <v>337874</v>
      </c>
      <c r="K182" s="42">
        <v>5799415</v>
      </c>
      <c r="L182" s="42">
        <v>56159200</v>
      </c>
      <c r="M182" s="42">
        <v>1888000</v>
      </c>
      <c r="N182" s="42">
        <v>2674607</v>
      </c>
      <c r="O182" s="42">
        <v>9852098</v>
      </c>
      <c r="P182" s="42">
        <v>5856808</v>
      </c>
      <c r="Q182" s="42">
        <v>535535153</v>
      </c>
      <c r="R182" s="42">
        <v>52827</v>
      </c>
      <c r="S182" s="42">
        <v>0</v>
      </c>
      <c r="T182" s="42">
        <v>58034137</v>
      </c>
      <c r="U182" s="42">
        <v>60836476</v>
      </c>
      <c r="V182" s="42">
        <v>6571189</v>
      </c>
      <c r="W182" s="42">
        <v>3617656</v>
      </c>
      <c r="X182" s="42">
        <v>9983</v>
      </c>
      <c r="Y182" s="42">
        <v>799238</v>
      </c>
      <c r="Z182" s="42">
        <v>323304</v>
      </c>
      <c r="AA182" s="42">
        <v>130244810</v>
      </c>
      <c r="AB182" s="42">
        <v>405290343</v>
      </c>
    </row>
    <row r="183" spans="1:28">
      <c r="A183" t="s">
        <v>268</v>
      </c>
      <c r="B183" s="44" t="s">
        <v>269</v>
      </c>
      <c r="C183" s="42">
        <v>9421259500</v>
      </c>
      <c r="D183" s="42">
        <v>27958</v>
      </c>
      <c r="E183" s="42">
        <v>2961523275</v>
      </c>
      <c r="F183" s="42">
        <v>310695915</v>
      </c>
      <c r="G183" s="42">
        <v>6687</v>
      </c>
      <c r="H183" s="42">
        <v>2144</v>
      </c>
      <c r="I183" s="42">
        <v>394346644</v>
      </c>
      <c r="J183" s="42">
        <v>2514601</v>
      </c>
      <c r="K183" s="42">
        <v>61316006</v>
      </c>
      <c r="L183" s="42">
        <v>503998200</v>
      </c>
      <c r="M183" s="42">
        <v>8637500</v>
      </c>
      <c r="N183" s="42">
        <v>22634304</v>
      </c>
      <c r="O183" s="42">
        <v>57258988</v>
      </c>
      <c r="P183" s="42">
        <v>35866540</v>
      </c>
      <c r="Q183" s="42">
        <v>4358791973</v>
      </c>
      <c r="R183" s="42">
        <v>1082225</v>
      </c>
      <c r="S183" s="42">
        <v>308464</v>
      </c>
      <c r="T183" s="42">
        <v>512525077</v>
      </c>
      <c r="U183" s="42">
        <v>440414064</v>
      </c>
      <c r="V183" s="42">
        <v>76670022</v>
      </c>
      <c r="W183" s="42">
        <v>70795589</v>
      </c>
      <c r="X183" s="42">
        <v>105188</v>
      </c>
      <c r="Y183" s="42">
        <v>5057893</v>
      </c>
      <c r="Z183" s="42">
        <v>1602030</v>
      </c>
      <c r="AA183" s="42">
        <v>1108560552</v>
      </c>
      <c r="AB183" s="42">
        <v>3250231421</v>
      </c>
    </row>
    <row r="184" spans="1:28">
      <c r="A184" t="s">
        <v>222</v>
      </c>
      <c r="B184" s="44" t="s">
        <v>223</v>
      </c>
      <c r="C184" s="42">
        <v>1277989000</v>
      </c>
      <c r="D184" s="42">
        <v>5365</v>
      </c>
      <c r="E184" s="42">
        <v>402012748</v>
      </c>
      <c r="F184" s="42">
        <v>16374241</v>
      </c>
      <c r="G184" s="42">
        <v>553</v>
      </c>
      <c r="H184" s="42">
        <v>104</v>
      </c>
      <c r="I184" s="42">
        <v>27280305</v>
      </c>
      <c r="J184" s="42">
        <v>241529</v>
      </c>
      <c r="K184" s="42">
        <v>8515927</v>
      </c>
      <c r="L184" s="42">
        <v>69799900</v>
      </c>
      <c r="M184" s="42">
        <v>2294800</v>
      </c>
      <c r="N184" s="42">
        <v>3075156</v>
      </c>
      <c r="O184" s="42">
        <v>10359462</v>
      </c>
      <c r="P184" s="42">
        <v>8379670</v>
      </c>
      <c r="Q184" s="42">
        <v>548333738</v>
      </c>
      <c r="R184" s="42">
        <v>87648</v>
      </c>
      <c r="S184" s="42">
        <v>39325</v>
      </c>
      <c r="T184" s="42">
        <v>72074673</v>
      </c>
      <c r="U184" s="42">
        <v>66366578</v>
      </c>
      <c r="V184" s="42">
        <v>10867460</v>
      </c>
      <c r="W184" s="42">
        <v>6616946</v>
      </c>
      <c r="X184" s="42">
        <v>16922</v>
      </c>
      <c r="Y184" s="42">
        <v>913014</v>
      </c>
      <c r="Z184" s="42">
        <v>608782</v>
      </c>
      <c r="AA184" s="42">
        <v>157591348</v>
      </c>
      <c r="AB184" s="42">
        <v>390742390</v>
      </c>
    </row>
    <row r="185" spans="1:28">
      <c r="A185" t="s">
        <v>570</v>
      </c>
      <c r="B185" s="44" t="s">
        <v>571</v>
      </c>
      <c r="C185" s="42">
        <v>9136876600</v>
      </c>
      <c r="D185" s="42">
        <v>33448</v>
      </c>
      <c r="E185" s="42">
        <v>3068693884</v>
      </c>
      <c r="F185" s="42">
        <v>123422850</v>
      </c>
      <c r="G185" s="42">
        <v>4497</v>
      </c>
      <c r="H185" s="42">
        <v>794</v>
      </c>
      <c r="I185" s="42">
        <v>188177235</v>
      </c>
      <c r="J185" s="42">
        <v>2485001</v>
      </c>
      <c r="K185" s="42">
        <v>79119698</v>
      </c>
      <c r="L185" s="42">
        <v>498824400</v>
      </c>
      <c r="M185" s="42">
        <v>7230500</v>
      </c>
      <c r="N185" s="42">
        <v>22016631</v>
      </c>
      <c r="O185" s="42">
        <v>64245504</v>
      </c>
      <c r="P185" s="42">
        <v>26807897</v>
      </c>
      <c r="Q185" s="42">
        <v>4081023600</v>
      </c>
      <c r="R185" s="42">
        <v>1299213</v>
      </c>
      <c r="S185" s="42">
        <v>42000</v>
      </c>
      <c r="T185" s="42">
        <v>505964107</v>
      </c>
      <c r="U185" s="42">
        <v>496029637</v>
      </c>
      <c r="V185" s="42">
        <v>65599755</v>
      </c>
      <c r="W185" s="42">
        <v>46676771</v>
      </c>
      <c r="X185" s="42">
        <v>69312</v>
      </c>
      <c r="Y185" s="42">
        <v>7530067</v>
      </c>
      <c r="Z185" s="42">
        <v>3096164</v>
      </c>
      <c r="AA185" s="42">
        <v>1126307026</v>
      </c>
      <c r="AB185" s="42">
        <v>2954716574</v>
      </c>
    </row>
    <row r="186" spans="1:28">
      <c r="A186" t="s">
        <v>504</v>
      </c>
      <c r="B186" s="44" t="s">
        <v>505</v>
      </c>
      <c r="C186" s="42">
        <v>961721100</v>
      </c>
      <c r="D186" s="42">
        <v>4278</v>
      </c>
      <c r="E186" s="42">
        <v>331011296</v>
      </c>
      <c r="F186" s="42">
        <v>6730927</v>
      </c>
      <c r="G186" s="42">
        <v>311</v>
      </c>
      <c r="H186" s="42">
        <v>39</v>
      </c>
      <c r="I186" s="42">
        <v>16756931</v>
      </c>
      <c r="J186" s="42">
        <v>295300</v>
      </c>
      <c r="K186" s="42">
        <v>3478728</v>
      </c>
      <c r="L186" s="42">
        <v>50756800</v>
      </c>
      <c r="M186" s="42">
        <v>2503400</v>
      </c>
      <c r="N186" s="42">
        <v>2310997</v>
      </c>
      <c r="O186" s="42">
        <v>9563420</v>
      </c>
      <c r="P186" s="42">
        <v>7806971</v>
      </c>
      <c r="Q186" s="42">
        <v>431214770</v>
      </c>
      <c r="R186" s="42">
        <v>1475</v>
      </c>
      <c r="S186" s="42">
        <v>18755</v>
      </c>
      <c r="T186" s="42">
        <v>53251929</v>
      </c>
      <c r="U186" s="42">
        <v>55950481</v>
      </c>
      <c r="V186" s="42">
        <v>7519826</v>
      </c>
      <c r="W186" s="42">
        <v>4059640</v>
      </c>
      <c r="X186" s="42">
        <v>38763</v>
      </c>
      <c r="Y186" s="42">
        <v>692770</v>
      </c>
      <c r="Z186" s="42">
        <v>331313</v>
      </c>
      <c r="AA186" s="42">
        <v>121864952</v>
      </c>
      <c r="AB186" s="42">
        <v>309349818</v>
      </c>
    </row>
    <row r="187" spans="1:28">
      <c r="A187" t="s">
        <v>526</v>
      </c>
      <c r="B187" s="44" t="s">
        <v>527</v>
      </c>
      <c r="C187" s="42">
        <v>1289019600</v>
      </c>
      <c r="D187" s="42">
        <v>5354</v>
      </c>
      <c r="E187" s="42">
        <v>443961658</v>
      </c>
      <c r="F187" s="42">
        <v>9746648</v>
      </c>
      <c r="G187" s="42">
        <v>387</v>
      </c>
      <c r="H187" s="42">
        <v>71</v>
      </c>
      <c r="I187" s="42">
        <v>30619153</v>
      </c>
      <c r="J187" s="42">
        <v>409440</v>
      </c>
      <c r="K187" s="42">
        <v>8486127</v>
      </c>
      <c r="L187" s="42">
        <v>70129300</v>
      </c>
      <c r="M187" s="42">
        <v>2631300</v>
      </c>
      <c r="N187" s="42">
        <v>3110555</v>
      </c>
      <c r="O187" s="42">
        <v>11390019</v>
      </c>
      <c r="P187" s="42">
        <v>9533117</v>
      </c>
      <c r="Q187" s="42">
        <v>590017317</v>
      </c>
      <c r="R187" s="42">
        <v>72416</v>
      </c>
      <c r="S187" s="42">
        <v>0</v>
      </c>
      <c r="T187" s="42">
        <v>72744984</v>
      </c>
      <c r="U187" s="42">
        <v>75842065</v>
      </c>
      <c r="V187" s="42">
        <v>8337136</v>
      </c>
      <c r="W187" s="42">
        <v>6610452</v>
      </c>
      <c r="X187" s="42">
        <v>7730</v>
      </c>
      <c r="Y187" s="42">
        <v>989575</v>
      </c>
      <c r="Z187" s="42">
        <v>464247</v>
      </c>
      <c r="AA187" s="42">
        <v>165068605</v>
      </c>
      <c r="AB187" s="42">
        <v>424948712</v>
      </c>
    </row>
    <row r="188" spans="1:28">
      <c r="A188" t="s">
        <v>182</v>
      </c>
      <c r="B188" s="44" t="s">
        <v>183</v>
      </c>
      <c r="C188" s="42">
        <v>5496426100</v>
      </c>
      <c r="D188" s="42">
        <v>22253</v>
      </c>
      <c r="E188" s="42">
        <v>1843598472</v>
      </c>
      <c r="F188" s="42">
        <v>69593628</v>
      </c>
      <c r="G188" s="42">
        <v>2327</v>
      </c>
      <c r="H188" s="42">
        <v>446</v>
      </c>
      <c r="I188" s="42">
        <v>124596176</v>
      </c>
      <c r="J188" s="42">
        <v>1381079</v>
      </c>
      <c r="K188" s="42">
        <v>53109749</v>
      </c>
      <c r="L188" s="42">
        <v>296412700</v>
      </c>
      <c r="M188" s="42">
        <v>7710200</v>
      </c>
      <c r="N188" s="42">
        <v>13251063</v>
      </c>
      <c r="O188" s="42">
        <v>42575688</v>
      </c>
      <c r="P188" s="42">
        <v>28667933</v>
      </c>
      <c r="Q188" s="42">
        <v>2480896688</v>
      </c>
      <c r="R188" s="42">
        <v>1321734</v>
      </c>
      <c r="S188" s="42">
        <v>154233</v>
      </c>
      <c r="T188" s="42">
        <v>304037805</v>
      </c>
      <c r="U188" s="42">
        <v>300150731</v>
      </c>
      <c r="V188" s="42">
        <v>49404264</v>
      </c>
      <c r="W188" s="42">
        <v>31948379</v>
      </c>
      <c r="X188" s="42">
        <v>189426</v>
      </c>
      <c r="Y188" s="42">
        <v>4012090</v>
      </c>
      <c r="Z188" s="42">
        <v>1633734</v>
      </c>
      <c r="AA188" s="42">
        <v>692852396</v>
      </c>
      <c r="AB188" s="42">
        <v>1788044292</v>
      </c>
    </row>
    <row r="189" spans="1:28">
      <c r="A189" t="s">
        <v>448</v>
      </c>
      <c r="B189" s="44" t="s">
        <v>449</v>
      </c>
      <c r="C189" s="42">
        <v>2103334000</v>
      </c>
      <c r="D189" s="42">
        <v>8935</v>
      </c>
      <c r="E189" s="42">
        <v>703509298</v>
      </c>
      <c r="F189" s="42">
        <v>21012954</v>
      </c>
      <c r="G189" s="42">
        <v>727</v>
      </c>
      <c r="H189" s="42">
        <v>128</v>
      </c>
      <c r="I189" s="42">
        <v>60660484</v>
      </c>
      <c r="J189" s="42">
        <v>797518</v>
      </c>
      <c r="K189" s="42">
        <v>23568415</v>
      </c>
      <c r="L189" s="42">
        <v>106946200</v>
      </c>
      <c r="M189" s="42">
        <v>3622600</v>
      </c>
      <c r="N189" s="42">
        <v>5048208</v>
      </c>
      <c r="O189" s="42">
        <v>20928593</v>
      </c>
      <c r="P189" s="42">
        <v>13002223</v>
      </c>
      <c r="Q189" s="42">
        <v>959096493</v>
      </c>
      <c r="R189" s="42">
        <v>984858</v>
      </c>
      <c r="S189" s="42">
        <v>28698</v>
      </c>
      <c r="T189" s="42">
        <v>110540498</v>
      </c>
      <c r="U189" s="42">
        <v>113894366</v>
      </c>
      <c r="V189" s="42">
        <v>16405331</v>
      </c>
      <c r="W189" s="42">
        <v>15714125</v>
      </c>
      <c r="X189" s="42">
        <v>47872</v>
      </c>
      <c r="Y189" s="42">
        <v>1203773</v>
      </c>
      <c r="Z189" s="42">
        <v>566240</v>
      </c>
      <c r="AA189" s="42">
        <v>259385761</v>
      </c>
      <c r="AB189" s="42">
        <v>699710732</v>
      </c>
    </row>
    <row r="190" spans="1:28">
      <c r="A190" t="s">
        <v>433</v>
      </c>
      <c r="B190" s="44" t="s">
        <v>434</v>
      </c>
      <c r="C190" s="42">
        <v>4420813000</v>
      </c>
      <c r="D190" s="42">
        <v>17502</v>
      </c>
      <c r="E190" s="42">
        <v>1467161631</v>
      </c>
      <c r="F190" s="42">
        <v>52973918</v>
      </c>
      <c r="G190" s="42">
        <v>1838</v>
      </c>
      <c r="H190" s="42">
        <v>342</v>
      </c>
      <c r="I190" s="42">
        <v>111700044</v>
      </c>
      <c r="J190" s="42">
        <v>784533</v>
      </c>
      <c r="K190" s="42">
        <v>40114692</v>
      </c>
      <c r="L190" s="42">
        <v>239957100</v>
      </c>
      <c r="M190" s="42">
        <v>9172900</v>
      </c>
      <c r="N190" s="42">
        <v>10662150</v>
      </c>
      <c r="O190" s="42">
        <v>35974054</v>
      </c>
      <c r="P190" s="42">
        <v>32674443</v>
      </c>
      <c r="Q190" s="42">
        <v>2001175465</v>
      </c>
      <c r="R190" s="42">
        <v>1233303</v>
      </c>
      <c r="S190" s="42">
        <v>86271</v>
      </c>
      <c r="T190" s="42">
        <v>249082084</v>
      </c>
      <c r="U190" s="42">
        <v>247171421</v>
      </c>
      <c r="V190" s="42">
        <v>37072814</v>
      </c>
      <c r="W190" s="42">
        <v>25347097</v>
      </c>
      <c r="X190" s="42">
        <v>380861</v>
      </c>
      <c r="Y190" s="42">
        <v>2922495</v>
      </c>
      <c r="Z190" s="42">
        <v>1326932</v>
      </c>
      <c r="AA190" s="42">
        <v>564623278</v>
      </c>
      <c r="AB190" s="42">
        <v>1436552187</v>
      </c>
    </row>
    <row r="191" spans="1:28">
      <c r="A191" t="s">
        <v>16</v>
      </c>
      <c r="B191" s="44" t="s">
        <v>17</v>
      </c>
      <c r="C191" s="42">
        <v>4031594500</v>
      </c>
      <c r="D191" s="42">
        <v>11904</v>
      </c>
      <c r="E191" s="42">
        <v>1279878024</v>
      </c>
      <c r="F191" s="42">
        <v>135249460</v>
      </c>
      <c r="G191" s="42">
        <v>2906</v>
      </c>
      <c r="H191" s="42">
        <v>887</v>
      </c>
      <c r="I191" s="42">
        <v>114684449</v>
      </c>
      <c r="J191" s="42">
        <v>1350021</v>
      </c>
      <c r="K191" s="42">
        <v>27167182</v>
      </c>
      <c r="L191" s="42">
        <v>211148600</v>
      </c>
      <c r="M191" s="42">
        <v>4921600</v>
      </c>
      <c r="N191" s="42">
        <v>9700731</v>
      </c>
      <c r="O191" s="42">
        <v>20359255</v>
      </c>
      <c r="P191" s="42">
        <v>20476421</v>
      </c>
      <c r="Q191" s="42">
        <v>1824935743</v>
      </c>
      <c r="R191" s="42">
        <v>476216</v>
      </c>
      <c r="S191" s="42">
        <v>62479</v>
      </c>
      <c r="T191" s="42">
        <v>216029722</v>
      </c>
      <c r="U191" s="42">
        <v>187124512</v>
      </c>
      <c r="V191" s="42">
        <v>40188883</v>
      </c>
      <c r="W191" s="42">
        <v>25429519</v>
      </c>
      <c r="X191" s="42">
        <v>32910</v>
      </c>
      <c r="Y191" s="42">
        <v>1889457</v>
      </c>
      <c r="Z191" s="42">
        <v>379726</v>
      </c>
      <c r="AA191" s="42">
        <v>471613424</v>
      </c>
      <c r="AB191" s="42">
        <v>1353322319</v>
      </c>
    </row>
    <row r="192" spans="1:28">
      <c r="A192" t="s">
        <v>482</v>
      </c>
      <c r="B192" s="44" t="s">
        <v>483</v>
      </c>
      <c r="C192" s="42">
        <v>7965169700</v>
      </c>
      <c r="D192" s="42">
        <v>29796</v>
      </c>
      <c r="E192" s="42">
        <v>2637921327</v>
      </c>
      <c r="F192" s="42">
        <v>129718933</v>
      </c>
      <c r="G192" s="42">
        <v>3969</v>
      </c>
      <c r="H192" s="42">
        <v>830</v>
      </c>
      <c r="I192" s="42">
        <v>178844534</v>
      </c>
      <c r="J192" s="42">
        <v>1098332</v>
      </c>
      <c r="K192" s="42">
        <v>61784490</v>
      </c>
      <c r="L192" s="42">
        <v>429998600</v>
      </c>
      <c r="M192" s="42">
        <v>7848600</v>
      </c>
      <c r="N192" s="42">
        <v>19181805</v>
      </c>
      <c r="O192" s="42">
        <v>63274178</v>
      </c>
      <c r="P192" s="42">
        <v>28888639</v>
      </c>
      <c r="Q192" s="42">
        <v>3558559438</v>
      </c>
      <c r="R192" s="42">
        <v>1092755</v>
      </c>
      <c r="S192" s="42">
        <v>87700</v>
      </c>
      <c r="T192" s="42">
        <v>437750734</v>
      </c>
      <c r="U192" s="42">
        <v>415302871</v>
      </c>
      <c r="V192" s="42">
        <v>63451450</v>
      </c>
      <c r="W192" s="42">
        <v>44791705</v>
      </c>
      <c r="X192" s="42">
        <v>77889</v>
      </c>
      <c r="Y192" s="42">
        <v>5474127</v>
      </c>
      <c r="Z192" s="42">
        <v>1908770</v>
      </c>
      <c r="AA192" s="42">
        <v>969938001</v>
      </c>
      <c r="AB192" s="42">
        <v>2588621437</v>
      </c>
    </row>
    <row r="193" spans="1:28">
      <c r="A193" t="s">
        <v>48</v>
      </c>
      <c r="B193" s="44" t="s">
        <v>49</v>
      </c>
      <c r="C193" s="42">
        <v>10295762500</v>
      </c>
      <c r="D193" s="42">
        <v>34345</v>
      </c>
      <c r="E193" s="42">
        <v>3302149695</v>
      </c>
      <c r="F193" s="42">
        <v>265585959</v>
      </c>
      <c r="G193" s="42">
        <v>5803</v>
      </c>
      <c r="H193" s="42">
        <v>1720</v>
      </c>
      <c r="I193" s="42">
        <v>318482058</v>
      </c>
      <c r="J193" s="42">
        <v>2653318</v>
      </c>
      <c r="K193" s="42">
        <v>52247211</v>
      </c>
      <c r="L193" s="42">
        <v>579973300</v>
      </c>
      <c r="M193" s="42">
        <v>13556200</v>
      </c>
      <c r="N193" s="42">
        <v>24598226</v>
      </c>
      <c r="O193" s="42">
        <v>54117474</v>
      </c>
      <c r="P193" s="42">
        <v>55528551</v>
      </c>
      <c r="Q193" s="42">
        <v>4668891992</v>
      </c>
      <c r="R193" s="42">
        <v>1090470</v>
      </c>
      <c r="S193" s="42">
        <v>91553</v>
      </c>
      <c r="T193" s="42">
        <v>593367996</v>
      </c>
      <c r="U193" s="42">
        <v>540320135</v>
      </c>
      <c r="V193" s="42">
        <v>106074591</v>
      </c>
      <c r="W193" s="42">
        <v>54598655</v>
      </c>
      <c r="X193" s="42">
        <v>262809</v>
      </c>
      <c r="Y193" s="42">
        <v>4949371</v>
      </c>
      <c r="Z193" s="42">
        <v>1863821</v>
      </c>
      <c r="AA193" s="42">
        <v>1302619401</v>
      </c>
      <c r="AB193" s="42">
        <v>3366272591</v>
      </c>
    </row>
    <row r="194" spans="1:28">
      <c r="A194" t="s">
        <v>248</v>
      </c>
      <c r="B194" s="44" t="s">
        <v>249</v>
      </c>
      <c r="C194" s="42">
        <v>3746247400</v>
      </c>
      <c r="D194" s="42">
        <v>15701</v>
      </c>
      <c r="E194" s="42">
        <v>1167998598</v>
      </c>
      <c r="F194" s="42">
        <v>55989549</v>
      </c>
      <c r="G194" s="42">
        <v>1494</v>
      </c>
      <c r="H194" s="42">
        <v>376</v>
      </c>
      <c r="I194" s="42">
        <v>188638524</v>
      </c>
      <c r="J194" s="42">
        <v>2386833</v>
      </c>
      <c r="K194" s="42">
        <v>46494707</v>
      </c>
      <c r="L194" s="42">
        <v>170367000</v>
      </c>
      <c r="M194" s="42">
        <v>11314400</v>
      </c>
      <c r="N194" s="42">
        <v>9005703</v>
      </c>
      <c r="O194" s="42">
        <v>33236491</v>
      </c>
      <c r="P194" s="42">
        <v>42191001</v>
      </c>
      <c r="Q194" s="42">
        <v>1727622806</v>
      </c>
      <c r="R194" s="42">
        <v>2449548</v>
      </c>
      <c r="S194" s="42">
        <v>149791</v>
      </c>
      <c r="T194" s="42">
        <v>181602826</v>
      </c>
      <c r="U194" s="42">
        <v>175613806</v>
      </c>
      <c r="V194" s="42">
        <v>31792400</v>
      </c>
      <c r="W194" s="42">
        <v>35094294</v>
      </c>
      <c r="X194" s="42">
        <v>323618</v>
      </c>
      <c r="Y194" s="42">
        <v>1913162</v>
      </c>
      <c r="Z194" s="42">
        <v>1235402</v>
      </c>
      <c r="AA194" s="42">
        <v>430174847</v>
      </c>
      <c r="AB194" s="42">
        <v>1297447959</v>
      </c>
    </row>
    <row r="195" spans="1:28">
      <c r="A195" t="s">
        <v>210</v>
      </c>
      <c r="B195" s="44" t="s">
        <v>211</v>
      </c>
      <c r="C195" s="42">
        <v>3710809800</v>
      </c>
      <c r="D195" s="42">
        <v>14512</v>
      </c>
      <c r="E195" s="42">
        <v>1171997622</v>
      </c>
      <c r="F195" s="42">
        <v>48901809</v>
      </c>
      <c r="G195" s="42">
        <v>1658</v>
      </c>
      <c r="H195" s="42">
        <v>310</v>
      </c>
      <c r="I195" s="42">
        <v>104083527</v>
      </c>
      <c r="J195" s="42">
        <v>1738338</v>
      </c>
      <c r="K195" s="42">
        <v>41122836</v>
      </c>
      <c r="L195" s="42">
        <v>201073200</v>
      </c>
      <c r="M195" s="42">
        <v>12802800</v>
      </c>
      <c r="N195" s="42">
        <v>8941017</v>
      </c>
      <c r="O195" s="42">
        <v>28976058</v>
      </c>
      <c r="P195" s="42">
        <v>46574615</v>
      </c>
      <c r="Q195" s="42">
        <v>1666211822</v>
      </c>
      <c r="R195" s="42">
        <v>1130681</v>
      </c>
      <c r="S195" s="42">
        <v>53726</v>
      </c>
      <c r="T195" s="42">
        <v>213842828</v>
      </c>
      <c r="U195" s="42">
        <v>199214546</v>
      </c>
      <c r="V195" s="42">
        <v>40358079</v>
      </c>
      <c r="W195" s="42">
        <v>23203471</v>
      </c>
      <c r="X195" s="42">
        <v>320442</v>
      </c>
      <c r="Y195" s="42">
        <v>2328488</v>
      </c>
      <c r="Z195" s="42">
        <v>1074565</v>
      </c>
      <c r="AA195" s="42">
        <v>481526826</v>
      </c>
      <c r="AB195" s="42">
        <v>1184684996</v>
      </c>
    </row>
    <row r="196" spans="1:28">
      <c r="A196" t="s">
        <v>354</v>
      </c>
      <c r="B196" s="44" t="s">
        <v>355</v>
      </c>
      <c r="C196" s="42">
        <v>3849962700</v>
      </c>
      <c r="D196" s="42">
        <v>14826</v>
      </c>
      <c r="E196" s="42">
        <v>1254200381</v>
      </c>
      <c r="F196" s="42">
        <v>51810618</v>
      </c>
      <c r="G196" s="42">
        <v>1613</v>
      </c>
      <c r="H196" s="42">
        <v>322</v>
      </c>
      <c r="I196" s="42">
        <v>116961293</v>
      </c>
      <c r="J196" s="42">
        <v>1611398</v>
      </c>
      <c r="K196" s="42">
        <v>30899643</v>
      </c>
      <c r="L196" s="42">
        <v>215010900</v>
      </c>
      <c r="M196" s="42">
        <v>5306700</v>
      </c>
      <c r="N196" s="42">
        <v>9212012</v>
      </c>
      <c r="O196" s="42">
        <v>32634252</v>
      </c>
      <c r="P196" s="42">
        <v>22430618</v>
      </c>
      <c r="Q196" s="42">
        <v>1740077815</v>
      </c>
      <c r="R196" s="42">
        <v>811454</v>
      </c>
      <c r="S196" s="42">
        <v>57138</v>
      </c>
      <c r="T196" s="42">
        <v>220265131</v>
      </c>
      <c r="U196" s="42">
        <v>213088350</v>
      </c>
      <c r="V196" s="42">
        <v>28154395</v>
      </c>
      <c r="W196" s="42">
        <v>23158493</v>
      </c>
      <c r="X196" s="42">
        <v>93179</v>
      </c>
      <c r="Y196" s="42">
        <v>2749879</v>
      </c>
      <c r="Z196" s="42">
        <v>1211857</v>
      </c>
      <c r="AA196" s="42">
        <v>489589876</v>
      </c>
      <c r="AB196" s="42">
        <v>1250487939</v>
      </c>
    </row>
    <row r="197" spans="1:28">
      <c r="A197" t="s">
        <v>548</v>
      </c>
      <c r="B197" s="44" t="s">
        <v>549</v>
      </c>
      <c r="C197" s="42">
        <v>15321194800</v>
      </c>
      <c r="D197" s="42">
        <v>57075</v>
      </c>
      <c r="E197" s="42">
        <v>5200944002</v>
      </c>
      <c r="F197" s="42">
        <v>198944094</v>
      </c>
      <c r="G197" s="42">
        <v>7134</v>
      </c>
      <c r="H197" s="42">
        <v>1254</v>
      </c>
      <c r="I197" s="42">
        <v>472279347</v>
      </c>
      <c r="J197" s="42">
        <v>3195002</v>
      </c>
      <c r="K197" s="42">
        <v>112202758</v>
      </c>
      <c r="L197" s="42">
        <v>846610000</v>
      </c>
      <c r="M197" s="42">
        <v>9365400</v>
      </c>
      <c r="N197" s="42">
        <v>36935209</v>
      </c>
      <c r="O197" s="42">
        <v>121257026</v>
      </c>
      <c r="P197" s="42">
        <v>36525889</v>
      </c>
      <c r="Q197" s="42">
        <v>7038258727</v>
      </c>
      <c r="R197" s="42">
        <v>1631801</v>
      </c>
      <c r="S197" s="42">
        <v>37908</v>
      </c>
      <c r="T197" s="42">
        <v>855846145</v>
      </c>
      <c r="U197" s="42">
        <v>854335316</v>
      </c>
      <c r="V197" s="42">
        <v>91685549</v>
      </c>
      <c r="W197" s="42">
        <v>87883040</v>
      </c>
      <c r="X197" s="42">
        <v>57888</v>
      </c>
      <c r="Y197" s="42">
        <v>12123032</v>
      </c>
      <c r="Z197" s="42">
        <v>4750138</v>
      </c>
      <c r="AA197" s="42">
        <v>1908350817</v>
      </c>
      <c r="AB197" s="42">
        <v>5129907910</v>
      </c>
    </row>
    <row r="198" spans="1:28">
      <c r="A198" t="s">
        <v>420</v>
      </c>
      <c r="B198" s="44" t="s">
        <v>421</v>
      </c>
      <c r="C198" s="42">
        <v>852631200</v>
      </c>
      <c r="D198" s="42">
        <v>3500</v>
      </c>
      <c r="E198" s="42">
        <v>284679333</v>
      </c>
      <c r="F198" s="42">
        <v>8470997</v>
      </c>
      <c r="G198" s="42">
        <v>323</v>
      </c>
      <c r="H198" s="42">
        <v>55</v>
      </c>
      <c r="I198" s="42">
        <v>29178323</v>
      </c>
      <c r="J198" s="42">
        <v>141613</v>
      </c>
      <c r="K198" s="42">
        <v>5958482</v>
      </c>
      <c r="L198" s="42">
        <v>43602300</v>
      </c>
      <c r="M198" s="42">
        <v>1596600</v>
      </c>
      <c r="N198" s="42">
        <v>2049285</v>
      </c>
      <c r="O198" s="42">
        <v>7157372</v>
      </c>
      <c r="P198" s="42">
        <v>5263757</v>
      </c>
      <c r="Q198" s="42">
        <v>388098062</v>
      </c>
      <c r="R198" s="42">
        <v>63637</v>
      </c>
      <c r="S198" s="42">
        <v>23000</v>
      </c>
      <c r="T198" s="42">
        <v>45185970</v>
      </c>
      <c r="U198" s="42">
        <v>45568927</v>
      </c>
      <c r="V198" s="42">
        <v>6710436</v>
      </c>
      <c r="W198" s="42">
        <v>4278178</v>
      </c>
      <c r="X198" s="42">
        <v>39441</v>
      </c>
      <c r="Y198" s="42">
        <v>606097</v>
      </c>
      <c r="Z198" s="42">
        <v>304246</v>
      </c>
      <c r="AA198" s="42">
        <v>102779932</v>
      </c>
      <c r="AB198" s="42">
        <v>285318130</v>
      </c>
    </row>
    <row r="199" spans="1:28">
      <c r="A199" t="s">
        <v>208</v>
      </c>
      <c r="B199" s="44" t="s">
        <v>209</v>
      </c>
      <c r="C199" s="42">
        <v>3115060300</v>
      </c>
      <c r="D199" s="42">
        <v>11594</v>
      </c>
      <c r="E199" s="42">
        <v>968824362</v>
      </c>
      <c r="F199" s="42">
        <v>50300044</v>
      </c>
      <c r="G199" s="42">
        <v>1434</v>
      </c>
      <c r="H199" s="42">
        <v>333</v>
      </c>
      <c r="I199" s="42">
        <v>85683528</v>
      </c>
      <c r="J199" s="42">
        <v>1176358</v>
      </c>
      <c r="K199" s="42">
        <v>33376601</v>
      </c>
      <c r="L199" s="42">
        <v>171821700</v>
      </c>
      <c r="M199" s="42">
        <v>7395400</v>
      </c>
      <c r="N199" s="42">
        <v>7506840</v>
      </c>
      <c r="O199" s="42">
        <v>26053845</v>
      </c>
      <c r="P199" s="42">
        <v>27250541</v>
      </c>
      <c r="Q199" s="42">
        <v>1379389219</v>
      </c>
      <c r="R199" s="42">
        <v>1168815</v>
      </c>
      <c r="S199" s="42">
        <v>66150</v>
      </c>
      <c r="T199" s="42">
        <v>179171949</v>
      </c>
      <c r="U199" s="42">
        <v>162999168</v>
      </c>
      <c r="V199" s="42">
        <v>33415218</v>
      </c>
      <c r="W199" s="42">
        <v>20489821</v>
      </c>
      <c r="X199" s="42">
        <v>275701</v>
      </c>
      <c r="Y199" s="42">
        <v>2080885</v>
      </c>
      <c r="Z199" s="42">
        <v>754535</v>
      </c>
      <c r="AA199" s="42">
        <v>400422242</v>
      </c>
      <c r="AB199" s="42">
        <v>978966977</v>
      </c>
    </row>
    <row r="200" spans="1:28">
      <c r="A200" t="s">
        <v>356</v>
      </c>
      <c r="B200" s="44" t="s">
        <v>357</v>
      </c>
      <c r="C200" s="42">
        <v>12262529700</v>
      </c>
      <c r="D200" s="42">
        <v>42648</v>
      </c>
      <c r="E200" s="42">
        <v>3965068596</v>
      </c>
      <c r="F200" s="42">
        <v>213332627</v>
      </c>
      <c r="G200" s="42">
        <v>6778</v>
      </c>
      <c r="H200" s="42">
        <v>1330</v>
      </c>
      <c r="I200" s="42">
        <v>287406505</v>
      </c>
      <c r="J200" s="42">
        <v>2340389</v>
      </c>
      <c r="K200" s="42">
        <v>82701072</v>
      </c>
      <c r="L200" s="42">
        <v>697983300</v>
      </c>
      <c r="M200" s="42">
        <v>13005100</v>
      </c>
      <c r="N200" s="42">
        <v>29523775</v>
      </c>
      <c r="O200" s="42">
        <v>89460232</v>
      </c>
      <c r="P200" s="42">
        <v>55427617</v>
      </c>
      <c r="Q200" s="42">
        <v>5436249213</v>
      </c>
      <c r="R200" s="42">
        <v>1982385</v>
      </c>
      <c r="S200" s="42">
        <v>102279</v>
      </c>
      <c r="T200" s="42">
        <v>710829392</v>
      </c>
      <c r="U200" s="42">
        <v>660553616</v>
      </c>
      <c r="V200" s="42">
        <v>89446493</v>
      </c>
      <c r="W200" s="42">
        <v>63774577</v>
      </c>
      <c r="X200" s="42">
        <v>247437</v>
      </c>
      <c r="Y200" s="42">
        <v>8444905</v>
      </c>
      <c r="Z200" s="42">
        <v>2851689</v>
      </c>
      <c r="AA200" s="42">
        <v>1538232773</v>
      </c>
      <c r="AB200" s="42">
        <v>3898016440</v>
      </c>
    </row>
    <row r="201" spans="1:28">
      <c r="A201" t="s">
        <v>454</v>
      </c>
      <c r="B201" s="44" t="s">
        <v>455</v>
      </c>
      <c r="C201" s="42">
        <v>2253471400</v>
      </c>
      <c r="D201" s="42">
        <v>8569</v>
      </c>
      <c r="E201" s="42">
        <v>768071557</v>
      </c>
      <c r="F201" s="42">
        <v>26644934</v>
      </c>
      <c r="G201" s="42">
        <v>1045</v>
      </c>
      <c r="H201" s="42">
        <v>166</v>
      </c>
      <c r="I201" s="42">
        <v>45587866</v>
      </c>
      <c r="J201" s="42">
        <v>411139</v>
      </c>
      <c r="K201" s="42">
        <v>19089915</v>
      </c>
      <c r="L201" s="42">
        <v>119105300</v>
      </c>
      <c r="M201" s="42">
        <v>2461200</v>
      </c>
      <c r="N201" s="42">
        <v>5439617</v>
      </c>
      <c r="O201" s="42">
        <v>19699176</v>
      </c>
      <c r="P201" s="42">
        <v>9566612</v>
      </c>
      <c r="Q201" s="42">
        <v>1016077316</v>
      </c>
      <c r="R201" s="42">
        <v>317651</v>
      </c>
      <c r="S201" s="42">
        <v>45392</v>
      </c>
      <c r="T201" s="42">
        <v>121552437</v>
      </c>
      <c r="U201" s="42">
        <v>122252429</v>
      </c>
      <c r="V201" s="42">
        <v>19247045</v>
      </c>
      <c r="W201" s="42">
        <v>13489104</v>
      </c>
      <c r="X201" s="42">
        <v>51560</v>
      </c>
      <c r="Y201" s="42">
        <v>1686065</v>
      </c>
      <c r="Z201" s="42">
        <v>668304</v>
      </c>
      <c r="AA201" s="42">
        <v>279309987</v>
      </c>
      <c r="AB201" s="42">
        <v>736767329</v>
      </c>
    </row>
    <row r="202" spans="1:28">
      <c r="A202" t="s">
        <v>500</v>
      </c>
      <c r="B202" s="44" t="s">
        <v>501</v>
      </c>
      <c r="C202" s="42">
        <v>3621134300</v>
      </c>
      <c r="D202" s="42">
        <v>15439</v>
      </c>
      <c r="E202" s="42">
        <v>1255640909</v>
      </c>
      <c r="F202" s="42">
        <v>32915285</v>
      </c>
      <c r="G202" s="42">
        <v>1323</v>
      </c>
      <c r="H202" s="42">
        <v>202</v>
      </c>
      <c r="I202" s="42">
        <v>74846808</v>
      </c>
      <c r="J202" s="42">
        <v>582873</v>
      </c>
      <c r="K202" s="42">
        <v>14687955</v>
      </c>
      <c r="L202" s="42">
        <v>192425000</v>
      </c>
      <c r="M202" s="42">
        <v>6464200</v>
      </c>
      <c r="N202" s="42">
        <v>8716432</v>
      </c>
      <c r="O202" s="42">
        <v>36354136</v>
      </c>
      <c r="P202" s="42">
        <v>20419930</v>
      </c>
      <c r="Q202" s="42">
        <v>1643053528</v>
      </c>
      <c r="R202" s="42">
        <v>16411</v>
      </c>
      <c r="S202" s="42">
        <v>25726</v>
      </c>
      <c r="T202" s="42">
        <v>198832969</v>
      </c>
      <c r="U202" s="42">
        <v>206447163</v>
      </c>
      <c r="V202" s="42">
        <v>23800724</v>
      </c>
      <c r="W202" s="42">
        <v>14997727</v>
      </c>
      <c r="X202" s="42">
        <v>127975</v>
      </c>
      <c r="Y202" s="42">
        <v>2614710</v>
      </c>
      <c r="Z202" s="42">
        <v>1253538</v>
      </c>
      <c r="AA202" s="42">
        <v>448116943</v>
      </c>
      <c r="AB202" s="42">
        <v>1194936585</v>
      </c>
    </row>
    <row r="203" spans="1:28">
      <c r="A203" t="s">
        <v>30</v>
      </c>
      <c r="B203" s="44" t="s">
        <v>31</v>
      </c>
      <c r="C203" s="42">
        <v>20344686300</v>
      </c>
      <c r="D203" s="42">
        <v>51489</v>
      </c>
      <c r="E203" s="42">
        <v>6143232010</v>
      </c>
      <c r="F203" s="42">
        <v>1154603144</v>
      </c>
      <c r="G203" s="42">
        <v>16132</v>
      </c>
      <c r="H203" s="42">
        <v>7077</v>
      </c>
      <c r="I203" s="42">
        <v>924859851</v>
      </c>
      <c r="J203" s="42">
        <v>5621682</v>
      </c>
      <c r="K203" s="42">
        <v>114318754</v>
      </c>
      <c r="L203" s="42">
        <v>957997300</v>
      </c>
      <c r="M203" s="42">
        <v>18780700</v>
      </c>
      <c r="N203" s="42">
        <v>48859593</v>
      </c>
      <c r="O203" s="42">
        <v>90115671</v>
      </c>
      <c r="P203" s="42">
        <v>78063980</v>
      </c>
      <c r="Q203" s="42">
        <v>9536452685</v>
      </c>
      <c r="R203" s="42">
        <v>1257830</v>
      </c>
      <c r="S203" s="42">
        <v>99194</v>
      </c>
      <c r="T203" s="42">
        <v>976575180</v>
      </c>
      <c r="U203" s="42">
        <v>753930816</v>
      </c>
      <c r="V203" s="42">
        <v>163255394</v>
      </c>
      <c r="W203" s="42">
        <v>183924870</v>
      </c>
      <c r="X203" s="42">
        <v>222871</v>
      </c>
      <c r="Y203" s="42">
        <v>7390196</v>
      </c>
      <c r="Z203" s="42">
        <v>2186276</v>
      </c>
      <c r="AA203" s="42">
        <v>2088842627</v>
      </c>
      <c r="AB203" s="42">
        <v>7447610058</v>
      </c>
    </row>
    <row r="204" spans="1:28">
      <c r="A204" t="s">
        <v>40</v>
      </c>
      <c r="B204" s="44" t="s">
        <v>41</v>
      </c>
      <c r="C204" s="42">
        <v>22698537000</v>
      </c>
      <c r="D204" s="42">
        <v>62365</v>
      </c>
      <c r="E204" s="42">
        <v>6626518419</v>
      </c>
      <c r="F204" s="42">
        <v>860079712</v>
      </c>
      <c r="G204" s="42">
        <v>18220</v>
      </c>
      <c r="H204" s="42">
        <v>5858</v>
      </c>
      <c r="I204" s="42">
        <v>786916862</v>
      </c>
      <c r="J204" s="42">
        <v>3597840</v>
      </c>
      <c r="K204" s="42">
        <v>39286741</v>
      </c>
      <c r="L204" s="42">
        <v>1198786400</v>
      </c>
      <c r="M204" s="42">
        <v>22582600</v>
      </c>
      <c r="N204" s="42">
        <v>53981227</v>
      </c>
      <c r="O204" s="42">
        <v>72936829</v>
      </c>
      <c r="P204" s="42">
        <v>90421575</v>
      </c>
      <c r="Q204" s="42">
        <v>9755108205</v>
      </c>
      <c r="R204" s="42">
        <v>29091</v>
      </c>
      <c r="S204" s="42">
        <v>340983</v>
      </c>
      <c r="T204" s="42">
        <v>1221126460</v>
      </c>
      <c r="U204" s="42">
        <v>960063437</v>
      </c>
      <c r="V204" s="42">
        <v>188994570</v>
      </c>
      <c r="W204" s="42">
        <v>113091450</v>
      </c>
      <c r="X204" s="42">
        <v>62575</v>
      </c>
      <c r="Y204" s="42">
        <v>9062644</v>
      </c>
      <c r="Z204" s="42">
        <v>2251258</v>
      </c>
      <c r="AA204" s="42">
        <v>2495022468</v>
      </c>
      <c r="AB204" s="42">
        <v>7260085737</v>
      </c>
    </row>
    <row r="205" spans="1:28">
      <c r="A205" t="s">
        <v>534</v>
      </c>
      <c r="B205" s="44" t="s">
        <v>535</v>
      </c>
      <c r="C205" s="42">
        <v>463573000</v>
      </c>
      <c r="D205" s="42">
        <v>2000</v>
      </c>
      <c r="E205" s="42">
        <v>159699531</v>
      </c>
      <c r="F205" s="42">
        <v>3015302</v>
      </c>
      <c r="G205" s="42">
        <v>138</v>
      </c>
      <c r="H205" s="42">
        <v>22</v>
      </c>
      <c r="I205" s="42">
        <v>8213971</v>
      </c>
      <c r="J205" s="42">
        <v>102086</v>
      </c>
      <c r="K205" s="42">
        <v>1869959</v>
      </c>
      <c r="L205" s="42">
        <v>25411000</v>
      </c>
      <c r="M205" s="42">
        <v>916700</v>
      </c>
      <c r="N205" s="42">
        <v>1116532</v>
      </c>
      <c r="O205" s="42">
        <v>4213274</v>
      </c>
      <c r="P205" s="42">
        <v>2693537</v>
      </c>
      <c r="Q205" s="42">
        <v>207251892</v>
      </c>
      <c r="R205" s="42">
        <v>10212</v>
      </c>
      <c r="S205" s="42">
        <v>0</v>
      </c>
      <c r="T205" s="42">
        <v>26322972</v>
      </c>
      <c r="U205" s="42">
        <v>27926497</v>
      </c>
      <c r="V205" s="42">
        <v>2776966</v>
      </c>
      <c r="W205" s="42">
        <v>1842200</v>
      </c>
      <c r="X205" s="42">
        <v>1230</v>
      </c>
      <c r="Y205" s="42">
        <v>340607</v>
      </c>
      <c r="Z205" s="42">
        <v>112952</v>
      </c>
      <c r="AA205" s="42">
        <v>59333636</v>
      </c>
      <c r="AB205" s="42">
        <v>147918256</v>
      </c>
    </row>
    <row r="206" spans="1:28">
      <c r="A206" t="s">
        <v>278</v>
      </c>
      <c r="B206" s="44" t="s">
        <v>279</v>
      </c>
      <c r="C206" s="42">
        <v>2071120400</v>
      </c>
      <c r="D206" s="42">
        <v>7717</v>
      </c>
      <c r="E206" s="42">
        <v>692444942</v>
      </c>
      <c r="F206" s="42">
        <v>39848960</v>
      </c>
      <c r="G206" s="42">
        <v>1024</v>
      </c>
      <c r="H206" s="42">
        <v>258</v>
      </c>
      <c r="I206" s="42">
        <v>169478641</v>
      </c>
      <c r="J206" s="42">
        <v>1351722</v>
      </c>
      <c r="K206" s="42">
        <v>22797492</v>
      </c>
      <c r="L206" s="42">
        <v>99201900</v>
      </c>
      <c r="M206" s="42">
        <v>3201000</v>
      </c>
      <c r="N206" s="42">
        <v>4967901</v>
      </c>
      <c r="O206" s="42">
        <v>17683064</v>
      </c>
      <c r="P206" s="42">
        <v>12202838</v>
      </c>
      <c r="Q206" s="42">
        <v>1063178460</v>
      </c>
      <c r="R206" s="42">
        <v>1200603</v>
      </c>
      <c r="S206" s="42">
        <v>170692</v>
      </c>
      <c r="T206" s="42">
        <v>102378170</v>
      </c>
      <c r="U206" s="42">
        <v>102849162</v>
      </c>
      <c r="V206" s="42">
        <v>17942614</v>
      </c>
      <c r="W206" s="42">
        <v>14732087</v>
      </c>
      <c r="X206" s="42">
        <v>54448</v>
      </c>
      <c r="Y206" s="42">
        <v>1126959</v>
      </c>
      <c r="Z206" s="42">
        <v>464360</v>
      </c>
      <c r="AA206" s="42">
        <v>240919095</v>
      </c>
      <c r="AB206" s="42">
        <v>822259365</v>
      </c>
    </row>
    <row r="207" spans="1:28">
      <c r="A207" t="s">
        <v>190</v>
      </c>
      <c r="B207" s="44" t="s">
        <v>191</v>
      </c>
      <c r="C207" s="42">
        <v>5563313800</v>
      </c>
      <c r="D207" s="42">
        <v>17181</v>
      </c>
      <c r="E207" s="42">
        <v>1659144522</v>
      </c>
      <c r="F207" s="42">
        <v>158453191</v>
      </c>
      <c r="G207" s="42">
        <v>3873</v>
      </c>
      <c r="H207" s="42">
        <v>1189</v>
      </c>
      <c r="I207" s="42">
        <v>163958466</v>
      </c>
      <c r="J207" s="42">
        <v>1463486</v>
      </c>
      <c r="K207" s="42">
        <v>49385379</v>
      </c>
      <c r="L207" s="42">
        <v>296266600</v>
      </c>
      <c r="M207" s="42">
        <v>6233200</v>
      </c>
      <c r="N207" s="42">
        <v>13396405</v>
      </c>
      <c r="O207" s="42">
        <v>35432937</v>
      </c>
      <c r="P207" s="42">
        <v>24799217</v>
      </c>
      <c r="Q207" s="42">
        <v>2408533403</v>
      </c>
      <c r="R207" s="42">
        <v>1297879</v>
      </c>
      <c r="S207" s="42">
        <v>68027</v>
      </c>
      <c r="T207" s="42">
        <v>302432110</v>
      </c>
      <c r="U207" s="42">
        <v>249242122</v>
      </c>
      <c r="V207" s="42">
        <v>50832835</v>
      </c>
      <c r="W207" s="42">
        <v>44001497</v>
      </c>
      <c r="X207" s="42">
        <v>252096</v>
      </c>
      <c r="Y207" s="42">
        <v>3213653</v>
      </c>
      <c r="Z207" s="42">
        <v>739913</v>
      </c>
      <c r="AA207" s="42">
        <v>652080132</v>
      </c>
      <c r="AB207" s="42">
        <v>1756453271</v>
      </c>
    </row>
    <row r="208" spans="1:28">
      <c r="A208" t="s">
        <v>272</v>
      </c>
      <c r="B208" s="44" t="s">
        <v>273</v>
      </c>
      <c r="C208" s="42">
        <v>6440654300</v>
      </c>
      <c r="D208" s="42">
        <v>20157</v>
      </c>
      <c r="E208" s="42">
        <v>2132302871</v>
      </c>
      <c r="F208" s="42">
        <v>173748753</v>
      </c>
      <c r="G208" s="42">
        <v>4535</v>
      </c>
      <c r="H208" s="42">
        <v>1246</v>
      </c>
      <c r="I208" s="42">
        <v>198306442</v>
      </c>
      <c r="J208" s="42">
        <v>1884360</v>
      </c>
      <c r="K208" s="42">
        <v>52853342</v>
      </c>
      <c r="L208" s="42">
        <v>346608600</v>
      </c>
      <c r="M208" s="42">
        <v>6800900</v>
      </c>
      <c r="N208" s="42">
        <v>15374978</v>
      </c>
      <c r="O208" s="42">
        <v>46541456</v>
      </c>
      <c r="P208" s="42">
        <v>26191577</v>
      </c>
      <c r="Q208" s="42">
        <v>3000613279</v>
      </c>
      <c r="R208" s="42">
        <v>1488385</v>
      </c>
      <c r="S208" s="42">
        <v>197813</v>
      </c>
      <c r="T208" s="42">
        <v>353354154</v>
      </c>
      <c r="U208" s="42">
        <v>327318412</v>
      </c>
      <c r="V208" s="42">
        <v>57364601</v>
      </c>
      <c r="W208" s="42">
        <v>41682913</v>
      </c>
      <c r="X208" s="42">
        <v>233466</v>
      </c>
      <c r="Y208" s="42">
        <v>3628494</v>
      </c>
      <c r="Z208" s="42">
        <v>992865</v>
      </c>
      <c r="AA208" s="42">
        <v>786261103</v>
      </c>
      <c r="AB208" s="42">
        <v>2214352176</v>
      </c>
    </row>
    <row r="209" spans="1:28">
      <c r="A209" t="s">
        <v>32</v>
      </c>
      <c r="B209" s="44" t="s">
        <v>33</v>
      </c>
      <c r="C209" s="42">
        <v>270160013200</v>
      </c>
      <c r="D209" s="42">
        <v>724683</v>
      </c>
      <c r="E209" s="42">
        <v>80966775405</v>
      </c>
      <c r="F209" s="42">
        <v>13252647377</v>
      </c>
      <c r="G209" s="42">
        <v>203275</v>
      </c>
      <c r="H209" s="42">
        <v>75748</v>
      </c>
      <c r="I209" s="42">
        <v>16727468771</v>
      </c>
      <c r="J209" s="42">
        <v>86652360</v>
      </c>
      <c r="K209" s="42">
        <v>813344473</v>
      </c>
      <c r="L209" s="42">
        <v>13428382300</v>
      </c>
      <c r="M209" s="42">
        <v>358825800</v>
      </c>
      <c r="N209" s="42">
        <v>198603448</v>
      </c>
      <c r="O209" s="42">
        <v>1076506515</v>
      </c>
      <c r="P209" s="42">
        <v>1602751946</v>
      </c>
      <c r="Q209" s="42">
        <v>128511958395</v>
      </c>
      <c r="R209" s="42">
        <v>5141000</v>
      </c>
      <c r="S209" s="42">
        <v>3043439</v>
      </c>
      <c r="T209" s="42">
        <v>13784025672</v>
      </c>
      <c r="U209" s="42">
        <v>11007569910</v>
      </c>
      <c r="V209" s="42">
        <v>2127450141</v>
      </c>
      <c r="W209" s="42">
        <v>1884291839</v>
      </c>
      <c r="X209" s="42">
        <v>1119607</v>
      </c>
      <c r="Y209" s="42">
        <v>102642194</v>
      </c>
      <c r="Z209" s="42">
        <v>29319604</v>
      </c>
      <c r="AA209" s="42">
        <v>28944603406</v>
      </c>
      <c r="AB209" s="42">
        <v>99567354989</v>
      </c>
    </row>
    <row r="210" spans="1:28">
      <c r="A210" t="s">
        <v>370</v>
      </c>
      <c r="B210" s="44" t="s">
        <v>371</v>
      </c>
      <c r="C210" s="42">
        <v>774791200</v>
      </c>
      <c r="D210" s="42">
        <v>3168</v>
      </c>
      <c r="E210" s="42">
        <v>260850433</v>
      </c>
      <c r="F210" s="42">
        <v>7804275</v>
      </c>
      <c r="G210" s="42">
        <v>269</v>
      </c>
      <c r="H210" s="42">
        <v>52</v>
      </c>
      <c r="I210" s="42">
        <v>16473151</v>
      </c>
      <c r="J210" s="42">
        <v>133131</v>
      </c>
      <c r="K210" s="42">
        <v>4536195</v>
      </c>
      <c r="L210" s="42">
        <v>41122100</v>
      </c>
      <c r="M210" s="42">
        <v>954000</v>
      </c>
      <c r="N210" s="42">
        <v>1864114</v>
      </c>
      <c r="O210" s="42">
        <v>7391993</v>
      </c>
      <c r="P210" s="42">
        <v>3407638</v>
      </c>
      <c r="Q210" s="42">
        <v>344537030</v>
      </c>
      <c r="R210" s="42">
        <v>17473</v>
      </c>
      <c r="S210" s="42">
        <v>12180</v>
      </c>
      <c r="T210" s="42">
        <v>42065681</v>
      </c>
      <c r="U210" s="42">
        <v>42216366</v>
      </c>
      <c r="V210" s="42">
        <v>6718838</v>
      </c>
      <c r="W210" s="42">
        <v>3427671</v>
      </c>
      <c r="X210" s="42">
        <v>2298</v>
      </c>
      <c r="Y210" s="42">
        <v>592692</v>
      </c>
      <c r="Z210" s="42">
        <v>231550</v>
      </c>
      <c r="AA210" s="42">
        <v>95284749</v>
      </c>
      <c r="AB210" s="42">
        <v>249252281</v>
      </c>
    </row>
    <row r="211" spans="1:28">
      <c r="A211" t="s">
        <v>532</v>
      </c>
      <c r="B211" s="44" t="s">
        <v>533</v>
      </c>
      <c r="C211" s="42">
        <v>1101793300</v>
      </c>
      <c r="D211" s="42">
        <v>4755</v>
      </c>
      <c r="E211" s="42">
        <v>379552030</v>
      </c>
      <c r="F211" s="42">
        <v>8415462</v>
      </c>
      <c r="G211" s="42">
        <v>383</v>
      </c>
      <c r="H211" s="42">
        <v>46</v>
      </c>
      <c r="I211" s="42">
        <v>19530393</v>
      </c>
      <c r="J211" s="42">
        <v>300328</v>
      </c>
      <c r="K211" s="42">
        <v>6718433</v>
      </c>
      <c r="L211" s="42">
        <v>59719200</v>
      </c>
      <c r="M211" s="42">
        <v>1753900</v>
      </c>
      <c r="N211" s="42">
        <v>2655296</v>
      </c>
      <c r="O211" s="42">
        <v>10923493</v>
      </c>
      <c r="P211" s="42">
        <v>5502589</v>
      </c>
      <c r="Q211" s="42">
        <v>495071124</v>
      </c>
      <c r="R211" s="42">
        <v>138602</v>
      </c>
      <c r="S211" s="42">
        <v>14000</v>
      </c>
      <c r="T211" s="42">
        <v>61459684</v>
      </c>
      <c r="U211" s="42">
        <v>64392682</v>
      </c>
      <c r="V211" s="42">
        <v>5784837</v>
      </c>
      <c r="W211" s="42">
        <v>4078716</v>
      </c>
      <c r="X211" s="42">
        <v>3315</v>
      </c>
      <c r="Y211" s="42">
        <v>797123</v>
      </c>
      <c r="Z211" s="42">
        <v>344911</v>
      </c>
      <c r="AA211" s="42">
        <v>137013870</v>
      </c>
      <c r="AB211" s="42">
        <v>358057254</v>
      </c>
    </row>
    <row r="212" spans="1:28">
      <c r="A212" t="s">
        <v>80</v>
      </c>
      <c r="B212" s="44" t="s">
        <v>81</v>
      </c>
      <c r="C212" s="42">
        <v>7942096000</v>
      </c>
      <c r="D212" s="42">
        <v>26437</v>
      </c>
      <c r="E212" s="42">
        <v>2580164341</v>
      </c>
      <c r="F212" s="42">
        <v>201729043</v>
      </c>
      <c r="G212" s="42">
        <v>4745</v>
      </c>
      <c r="H212" s="42">
        <v>1276</v>
      </c>
      <c r="I212" s="42">
        <v>275457742</v>
      </c>
      <c r="J212" s="42">
        <v>2382789</v>
      </c>
      <c r="K212" s="42">
        <v>64577661</v>
      </c>
      <c r="L212" s="42">
        <v>412378900</v>
      </c>
      <c r="M212" s="42">
        <v>10802400</v>
      </c>
      <c r="N212" s="42">
        <v>19096743</v>
      </c>
      <c r="O212" s="42">
        <v>57871424</v>
      </c>
      <c r="P212" s="42">
        <v>40370832</v>
      </c>
      <c r="Q212" s="42">
        <v>3664831875</v>
      </c>
      <c r="R212" s="42">
        <v>2184794</v>
      </c>
      <c r="S212" s="42">
        <v>122263</v>
      </c>
      <c r="T212" s="42">
        <v>423105544</v>
      </c>
      <c r="U212" s="42">
        <v>385325334</v>
      </c>
      <c r="V212" s="42">
        <v>75848922</v>
      </c>
      <c r="W212" s="42">
        <v>49895987</v>
      </c>
      <c r="X212" s="42">
        <v>524593</v>
      </c>
      <c r="Y212" s="42">
        <v>4018597</v>
      </c>
      <c r="Z212" s="42">
        <v>1394436</v>
      </c>
      <c r="AA212" s="42">
        <v>942420470</v>
      </c>
      <c r="AB212" s="42">
        <v>2722411405</v>
      </c>
    </row>
    <row r="213" spans="1:28">
      <c r="A213" t="s">
        <v>336</v>
      </c>
      <c r="B213" s="44" t="s">
        <v>337</v>
      </c>
      <c r="C213" s="42">
        <v>2442914500</v>
      </c>
      <c r="D213" s="42">
        <v>9574</v>
      </c>
      <c r="E213" s="42">
        <v>810932595</v>
      </c>
      <c r="F213" s="42">
        <v>33489956</v>
      </c>
      <c r="G213" s="42">
        <v>1052</v>
      </c>
      <c r="H213" s="42">
        <v>232</v>
      </c>
      <c r="I213" s="42">
        <v>84892201</v>
      </c>
      <c r="J213" s="42">
        <v>1230709</v>
      </c>
      <c r="K213" s="42">
        <v>25334516</v>
      </c>
      <c r="L213" s="42">
        <v>129810600</v>
      </c>
      <c r="M213" s="42">
        <v>4334300</v>
      </c>
      <c r="N213" s="42">
        <v>5826831</v>
      </c>
      <c r="O213" s="42">
        <v>17661977</v>
      </c>
      <c r="P213" s="42">
        <v>15512770</v>
      </c>
      <c r="Q213" s="42">
        <v>1129026455</v>
      </c>
      <c r="R213" s="42">
        <v>1247862</v>
      </c>
      <c r="S213" s="42">
        <v>160924</v>
      </c>
      <c r="T213" s="42">
        <v>134104955</v>
      </c>
      <c r="U213" s="42">
        <v>140300213</v>
      </c>
      <c r="V213" s="42">
        <v>25610575</v>
      </c>
      <c r="W213" s="42">
        <v>12764502</v>
      </c>
      <c r="X213" s="42">
        <v>37320</v>
      </c>
      <c r="Y213" s="42">
        <v>1230073</v>
      </c>
      <c r="Z213" s="42">
        <v>482341</v>
      </c>
      <c r="AA213" s="42">
        <v>315938765</v>
      </c>
      <c r="AB213" s="42">
        <v>813087690</v>
      </c>
    </row>
    <row r="214" spans="1:28">
      <c r="A214" t="s">
        <v>510</v>
      </c>
      <c r="B214" s="44" t="s">
        <v>511</v>
      </c>
      <c r="C214" s="42">
        <v>2109760000</v>
      </c>
      <c r="D214" s="42">
        <v>9313</v>
      </c>
      <c r="E214" s="42">
        <v>725794913</v>
      </c>
      <c r="F214" s="42">
        <v>16559222</v>
      </c>
      <c r="G214" s="42">
        <v>692</v>
      </c>
      <c r="H214" s="42">
        <v>96</v>
      </c>
      <c r="I214" s="42">
        <v>47421690</v>
      </c>
      <c r="J214" s="42">
        <v>552980</v>
      </c>
      <c r="K214" s="42">
        <v>9584234</v>
      </c>
      <c r="L214" s="42">
        <v>112423900</v>
      </c>
      <c r="M214" s="42">
        <v>4599200</v>
      </c>
      <c r="N214" s="42">
        <v>5087742</v>
      </c>
      <c r="O214" s="42">
        <v>23287633</v>
      </c>
      <c r="P214" s="42">
        <v>14083784</v>
      </c>
      <c r="Q214" s="42">
        <v>959395298</v>
      </c>
      <c r="R214" s="42">
        <v>16923</v>
      </c>
      <c r="S214" s="42">
        <v>14000</v>
      </c>
      <c r="T214" s="42">
        <v>116999394</v>
      </c>
      <c r="U214" s="42">
        <v>123349603</v>
      </c>
      <c r="V214" s="42">
        <v>14492472</v>
      </c>
      <c r="W214" s="42">
        <v>8042762</v>
      </c>
      <c r="X214" s="42">
        <v>66710</v>
      </c>
      <c r="Y214" s="42">
        <v>1679270</v>
      </c>
      <c r="Z214" s="42">
        <v>665103</v>
      </c>
      <c r="AA214" s="42">
        <v>265326237</v>
      </c>
      <c r="AB214" s="42">
        <v>694069061</v>
      </c>
    </row>
    <row r="215" spans="1:28">
      <c r="A215" t="s">
        <v>38</v>
      </c>
      <c r="B215" s="44" t="s">
        <v>39</v>
      </c>
      <c r="C215" s="42">
        <v>12906647800</v>
      </c>
      <c r="D215" s="42">
        <v>37417</v>
      </c>
      <c r="E215" s="42">
        <v>3998241146</v>
      </c>
      <c r="F215" s="42">
        <v>430248976</v>
      </c>
      <c r="G215" s="42">
        <v>9364</v>
      </c>
      <c r="H215" s="42">
        <v>2906</v>
      </c>
      <c r="I215" s="42">
        <v>337513439</v>
      </c>
      <c r="J215" s="42">
        <v>2031740</v>
      </c>
      <c r="K215" s="42">
        <v>24805910</v>
      </c>
      <c r="L215" s="42">
        <v>719477700</v>
      </c>
      <c r="M215" s="42">
        <v>14595800</v>
      </c>
      <c r="N215" s="42">
        <v>30887572</v>
      </c>
      <c r="O215" s="42">
        <v>45908111</v>
      </c>
      <c r="P215" s="42">
        <v>58224936</v>
      </c>
      <c r="Q215" s="42">
        <v>5661935330</v>
      </c>
      <c r="R215" s="42">
        <v>67943</v>
      </c>
      <c r="S215" s="42">
        <v>183090</v>
      </c>
      <c r="T215" s="42">
        <v>733940931</v>
      </c>
      <c r="U215" s="42">
        <v>620443204</v>
      </c>
      <c r="V215" s="42">
        <v>113375118</v>
      </c>
      <c r="W215" s="42">
        <v>58531644</v>
      </c>
      <c r="X215" s="42">
        <v>39901</v>
      </c>
      <c r="Y215" s="42">
        <v>5746171</v>
      </c>
      <c r="Z215" s="42">
        <v>1579267</v>
      </c>
      <c r="AA215" s="42">
        <v>1533907269</v>
      </c>
      <c r="AB215" s="42">
        <v>4128028061</v>
      </c>
    </row>
    <row r="216" spans="1:28">
      <c r="A216" t="s">
        <v>496</v>
      </c>
      <c r="B216" s="44" t="s">
        <v>497</v>
      </c>
      <c r="C216" s="42">
        <v>22126557100</v>
      </c>
      <c r="D216" s="42">
        <v>76182</v>
      </c>
      <c r="E216" s="42">
        <v>7495411790</v>
      </c>
      <c r="F216" s="42">
        <v>437528478</v>
      </c>
      <c r="G216" s="42">
        <v>12538</v>
      </c>
      <c r="H216" s="42">
        <v>2920</v>
      </c>
      <c r="I216" s="42">
        <v>607129089</v>
      </c>
      <c r="J216" s="42">
        <v>4284093</v>
      </c>
      <c r="K216" s="42">
        <v>155722310</v>
      </c>
      <c r="L216" s="42">
        <v>1201199800</v>
      </c>
      <c r="M216" s="42">
        <v>22322300</v>
      </c>
      <c r="N216" s="42">
        <v>53299807</v>
      </c>
      <c r="O216" s="42">
        <v>182408348</v>
      </c>
      <c r="P216" s="42">
        <v>85066961</v>
      </c>
      <c r="Q216" s="42">
        <v>10244372976</v>
      </c>
      <c r="R216" s="42">
        <v>2701856</v>
      </c>
      <c r="S216" s="42">
        <v>389178</v>
      </c>
      <c r="T216" s="42">
        <v>1223282268</v>
      </c>
      <c r="U216" s="42">
        <v>1184956370</v>
      </c>
      <c r="V216" s="42">
        <v>168564608</v>
      </c>
      <c r="W216" s="42">
        <v>111647471</v>
      </c>
      <c r="X216" s="42">
        <v>236828</v>
      </c>
      <c r="Y216" s="42">
        <v>14654540</v>
      </c>
      <c r="Z216" s="42">
        <v>5120030</v>
      </c>
      <c r="AA216" s="42">
        <v>2711553149</v>
      </c>
      <c r="AB216" s="42">
        <v>7532819827</v>
      </c>
    </row>
    <row r="217" spans="1:28">
      <c r="A217" t="s">
        <v>382</v>
      </c>
      <c r="B217" s="44" t="s">
        <v>383</v>
      </c>
      <c r="C217" s="42">
        <v>2559116800</v>
      </c>
      <c r="D217" s="42">
        <v>10353</v>
      </c>
      <c r="E217" s="42">
        <v>852405151</v>
      </c>
      <c r="F217" s="42">
        <v>26919149</v>
      </c>
      <c r="G217" s="42">
        <v>1000</v>
      </c>
      <c r="H217" s="42">
        <v>154</v>
      </c>
      <c r="I217" s="42">
        <v>66492958</v>
      </c>
      <c r="J217" s="42">
        <v>598525</v>
      </c>
      <c r="K217" s="42">
        <v>24848531</v>
      </c>
      <c r="L217" s="42">
        <v>141282300</v>
      </c>
      <c r="M217" s="42">
        <v>5093700</v>
      </c>
      <c r="N217" s="42">
        <v>6171289</v>
      </c>
      <c r="O217" s="42">
        <v>25590943</v>
      </c>
      <c r="P217" s="42">
        <v>20011628</v>
      </c>
      <c r="Q217" s="42">
        <v>1169414174</v>
      </c>
      <c r="R217" s="42">
        <v>599189</v>
      </c>
      <c r="S217" s="42">
        <v>23865</v>
      </c>
      <c r="T217" s="42">
        <v>146352958</v>
      </c>
      <c r="U217" s="42">
        <v>146922259</v>
      </c>
      <c r="V217" s="42">
        <v>19666591</v>
      </c>
      <c r="W217" s="42">
        <v>17129229</v>
      </c>
      <c r="X217" s="42">
        <v>146817</v>
      </c>
      <c r="Y217" s="42">
        <v>1835793</v>
      </c>
      <c r="Z217" s="42">
        <v>761959</v>
      </c>
      <c r="AA217" s="42">
        <v>333438660</v>
      </c>
      <c r="AB217" s="42">
        <v>835975514</v>
      </c>
    </row>
    <row r="218" spans="1:28">
      <c r="A218" t="s">
        <v>422</v>
      </c>
      <c r="B218" s="44" t="s">
        <v>423</v>
      </c>
      <c r="C218" s="42">
        <v>1974069000</v>
      </c>
      <c r="D218" s="42">
        <v>7736</v>
      </c>
      <c r="E218" s="42">
        <v>655140515</v>
      </c>
      <c r="F218" s="42">
        <v>21043408</v>
      </c>
      <c r="G218" s="42">
        <v>842</v>
      </c>
      <c r="H218" s="42">
        <v>140</v>
      </c>
      <c r="I218" s="42">
        <v>27689043</v>
      </c>
      <c r="J218" s="42">
        <v>152857</v>
      </c>
      <c r="K218" s="42">
        <v>18288809</v>
      </c>
      <c r="L218" s="42">
        <v>108853400</v>
      </c>
      <c r="M218" s="42">
        <v>1613700</v>
      </c>
      <c r="N218" s="42">
        <v>4760383</v>
      </c>
      <c r="O218" s="42">
        <v>14688273</v>
      </c>
      <c r="P218" s="42">
        <v>6009980</v>
      </c>
      <c r="Q218" s="42">
        <v>858240368</v>
      </c>
      <c r="R218" s="42">
        <v>404399</v>
      </c>
      <c r="S218" s="42">
        <v>47657</v>
      </c>
      <c r="T218" s="42">
        <v>110446954</v>
      </c>
      <c r="U218" s="42">
        <v>107138605</v>
      </c>
      <c r="V218" s="42">
        <v>17682747</v>
      </c>
      <c r="W218" s="42">
        <v>11041151</v>
      </c>
      <c r="X218" s="42">
        <v>47679</v>
      </c>
      <c r="Y218" s="42">
        <v>1558296</v>
      </c>
      <c r="Z218" s="42">
        <v>533763</v>
      </c>
      <c r="AA218" s="42">
        <v>248901251</v>
      </c>
      <c r="AB218" s="42">
        <v>609339117</v>
      </c>
    </row>
    <row r="219" spans="1:28">
      <c r="A219" t="s">
        <v>188</v>
      </c>
      <c r="B219" s="44" t="s">
        <v>189</v>
      </c>
      <c r="C219" s="42">
        <v>2708588500</v>
      </c>
      <c r="D219" s="42">
        <v>10381</v>
      </c>
      <c r="E219" s="42">
        <v>851129349</v>
      </c>
      <c r="F219" s="42">
        <v>37956215</v>
      </c>
      <c r="G219" s="42">
        <v>1250</v>
      </c>
      <c r="H219" s="42">
        <v>241</v>
      </c>
      <c r="I219" s="42">
        <v>103586918</v>
      </c>
      <c r="J219" s="42">
        <v>926786</v>
      </c>
      <c r="K219" s="42">
        <v>27014931</v>
      </c>
      <c r="L219" s="42">
        <v>154927900</v>
      </c>
      <c r="M219" s="42">
        <v>6859200</v>
      </c>
      <c r="N219" s="42">
        <v>6475900</v>
      </c>
      <c r="O219" s="42">
        <v>23468094</v>
      </c>
      <c r="P219" s="42">
        <v>24328166</v>
      </c>
      <c r="Q219" s="42">
        <v>1236673459</v>
      </c>
      <c r="R219" s="42">
        <v>635052</v>
      </c>
      <c r="S219" s="42">
        <v>96653</v>
      </c>
      <c r="T219" s="42">
        <v>161735124</v>
      </c>
      <c r="U219" s="42">
        <v>148737870</v>
      </c>
      <c r="V219" s="42">
        <v>27631022</v>
      </c>
      <c r="W219" s="42">
        <v>16514978</v>
      </c>
      <c r="X219" s="42">
        <v>108240</v>
      </c>
      <c r="Y219" s="42">
        <v>1817846</v>
      </c>
      <c r="Z219" s="42">
        <v>702226</v>
      </c>
      <c r="AA219" s="42">
        <v>357979011</v>
      </c>
      <c r="AB219" s="42">
        <v>878694448</v>
      </c>
    </row>
    <row r="220" spans="1:28">
      <c r="A220" t="s">
        <v>206</v>
      </c>
      <c r="B220" s="44" t="s">
        <v>207</v>
      </c>
      <c r="C220" s="42">
        <v>4623064700</v>
      </c>
      <c r="D220" s="42">
        <v>15036</v>
      </c>
      <c r="E220" s="42">
        <v>1429558470</v>
      </c>
      <c r="F220" s="42">
        <v>102819644</v>
      </c>
      <c r="G220" s="42">
        <v>2808</v>
      </c>
      <c r="H220" s="42">
        <v>685</v>
      </c>
      <c r="I220" s="42">
        <v>140986556</v>
      </c>
      <c r="J220" s="42">
        <v>1855846</v>
      </c>
      <c r="K220" s="42">
        <v>42746600</v>
      </c>
      <c r="L220" s="42">
        <v>255808800</v>
      </c>
      <c r="M220" s="42">
        <v>6867600</v>
      </c>
      <c r="N220" s="42">
        <v>11148940</v>
      </c>
      <c r="O220" s="42">
        <v>29721863</v>
      </c>
      <c r="P220" s="42">
        <v>27139364</v>
      </c>
      <c r="Q220" s="42">
        <v>2048653683</v>
      </c>
      <c r="R220" s="42">
        <v>1124597</v>
      </c>
      <c r="S220" s="42">
        <v>66776</v>
      </c>
      <c r="T220" s="42">
        <v>262632302</v>
      </c>
      <c r="U220" s="42">
        <v>230305933</v>
      </c>
      <c r="V220" s="42">
        <v>46352646</v>
      </c>
      <c r="W220" s="42">
        <v>31705670</v>
      </c>
      <c r="X220" s="42">
        <v>175552</v>
      </c>
      <c r="Y220" s="42">
        <v>3060766</v>
      </c>
      <c r="Z220" s="42">
        <v>647613</v>
      </c>
      <c r="AA220" s="42">
        <v>576071855</v>
      </c>
      <c r="AB220" s="42">
        <v>1472581828</v>
      </c>
    </row>
    <row r="221" spans="1:28">
      <c r="A221" t="s">
        <v>314</v>
      </c>
      <c r="B221" s="44" t="s">
        <v>315</v>
      </c>
      <c r="C221" s="42">
        <v>2025386400</v>
      </c>
      <c r="D221" s="42">
        <v>8273</v>
      </c>
      <c r="E221" s="42">
        <v>685037942</v>
      </c>
      <c r="F221" s="42">
        <v>21167204</v>
      </c>
      <c r="G221" s="42">
        <v>737</v>
      </c>
      <c r="H221" s="42">
        <v>106</v>
      </c>
      <c r="I221" s="42">
        <v>70033137</v>
      </c>
      <c r="J221" s="42">
        <v>495225</v>
      </c>
      <c r="K221" s="42">
        <v>18045239</v>
      </c>
      <c r="L221" s="42">
        <v>111154400</v>
      </c>
      <c r="M221" s="42">
        <v>4532700</v>
      </c>
      <c r="N221" s="42">
        <v>4865581</v>
      </c>
      <c r="O221" s="42">
        <v>20562133</v>
      </c>
      <c r="P221" s="42">
        <v>16873552</v>
      </c>
      <c r="Q221" s="42">
        <v>952767113</v>
      </c>
      <c r="R221" s="42">
        <v>328206</v>
      </c>
      <c r="S221" s="42">
        <v>80874</v>
      </c>
      <c r="T221" s="42">
        <v>115665981</v>
      </c>
      <c r="U221" s="42">
        <v>118088121</v>
      </c>
      <c r="V221" s="42">
        <v>16577118</v>
      </c>
      <c r="W221" s="42">
        <v>11377761</v>
      </c>
      <c r="X221" s="42">
        <v>90883</v>
      </c>
      <c r="Y221" s="42">
        <v>1139148</v>
      </c>
      <c r="Z221" s="42">
        <v>701463</v>
      </c>
      <c r="AA221" s="42">
        <v>264049555</v>
      </c>
      <c r="AB221" s="42">
        <v>688717558</v>
      </c>
    </row>
    <row r="222" spans="1:28">
      <c r="A222" t="s">
        <v>394</v>
      </c>
      <c r="B222" s="44" t="s">
        <v>395</v>
      </c>
      <c r="C222" s="42">
        <v>2820872200</v>
      </c>
      <c r="D222" s="42">
        <v>11924</v>
      </c>
      <c r="E222" s="42">
        <v>935199104</v>
      </c>
      <c r="F222" s="42">
        <v>32659592</v>
      </c>
      <c r="G222" s="42">
        <v>1062</v>
      </c>
      <c r="H222" s="42">
        <v>199</v>
      </c>
      <c r="I222" s="42">
        <v>67004114</v>
      </c>
      <c r="J222" s="42">
        <v>877837</v>
      </c>
      <c r="K222" s="42">
        <v>24413514</v>
      </c>
      <c r="L222" s="42">
        <v>149323000</v>
      </c>
      <c r="M222" s="42">
        <v>5287600</v>
      </c>
      <c r="N222" s="42">
        <v>6789337</v>
      </c>
      <c r="O222" s="42">
        <v>27671830</v>
      </c>
      <c r="P222" s="42">
        <v>18785318</v>
      </c>
      <c r="Q222" s="42">
        <v>1268011246</v>
      </c>
      <c r="R222" s="42">
        <v>362795</v>
      </c>
      <c r="S222" s="42">
        <v>44772</v>
      </c>
      <c r="T222" s="42">
        <v>154572863</v>
      </c>
      <c r="U222" s="42">
        <v>153619916</v>
      </c>
      <c r="V222" s="42">
        <v>21303125</v>
      </c>
      <c r="W222" s="42">
        <v>14763949</v>
      </c>
      <c r="X222" s="42">
        <v>85244</v>
      </c>
      <c r="Y222" s="42">
        <v>1968708</v>
      </c>
      <c r="Z222" s="42">
        <v>955366</v>
      </c>
      <c r="AA222" s="42">
        <v>347676738</v>
      </c>
      <c r="AB222" s="42">
        <v>920334508</v>
      </c>
    </row>
    <row r="223" spans="1:28">
      <c r="A223" t="s">
        <v>462</v>
      </c>
      <c r="B223" s="44" t="s">
        <v>463</v>
      </c>
      <c r="C223" s="42">
        <v>2321190100</v>
      </c>
      <c r="D223" s="42">
        <v>8714</v>
      </c>
      <c r="E223" s="42">
        <v>787998730</v>
      </c>
      <c r="F223" s="42">
        <v>29682666</v>
      </c>
      <c r="G223" s="42">
        <v>1023</v>
      </c>
      <c r="H223" s="42">
        <v>175</v>
      </c>
      <c r="I223" s="42">
        <v>51162499</v>
      </c>
      <c r="J223" s="42">
        <v>514483</v>
      </c>
      <c r="K223" s="42">
        <v>23518035</v>
      </c>
      <c r="L223" s="42">
        <v>125972800</v>
      </c>
      <c r="M223" s="42">
        <v>3996400</v>
      </c>
      <c r="N223" s="42">
        <v>5603846</v>
      </c>
      <c r="O223" s="42">
        <v>21457718</v>
      </c>
      <c r="P223" s="42">
        <v>14283048</v>
      </c>
      <c r="Q223" s="42">
        <v>1064190225</v>
      </c>
      <c r="R223" s="42">
        <v>605878</v>
      </c>
      <c r="S223" s="42">
        <v>0</v>
      </c>
      <c r="T223" s="42">
        <v>129952547</v>
      </c>
      <c r="U223" s="42">
        <v>130603491</v>
      </c>
      <c r="V223" s="42">
        <v>19905994</v>
      </c>
      <c r="W223" s="42">
        <v>17417487</v>
      </c>
      <c r="X223" s="42">
        <v>79830</v>
      </c>
      <c r="Y223" s="42">
        <v>1545968</v>
      </c>
      <c r="Z223" s="42">
        <v>586546</v>
      </c>
      <c r="AA223" s="42">
        <v>300697741</v>
      </c>
      <c r="AB223" s="42">
        <v>763492484</v>
      </c>
    </row>
    <row r="224" spans="1:28">
      <c r="A224" t="s">
        <v>128</v>
      </c>
      <c r="B224" s="44" t="s">
        <v>129</v>
      </c>
      <c r="C224" s="42">
        <v>2152102200</v>
      </c>
      <c r="D224" s="42">
        <v>8619</v>
      </c>
      <c r="E224" s="42">
        <v>713744511</v>
      </c>
      <c r="F224" s="42">
        <v>19235078</v>
      </c>
      <c r="G224" s="42">
        <v>790</v>
      </c>
      <c r="H224" s="42">
        <v>119</v>
      </c>
      <c r="I224" s="42">
        <v>63432905</v>
      </c>
      <c r="J224" s="42">
        <v>471796</v>
      </c>
      <c r="K224" s="42">
        <v>16594032</v>
      </c>
      <c r="L224" s="42">
        <v>121549300</v>
      </c>
      <c r="M224" s="42">
        <v>3963400</v>
      </c>
      <c r="N224" s="42">
        <v>5178513</v>
      </c>
      <c r="O224" s="42">
        <v>18682282</v>
      </c>
      <c r="P224" s="42">
        <v>14836571</v>
      </c>
      <c r="Q224" s="42">
        <v>977688388</v>
      </c>
      <c r="R224" s="42">
        <v>188231</v>
      </c>
      <c r="S224" s="42">
        <v>9443</v>
      </c>
      <c r="T224" s="42">
        <v>125472185</v>
      </c>
      <c r="U224" s="42">
        <v>126726136</v>
      </c>
      <c r="V224" s="42">
        <v>13066990</v>
      </c>
      <c r="W224" s="42">
        <v>11579031</v>
      </c>
      <c r="X224" s="42">
        <v>182797</v>
      </c>
      <c r="Y224" s="42">
        <v>1429676</v>
      </c>
      <c r="Z224" s="42">
        <v>526768</v>
      </c>
      <c r="AA224" s="42">
        <v>279181257</v>
      </c>
      <c r="AB224" s="42">
        <v>698507131</v>
      </c>
    </row>
    <row r="225" spans="1:28">
      <c r="A225" t="s">
        <v>484</v>
      </c>
      <c r="B225" s="44" t="s">
        <v>485</v>
      </c>
      <c r="C225" s="42">
        <v>4944683500</v>
      </c>
      <c r="D225" s="42">
        <v>20216</v>
      </c>
      <c r="E225" s="42">
        <v>1639968412</v>
      </c>
      <c r="F225" s="42">
        <v>51763539</v>
      </c>
      <c r="G225" s="42">
        <v>1937</v>
      </c>
      <c r="H225" s="42">
        <v>299</v>
      </c>
      <c r="I225" s="42">
        <v>95320569</v>
      </c>
      <c r="J225" s="42">
        <v>643713</v>
      </c>
      <c r="K225" s="42">
        <v>35692406</v>
      </c>
      <c r="L225" s="42">
        <v>263844400</v>
      </c>
      <c r="M225" s="42">
        <v>6192900</v>
      </c>
      <c r="N225" s="42">
        <v>11937255</v>
      </c>
      <c r="O225" s="42">
        <v>38001572</v>
      </c>
      <c r="P225" s="42">
        <v>21696779</v>
      </c>
      <c r="Q225" s="42">
        <v>2165061545</v>
      </c>
      <c r="R225" s="42">
        <v>308887</v>
      </c>
      <c r="S225" s="42">
        <v>102584</v>
      </c>
      <c r="T225" s="42">
        <v>269980994</v>
      </c>
      <c r="U225" s="42">
        <v>264922197</v>
      </c>
      <c r="V225" s="42">
        <v>40636897</v>
      </c>
      <c r="W225" s="42">
        <v>32595352</v>
      </c>
      <c r="X225" s="42">
        <v>72171</v>
      </c>
      <c r="Y225" s="42">
        <v>3673533</v>
      </c>
      <c r="Z225" s="42">
        <v>1827464</v>
      </c>
      <c r="AA225" s="42">
        <v>614120079</v>
      </c>
      <c r="AB225" s="42">
        <v>1550941466</v>
      </c>
    </row>
    <row r="226" spans="1:28">
      <c r="A226" t="s">
        <v>102</v>
      </c>
      <c r="B226" s="44" t="s">
        <v>103</v>
      </c>
      <c r="C226" s="42">
        <v>3072433000</v>
      </c>
      <c r="D226" s="42">
        <v>11244</v>
      </c>
      <c r="E226" s="42">
        <v>979111208</v>
      </c>
      <c r="F226" s="42">
        <v>49186079</v>
      </c>
      <c r="G226" s="42">
        <v>1531</v>
      </c>
      <c r="H226" s="42">
        <v>315</v>
      </c>
      <c r="I226" s="42">
        <v>96080355</v>
      </c>
      <c r="J226" s="42">
        <v>1069453</v>
      </c>
      <c r="K226" s="42">
        <v>33327432</v>
      </c>
      <c r="L226" s="42">
        <v>161998000</v>
      </c>
      <c r="M226" s="42">
        <v>5464500</v>
      </c>
      <c r="N226" s="42">
        <v>7409441</v>
      </c>
      <c r="O226" s="42">
        <v>30504309</v>
      </c>
      <c r="P226" s="42">
        <v>19426474</v>
      </c>
      <c r="Q226" s="42">
        <v>1383577251</v>
      </c>
      <c r="R226" s="42">
        <v>1158459</v>
      </c>
      <c r="S226" s="42">
        <v>15877</v>
      </c>
      <c r="T226" s="42">
        <v>167421252</v>
      </c>
      <c r="U226" s="42">
        <v>157185354</v>
      </c>
      <c r="V226" s="42">
        <v>28833087</v>
      </c>
      <c r="W226" s="42">
        <v>22087972</v>
      </c>
      <c r="X226" s="42">
        <v>227265</v>
      </c>
      <c r="Y226" s="42">
        <v>1846368</v>
      </c>
      <c r="Z226" s="42">
        <v>763167</v>
      </c>
      <c r="AA226" s="42">
        <v>379538801</v>
      </c>
      <c r="AB226" s="42">
        <v>1004038450</v>
      </c>
    </row>
    <row r="227" spans="1:28">
      <c r="A227" t="s">
        <v>34</v>
      </c>
      <c r="B227" s="44" t="s">
        <v>35</v>
      </c>
      <c r="C227" s="42">
        <v>19397931700</v>
      </c>
      <c r="D227" s="42">
        <v>69623</v>
      </c>
      <c r="E227" s="42">
        <v>6251397155</v>
      </c>
      <c r="F227" s="42">
        <v>347652501</v>
      </c>
      <c r="G227" s="42">
        <v>10292</v>
      </c>
      <c r="H227" s="42">
        <v>2202</v>
      </c>
      <c r="I227" s="42">
        <v>461001581</v>
      </c>
      <c r="J227" s="42">
        <v>5282717</v>
      </c>
      <c r="K227" s="42">
        <v>92672713</v>
      </c>
      <c r="L227" s="42">
        <v>1130662200</v>
      </c>
      <c r="M227" s="42">
        <v>27665300</v>
      </c>
      <c r="N227" s="42">
        <v>46242989</v>
      </c>
      <c r="O227" s="42">
        <v>83395288</v>
      </c>
      <c r="P227" s="42">
        <v>120570678</v>
      </c>
      <c r="Q227" s="42">
        <v>8566543122</v>
      </c>
      <c r="R227" s="42">
        <v>2235708</v>
      </c>
      <c r="S227" s="42">
        <v>244364</v>
      </c>
      <c r="T227" s="42">
        <v>1158052751</v>
      </c>
      <c r="U227" s="42">
        <v>1067647598</v>
      </c>
      <c r="V227" s="42">
        <v>176307191</v>
      </c>
      <c r="W227" s="42">
        <v>71560351</v>
      </c>
      <c r="X227" s="42">
        <v>261519</v>
      </c>
      <c r="Y227" s="42">
        <v>10215184</v>
      </c>
      <c r="Z227" s="42">
        <v>4031171</v>
      </c>
      <c r="AA227" s="42">
        <v>2490555837</v>
      </c>
      <c r="AB227" s="42">
        <v>6075987285</v>
      </c>
    </row>
    <row r="228" spans="1:28">
      <c r="A228" t="s">
        <v>186</v>
      </c>
      <c r="B228" s="44" t="s">
        <v>187</v>
      </c>
      <c r="C228" s="42">
        <v>3515669900</v>
      </c>
      <c r="D228" s="42">
        <v>13732</v>
      </c>
      <c r="E228" s="42">
        <v>1175663012</v>
      </c>
      <c r="F228" s="42">
        <v>49214267</v>
      </c>
      <c r="G228" s="42">
        <v>1636</v>
      </c>
      <c r="H228" s="42">
        <v>317</v>
      </c>
      <c r="I228" s="42">
        <v>108829812</v>
      </c>
      <c r="J228" s="42">
        <v>1033095</v>
      </c>
      <c r="K228" s="42">
        <v>35261575</v>
      </c>
      <c r="L228" s="42">
        <v>187995200</v>
      </c>
      <c r="M228" s="42">
        <v>5821100</v>
      </c>
      <c r="N228" s="42">
        <v>8450994</v>
      </c>
      <c r="O228" s="42">
        <v>25592976</v>
      </c>
      <c r="P228" s="42">
        <v>21515340</v>
      </c>
      <c r="Q228" s="42">
        <v>1619377371</v>
      </c>
      <c r="R228" s="42">
        <v>1334696</v>
      </c>
      <c r="S228" s="42">
        <v>95804</v>
      </c>
      <c r="T228" s="42">
        <v>193778234</v>
      </c>
      <c r="U228" s="42">
        <v>191068615</v>
      </c>
      <c r="V228" s="42">
        <v>31645847</v>
      </c>
      <c r="W228" s="42">
        <v>22433707</v>
      </c>
      <c r="X228" s="42">
        <v>179141</v>
      </c>
      <c r="Y228" s="42">
        <v>2412380</v>
      </c>
      <c r="Z228" s="42">
        <v>1012737</v>
      </c>
      <c r="AA228" s="42">
        <v>443961161</v>
      </c>
      <c r="AB228" s="42">
        <v>1175416210</v>
      </c>
    </row>
    <row r="229" spans="1:28">
      <c r="A229" t="s">
        <v>282</v>
      </c>
      <c r="B229" s="44" t="s">
        <v>283</v>
      </c>
      <c r="C229" s="42">
        <v>2477962900</v>
      </c>
      <c r="D229" s="42">
        <v>10053</v>
      </c>
      <c r="E229" s="42">
        <v>817388143</v>
      </c>
      <c r="F229" s="42">
        <v>31719003</v>
      </c>
      <c r="G229" s="42">
        <v>1034</v>
      </c>
      <c r="H229" s="42">
        <v>190</v>
      </c>
      <c r="I229" s="42">
        <v>106488213</v>
      </c>
      <c r="J229" s="42">
        <v>2063965</v>
      </c>
      <c r="K229" s="42">
        <v>31823605</v>
      </c>
      <c r="L229" s="42">
        <v>124922600</v>
      </c>
      <c r="M229" s="42">
        <v>7743600</v>
      </c>
      <c r="N229" s="42">
        <v>5947781</v>
      </c>
      <c r="O229" s="42">
        <v>25329774</v>
      </c>
      <c r="P229" s="42">
        <v>27869730</v>
      </c>
      <c r="Q229" s="42">
        <v>1181296414</v>
      </c>
      <c r="R229" s="42">
        <v>1755187</v>
      </c>
      <c r="S229" s="42">
        <v>161546</v>
      </c>
      <c r="T229" s="42">
        <v>132627915</v>
      </c>
      <c r="U229" s="42">
        <v>134199979</v>
      </c>
      <c r="V229" s="42">
        <v>24806460</v>
      </c>
      <c r="W229" s="42">
        <v>14812275</v>
      </c>
      <c r="X229" s="42">
        <v>172040</v>
      </c>
      <c r="Y229" s="42">
        <v>1267207</v>
      </c>
      <c r="Z229" s="42">
        <v>661153</v>
      </c>
      <c r="AA229" s="42">
        <v>310463762</v>
      </c>
      <c r="AB229" s="42">
        <v>870832652</v>
      </c>
    </row>
    <row r="230" spans="1:28">
      <c r="A230" t="s">
        <v>322</v>
      </c>
      <c r="B230" s="44" t="s">
        <v>323</v>
      </c>
      <c r="C230" s="42">
        <v>2107378300</v>
      </c>
      <c r="D230" s="42">
        <v>8558</v>
      </c>
      <c r="E230" s="42">
        <v>688607896</v>
      </c>
      <c r="F230" s="42">
        <v>17969278</v>
      </c>
      <c r="G230" s="42">
        <v>797</v>
      </c>
      <c r="H230" s="42">
        <v>111</v>
      </c>
      <c r="I230" s="42">
        <v>37469699</v>
      </c>
      <c r="J230" s="42">
        <v>435508</v>
      </c>
      <c r="K230" s="42">
        <v>19208287</v>
      </c>
      <c r="L230" s="42">
        <v>118646400</v>
      </c>
      <c r="M230" s="42">
        <v>3477200</v>
      </c>
      <c r="N230" s="42">
        <v>5080095</v>
      </c>
      <c r="O230" s="42">
        <v>15048158</v>
      </c>
      <c r="P230" s="42">
        <v>13329544</v>
      </c>
      <c r="Q230" s="42">
        <v>919272065</v>
      </c>
      <c r="R230" s="42">
        <v>457692</v>
      </c>
      <c r="S230" s="42">
        <v>9049</v>
      </c>
      <c r="T230" s="42">
        <v>122092225</v>
      </c>
      <c r="U230" s="42">
        <v>119281548</v>
      </c>
      <c r="V230" s="42">
        <v>16690691</v>
      </c>
      <c r="W230" s="42">
        <v>13159358</v>
      </c>
      <c r="X230" s="42">
        <v>57012</v>
      </c>
      <c r="Y230" s="42">
        <v>1564431</v>
      </c>
      <c r="Z230" s="42">
        <v>623261</v>
      </c>
      <c r="AA230" s="42">
        <v>273935267</v>
      </c>
      <c r="AB230" s="42">
        <v>645336798</v>
      </c>
    </row>
    <row r="231" spans="1:28">
      <c r="A231" t="s">
        <v>360</v>
      </c>
      <c r="B231" s="44" t="s">
        <v>361</v>
      </c>
      <c r="C231" s="42">
        <v>2498177900</v>
      </c>
      <c r="D231" s="42">
        <v>9962</v>
      </c>
      <c r="E231" s="42">
        <v>838040775</v>
      </c>
      <c r="F231" s="42">
        <v>22444630</v>
      </c>
      <c r="G231" s="42">
        <v>772</v>
      </c>
      <c r="H231" s="42">
        <v>123</v>
      </c>
      <c r="I231" s="42">
        <v>104395359</v>
      </c>
      <c r="J231" s="42">
        <v>552038</v>
      </c>
      <c r="K231" s="42">
        <v>21762485</v>
      </c>
      <c r="L231" s="42">
        <v>140498000</v>
      </c>
      <c r="M231" s="42">
        <v>5037600</v>
      </c>
      <c r="N231" s="42">
        <v>6021951</v>
      </c>
      <c r="O231" s="42">
        <v>25974978</v>
      </c>
      <c r="P231" s="42">
        <v>20799295</v>
      </c>
      <c r="Q231" s="42">
        <v>1185527111</v>
      </c>
      <c r="R231" s="42">
        <v>479872</v>
      </c>
      <c r="S231" s="42">
        <v>2292</v>
      </c>
      <c r="T231" s="42">
        <v>145487513</v>
      </c>
      <c r="U231" s="42">
        <v>147576709</v>
      </c>
      <c r="V231" s="42">
        <v>18934641</v>
      </c>
      <c r="W231" s="42">
        <v>15183649</v>
      </c>
      <c r="X231" s="42">
        <v>109556</v>
      </c>
      <c r="Y231" s="42">
        <v>2031866</v>
      </c>
      <c r="Z231" s="42">
        <v>980769</v>
      </c>
      <c r="AA231" s="42">
        <v>330786867</v>
      </c>
      <c r="AB231" s="42">
        <v>854740244</v>
      </c>
    </row>
    <row r="232" spans="1:28">
      <c r="A232" t="s">
        <v>58</v>
      </c>
      <c r="B232" s="44" t="s">
        <v>59</v>
      </c>
      <c r="C232" s="42">
        <v>4003759300</v>
      </c>
      <c r="D232" s="42">
        <v>16056</v>
      </c>
      <c r="E232" s="42">
        <v>1309062095</v>
      </c>
      <c r="F232" s="42">
        <v>42781678</v>
      </c>
      <c r="G232" s="42">
        <v>1695</v>
      </c>
      <c r="H232" s="42">
        <v>257</v>
      </c>
      <c r="I232" s="42">
        <v>91444135</v>
      </c>
      <c r="J232" s="42">
        <v>1108381</v>
      </c>
      <c r="K232" s="42">
        <v>39947641</v>
      </c>
      <c r="L232" s="42">
        <v>221571400</v>
      </c>
      <c r="M232" s="42">
        <v>9136400</v>
      </c>
      <c r="N232" s="42">
        <v>9660551</v>
      </c>
      <c r="O232" s="42">
        <v>40957925</v>
      </c>
      <c r="P232" s="42">
        <v>33800136</v>
      </c>
      <c r="Q232" s="42">
        <v>1799470342</v>
      </c>
      <c r="R232" s="42">
        <v>1230018</v>
      </c>
      <c r="S232" s="42">
        <v>32190</v>
      </c>
      <c r="T232" s="42">
        <v>230661529</v>
      </c>
      <c r="U232" s="42">
        <v>221662309</v>
      </c>
      <c r="V232" s="42">
        <v>34836767</v>
      </c>
      <c r="W232" s="42">
        <v>21854208</v>
      </c>
      <c r="X232" s="42">
        <v>257381</v>
      </c>
      <c r="Y232" s="42">
        <v>2818750</v>
      </c>
      <c r="Z232" s="42">
        <v>1326641</v>
      </c>
      <c r="AA232" s="42">
        <v>514679793</v>
      </c>
      <c r="AB232" s="42">
        <v>1284790549</v>
      </c>
    </row>
    <row r="233" spans="1:28">
      <c r="A233" t="s">
        <v>492</v>
      </c>
      <c r="B233" s="44" t="s">
        <v>493</v>
      </c>
      <c r="C233" s="42">
        <v>3720695300</v>
      </c>
      <c r="D233" s="42">
        <v>13956</v>
      </c>
      <c r="E233" s="42">
        <v>1262236716</v>
      </c>
      <c r="F233" s="42">
        <v>46355105</v>
      </c>
      <c r="G233" s="42">
        <v>1712</v>
      </c>
      <c r="H233" s="42">
        <v>311</v>
      </c>
      <c r="I233" s="42">
        <v>71340663</v>
      </c>
      <c r="J233" s="42">
        <v>516231</v>
      </c>
      <c r="K233" s="42">
        <v>29136500</v>
      </c>
      <c r="L233" s="42">
        <v>206870500</v>
      </c>
      <c r="M233" s="42">
        <v>3279300</v>
      </c>
      <c r="N233" s="42">
        <v>8930084</v>
      </c>
      <c r="O233" s="42">
        <v>35278830</v>
      </c>
      <c r="P233" s="42">
        <v>11580182</v>
      </c>
      <c r="Q233" s="42">
        <v>1675524111</v>
      </c>
      <c r="R233" s="42">
        <v>445156</v>
      </c>
      <c r="S233" s="42">
        <v>25676</v>
      </c>
      <c r="T233" s="42">
        <v>210109729</v>
      </c>
      <c r="U233" s="42">
        <v>209516164</v>
      </c>
      <c r="V233" s="42">
        <v>31252132</v>
      </c>
      <c r="W233" s="42">
        <v>13681364</v>
      </c>
      <c r="X233" s="42">
        <v>114537</v>
      </c>
      <c r="Y233" s="42">
        <v>2924267</v>
      </c>
      <c r="Z233" s="42">
        <v>1036595</v>
      </c>
      <c r="AA233" s="42">
        <v>469105620</v>
      </c>
      <c r="AB233" s="42">
        <v>1206418491</v>
      </c>
    </row>
    <row r="234" spans="1:28">
      <c r="A234" t="s">
        <v>140</v>
      </c>
      <c r="B234" s="44" t="s">
        <v>141</v>
      </c>
      <c r="C234" s="42">
        <v>2302796000</v>
      </c>
      <c r="D234" s="42">
        <v>9702</v>
      </c>
      <c r="E234" s="42">
        <v>761181171</v>
      </c>
      <c r="F234" s="42">
        <v>22739342</v>
      </c>
      <c r="G234" s="42">
        <v>811</v>
      </c>
      <c r="H234" s="42">
        <v>117</v>
      </c>
      <c r="I234" s="42">
        <v>83539674</v>
      </c>
      <c r="J234" s="42">
        <v>743977</v>
      </c>
      <c r="K234" s="42">
        <v>20347157</v>
      </c>
      <c r="L234" s="42">
        <v>123674600</v>
      </c>
      <c r="M234" s="42">
        <v>5184100</v>
      </c>
      <c r="N234" s="42">
        <v>5544984</v>
      </c>
      <c r="O234" s="42">
        <v>25502273</v>
      </c>
      <c r="P234" s="42">
        <v>19006843</v>
      </c>
      <c r="Q234" s="42">
        <v>1067464121</v>
      </c>
      <c r="R234" s="42">
        <v>302929</v>
      </c>
      <c r="S234" s="42">
        <v>11224</v>
      </c>
      <c r="T234" s="42">
        <v>128820501</v>
      </c>
      <c r="U234" s="42">
        <v>129922835</v>
      </c>
      <c r="V234" s="42">
        <v>16734209</v>
      </c>
      <c r="W234" s="42">
        <v>16365854</v>
      </c>
      <c r="X234" s="42">
        <v>225130</v>
      </c>
      <c r="Y234" s="42">
        <v>1441428</v>
      </c>
      <c r="Z234" s="42">
        <v>778357</v>
      </c>
      <c r="AA234" s="42">
        <v>294602467</v>
      </c>
      <c r="AB234" s="42">
        <v>772861654</v>
      </c>
    </row>
    <row r="235" spans="1:28">
      <c r="A235" t="s">
        <v>274</v>
      </c>
      <c r="B235" s="44" t="s">
        <v>275</v>
      </c>
      <c r="C235" s="42">
        <v>3829803100</v>
      </c>
      <c r="D235" s="42">
        <v>12652</v>
      </c>
      <c r="E235" s="42">
        <v>1270808277</v>
      </c>
      <c r="F235" s="42">
        <v>97313084</v>
      </c>
      <c r="G235" s="42">
        <v>2470</v>
      </c>
      <c r="H235" s="42">
        <v>655</v>
      </c>
      <c r="I235" s="42">
        <v>167867934</v>
      </c>
      <c r="J235" s="42">
        <v>1820952</v>
      </c>
      <c r="K235" s="42">
        <v>42405974</v>
      </c>
      <c r="L235" s="42">
        <v>189003000</v>
      </c>
      <c r="M235" s="42">
        <v>5278700</v>
      </c>
      <c r="N235" s="42">
        <v>9192240</v>
      </c>
      <c r="O235" s="42">
        <v>32885352</v>
      </c>
      <c r="P235" s="42">
        <v>20023154</v>
      </c>
      <c r="Q235" s="42">
        <v>1836598667</v>
      </c>
      <c r="R235" s="42">
        <v>1944917</v>
      </c>
      <c r="S235" s="42">
        <v>536173</v>
      </c>
      <c r="T235" s="42">
        <v>194247574</v>
      </c>
      <c r="U235" s="42">
        <v>184375216</v>
      </c>
      <c r="V235" s="42">
        <v>36494383</v>
      </c>
      <c r="W235" s="42">
        <v>27822751</v>
      </c>
      <c r="X235" s="42">
        <v>156367</v>
      </c>
      <c r="Y235" s="42">
        <v>1883711</v>
      </c>
      <c r="Z235" s="42">
        <v>601601</v>
      </c>
      <c r="AA235" s="42">
        <v>448062693</v>
      </c>
      <c r="AB235" s="42">
        <v>1388535974</v>
      </c>
    </row>
    <row r="236" spans="1:28">
      <c r="A236" t="s">
        <v>216</v>
      </c>
      <c r="B236" s="44" t="s">
        <v>217</v>
      </c>
      <c r="C236" s="42">
        <v>2480828200</v>
      </c>
      <c r="D236" s="42">
        <v>10433</v>
      </c>
      <c r="E236" s="42">
        <v>776348123</v>
      </c>
      <c r="F236" s="42">
        <v>27351756</v>
      </c>
      <c r="G236" s="42">
        <v>893</v>
      </c>
      <c r="H236" s="42">
        <v>160</v>
      </c>
      <c r="I236" s="42">
        <v>80615113</v>
      </c>
      <c r="J236" s="42">
        <v>1174384</v>
      </c>
      <c r="K236" s="42">
        <v>27229886</v>
      </c>
      <c r="L236" s="42">
        <v>131699600</v>
      </c>
      <c r="M236" s="42">
        <v>8597800</v>
      </c>
      <c r="N236" s="42">
        <v>5945514</v>
      </c>
      <c r="O236" s="42">
        <v>22271813</v>
      </c>
      <c r="P236" s="42">
        <v>31644232</v>
      </c>
      <c r="Q236" s="42">
        <v>1112878221</v>
      </c>
      <c r="R236" s="42">
        <v>907576</v>
      </c>
      <c r="S236" s="42">
        <v>42533</v>
      </c>
      <c r="T236" s="42">
        <v>140255714</v>
      </c>
      <c r="U236" s="42">
        <v>133042926</v>
      </c>
      <c r="V236" s="42">
        <v>23165433</v>
      </c>
      <c r="W236" s="42">
        <v>14631302</v>
      </c>
      <c r="X236" s="42">
        <v>209290</v>
      </c>
      <c r="Y236" s="42">
        <v>1628085</v>
      </c>
      <c r="Z236" s="42">
        <v>822420</v>
      </c>
      <c r="AA236" s="42">
        <v>314705279</v>
      </c>
      <c r="AB236" s="42">
        <v>798172942</v>
      </c>
    </row>
    <row r="237" spans="1:28">
      <c r="A237" t="s">
        <v>368</v>
      </c>
      <c r="B237" s="44" t="s">
        <v>369</v>
      </c>
      <c r="C237" s="42">
        <v>2198703600</v>
      </c>
      <c r="D237" s="42">
        <v>9244</v>
      </c>
      <c r="E237" s="42">
        <v>739703505</v>
      </c>
      <c r="F237" s="42">
        <v>20630286</v>
      </c>
      <c r="G237" s="42">
        <v>778</v>
      </c>
      <c r="H237" s="42">
        <v>115</v>
      </c>
      <c r="I237" s="42">
        <v>62664637</v>
      </c>
      <c r="J237" s="42">
        <v>504634</v>
      </c>
      <c r="K237" s="42">
        <v>18487845</v>
      </c>
      <c r="L237" s="42">
        <v>116562700</v>
      </c>
      <c r="M237" s="42">
        <v>3012000</v>
      </c>
      <c r="N237" s="42">
        <v>5292312</v>
      </c>
      <c r="O237" s="42">
        <v>23646174</v>
      </c>
      <c r="P237" s="42">
        <v>10538075</v>
      </c>
      <c r="Q237" s="42">
        <v>1001042168</v>
      </c>
      <c r="R237" s="42">
        <v>242562</v>
      </c>
      <c r="S237" s="42">
        <v>30938</v>
      </c>
      <c r="T237" s="42">
        <v>119547993</v>
      </c>
      <c r="U237" s="42">
        <v>125459622</v>
      </c>
      <c r="V237" s="42">
        <v>16843997</v>
      </c>
      <c r="W237" s="42">
        <v>10199810</v>
      </c>
      <c r="X237" s="42">
        <v>82747</v>
      </c>
      <c r="Y237" s="42">
        <v>1639486</v>
      </c>
      <c r="Z237" s="42">
        <v>611768</v>
      </c>
      <c r="AA237" s="42">
        <v>274658923</v>
      </c>
      <c r="AB237" s="42">
        <v>726383245</v>
      </c>
    </row>
    <row r="238" spans="1:28">
      <c r="A238" t="s">
        <v>154</v>
      </c>
      <c r="B238" s="44" t="s">
        <v>155</v>
      </c>
      <c r="C238" s="42">
        <v>1282071200</v>
      </c>
      <c r="D238" s="42">
        <v>5499</v>
      </c>
      <c r="E238" s="42">
        <v>420360128</v>
      </c>
      <c r="F238" s="42">
        <v>12058056</v>
      </c>
      <c r="G238" s="42">
        <v>442</v>
      </c>
      <c r="H238" s="42">
        <v>74</v>
      </c>
      <c r="I238" s="42">
        <v>51451520</v>
      </c>
      <c r="J238" s="42">
        <v>253674</v>
      </c>
      <c r="K238" s="42">
        <v>10930518</v>
      </c>
      <c r="L238" s="42">
        <v>66676400</v>
      </c>
      <c r="M238" s="42">
        <v>4035400</v>
      </c>
      <c r="N238" s="42">
        <v>3090677</v>
      </c>
      <c r="O238" s="42">
        <v>12299485</v>
      </c>
      <c r="P238" s="42">
        <v>15008062</v>
      </c>
      <c r="Q238" s="42">
        <v>596163920</v>
      </c>
      <c r="R238" s="42">
        <v>124553</v>
      </c>
      <c r="S238" s="42">
        <v>57689</v>
      </c>
      <c r="T238" s="42">
        <v>70696589</v>
      </c>
      <c r="U238" s="42">
        <v>70492489</v>
      </c>
      <c r="V238" s="42">
        <v>10607468</v>
      </c>
      <c r="W238" s="42">
        <v>8306904</v>
      </c>
      <c r="X238" s="42">
        <v>103041</v>
      </c>
      <c r="Y238" s="42">
        <v>851054</v>
      </c>
      <c r="Z238" s="42">
        <v>443966</v>
      </c>
      <c r="AA238" s="42">
        <v>161683753</v>
      </c>
      <c r="AB238" s="42">
        <v>434480167</v>
      </c>
    </row>
    <row r="239" spans="1:28">
      <c r="A239" t="s">
        <v>304</v>
      </c>
      <c r="B239" s="44" t="s">
        <v>305</v>
      </c>
      <c r="C239" s="42">
        <v>2390762000</v>
      </c>
      <c r="D239" s="42">
        <v>9228</v>
      </c>
      <c r="E239" s="42">
        <v>788088995</v>
      </c>
      <c r="F239" s="42">
        <v>24201570</v>
      </c>
      <c r="G239" s="42">
        <v>899</v>
      </c>
      <c r="H239" s="42">
        <v>162</v>
      </c>
      <c r="I239" s="42">
        <v>80063374</v>
      </c>
      <c r="J239" s="42">
        <v>384565</v>
      </c>
      <c r="K239" s="42">
        <v>18235429</v>
      </c>
      <c r="L239" s="42">
        <v>132907500</v>
      </c>
      <c r="M239" s="42">
        <v>4856600</v>
      </c>
      <c r="N239" s="42">
        <v>5760286</v>
      </c>
      <c r="O239" s="42">
        <v>24841721</v>
      </c>
      <c r="P239" s="42">
        <v>17198133</v>
      </c>
      <c r="Q239" s="42">
        <v>1096538173</v>
      </c>
      <c r="R239" s="42">
        <v>194555</v>
      </c>
      <c r="S239" s="42">
        <v>41018</v>
      </c>
      <c r="T239" s="42">
        <v>137739762</v>
      </c>
      <c r="U239" s="42">
        <v>136516713</v>
      </c>
      <c r="V239" s="42">
        <v>14903088</v>
      </c>
      <c r="W239" s="42">
        <v>13715881</v>
      </c>
      <c r="X239" s="42">
        <v>160893</v>
      </c>
      <c r="Y239" s="42">
        <v>1446429</v>
      </c>
      <c r="Z239" s="42">
        <v>537578</v>
      </c>
      <c r="AA239" s="42">
        <v>305255917</v>
      </c>
      <c r="AB239" s="42">
        <v>791282256</v>
      </c>
    </row>
    <row r="240" spans="1:28">
      <c r="A240" t="s">
        <v>134</v>
      </c>
      <c r="B240" s="44" t="s">
        <v>135</v>
      </c>
      <c r="C240" s="42">
        <v>3648770200</v>
      </c>
      <c r="D240" s="42">
        <v>14546</v>
      </c>
      <c r="E240" s="42">
        <v>1213703554</v>
      </c>
      <c r="F240" s="42">
        <v>47781100</v>
      </c>
      <c r="G240" s="42">
        <v>1475</v>
      </c>
      <c r="H240" s="42">
        <v>313</v>
      </c>
      <c r="I240" s="42">
        <v>91814924</v>
      </c>
      <c r="J240" s="42">
        <v>770069</v>
      </c>
      <c r="K240" s="42">
        <v>28955941</v>
      </c>
      <c r="L240" s="42">
        <v>201008700</v>
      </c>
      <c r="M240" s="42">
        <v>4025100</v>
      </c>
      <c r="N240" s="42">
        <v>8712862</v>
      </c>
      <c r="O240" s="42">
        <v>28419959</v>
      </c>
      <c r="P240" s="42">
        <v>15667402</v>
      </c>
      <c r="Q240" s="42">
        <v>1640859611</v>
      </c>
      <c r="R240" s="42">
        <v>728038</v>
      </c>
      <c r="S240" s="42">
        <v>26601</v>
      </c>
      <c r="T240" s="42">
        <v>204978485</v>
      </c>
      <c r="U240" s="42">
        <v>205089771</v>
      </c>
      <c r="V240" s="42">
        <v>26076680</v>
      </c>
      <c r="W240" s="42">
        <v>21307182</v>
      </c>
      <c r="X240" s="42">
        <v>97635</v>
      </c>
      <c r="Y240" s="42">
        <v>2438828</v>
      </c>
      <c r="Z240" s="42">
        <v>1183418</v>
      </c>
      <c r="AA240" s="42">
        <v>461926638</v>
      </c>
      <c r="AB240" s="42">
        <v>1178932973</v>
      </c>
    </row>
    <row r="241" spans="1:28">
      <c r="A241" t="s">
        <v>244</v>
      </c>
      <c r="B241" s="44" t="s">
        <v>245</v>
      </c>
      <c r="C241" s="42">
        <v>8967946400</v>
      </c>
      <c r="D241" s="42">
        <v>33547</v>
      </c>
      <c r="E241" s="42">
        <v>2805219291</v>
      </c>
      <c r="F241" s="42">
        <v>145974225</v>
      </c>
      <c r="G241" s="42">
        <v>4301</v>
      </c>
      <c r="H241" s="42">
        <v>1020</v>
      </c>
      <c r="I241" s="42">
        <v>303984680</v>
      </c>
      <c r="J241" s="42">
        <v>2349691</v>
      </c>
      <c r="K241" s="42">
        <v>80465944</v>
      </c>
      <c r="L241" s="42">
        <v>491855800</v>
      </c>
      <c r="M241" s="42">
        <v>15617800</v>
      </c>
      <c r="N241" s="42">
        <v>21579411</v>
      </c>
      <c r="O241" s="42">
        <v>53720540</v>
      </c>
      <c r="P241" s="42">
        <v>60483002</v>
      </c>
      <c r="Q241" s="42">
        <v>3981250384</v>
      </c>
      <c r="R241" s="42">
        <v>2928426</v>
      </c>
      <c r="S241" s="42">
        <v>564126</v>
      </c>
      <c r="T241" s="42">
        <v>507379104</v>
      </c>
      <c r="U241" s="42">
        <v>460411038</v>
      </c>
      <c r="V241" s="42">
        <v>89863917</v>
      </c>
      <c r="W241" s="42">
        <v>59023961</v>
      </c>
      <c r="X241" s="42">
        <v>311110</v>
      </c>
      <c r="Y241" s="42">
        <v>6070617</v>
      </c>
      <c r="Z241" s="42">
        <v>2377977</v>
      </c>
      <c r="AA241" s="42">
        <v>1128930276</v>
      </c>
      <c r="AB241" s="42">
        <v>2852320108</v>
      </c>
    </row>
    <row r="242" spans="1:28">
      <c r="A242" t="s">
        <v>340</v>
      </c>
      <c r="B242" s="44" t="s">
        <v>341</v>
      </c>
      <c r="C242" s="42">
        <v>12057664800</v>
      </c>
      <c r="D242" s="42">
        <v>43268</v>
      </c>
      <c r="E242" s="42">
        <v>3983146288</v>
      </c>
      <c r="F242" s="42">
        <v>226683497</v>
      </c>
      <c r="G242" s="42">
        <v>6568</v>
      </c>
      <c r="H242" s="42">
        <v>1525</v>
      </c>
      <c r="I242" s="42">
        <v>327825246</v>
      </c>
      <c r="J242" s="42">
        <v>1876062</v>
      </c>
      <c r="K242" s="42">
        <v>88763885</v>
      </c>
      <c r="L242" s="42">
        <v>681434900</v>
      </c>
      <c r="M242" s="42">
        <v>11012300</v>
      </c>
      <c r="N242" s="42">
        <v>29050624</v>
      </c>
      <c r="O242" s="42">
        <v>76769544</v>
      </c>
      <c r="P242" s="42">
        <v>45019282</v>
      </c>
      <c r="Q242" s="42">
        <v>5471581628</v>
      </c>
      <c r="R242" s="42">
        <v>2374009</v>
      </c>
      <c r="S242" s="42">
        <v>265993</v>
      </c>
      <c r="T242" s="42">
        <v>692305998</v>
      </c>
      <c r="U242" s="42">
        <v>648472404</v>
      </c>
      <c r="V242" s="42">
        <v>93275756</v>
      </c>
      <c r="W242" s="42">
        <v>61164144</v>
      </c>
      <c r="X242" s="42">
        <v>130992</v>
      </c>
      <c r="Y242" s="42">
        <v>8412050</v>
      </c>
      <c r="Z242" s="42">
        <v>3091300</v>
      </c>
      <c r="AA242" s="42">
        <v>1509492646</v>
      </c>
      <c r="AB242" s="42">
        <v>3962088982</v>
      </c>
    </row>
    <row r="243" spans="1:28">
      <c r="A243" t="s">
        <v>82</v>
      </c>
      <c r="B243" s="44" t="s">
        <v>83</v>
      </c>
      <c r="C243" s="42">
        <v>3081145500</v>
      </c>
      <c r="D243" s="42">
        <v>9948</v>
      </c>
      <c r="E243" s="42">
        <v>999083670</v>
      </c>
      <c r="F243" s="42">
        <v>80513311</v>
      </c>
      <c r="G243" s="42">
        <v>1921</v>
      </c>
      <c r="H243" s="42">
        <v>529</v>
      </c>
      <c r="I243" s="42">
        <v>164581933</v>
      </c>
      <c r="J243" s="42">
        <v>2690126</v>
      </c>
      <c r="K243" s="42">
        <v>27258408</v>
      </c>
      <c r="L243" s="42">
        <v>155320900</v>
      </c>
      <c r="M243" s="42">
        <v>3648300</v>
      </c>
      <c r="N243" s="42">
        <v>7425388</v>
      </c>
      <c r="O243" s="42">
        <v>20002554</v>
      </c>
      <c r="P243" s="42">
        <v>15541287</v>
      </c>
      <c r="Q243" s="42">
        <v>1476065877</v>
      </c>
      <c r="R243" s="42">
        <v>817574</v>
      </c>
      <c r="S243" s="42">
        <v>3154</v>
      </c>
      <c r="T243" s="42">
        <v>158939845</v>
      </c>
      <c r="U243" s="42">
        <v>145945519</v>
      </c>
      <c r="V243" s="42">
        <v>30773565</v>
      </c>
      <c r="W243" s="42">
        <v>21210149</v>
      </c>
      <c r="X243" s="42">
        <v>106925</v>
      </c>
      <c r="Y243" s="42">
        <v>1306998</v>
      </c>
      <c r="Z243" s="42">
        <v>407331</v>
      </c>
      <c r="AA243" s="42">
        <v>359511060</v>
      </c>
      <c r="AB243" s="42">
        <v>1116554817</v>
      </c>
    </row>
    <row r="244" spans="1:28">
      <c r="A244" t="s">
        <v>20</v>
      </c>
      <c r="B244" s="44" t="s">
        <v>21</v>
      </c>
      <c r="C244" s="42">
        <v>12129113000</v>
      </c>
      <c r="D244" s="42">
        <v>34468</v>
      </c>
      <c r="E244" s="42">
        <v>3829959210</v>
      </c>
      <c r="F244" s="42">
        <v>465001899</v>
      </c>
      <c r="G244" s="42">
        <v>9094</v>
      </c>
      <c r="H244" s="42">
        <v>3021</v>
      </c>
      <c r="I244" s="42">
        <v>493834919</v>
      </c>
      <c r="J244" s="42">
        <v>3664510</v>
      </c>
      <c r="K244" s="42">
        <v>79441463</v>
      </c>
      <c r="L244" s="42">
        <v>624796400</v>
      </c>
      <c r="M244" s="42">
        <v>14363700</v>
      </c>
      <c r="N244" s="42">
        <v>29210306</v>
      </c>
      <c r="O244" s="42">
        <v>61391008</v>
      </c>
      <c r="P244" s="42">
        <v>59372828</v>
      </c>
      <c r="Q244" s="42">
        <v>5661036243</v>
      </c>
      <c r="R244" s="42">
        <v>1452423</v>
      </c>
      <c r="S244" s="42">
        <v>83058</v>
      </c>
      <c r="T244" s="42">
        <v>639055778</v>
      </c>
      <c r="U244" s="42">
        <v>543264281</v>
      </c>
      <c r="V244" s="42">
        <v>112186253</v>
      </c>
      <c r="W244" s="42">
        <v>90288741</v>
      </c>
      <c r="X244" s="42">
        <v>97488</v>
      </c>
      <c r="Y244" s="42">
        <v>5124763</v>
      </c>
      <c r="Z244" s="42">
        <v>1594568</v>
      </c>
      <c r="AA244" s="42">
        <v>1393147353</v>
      </c>
      <c r="AB244" s="42">
        <v>4267888890</v>
      </c>
    </row>
    <row r="245" spans="1:28">
      <c r="A245" t="s">
        <v>26</v>
      </c>
      <c r="B245" s="44" t="s">
        <v>27</v>
      </c>
      <c r="C245" s="42">
        <v>22097830700</v>
      </c>
      <c r="D245" s="42">
        <v>51258</v>
      </c>
      <c r="E245" s="42">
        <v>6546392095</v>
      </c>
      <c r="F245" s="42">
        <v>1465269477</v>
      </c>
      <c r="G245" s="42">
        <v>18422</v>
      </c>
      <c r="H245" s="42">
        <v>8701</v>
      </c>
      <c r="I245" s="42">
        <v>1284364204</v>
      </c>
      <c r="J245" s="42">
        <v>7027815</v>
      </c>
      <c r="K245" s="42">
        <v>143060617</v>
      </c>
      <c r="L245" s="42">
        <v>944158500</v>
      </c>
      <c r="M245" s="42">
        <v>18140300</v>
      </c>
      <c r="N245" s="42">
        <v>53224958</v>
      </c>
      <c r="O245" s="42">
        <v>104249853</v>
      </c>
      <c r="P245" s="42">
        <v>79924586</v>
      </c>
      <c r="Q245" s="42">
        <v>10645812405</v>
      </c>
      <c r="R245" s="42">
        <v>1521450</v>
      </c>
      <c r="S245" s="42">
        <v>118822</v>
      </c>
      <c r="T245" s="42">
        <v>962095525</v>
      </c>
      <c r="U245" s="42">
        <v>704332328</v>
      </c>
      <c r="V245" s="42">
        <v>173663617</v>
      </c>
      <c r="W245" s="42">
        <v>234666821</v>
      </c>
      <c r="X245" s="42">
        <v>213387</v>
      </c>
      <c r="Y245" s="42">
        <v>6529583</v>
      </c>
      <c r="Z245" s="42">
        <v>1627485</v>
      </c>
      <c r="AA245" s="42">
        <v>2084769018</v>
      </c>
      <c r="AB245" s="42">
        <v>8561043387</v>
      </c>
    </row>
    <row r="246" spans="1:28">
      <c r="A246" t="s">
        <v>324</v>
      </c>
      <c r="B246" s="44" t="s">
        <v>325</v>
      </c>
      <c r="C246" s="42">
        <v>1705858400</v>
      </c>
      <c r="D246" s="42">
        <v>7232</v>
      </c>
      <c r="E246" s="42">
        <v>557405039</v>
      </c>
      <c r="F246" s="42">
        <v>16778580</v>
      </c>
      <c r="G246" s="42">
        <v>653</v>
      </c>
      <c r="H246" s="42">
        <v>94</v>
      </c>
      <c r="I246" s="42">
        <v>33451160</v>
      </c>
      <c r="J246" s="42">
        <v>811844</v>
      </c>
      <c r="K246" s="42">
        <v>12861110</v>
      </c>
      <c r="L246" s="42">
        <v>93177500</v>
      </c>
      <c r="M246" s="42">
        <v>4158400</v>
      </c>
      <c r="N246" s="42">
        <v>4101106</v>
      </c>
      <c r="O246" s="42">
        <v>15650815</v>
      </c>
      <c r="P246" s="42">
        <v>16827847</v>
      </c>
      <c r="Q246" s="42">
        <v>755223401</v>
      </c>
      <c r="R246" s="42">
        <v>168533</v>
      </c>
      <c r="S246" s="42">
        <v>16545</v>
      </c>
      <c r="T246" s="42">
        <v>97313390</v>
      </c>
      <c r="U246" s="42">
        <v>96060097</v>
      </c>
      <c r="V246" s="42">
        <v>13161045</v>
      </c>
      <c r="W246" s="42">
        <v>9730876</v>
      </c>
      <c r="X246" s="42">
        <v>114328</v>
      </c>
      <c r="Y246" s="42">
        <v>1219116</v>
      </c>
      <c r="Z246" s="42">
        <v>706719</v>
      </c>
      <c r="AA246" s="42">
        <v>218490649</v>
      </c>
      <c r="AB246" s="42">
        <v>536732752</v>
      </c>
    </row>
    <row r="247" spans="1:28">
      <c r="A247" t="s">
        <v>334</v>
      </c>
      <c r="B247" s="44" t="s">
        <v>335</v>
      </c>
      <c r="C247" s="42">
        <v>11600690200</v>
      </c>
      <c r="D247" s="42">
        <v>42458</v>
      </c>
      <c r="E247" s="42">
        <v>3901058567</v>
      </c>
      <c r="F247" s="42">
        <v>197752295</v>
      </c>
      <c r="G247" s="42">
        <v>5815</v>
      </c>
      <c r="H247" s="42">
        <v>1298</v>
      </c>
      <c r="I247" s="42">
        <v>319616085</v>
      </c>
      <c r="J247" s="42">
        <v>2785010</v>
      </c>
      <c r="K247" s="42">
        <v>91108310</v>
      </c>
      <c r="L247" s="42">
        <v>645448700</v>
      </c>
      <c r="M247" s="42">
        <v>13656500</v>
      </c>
      <c r="N247" s="42">
        <v>27885366</v>
      </c>
      <c r="O247" s="42">
        <v>83066666</v>
      </c>
      <c r="P247" s="42">
        <v>53509066</v>
      </c>
      <c r="Q247" s="42">
        <v>5335886565</v>
      </c>
      <c r="R247" s="42">
        <v>2945698</v>
      </c>
      <c r="S247" s="42">
        <v>232337</v>
      </c>
      <c r="T247" s="42">
        <v>658944513</v>
      </c>
      <c r="U247" s="42">
        <v>641794217</v>
      </c>
      <c r="V247" s="42">
        <v>92556494</v>
      </c>
      <c r="W247" s="42">
        <v>68268077</v>
      </c>
      <c r="X247" s="42">
        <v>268001</v>
      </c>
      <c r="Y247" s="42">
        <v>7276183</v>
      </c>
      <c r="Z247" s="42">
        <v>3132672</v>
      </c>
      <c r="AA247" s="42">
        <v>1475418192</v>
      </c>
      <c r="AB247" s="42">
        <v>3860468373</v>
      </c>
    </row>
    <row r="248" spans="1:28">
      <c r="A248" t="s">
        <v>346</v>
      </c>
      <c r="B248" s="44" t="s">
        <v>347</v>
      </c>
      <c r="C248" s="42">
        <v>5027272200</v>
      </c>
      <c r="D248" s="42">
        <v>18949</v>
      </c>
      <c r="E248" s="42">
        <v>1635052969</v>
      </c>
      <c r="F248" s="42">
        <v>73607842</v>
      </c>
      <c r="G248" s="42">
        <v>2198</v>
      </c>
      <c r="H248" s="42">
        <v>459</v>
      </c>
      <c r="I248" s="42">
        <v>218242769</v>
      </c>
      <c r="J248" s="42">
        <v>919129</v>
      </c>
      <c r="K248" s="42">
        <v>42596989</v>
      </c>
      <c r="L248" s="42">
        <v>276841700</v>
      </c>
      <c r="M248" s="42">
        <v>9607100</v>
      </c>
      <c r="N248" s="42">
        <v>12088262</v>
      </c>
      <c r="O248" s="42">
        <v>45572368</v>
      </c>
      <c r="P248" s="42">
        <v>35359244</v>
      </c>
      <c r="Q248" s="42">
        <v>2349888372</v>
      </c>
      <c r="R248" s="42">
        <v>1139404</v>
      </c>
      <c r="S248" s="42">
        <v>90490</v>
      </c>
      <c r="T248" s="42">
        <v>286386176</v>
      </c>
      <c r="U248" s="42">
        <v>277629807</v>
      </c>
      <c r="V248" s="42">
        <v>36179626</v>
      </c>
      <c r="W248" s="42">
        <v>34254034</v>
      </c>
      <c r="X248" s="42">
        <v>291225</v>
      </c>
      <c r="Y248" s="42">
        <v>2869396</v>
      </c>
      <c r="Z248" s="42">
        <v>1244740</v>
      </c>
      <c r="AA248" s="42">
        <v>640084898</v>
      </c>
      <c r="AB248" s="42">
        <v>1709803474</v>
      </c>
    </row>
    <row r="249" spans="1:28">
      <c r="A249" t="s">
        <v>544</v>
      </c>
      <c r="B249" s="44" t="s">
        <v>545</v>
      </c>
      <c r="C249" s="42">
        <v>27364346400</v>
      </c>
      <c r="D249" s="42">
        <v>95443</v>
      </c>
      <c r="E249" s="42">
        <v>9343733653</v>
      </c>
      <c r="F249" s="42">
        <v>530352018</v>
      </c>
      <c r="G249" s="42">
        <v>14963</v>
      </c>
      <c r="H249" s="42">
        <v>3457</v>
      </c>
      <c r="I249" s="42">
        <v>861920789</v>
      </c>
      <c r="J249" s="42">
        <v>7684241</v>
      </c>
      <c r="K249" s="42">
        <v>187774474</v>
      </c>
      <c r="L249" s="42">
        <v>1560657500</v>
      </c>
      <c r="M249" s="42">
        <v>18426400</v>
      </c>
      <c r="N249" s="42">
        <v>65925196</v>
      </c>
      <c r="O249" s="42">
        <v>188250409</v>
      </c>
      <c r="P249" s="42">
        <v>74147253</v>
      </c>
      <c r="Q249" s="42">
        <v>12838871933</v>
      </c>
      <c r="R249" s="42">
        <v>3376324</v>
      </c>
      <c r="S249" s="42">
        <v>120079</v>
      </c>
      <c r="T249" s="42">
        <v>1578785876</v>
      </c>
      <c r="U249" s="42">
        <v>1571174390</v>
      </c>
      <c r="V249" s="42">
        <v>195118657</v>
      </c>
      <c r="W249" s="42">
        <v>132633761</v>
      </c>
      <c r="X249" s="42">
        <v>199787</v>
      </c>
      <c r="Y249" s="42">
        <v>18806892</v>
      </c>
      <c r="Z249" s="42">
        <v>6108404</v>
      </c>
      <c r="AA249" s="42">
        <v>3506324170</v>
      </c>
      <c r="AB249" s="42">
        <v>9332547763</v>
      </c>
    </row>
    <row r="250" spans="1:28">
      <c r="A250" t="s">
        <v>1</v>
      </c>
      <c r="B250" s="44" t="s">
        <v>0</v>
      </c>
      <c r="C250" s="42">
        <v>10332067000</v>
      </c>
      <c r="D250" s="42">
        <v>33109</v>
      </c>
      <c r="E250" s="42">
        <v>3264463550</v>
      </c>
      <c r="F250" s="42">
        <v>282331312</v>
      </c>
      <c r="G250" s="42">
        <v>6617</v>
      </c>
      <c r="H250" s="42">
        <v>1930</v>
      </c>
      <c r="I250" s="42">
        <v>421574550</v>
      </c>
      <c r="J250" s="42">
        <v>2785241</v>
      </c>
      <c r="K250" s="42">
        <v>52810537</v>
      </c>
      <c r="L250" s="42">
        <v>563562900</v>
      </c>
      <c r="M250" s="42">
        <v>13580200</v>
      </c>
      <c r="N250" s="42">
        <v>24790092</v>
      </c>
      <c r="O250" s="42">
        <v>48308728</v>
      </c>
      <c r="P250" s="42">
        <v>51996864</v>
      </c>
      <c r="Q250" s="42">
        <v>4726203974</v>
      </c>
      <c r="R250" s="42">
        <v>812073</v>
      </c>
      <c r="S250" s="42">
        <v>170696</v>
      </c>
      <c r="T250" s="42">
        <v>577013407</v>
      </c>
      <c r="U250" s="42">
        <v>510677768</v>
      </c>
      <c r="V250" s="42">
        <v>101423788</v>
      </c>
      <c r="W250" s="42">
        <v>58275637</v>
      </c>
      <c r="X250" s="42">
        <v>85372</v>
      </c>
      <c r="Y250" s="42">
        <v>4868063</v>
      </c>
      <c r="Z250" s="42">
        <v>1896054</v>
      </c>
      <c r="AA250" s="42">
        <v>1255222858</v>
      </c>
      <c r="AB250" s="42">
        <v>3470981116</v>
      </c>
    </row>
    <row r="251" spans="1:28">
      <c r="A251" t="s">
        <v>22</v>
      </c>
      <c r="B251" s="44" t="s">
        <v>23</v>
      </c>
      <c r="C251" s="42">
        <v>6116592400</v>
      </c>
      <c r="D251" s="42">
        <v>19861</v>
      </c>
      <c r="E251" s="42">
        <v>1937437000</v>
      </c>
      <c r="F251" s="42">
        <v>140839201</v>
      </c>
      <c r="G251" s="42">
        <v>3788</v>
      </c>
      <c r="H251" s="42">
        <v>978</v>
      </c>
      <c r="I251" s="42">
        <v>160991952</v>
      </c>
      <c r="J251" s="42">
        <v>1540669</v>
      </c>
      <c r="K251" s="42">
        <v>36742962</v>
      </c>
      <c r="L251" s="42">
        <v>341582200</v>
      </c>
      <c r="M251" s="42">
        <v>8169100</v>
      </c>
      <c r="N251" s="42">
        <v>14685666</v>
      </c>
      <c r="O251" s="42">
        <v>31049894</v>
      </c>
      <c r="P251" s="42">
        <v>30561406</v>
      </c>
      <c r="Q251" s="42">
        <v>2703600050</v>
      </c>
      <c r="R251" s="42">
        <v>660414</v>
      </c>
      <c r="S251" s="42">
        <v>87474</v>
      </c>
      <c r="T251" s="42">
        <v>349686126</v>
      </c>
      <c r="U251" s="42">
        <v>313072405</v>
      </c>
      <c r="V251" s="42">
        <v>64844702</v>
      </c>
      <c r="W251" s="42">
        <v>31346138</v>
      </c>
      <c r="X251" s="42">
        <v>86901</v>
      </c>
      <c r="Y251" s="42">
        <v>3187167</v>
      </c>
      <c r="Z251" s="42">
        <v>1134133</v>
      </c>
      <c r="AA251" s="42">
        <v>764105460</v>
      </c>
      <c r="AB251" s="42">
        <v>1939494590</v>
      </c>
    </row>
    <row r="252" spans="1:28">
      <c r="A252" t="s">
        <v>60</v>
      </c>
      <c r="B252" s="44" t="s">
        <v>61</v>
      </c>
      <c r="C252" s="42">
        <v>50397833600</v>
      </c>
      <c r="D252" s="42">
        <v>163812</v>
      </c>
      <c r="E252" s="42">
        <v>16551953132</v>
      </c>
      <c r="F252" s="42">
        <v>1457679737</v>
      </c>
      <c r="G252" s="42">
        <v>32679</v>
      </c>
      <c r="H252" s="42">
        <v>9862</v>
      </c>
      <c r="I252" s="42">
        <v>1783405775</v>
      </c>
      <c r="J252" s="42">
        <v>12189719</v>
      </c>
      <c r="K252" s="42">
        <v>266546571</v>
      </c>
      <c r="L252" s="42">
        <v>2744750900</v>
      </c>
      <c r="M252" s="42">
        <v>51659400</v>
      </c>
      <c r="N252" s="42">
        <v>121004885</v>
      </c>
      <c r="O252" s="42">
        <v>296069913</v>
      </c>
      <c r="P252" s="42">
        <v>202255078</v>
      </c>
      <c r="Q252" s="42">
        <v>23487515110</v>
      </c>
      <c r="R252" s="42">
        <v>5273071</v>
      </c>
      <c r="S252" s="42">
        <v>402164</v>
      </c>
      <c r="T252" s="42">
        <v>2795682787</v>
      </c>
      <c r="U252" s="42">
        <v>2594746681</v>
      </c>
      <c r="V252" s="42">
        <v>398365702</v>
      </c>
      <c r="W252" s="42">
        <v>294787644</v>
      </c>
      <c r="X252" s="42">
        <v>1772776</v>
      </c>
      <c r="Y252" s="42">
        <v>25352507</v>
      </c>
      <c r="Z252" s="42">
        <v>8142636</v>
      </c>
      <c r="AA252" s="42">
        <v>6124525968</v>
      </c>
      <c r="AB252" s="42">
        <v>17362989142</v>
      </c>
    </row>
    <row r="253" spans="1:28">
      <c r="A253" t="s">
        <v>136</v>
      </c>
      <c r="B253" s="44" t="s">
        <v>137</v>
      </c>
      <c r="C253" s="42">
        <v>1816244200</v>
      </c>
      <c r="D253" s="42">
        <v>7320</v>
      </c>
      <c r="E253" s="42">
        <v>609756104</v>
      </c>
      <c r="F253" s="42">
        <v>14884933</v>
      </c>
      <c r="G253" s="42">
        <v>637</v>
      </c>
      <c r="H253" s="42">
        <v>83</v>
      </c>
      <c r="I253" s="42">
        <v>55734483</v>
      </c>
      <c r="J253" s="42">
        <v>284845</v>
      </c>
      <c r="K253" s="42">
        <v>12823583</v>
      </c>
      <c r="L253" s="42">
        <v>103414400</v>
      </c>
      <c r="M253" s="42">
        <v>3128900</v>
      </c>
      <c r="N253" s="42">
        <v>4363011</v>
      </c>
      <c r="O253" s="42">
        <v>16578818</v>
      </c>
      <c r="P253" s="42">
        <v>11400913</v>
      </c>
      <c r="Q253" s="42">
        <v>832369990</v>
      </c>
      <c r="R253" s="42">
        <v>91820</v>
      </c>
      <c r="S253" s="42">
        <v>26964</v>
      </c>
      <c r="T253" s="42">
        <v>106522296</v>
      </c>
      <c r="U253" s="42">
        <v>108892478</v>
      </c>
      <c r="V253" s="42">
        <v>12829587</v>
      </c>
      <c r="W253" s="42">
        <v>9944945</v>
      </c>
      <c r="X253" s="42">
        <v>87445</v>
      </c>
      <c r="Y253" s="42">
        <v>1300908</v>
      </c>
      <c r="Z253" s="42">
        <v>456208</v>
      </c>
      <c r="AA253" s="42">
        <v>240152651</v>
      </c>
      <c r="AB253" s="42">
        <v>592217339</v>
      </c>
    </row>
    <row r="254" spans="1:28">
      <c r="A254" t="s">
        <v>106</v>
      </c>
      <c r="B254" s="44" t="s">
        <v>107</v>
      </c>
      <c r="C254" s="42">
        <v>1539441700</v>
      </c>
      <c r="D254" s="42">
        <v>6027</v>
      </c>
      <c r="E254" s="42">
        <v>515634398</v>
      </c>
      <c r="F254" s="42">
        <v>22696073</v>
      </c>
      <c r="G254" s="42">
        <v>672</v>
      </c>
      <c r="H254" s="42">
        <v>146</v>
      </c>
      <c r="I254" s="42">
        <v>64523252</v>
      </c>
      <c r="J254" s="42">
        <v>748599</v>
      </c>
      <c r="K254" s="42">
        <v>14439202</v>
      </c>
      <c r="L254" s="42">
        <v>75672900</v>
      </c>
      <c r="M254" s="42">
        <v>3028000</v>
      </c>
      <c r="N254" s="42">
        <v>3710058</v>
      </c>
      <c r="O254" s="42">
        <v>14859483</v>
      </c>
      <c r="P254" s="42">
        <v>11800758</v>
      </c>
      <c r="Q254" s="42">
        <v>727112723</v>
      </c>
      <c r="R254" s="42">
        <v>435270</v>
      </c>
      <c r="S254" s="42">
        <v>22045</v>
      </c>
      <c r="T254" s="42">
        <v>78689267</v>
      </c>
      <c r="U254" s="42">
        <v>79255536</v>
      </c>
      <c r="V254" s="42">
        <v>12603565</v>
      </c>
      <c r="W254" s="42">
        <v>12189177</v>
      </c>
      <c r="X254" s="42">
        <v>239310</v>
      </c>
      <c r="Y254" s="42">
        <v>839515</v>
      </c>
      <c r="Z254" s="42">
        <v>526390</v>
      </c>
      <c r="AA254" s="42">
        <v>184800075</v>
      </c>
      <c r="AB254" s="42">
        <v>542312648</v>
      </c>
    </row>
    <row r="255" spans="1:28">
      <c r="A255" t="s">
        <v>120</v>
      </c>
      <c r="B255" s="44" t="s">
        <v>121</v>
      </c>
      <c r="C255" s="42">
        <v>2856877200</v>
      </c>
      <c r="D255" s="42">
        <v>10544</v>
      </c>
      <c r="E255" s="42">
        <v>935604976</v>
      </c>
      <c r="F255" s="42">
        <v>34224931</v>
      </c>
      <c r="G255" s="42">
        <v>1215</v>
      </c>
      <c r="H255" s="42">
        <v>201</v>
      </c>
      <c r="I255" s="42">
        <v>74918961</v>
      </c>
      <c r="J255" s="42">
        <v>589221</v>
      </c>
      <c r="K255" s="42">
        <v>26528467</v>
      </c>
      <c r="L255" s="42">
        <v>166422400</v>
      </c>
      <c r="M255" s="42">
        <v>4449800</v>
      </c>
      <c r="N255" s="42">
        <v>6871028</v>
      </c>
      <c r="O255" s="42">
        <v>21562135</v>
      </c>
      <c r="P255" s="42">
        <v>17812910</v>
      </c>
      <c r="Q255" s="42">
        <v>1288984829</v>
      </c>
      <c r="R255" s="42">
        <v>801473</v>
      </c>
      <c r="S255" s="42">
        <v>33780</v>
      </c>
      <c r="T255" s="42">
        <v>170845744</v>
      </c>
      <c r="U255" s="42">
        <v>167267052</v>
      </c>
      <c r="V255" s="42">
        <v>23411482</v>
      </c>
      <c r="W255" s="42">
        <v>16348696</v>
      </c>
      <c r="X255" s="42">
        <v>118315</v>
      </c>
      <c r="Y255" s="42">
        <v>1965589</v>
      </c>
      <c r="Z255" s="42">
        <v>668361</v>
      </c>
      <c r="AA255" s="42">
        <v>381460492</v>
      </c>
      <c r="AB255" s="42">
        <v>907524337</v>
      </c>
    </row>
    <row r="256" spans="1:28">
      <c r="A256" t="s">
        <v>96</v>
      </c>
      <c r="B256" s="44" t="s">
        <v>97</v>
      </c>
      <c r="C256" s="42">
        <v>1430409900</v>
      </c>
      <c r="D256" s="42">
        <v>6273</v>
      </c>
      <c r="E256" s="42">
        <v>474584353</v>
      </c>
      <c r="F256" s="42">
        <v>15875324</v>
      </c>
      <c r="G256" s="42">
        <v>489</v>
      </c>
      <c r="H256" s="42">
        <v>93</v>
      </c>
      <c r="I256" s="42">
        <v>40671698</v>
      </c>
      <c r="J256" s="42">
        <v>858298</v>
      </c>
      <c r="K256" s="42">
        <v>15032945</v>
      </c>
      <c r="L256" s="42">
        <v>71369100</v>
      </c>
      <c r="M256" s="42">
        <v>4025100</v>
      </c>
      <c r="N256" s="42">
        <v>3449552</v>
      </c>
      <c r="O256" s="42">
        <v>13864493</v>
      </c>
      <c r="P256" s="42">
        <v>71800292</v>
      </c>
      <c r="Q256" s="42">
        <v>711531155</v>
      </c>
      <c r="R256" s="42">
        <v>602776</v>
      </c>
      <c r="S256" s="42">
        <v>38082</v>
      </c>
      <c r="T256" s="42">
        <v>75367402</v>
      </c>
      <c r="U256" s="42">
        <v>77240923</v>
      </c>
      <c r="V256" s="42">
        <v>12968055</v>
      </c>
      <c r="W256" s="42">
        <v>8410136</v>
      </c>
      <c r="X256" s="42">
        <v>183361</v>
      </c>
      <c r="Y256" s="42">
        <v>838142</v>
      </c>
      <c r="Z256" s="42">
        <v>445798</v>
      </c>
      <c r="AA256" s="42">
        <v>176094675</v>
      </c>
      <c r="AB256" s="42">
        <v>535436480</v>
      </c>
    </row>
    <row r="257" spans="1:28">
      <c r="A257" t="s">
        <v>2</v>
      </c>
      <c r="B257" s="44" t="s">
        <v>3</v>
      </c>
      <c r="C257" s="42">
        <v>8400285300</v>
      </c>
      <c r="D257" s="42">
        <v>23872</v>
      </c>
      <c r="E257" s="42">
        <v>2610617016</v>
      </c>
      <c r="F257" s="42">
        <v>304609796</v>
      </c>
      <c r="G257" s="42">
        <v>6478</v>
      </c>
      <c r="H257" s="42">
        <v>2111</v>
      </c>
      <c r="I257" s="42">
        <v>353015447</v>
      </c>
      <c r="J257" s="42">
        <v>3006738</v>
      </c>
      <c r="K257" s="42">
        <v>64312037</v>
      </c>
      <c r="L257" s="42">
        <v>442873100</v>
      </c>
      <c r="M257" s="42">
        <v>12278700</v>
      </c>
      <c r="N257" s="42">
        <v>20219869</v>
      </c>
      <c r="O257" s="42">
        <v>48501057</v>
      </c>
      <c r="P257" s="42">
        <v>48333103</v>
      </c>
      <c r="Q257" s="42">
        <v>3907766863</v>
      </c>
      <c r="R257" s="42">
        <v>1320150</v>
      </c>
      <c r="S257" s="42">
        <v>98711</v>
      </c>
      <c r="T257" s="42">
        <v>455073828</v>
      </c>
      <c r="U257" s="42">
        <v>382715463</v>
      </c>
      <c r="V257" s="42">
        <v>84670619</v>
      </c>
      <c r="W257" s="42">
        <v>65544944</v>
      </c>
      <c r="X257" s="42">
        <v>195321</v>
      </c>
      <c r="Y257" s="42">
        <v>3442837</v>
      </c>
      <c r="Z257" s="42">
        <v>1050967</v>
      </c>
      <c r="AA257" s="42">
        <v>994112840</v>
      </c>
      <c r="AB257" s="42">
        <v>2913654023</v>
      </c>
    </row>
    <row r="258" spans="1:28">
      <c r="A258" t="s">
        <v>441</v>
      </c>
      <c r="B258" s="44" t="s">
        <v>442</v>
      </c>
      <c r="C258" s="42">
        <v>1217670000</v>
      </c>
      <c r="D258" s="42">
        <v>5361</v>
      </c>
      <c r="E258" s="42">
        <v>413109543</v>
      </c>
      <c r="F258" s="42">
        <v>9068572</v>
      </c>
      <c r="G258" s="42">
        <v>370</v>
      </c>
      <c r="H258" s="42">
        <v>59</v>
      </c>
      <c r="I258" s="42">
        <v>32082028</v>
      </c>
      <c r="J258" s="42">
        <v>266447</v>
      </c>
      <c r="K258" s="42">
        <v>8631544</v>
      </c>
      <c r="L258" s="42">
        <v>67053200</v>
      </c>
      <c r="M258" s="42">
        <v>2390000</v>
      </c>
      <c r="N258" s="42">
        <v>2931121</v>
      </c>
      <c r="O258" s="42">
        <v>13069480</v>
      </c>
      <c r="P258" s="42">
        <v>7166578</v>
      </c>
      <c r="Q258" s="42">
        <v>555768513</v>
      </c>
      <c r="R258" s="42">
        <v>47017</v>
      </c>
      <c r="S258" s="42">
        <v>15608</v>
      </c>
      <c r="T258" s="42">
        <v>69433270</v>
      </c>
      <c r="U258" s="42">
        <v>72761335</v>
      </c>
      <c r="V258" s="42">
        <v>7958527</v>
      </c>
      <c r="W258" s="42">
        <v>8612545</v>
      </c>
      <c r="X258" s="42">
        <v>34892</v>
      </c>
      <c r="Y258" s="42">
        <v>850165</v>
      </c>
      <c r="Z258" s="42">
        <v>409425</v>
      </c>
      <c r="AA258" s="42">
        <v>160122784</v>
      </c>
      <c r="AB258" s="42">
        <v>395645729</v>
      </c>
    </row>
    <row r="259" spans="1:28">
      <c r="A259" t="s">
        <v>318</v>
      </c>
      <c r="B259" s="44" t="s">
        <v>319</v>
      </c>
      <c r="C259" s="42">
        <v>3070329100</v>
      </c>
      <c r="D259" s="42">
        <v>12538</v>
      </c>
      <c r="E259" s="42">
        <v>1020761006</v>
      </c>
      <c r="F259" s="42">
        <v>28024081</v>
      </c>
      <c r="G259" s="42">
        <v>1125</v>
      </c>
      <c r="H259" s="42">
        <v>186</v>
      </c>
      <c r="I259" s="42">
        <v>102075174</v>
      </c>
      <c r="J259" s="42">
        <v>1061497</v>
      </c>
      <c r="K259" s="42">
        <v>24874265</v>
      </c>
      <c r="L259" s="42">
        <v>169712200</v>
      </c>
      <c r="M259" s="42">
        <v>8929600</v>
      </c>
      <c r="N259" s="42">
        <v>7373314</v>
      </c>
      <c r="O259" s="42">
        <v>33951920</v>
      </c>
      <c r="P259" s="42">
        <v>33110893</v>
      </c>
      <c r="Q259" s="42">
        <v>1429873950</v>
      </c>
      <c r="R259" s="42">
        <v>362940</v>
      </c>
      <c r="S259" s="42">
        <v>51787</v>
      </c>
      <c r="T259" s="42">
        <v>178598420</v>
      </c>
      <c r="U259" s="42">
        <v>179849618</v>
      </c>
      <c r="V259" s="42">
        <v>22316767</v>
      </c>
      <c r="W259" s="42">
        <v>19852532</v>
      </c>
      <c r="X259" s="42">
        <v>253887</v>
      </c>
      <c r="Y259" s="42">
        <v>2036331</v>
      </c>
      <c r="Z259" s="42">
        <v>1229894</v>
      </c>
      <c r="AA259" s="42">
        <v>404552176</v>
      </c>
      <c r="AB259" s="42">
        <v>1025321774</v>
      </c>
    </row>
    <row r="260" spans="1:28">
      <c r="A260" t="s">
        <v>262</v>
      </c>
      <c r="B260" s="44" t="s">
        <v>263</v>
      </c>
      <c r="C260" s="42">
        <v>13926759700</v>
      </c>
      <c r="D260" s="42">
        <v>49265</v>
      </c>
      <c r="E260" s="42">
        <v>4337544527</v>
      </c>
      <c r="F260" s="42">
        <v>260797752</v>
      </c>
      <c r="G260" s="42">
        <v>7451</v>
      </c>
      <c r="H260" s="42">
        <v>1646</v>
      </c>
      <c r="I260" s="42">
        <v>600290705</v>
      </c>
      <c r="J260" s="42">
        <v>5855832</v>
      </c>
      <c r="K260" s="42">
        <v>114707233</v>
      </c>
      <c r="L260" s="42">
        <v>753171300</v>
      </c>
      <c r="M260" s="42">
        <v>19839700</v>
      </c>
      <c r="N260" s="42">
        <v>33505432</v>
      </c>
      <c r="O260" s="42">
        <v>105380157</v>
      </c>
      <c r="P260" s="42">
        <v>76952031</v>
      </c>
      <c r="Q260" s="42">
        <v>6308044669</v>
      </c>
      <c r="R260" s="42">
        <v>4590556</v>
      </c>
      <c r="S260" s="42">
        <v>419240</v>
      </c>
      <c r="T260" s="42">
        <v>772866878</v>
      </c>
      <c r="U260" s="42">
        <v>702856084</v>
      </c>
      <c r="V260" s="42">
        <v>113907362</v>
      </c>
      <c r="W260" s="42">
        <v>99753234</v>
      </c>
      <c r="X260" s="42">
        <v>1094601</v>
      </c>
      <c r="Y260" s="42">
        <v>8346491</v>
      </c>
      <c r="Z260" s="42">
        <v>2408447</v>
      </c>
      <c r="AA260" s="42">
        <v>1706242893</v>
      </c>
      <c r="AB260" s="42">
        <v>4601801776</v>
      </c>
    </row>
    <row r="261" spans="1:28">
      <c r="A261" t="s">
        <v>44</v>
      </c>
      <c r="B261" s="44" t="s">
        <v>45</v>
      </c>
      <c r="C261" s="42">
        <v>3419726900</v>
      </c>
      <c r="D261" s="42">
        <v>8595</v>
      </c>
      <c r="E261" s="42">
        <v>1089478659</v>
      </c>
      <c r="F261" s="42">
        <v>196901017</v>
      </c>
      <c r="G261" s="42">
        <v>2698</v>
      </c>
      <c r="H261" s="42">
        <v>1179</v>
      </c>
      <c r="I261" s="42">
        <v>182268506</v>
      </c>
      <c r="J261" s="42">
        <v>2000568</v>
      </c>
      <c r="K261" s="42">
        <v>22899895</v>
      </c>
      <c r="L261" s="42">
        <v>151164500</v>
      </c>
      <c r="M261" s="42">
        <v>4806300</v>
      </c>
      <c r="N261" s="42">
        <v>8245046</v>
      </c>
      <c r="O261" s="42">
        <v>19125814</v>
      </c>
      <c r="P261" s="42">
        <v>19679776</v>
      </c>
      <c r="Q261" s="42">
        <v>1696570081</v>
      </c>
      <c r="R261" s="42">
        <v>392788</v>
      </c>
      <c r="S261" s="42">
        <v>94251</v>
      </c>
      <c r="T261" s="42">
        <v>155933830</v>
      </c>
      <c r="U261" s="42">
        <v>128264282</v>
      </c>
      <c r="V261" s="42">
        <v>32649866</v>
      </c>
      <c r="W261" s="42">
        <v>32587241</v>
      </c>
      <c r="X261" s="42">
        <v>31114</v>
      </c>
      <c r="Y261" s="42">
        <v>1075287</v>
      </c>
      <c r="Z261" s="42">
        <v>268234</v>
      </c>
      <c r="AA261" s="42">
        <v>351296893</v>
      </c>
      <c r="AB261" s="42">
        <v>1345273188</v>
      </c>
    </row>
    <row r="262" spans="1:28">
      <c r="A262" t="s">
        <v>194</v>
      </c>
      <c r="B262" s="44" t="s">
        <v>195</v>
      </c>
      <c r="C262" s="42">
        <v>9630793200</v>
      </c>
      <c r="D262" s="42">
        <v>26104</v>
      </c>
      <c r="E262" s="42">
        <v>2806592004</v>
      </c>
      <c r="F262" s="42">
        <v>486260032</v>
      </c>
      <c r="G262" s="42">
        <v>7182</v>
      </c>
      <c r="H262" s="42">
        <v>2848</v>
      </c>
      <c r="I262" s="42">
        <v>704871139</v>
      </c>
      <c r="J262" s="42">
        <v>7855146</v>
      </c>
      <c r="K262" s="42">
        <v>88256800</v>
      </c>
      <c r="L262" s="42">
        <v>423352700</v>
      </c>
      <c r="M262" s="42">
        <v>13609900</v>
      </c>
      <c r="N262" s="42">
        <v>23173704</v>
      </c>
      <c r="O262" s="42">
        <v>60251503</v>
      </c>
      <c r="P262" s="42">
        <v>61138303</v>
      </c>
      <c r="Q262" s="42">
        <v>4675361231</v>
      </c>
      <c r="R262" s="42">
        <v>2595020</v>
      </c>
      <c r="S262" s="42">
        <v>121024</v>
      </c>
      <c r="T262" s="42">
        <v>436880970</v>
      </c>
      <c r="U262" s="42">
        <v>342215528</v>
      </c>
      <c r="V262" s="42">
        <v>93630332</v>
      </c>
      <c r="W262" s="42">
        <v>110146487</v>
      </c>
      <c r="X262" s="42">
        <v>341708</v>
      </c>
      <c r="Y262" s="42">
        <v>3708032</v>
      </c>
      <c r="Z262" s="42">
        <v>725967</v>
      </c>
      <c r="AA262" s="42">
        <v>990365068</v>
      </c>
      <c r="AB262" s="42">
        <v>3684996163</v>
      </c>
    </row>
    <row r="263" spans="1:28">
      <c r="A263" t="s">
        <v>130</v>
      </c>
      <c r="B263" s="44" t="s">
        <v>131</v>
      </c>
      <c r="C263" s="42">
        <v>5483948600</v>
      </c>
      <c r="D263" s="42">
        <v>21098</v>
      </c>
      <c r="E263" s="42">
        <v>1796548809</v>
      </c>
      <c r="F263" s="42">
        <v>68416153</v>
      </c>
      <c r="G263" s="42">
        <v>2180</v>
      </c>
      <c r="H263" s="42">
        <v>425</v>
      </c>
      <c r="I263" s="42">
        <v>180646589</v>
      </c>
      <c r="J263" s="42">
        <v>1192230</v>
      </c>
      <c r="K263" s="42">
        <v>46494215</v>
      </c>
      <c r="L263" s="42">
        <v>304459300</v>
      </c>
      <c r="M263" s="42">
        <v>10435700</v>
      </c>
      <c r="N263" s="42">
        <v>13212051</v>
      </c>
      <c r="O263" s="42">
        <v>49916961</v>
      </c>
      <c r="P263" s="42">
        <v>39930281</v>
      </c>
      <c r="Q263" s="42">
        <v>2511252289</v>
      </c>
      <c r="R263" s="42">
        <v>847706</v>
      </c>
      <c r="S263" s="42">
        <v>76882</v>
      </c>
      <c r="T263" s="42">
        <v>314805825</v>
      </c>
      <c r="U263" s="42">
        <v>309797392</v>
      </c>
      <c r="V263" s="42">
        <v>40597666</v>
      </c>
      <c r="W263" s="42">
        <v>35821522</v>
      </c>
      <c r="X263" s="42">
        <v>522897</v>
      </c>
      <c r="Y263" s="42">
        <v>3637677</v>
      </c>
      <c r="Z263" s="42">
        <v>1399387</v>
      </c>
      <c r="AA263" s="42">
        <v>707506954</v>
      </c>
      <c r="AB263" s="42">
        <v>1803745335</v>
      </c>
    </row>
    <row r="264" spans="1:28">
      <c r="A264" t="s">
        <v>540</v>
      </c>
      <c r="B264" s="44" t="s">
        <v>541</v>
      </c>
      <c r="C264" s="42">
        <v>1205676700</v>
      </c>
      <c r="D264" s="42">
        <v>5291</v>
      </c>
      <c r="E264" s="42">
        <v>418860850</v>
      </c>
      <c r="F264" s="42">
        <v>7230743</v>
      </c>
      <c r="G264" s="42">
        <v>364</v>
      </c>
      <c r="H264" s="42">
        <v>42</v>
      </c>
      <c r="I264" s="42">
        <v>18826174</v>
      </c>
      <c r="J264" s="42">
        <v>367280</v>
      </c>
      <c r="K264" s="42">
        <v>6224296</v>
      </c>
      <c r="L264" s="42">
        <v>66849400</v>
      </c>
      <c r="M264" s="42">
        <v>1907300</v>
      </c>
      <c r="N264" s="42">
        <v>2907785</v>
      </c>
      <c r="O264" s="42">
        <v>12819180</v>
      </c>
      <c r="P264" s="42">
        <v>5425324</v>
      </c>
      <c r="Q264" s="42">
        <v>541418332</v>
      </c>
      <c r="R264" s="42">
        <v>38756</v>
      </c>
      <c r="S264" s="42">
        <v>23000</v>
      </c>
      <c r="T264" s="42">
        <v>68747402</v>
      </c>
      <c r="U264" s="42">
        <v>72290529</v>
      </c>
      <c r="V264" s="42">
        <v>6994237</v>
      </c>
      <c r="W264" s="42">
        <v>3803271</v>
      </c>
      <c r="X264" s="42">
        <v>12217</v>
      </c>
      <c r="Y264" s="42">
        <v>972946</v>
      </c>
      <c r="Z264" s="42">
        <v>407061</v>
      </c>
      <c r="AA264" s="42">
        <v>153289419</v>
      </c>
      <c r="AB264" s="42">
        <v>388128913</v>
      </c>
    </row>
    <row r="265" spans="1:28">
      <c r="A265" t="s">
        <v>172</v>
      </c>
      <c r="B265" s="44" t="s">
        <v>173</v>
      </c>
      <c r="C265" s="42">
        <v>3099941800</v>
      </c>
      <c r="D265" s="42">
        <v>12410</v>
      </c>
      <c r="E265" s="42">
        <v>1045422067</v>
      </c>
      <c r="F265" s="42">
        <v>30218140</v>
      </c>
      <c r="G265" s="42">
        <v>1133</v>
      </c>
      <c r="H265" s="42">
        <v>196</v>
      </c>
      <c r="I265" s="42">
        <v>83742873</v>
      </c>
      <c r="J265" s="42">
        <v>840700</v>
      </c>
      <c r="K265" s="42">
        <v>24945044</v>
      </c>
      <c r="L265" s="42">
        <v>172383500</v>
      </c>
      <c r="M265" s="42">
        <v>5807400</v>
      </c>
      <c r="N265" s="42">
        <v>7472079</v>
      </c>
      <c r="O265" s="42">
        <v>29811190</v>
      </c>
      <c r="P265" s="42">
        <v>21944038</v>
      </c>
      <c r="Q265" s="42">
        <v>1422587031</v>
      </c>
      <c r="R265" s="42">
        <v>574375</v>
      </c>
      <c r="S265" s="42">
        <v>27199</v>
      </c>
      <c r="T265" s="42">
        <v>178162682</v>
      </c>
      <c r="U265" s="42">
        <v>182988481</v>
      </c>
      <c r="V265" s="42">
        <v>22176181</v>
      </c>
      <c r="W265" s="42">
        <v>17387387</v>
      </c>
      <c r="X265" s="42">
        <v>149776</v>
      </c>
      <c r="Y265" s="42">
        <v>2179839</v>
      </c>
      <c r="Z265" s="42">
        <v>871305</v>
      </c>
      <c r="AA265" s="42">
        <v>404517225</v>
      </c>
      <c r="AB265" s="42">
        <v>1018069806</v>
      </c>
    </row>
    <row r="266" spans="1:28">
      <c r="A266" t="s">
        <v>524</v>
      </c>
      <c r="B266" s="44" t="s">
        <v>525</v>
      </c>
      <c r="C266" s="42">
        <v>1002192300</v>
      </c>
      <c r="D266" s="42">
        <v>4265</v>
      </c>
      <c r="E266" s="42">
        <v>350113302</v>
      </c>
      <c r="F266" s="42">
        <v>7149279</v>
      </c>
      <c r="G266" s="42">
        <v>319</v>
      </c>
      <c r="H266" s="42">
        <v>43</v>
      </c>
      <c r="I266" s="42">
        <v>28378565</v>
      </c>
      <c r="J266" s="42">
        <v>351437</v>
      </c>
      <c r="K266" s="42">
        <v>6200682</v>
      </c>
      <c r="L266" s="42">
        <v>54281500</v>
      </c>
      <c r="M266" s="42">
        <v>2085700</v>
      </c>
      <c r="N266" s="42">
        <v>2413673</v>
      </c>
      <c r="O266" s="42">
        <v>9459589</v>
      </c>
      <c r="P266" s="42">
        <v>6515511</v>
      </c>
      <c r="Q266" s="42">
        <v>466949238</v>
      </c>
      <c r="R266" s="42">
        <v>30099</v>
      </c>
      <c r="S266" s="42">
        <v>0</v>
      </c>
      <c r="T266" s="42">
        <v>56356620</v>
      </c>
      <c r="U266" s="42">
        <v>59619032</v>
      </c>
      <c r="V266" s="42">
        <v>6269719</v>
      </c>
      <c r="W266" s="42">
        <v>5412969</v>
      </c>
      <c r="X266" s="42">
        <v>23333</v>
      </c>
      <c r="Y266" s="42">
        <v>724789</v>
      </c>
      <c r="Z266" s="42">
        <v>343492</v>
      </c>
      <c r="AA266" s="42">
        <v>128780053</v>
      </c>
      <c r="AB266" s="42">
        <v>338169185</v>
      </c>
    </row>
    <row r="267" spans="1:28">
      <c r="A267" t="s">
        <v>66</v>
      </c>
      <c r="B267" s="44" t="s">
        <v>67</v>
      </c>
      <c r="C267" s="42">
        <v>1651847300</v>
      </c>
      <c r="D267" s="42">
        <v>6884</v>
      </c>
      <c r="E267" s="42">
        <v>553353079</v>
      </c>
      <c r="F267" s="42">
        <v>14107470</v>
      </c>
      <c r="G267" s="42">
        <v>595</v>
      </c>
      <c r="H267" s="42">
        <v>90</v>
      </c>
      <c r="I267" s="42">
        <v>48116628</v>
      </c>
      <c r="J267" s="42">
        <v>271002</v>
      </c>
      <c r="K267" s="42">
        <v>16183666</v>
      </c>
      <c r="L267" s="42">
        <v>88584000</v>
      </c>
      <c r="M267" s="42">
        <v>2847100</v>
      </c>
      <c r="N267" s="42">
        <v>3985230</v>
      </c>
      <c r="O267" s="42">
        <v>12881999</v>
      </c>
      <c r="P267" s="42">
        <v>10014703</v>
      </c>
      <c r="Q267" s="42">
        <v>750344877</v>
      </c>
      <c r="R267" s="42">
        <v>445529</v>
      </c>
      <c r="S267" s="42">
        <v>25564</v>
      </c>
      <c r="T267" s="42">
        <v>91411142</v>
      </c>
      <c r="U267" s="42">
        <v>92513602</v>
      </c>
      <c r="V267" s="42">
        <v>13816539</v>
      </c>
      <c r="W267" s="42">
        <v>9525435</v>
      </c>
      <c r="X267" s="42">
        <v>105344</v>
      </c>
      <c r="Y267" s="42">
        <v>1168781</v>
      </c>
      <c r="Z267" s="42">
        <v>547847</v>
      </c>
      <c r="AA267" s="42">
        <v>209559783</v>
      </c>
      <c r="AB267" s="42">
        <v>540785094</v>
      </c>
    </row>
    <row r="268" spans="1:28">
      <c r="A268" t="s">
        <v>292</v>
      </c>
      <c r="B268" s="44" t="s">
        <v>293</v>
      </c>
      <c r="C268" s="42">
        <v>2302458200</v>
      </c>
      <c r="D268" s="42">
        <v>8719</v>
      </c>
      <c r="E268" s="42">
        <v>752659393</v>
      </c>
      <c r="F268" s="42">
        <v>23700531</v>
      </c>
      <c r="G268" s="42">
        <v>983</v>
      </c>
      <c r="H268" s="42">
        <v>147</v>
      </c>
      <c r="I268" s="42">
        <v>65803758</v>
      </c>
      <c r="J268" s="42">
        <v>761036</v>
      </c>
      <c r="K268" s="42">
        <v>23774861</v>
      </c>
      <c r="L268" s="42">
        <v>132127100</v>
      </c>
      <c r="M268" s="42">
        <v>5689300</v>
      </c>
      <c r="N268" s="42">
        <v>5552240</v>
      </c>
      <c r="O268" s="42">
        <v>18624280</v>
      </c>
      <c r="P268" s="42">
        <v>21511064</v>
      </c>
      <c r="Q268" s="42">
        <v>1050203563</v>
      </c>
      <c r="R268" s="42">
        <v>883482</v>
      </c>
      <c r="S268" s="42">
        <v>44119</v>
      </c>
      <c r="T268" s="42">
        <v>137788222</v>
      </c>
      <c r="U268" s="42">
        <v>133148176</v>
      </c>
      <c r="V268" s="42">
        <v>20533242</v>
      </c>
      <c r="W268" s="42">
        <v>14533255</v>
      </c>
      <c r="X268" s="42">
        <v>111188</v>
      </c>
      <c r="Y268" s="42">
        <v>1521054</v>
      </c>
      <c r="Z268" s="42">
        <v>619554</v>
      </c>
      <c r="AA268" s="42">
        <v>309182292</v>
      </c>
      <c r="AB268" s="42">
        <v>741021271</v>
      </c>
    </row>
    <row r="269" spans="1:28">
      <c r="A269" t="s">
        <v>338</v>
      </c>
      <c r="B269" s="44" t="s">
        <v>339</v>
      </c>
      <c r="C269" s="42">
        <v>7880866700</v>
      </c>
      <c r="D269" s="42">
        <v>29602</v>
      </c>
      <c r="E269" s="42">
        <v>2654212914</v>
      </c>
      <c r="F269" s="42">
        <v>116628191</v>
      </c>
      <c r="G269" s="42">
        <v>3675</v>
      </c>
      <c r="H269" s="42">
        <v>782</v>
      </c>
      <c r="I269" s="42">
        <v>226098693</v>
      </c>
      <c r="J269" s="42">
        <v>1418076</v>
      </c>
      <c r="K269" s="42">
        <v>65408843</v>
      </c>
      <c r="L269" s="42">
        <v>431582500</v>
      </c>
      <c r="M269" s="42">
        <v>10508200</v>
      </c>
      <c r="N269" s="42">
        <v>18990013</v>
      </c>
      <c r="O269" s="42">
        <v>58062632</v>
      </c>
      <c r="P269" s="42">
        <v>40381081</v>
      </c>
      <c r="Q269" s="42">
        <v>3623291143</v>
      </c>
      <c r="R269" s="42">
        <v>1528214</v>
      </c>
      <c r="S269" s="42">
        <v>109438</v>
      </c>
      <c r="T269" s="42">
        <v>441976500</v>
      </c>
      <c r="U269" s="42">
        <v>431726687</v>
      </c>
      <c r="V269" s="42">
        <v>60300373</v>
      </c>
      <c r="W269" s="42">
        <v>44927398</v>
      </c>
      <c r="X269" s="42">
        <v>186923</v>
      </c>
      <c r="Y269" s="42">
        <v>5337208</v>
      </c>
      <c r="Z269" s="42">
        <v>2273101</v>
      </c>
      <c r="AA269" s="42">
        <v>988365842</v>
      </c>
      <c r="AB269" s="42">
        <v>2634925301</v>
      </c>
    </row>
    <row r="270" spans="1:28">
      <c r="A270" t="s">
        <v>538</v>
      </c>
      <c r="B270" s="44" t="s">
        <v>539</v>
      </c>
      <c r="C270" s="42">
        <v>1715934100</v>
      </c>
      <c r="D270" s="42">
        <v>6599</v>
      </c>
      <c r="E270" s="42">
        <v>599707826</v>
      </c>
      <c r="F270" s="42">
        <v>20138223</v>
      </c>
      <c r="G270" s="42">
        <v>760</v>
      </c>
      <c r="H270" s="42">
        <v>137</v>
      </c>
      <c r="I270" s="42">
        <v>43319845</v>
      </c>
      <c r="J270" s="42">
        <v>345409</v>
      </c>
      <c r="K270" s="42">
        <v>16903899</v>
      </c>
      <c r="L270" s="42">
        <v>97674800</v>
      </c>
      <c r="M270" s="42">
        <v>2371700</v>
      </c>
      <c r="N270" s="42">
        <v>4139560</v>
      </c>
      <c r="O270" s="42">
        <v>12475543</v>
      </c>
      <c r="P270" s="42">
        <v>9048258</v>
      </c>
      <c r="Q270" s="42">
        <v>806125063</v>
      </c>
      <c r="R270" s="42">
        <v>344854</v>
      </c>
      <c r="S270" s="42">
        <v>0</v>
      </c>
      <c r="T270" s="42">
        <v>100032950</v>
      </c>
      <c r="U270" s="42">
        <v>102076301</v>
      </c>
      <c r="V270" s="42">
        <v>12588036</v>
      </c>
      <c r="W270" s="42">
        <v>9768386</v>
      </c>
      <c r="X270" s="42">
        <v>25662</v>
      </c>
      <c r="Y270" s="42">
        <v>1344611</v>
      </c>
      <c r="Z270" s="42">
        <v>498467</v>
      </c>
      <c r="AA270" s="42">
        <v>226679267</v>
      </c>
      <c r="AB270" s="42">
        <v>579445796</v>
      </c>
    </row>
    <row r="271" spans="1:28">
      <c r="A271" t="s">
        <v>6</v>
      </c>
      <c r="B271" s="44" t="s">
        <v>7</v>
      </c>
      <c r="C271" s="42">
        <v>11068740200</v>
      </c>
      <c r="D271" s="42">
        <v>31424</v>
      </c>
      <c r="E271" s="42">
        <v>3459218521</v>
      </c>
      <c r="F271" s="42">
        <v>431756301</v>
      </c>
      <c r="G271" s="42">
        <v>8202</v>
      </c>
      <c r="H271" s="42">
        <v>2765</v>
      </c>
      <c r="I271" s="42">
        <v>510011807</v>
      </c>
      <c r="J271" s="42">
        <v>5295542</v>
      </c>
      <c r="K271" s="42">
        <v>90317308</v>
      </c>
      <c r="L271" s="42">
        <v>563891800</v>
      </c>
      <c r="M271" s="42">
        <v>19503800</v>
      </c>
      <c r="N271" s="42">
        <v>26656133</v>
      </c>
      <c r="O271" s="42">
        <v>61967252</v>
      </c>
      <c r="P271" s="42">
        <v>78367741</v>
      </c>
      <c r="Q271" s="42">
        <v>5246986205</v>
      </c>
      <c r="R271" s="42">
        <v>2519362</v>
      </c>
      <c r="S271" s="42">
        <v>202114</v>
      </c>
      <c r="T271" s="42">
        <v>583286011</v>
      </c>
      <c r="U271" s="42">
        <v>493706604</v>
      </c>
      <c r="V271" s="42">
        <v>122374563</v>
      </c>
      <c r="W271" s="42">
        <v>88935496</v>
      </c>
      <c r="X271" s="42">
        <v>228106</v>
      </c>
      <c r="Y271" s="42">
        <v>4313583</v>
      </c>
      <c r="Z271" s="42">
        <v>1077071</v>
      </c>
      <c r="AA271" s="42">
        <v>1296642910</v>
      </c>
      <c r="AB271" s="42">
        <v>3950343295</v>
      </c>
    </row>
    <row r="272" spans="1:28">
      <c r="A272" t="s">
        <v>126</v>
      </c>
      <c r="B272" s="44" t="s">
        <v>127</v>
      </c>
      <c r="C272" s="42">
        <v>7479325400</v>
      </c>
      <c r="D272" s="42">
        <v>26677</v>
      </c>
      <c r="E272" s="42">
        <v>2451165335</v>
      </c>
      <c r="F272" s="42">
        <v>123704243</v>
      </c>
      <c r="G272" s="42">
        <v>3445</v>
      </c>
      <c r="H272" s="42">
        <v>799</v>
      </c>
      <c r="I272" s="42">
        <v>230250138</v>
      </c>
      <c r="J272" s="42">
        <v>1423162</v>
      </c>
      <c r="K272" s="42">
        <v>59924324</v>
      </c>
      <c r="L272" s="42">
        <v>420624900</v>
      </c>
      <c r="M272" s="42">
        <v>7971000</v>
      </c>
      <c r="N272" s="42">
        <v>18012925</v>
      </c>
      <c r="O272" s="42">
        <v>54244177</v>
      </c>
      <c r="P272" s="42">
        <v>32695367</v>
      </c>
      <c r="Q272" s="42">
        <v>3400015571</v>
      </c>
      <c r="R272" s="42">
        <v>1316450</v>
      </c>
      <c r="S272" s="42">
        <v>24012</v>
      </c>
      <c r="T272" s="42">
        <v>428517385</v>
      </c>
      <c r="U272" s="42">
        <v>417356724</v>
      </c>
      <c r="V272" s="42">
        <v>53968573</v>
      </c>
      <c r="W272" s="42">
        <v>44830998</v>
      </c>
      <c r="X272" s="42">
        <v>405086</v>
      </c>
      <c r="Y272" s="42">
        <v>4441967</v>
      </c>
      <c r="Z272" s="42">
        <v>1690031</v>
      </c>
      <c r="AA272" s="42">
        <v>952551226</v>
      </c>
      <c r="AB272" s="42">
        <v>2447464345</v>
      </c>
    </row>
    <row r="273" spans="1:28">
      <c r="A273" t="s">
        <v>170</v>
      </c>
      <c r="B273" s="44" t="s">
        <v>171</v>
      </c>
      <c r="C273" s="42">
        <v>7191845200</v>
      </c>
      <c r="D273" s="42">
        <v>29012</v>
      </c>
      <c r="E273" s="42">
        <v>2339075004</v>
      </c>
      <c r="F273" s="42">
        <v>99493908</v>
      </c>
      <c r="G273" s="42">
        <v>2823</v>
      </c>
      <c r="H273" s="42">
        <v>645</v>
      </c>
      <c r="I273" s="42">
        <v>203936470</v>
      </c>
      <c r="J273" s="42">
        <v>1360033</v>
      </c>
      <c r="K273" s="42">
        <v>61502491</v>
      </c>
      <c r="L273" s="42">
        <v>374904500</v>
      </c>
      <c r="M273" s="42">
        <v>9813100</v>
      </c>
      <c r="N273" s="42">
        <v>17340130</v>
      </c>
      <c r="O273" s="42">
        <v>61791813</v>
      </c>
      <c r="P273" s="42">
        <v>35311457</v>
      </c>
      <c r="Q273" s="42">
        <v>3204528906</v>
      </c>
      <c r="R273" s="42">
        <v>1969609</v>
      </c>
      <c r="S273" s="42">
        <v>140229</v>
      </c>
      <c r="T273" s="42">
        <v>384648474</v>
      </c>
      <c r="U273" s="42">
        <v>375057787</v>
      </c>
      <c r="V273" s="42">
        <v>58889887</v>
      </c>
      <c r="W273" s="42">
        <v>42215555</v>
      </c>
      <c r="X273" s="42">
        <v>467345</v>
      </c>
      <c r="Y273" s="42">
        <v>4687089</v>
      </c>
      <c r="Z273" s="42">
        <v>2214778</v>
      </c>
      <c r="AA273" s="42">
        <v>870290753</v>
      </c>
      <c r="AB273" s="42">
        <v>2334238153</v>
      </c>
    </row>
    <row r="274" spans="1:28">
      <c r="A274" t="s">
        <v>431</v>
      </c>
      <c r="B274" s="44" t="s">
        <v>432</v>
      </c>
      <c r="C274" s="42">
        <v>33707360100</v>
      </c>
      <c r="D274" s="42">
        <v>112507</v>
      </c>
      <c r="E274" s="42">
        <v>10528992075</v>
      </c>
      <c r="F274" s="42">
        <v>882264077</v>
      </c>
      <c r="G274" s="42">
        <v>20373</v>
      </c>
      <c r="H274" s="42">
        <v>5809</v>
      </c>
      <c r="I274" s="42">
        <v>1073070912</v>
      </c>
      <c r="J274" s="42">
        <v>5655434</v>
      </c>
      <c r="K274" s="42">
        <v>202663374</v>
      </c>
      <c r="L274" s="42">
        <v>1819408200</v>
      </c>
      <c r="M274" s="42">
        <v>28736500</v>
      </c>
      <c r="N274" s="42">
        <v>81140355</v>
      </c>
      <c r="O274" s="42">
        <v>198504206</v>
      </c>
      <c r="P274" s="42">
        <v>118575818</v>
      </c>
      <c r="Q274" s="42">
        <v>14939010951</v>
      </c>
      <c r="R274" s="42">
        <v>4892659</v>
      </c>
      <c r="S274" s="42">
        <v>507571</v>
      </c>
      <c r="T274" s="42">
        <v>1847779574</v>
      </c>
      <c r="U274" s="42">
        <v>1624702272</v>
      </c>
      <c r="V274" s="42">
        <v>274661721</v>
      </c>
      <c r="W274" s="42">
        <v>198823363</v>
      </c>
      <c r="X274" s="42">
        <v>626733</v>
      </c>
      <c r="Y274" s="42">
        <v>19354757</v>
      </c>
      <c r="Z274" s="42">
        <v>6855967</v>
      </c>
      <c r="AA274" s="42">
        <v>3978204617</v>
      </c>
      <c r="AB274" s="42">
        <v>10960806334</v>
      </c>
    </row>
    <row r="275" spans="1:28">
      <c r="A275" t="s">
        <v>148</v>
      </c>
      <c r="B275" s="44" t="s">
        <v>149</v>
      </c>
      <c r="C275" s="42">
        <v>19406699000</v>
      </c>
      <c r="D275" s="42">
        <v>68795</v>
      </c>
      <c r="E275" s="42">
        <v>6246214463</v>
      </c>
      <c r="F275" s="42">
        <v>377856012</v>
      </c>
      <c r="G275" s="42">
        <v>10215</v>
      </c>
      <c r="H275" s="42">
        <v>2561</v>
      </c>
      <c r="I275" s="42">
        <v>684538863</v>
      </c>
      <c r="J275" s="42">
        <v>4723585</v>
      </c>
      <c r="K275" s="42">
        <v>137462039</v>
      </c>
      <c r="L275" s="42">
        <v>1089684700</v>
      </c>
      <c r="M275" s="42">
        <v>21958100</v>
      </c>
      <c r="N275" s="42">
        <v>46653670</v>
      </c>
      <c r="O275" s="42">
        <v>131070396</v>
      </c>
      <c r="P275" s="42">
        <v>85989740</v>
      </c>
      <c r="Q275" s="42">
        <v>8826151568</v>
      </c>
      <c r="R275" s="42">
        <v>3072712</v>
      </c>
      <c r="S275" s="42">
        <v>148961</v>
      </c>
      <c r="T275" s="42">
        <v>1111411120</v>
      </c>
      <c r="U275" s="42">
        <v>1042765438</v>
      </c>
      <c r="V275" s="42">
        <v>141834024</v>
      </c>
      <c r="W275" s="42">
        <v>124923154</v>
      </c>
      <c r="X275" s="42">
        <v>479101</v>
      </c>
      <c r="Y275" s="42">
        <v>11196409</v>
      </c>
      <c r="Z275" s="42">
        <v>4058272</v>
      </c>
      <c r="AA275" s="42">
        <v>2439889191</v>
      </c>
      <c r="AB275" s="42">
        <v>6386262377</v>
      </c>
    </row>
    <row r="276" spans="1:28">
      <c r="A276" t="s">
        <v>86</v>
      </c>
      <c r="B276" s="44" t="s">
        <v>87</v>
      </c>
      <c r="C276" s="42">
        <v>712893100</v>
      </c>
      <c r="D276" s="42">
        <v>2893</v>
      </c>
      <c r="E276" s="42">
        <v>232755177</v>
      </c>
      <c r="F276" s="42">
        <v>8118843</v>
      </c>
      <c r="G276" s="42">
        <v>272</v>
      </c>
      <c r="H276" s="42">
        <v>43</v>
      </c>
      <c r="I276" s="42">
        <v>21127827</v>
      </c>
      <c r="J276" s="42">
        <v>289739</v>
      </c>
      <c r="K276" s="42">
        <v>6097701</v>
      </c>
      <c r="L276" s="42">
        <v>36732600</v>
      </c>
      <c r="M276" s="42">
        <v>2738900</v>
      </c>
      <c r="N276" s="42">
        <v>1719188</v>
      </c>
      <c r="O276" s="42">
        <v>7643628</v>
      </c>
      <c r="P276" s="42">
        <v>9382498</v>
      </c>
      <c r="Q276" s="42">
        <v>326606101</v>
      </c>
      <c r="R276" s="42">
        <v>114809</v>
      </c>
      <c r="S276" s="42">
        <v>0</v>
      </c>
      <c r="T276" s="42">
        <v>39466078</v>
      </c>
      <c r="U276" s="42">
        <v>39443777</v>
      </c>
      <c r="V276" s="42">
        <v>4594337</v>
      </c>
      <c r="W276" s="42">
        <v>4521993</v>
      </c>
      <c r="X276" s="42">
        <v>106585</v>
      </c>
      <c r="Y276" s="42">
        <v>411702</v>
      </c>
      <c r="Z276" s="42">
        <v>165147</v>
      </c>
      <c r="AA276" s="42">
        <v>88824428</v>
      </c>
      <c r="AB276" s="42">
        <v>237781673</v>
      </c>
    </row>
    <row r="277" spans="1:28">
      <c r="A277" t="s">
        <v>242</v>
      </c>
      <c r="B277" s="44" t="s">
        <v>243</v>
      </c>
      <c r="C277" s="42">
        <v>6378505300</v>
      </c>
      <c r="D277" s="42">
        <v>23594</v>
      </c>
      <c r="E277" s="42">
        <v>1963828344</v>
      </c>
      <c r="F277" s="42">
        <v>121004474</v>
      </c>
      <c r="G277" s="42">
        <v>3201</v>
      </c>
      <c r="H277" s="42">
        <v>811</v>
      </c>
      <c r="I277" s="42">
        <v>315039986</v>
      </c>
      <c r="J277" s="42">
        <v>2530921</v>
      </c>
      <c r="K277" s="42">
        <v>54605868</v>
      </c>
      <c r="L277" s="42">
        <v>323702600</v>
      </c>
      <c r="M277" s="42">
        <v>11883700</v>
      </c>
      <c r="N277" s="42">
        <v>15365579</v>
      </c>
      <c r="O277" s="42">
        <v>49898011</v>
      </c>
      <c r="P277" s="42">
        <v>44415896</v>
      </c>
      <c r="Q277" s="42">
        <v>2902275379</v>
      </c>
      <c r="R277" s="42">
        <v>1997269</v>
      </c>
      <c r="S277" s="42">
        <v>135027</v>
      </c>
      <c r="T277" s="42">
        <v>335510146</v>
      </c>
      <c r="U277" s="42">
        <v>303610513</v>
      </c>
      <c r="V277" s="42">
        <v>53587245</v>
      </c>
      <c r="W277" s="42">
        <v>51712803</v>
      </c>
      <c r="X277" s="42">
        <v>394786</v>
      </c>
      <c r="Y277" s="42">
        <v>3704394</v>
      </c>
      <c r="Z277" s="42">
        <v>1441099</v>
      </c>
      <c r="AA277" s="42">
        <v>752093282</v>
      </c>
      <c r="AB277" s="42">
        <v>2150182097</v>
      </c>
    </row>
    <row r="278" spans="1:28">
      <c r="A278" t="s">
        <v>348</v>
      </c>
      <c r="B278" s="44" t="s">
        <v>349</v>
      </c>
      <c r="C278" s="42">
        <v>2274854100</v>
      </c>
      <c r="D278" s="42">
        <v>9559</v>
      </c>
      <c r="E278" s="42">
        <v>770990517</v>
      </c>
      <c r="F278" s="42">
        <v>27877748</v>
      </c>
      <c r="G278" s="42">
        <v>878</v>
      </c>
      <c r="H278" s="42">
        <v>170</v>
      </c>
      <c r="I278" s="42">
        <v>45624187</v>
      </c>
      <c r="J278" s="42">
        <v>421025</v>
      </c>
      <c r="K278" s="42">
        <v>18880295</v>
      </c>
      <c r="L278" s="42">
        <v>121458300</v>
      </c>
      <c r="M278" s="42">
        <v>3917800</v>
      </c>
      <c r="N278" s="42">
        <v>5484707</v>
      </c>
      <c r="O278" s="42">
        <v>20049046</v>
      </c>
      <c r="P278" s="42">
        <v>14371466</v>
      </c>
      <c r="Q278" s="42">
        <v>1029075091</v>
      </c>
      <c r="R278" s="42">
        <v>289322</v>
      </c>
      <c r="S278" s="42">
        <v>48992</v>
      </c>
      <c r="T278" s="42">
        <v>125350011</v>
      </c>
      <c r="U278" s="42">
        <v>126984840</v>
      </c>
      <c r="V278" s="42">
        <v>17437027</v>
      </c>
      <c r="W278" s="42">
        <v>11777391</v>
      </c>
      <c r="X278" s="42">
        <v>25509</v>
      </c>
      <c r="Y278" s="42">
        <v>1615347</v>
      </c>
      <c r="Z278" s="42">
        <v>757708</v>
      </c>
      <c r="AA278" s="42">
        <v>284286147</v>
      </c>
      <c r="AB278" s="42">
        <v>744788944</v>
      </c>
    </row>
    <row r="279" spans="1:28">
      <c r="A279" t="s">
        <v>490</v>
      </c>
      <c r="B279" s="44" t="s">
        <v>491</v>
      </c>
      <c r="C279" s="42">
        <v>1840935500</v>
      </c>
      <c r="D279" s="42">
        <v>7559</v>
      </c>
      <c r="E279" s="42">
        <v>637017414</v>
      </c>
      <c r="F279" s="42">
        <v>17879674</v>
      </c>
      <c r="G279" s="42">
        <v>731</v>
      </c>
      <c r="H279" s="42">
        <v>109</v>
      </c>
      <c r="I279" s="42">
        <v>30190480</v>
      </c>
      <c r="J279" s="42">
        <v>324188</v>
      </c>
      <c r="K279" s="42">
        <v>6667414</v>
      </c>
      <c r="L279" s="42">
        <v>98956700</v>
      </c>
      <c r="M279" s="42">
        <v>3291800</v>
      </c>
      <c r="N279" s="42">
        <v>4432594</v>
      </c>
      <c r="O279" s="42">
        <v>22606190</v>
      </c>
      <c r="P279" s="42">
        <v>10751454</v>
      </c>
      <c r="Q279" s="42">
        <v>832117908</v>
      </c>
      <c r="R279" s="42">
        <v>2893</v>
      </c>
      <c r="S279" s="42">
        <v>65090</v>
      </c>
      <c r="T279" s="42">
        <v>102200119</v>
      </c>
      <c r="U279" s="42">
        <v>105419148</v>
      </c>
      <c r="V279" s="42">
        <v>12477654</v>
      </c>
      <c r="W279" s="42">
        <v>6792975</v>
      </c>
      <c r="X279" s="42">
        <v>17092</v>
      </c>
      <c r="Y279" s="42">
        <v>1415082</v>
      </c>
      <c r="Z279" s="42">
        <v>662905</v>
      </c>
      <c r="AA279" s="42">
        <v>229052958</v>
      </c>
      <c r="AB279" s="42">
        <v>603064950</v>
      </c>
    </row>
    <row r="280" spans="1:28">
      <c r="A280" t="s">
        <v>512</v>
      </c>
      <c r="B280" s="44" t="s">
        <v>513</v>
      </c>
      <c r="C280" s="42">
        <v>2198504700</v>
      </c>
      <c r="D280" s="42">
        <v>8680</v>
      </c>
      <c r="E280" s="42">
        <v>734422489</v>
      </c>
      <c r="F280" s="42">
        <v>22203718</v>
      </c>
      <c r="G280" s="42">
        <v>841</v>
      </c>
      <c r="H280" s="42">
        <v>154</v>
      </c>
      <c r="I280" s="42">
        <v>85830127</v>
      </c>
      <c r="J280" s="42">
        <v>1280753</v>
      </c>
      <c r="K280" s="42">
        <v>19488802</v>
      </c>
      <c r="L280" s="42">
        <v>128614200</v>
      </c>
      <c r="M280" s="42">
        <v>6678500</v>
      </c>
      <c r="N280" s="42">
        <v>5255725</v>
      </c>
      <c r="O280" s="42">
        <v>21887019</v>
      </c>
      <c r="P280" s="42">
        <v>20934485</v>
      </c>
      <c r="Q280" s="42">
        <v>1046595818</v>
      </c>
      <c r="R280" s="42">
        <v>427459</v>
      </c>
      <c r="S280" s="42">
        <v>110964</v>
      </c>
      <c r="T280" s="42">
        <v>135248942</v>
      </c>
      <c r="U280" s="42">
        <v>138146359</v>
      </c>
      <c r="V280" s="42">
        <v>18632777</v>
      </c>
      <c r="W280" s="42">
        <v>13196105</v>
      </c>
      <c r="X280" s="42">
        <v>176614</v>
      </c>
      <c r="Y280" s="42">
        <v>1152938</v>
      </c>
      <c r="Z280" s="42">
        <v>408051</v>
      </c>
      <c r="AA280" s="42">
        <v>307500209</v>
      </c>
      <c r="AB280" s="42">
        <v>739095609</v>
      </c>
    </row>
    <row r="281" spans="1:28">
      <c r="A281" t="s">
        <v>380</v>
      </c>
      <c r="B281" s="44" t="s">
        <v>381</v>
      </c>
      <c r="C281" s="42">
        <v>1639853300</v>
      </c>
      <c r="D281" s="42">
        <v>7033</v>
      </c>
      <c r="E281" s="42">
        <v>549188277</v>
      </c>
      <c r="F281" s="42">
        <v>13516234</v>
      </c>
      <c r="G281" s="42">
        <v>532</v>
      </c>
      <c r="H281" s="42">
        <v>77</v>
      </c>
      <c r="I281" s="42">
        <v>47974557</v>
      </c>
      <c r="J281" s="42">
        <v>670003</v>
      </c>
      <c r="K281" s="42">
        <v>19790975</v>
      </c>
      <c r="L281" s="42">
        <v>88000500</v>
      </c>
      <c r="M281" s="42">
        <v>3377200</v>
      </c>
      <c r="N281" s="42">
        <v>3911517</v>
      </c>
      <c r="O281" s="42">
        <v>19190302</v>
      </c>
      <c r="P281" s="42">
        <v>12599098</v>
      </c>
      <c r="Q281" s="42">
        <v>758218663</v>
      </c>
      <c r="R281" s="42">
        <v>605200</v>
      </c>
      <c r="S281" s="42">
        <v>18383</v>
      </c>
      <c r="T281" s="42">
        <v>91347289</v>
      </c>
      <c r="U281" s="42">
        <v>98218652</v>
      </c>
      <c r="V281" s="42">
        <v>14331066</v>
      </c>
      <c r="W281" s="42">
        <v>8420798</v>
      </c>
      <c r="X281" s="42">
        <v>99251</v>
      </c>
      <c r="Y281" s="42">
        <v>1025353</v>
      </c>
      <c r="Z281" s="42">
        <v>448872</v>
      </c>
      <c r="AA281" s="42">
        <v>214514864</v>
      </c>
      <c r="AB281" s="42">
        <v>543703799</v>
      </c>
    </row>
    <row r="282" spans="1:28">
      <c r="A282" t="s">
        <v>542</v>
      </c>
      <c r="B282" s="44" t="s">
        <v>543</v>
      </c>
      <c r="C282" s="42">
        <v>492818400</v>
      </c>
      <c r="D282" s="42">
        <v>2294</v>
      </c>
      <c r="E282" s="42">
        <v>169769893</v>
      </c>
      <c r="F282" s="42">
        <v>2782053</v>
      </c>
      <c r="G282" s="42">
        <v>135</v>
      </c>
      <c r="H282" s="42">
        <v>14</v>
      </c>
      <c r="I282" s="42">
        <v>14011261</v>
      </c>
      <c r="J282" s="42">
        <v>90347</v>
      </c>
      <c r="K282" s="42">
        <v>1611197</v>
      </c>
      <c r="L282" s="42">
        <v>25849400</v>
      </c>
      <c r="M282" s="42">
        <v>1002500</v>
      </c>
      <c r="N282" s="42">
        <v>1174250</v>
      </c>
      <c r="O282" s="42">
        <v>5294945</v>
      </c>
      <c r="P282" s="42">
        <v>2703603</v>
      </c>
      <c r="Q282" s="42">
        <v>224289449</v>
      </c>
      <c r="R282" s="42">
        <v>0</v>
      </c>
      <c r="S282" s="42">
        <v>0</v>
      </c>
      <c r="T282" s="42">
        <v>26847085</v>
      </c>
      <c r="U282" s="42">
        <v>28432541</v>
      </c>
      <c r="V282" s="42">
        <v>2945967</v>
      </c>
      <c r="W282" s="42">
        <v>1674003</v>
      </c>
      <c r="X282" s="42">
        <v>15145</v>
      </c>
      <c r="Y282" s="42">
        <v>357279</v>
      </c>
      <c r="Z282" s="42">
        <v>178911</v>
      </c>
      <c r="AA282" s="42">
        <v>60450931</v>
      </c>
      <c r="AB282" s="42">
        <v>163838518</v>
      </c>
    </row>
    <row r="283" spans="1:28">
      <c r="A283" t="s">
        <v>226</v>
      </c>
      <c r="B283" s="44" t="s">
        <v>227</v>
      </c>
      <c r="C283" s="42">
        <v>2799036300</v>
      </c>
      <c r="D283" s="42">
        <v>11180</v>
      </c>
      <c r="E283" s="42">
        <v>866575792</v>
      </c>
      <c r="F283" s="42">
        <v>29586991</v>
      </c>
      <c r="G283" s="42">
        <v>1197</v>
      </c>
      <c r="H283" s="42">
        <v>195</v>
      </c>
      <c r="I283" s="42">
        <v>57350389</v>
      </c>
      <c r="J283" s="42">
        <v>508914</v>
      </c>
      <c r="K283" s="42">
        <v>24974810</v>
      </c>
      <c r="L283" s="42">
        <v>162895800</v>
      </c>
      <c r="M283" s="42">
        <v>4833500</v>
      </c>
      <c r="N283" s="42">
        <v>6726566</v>
      </c>
      <c r="O283" s="42">
        <v>19035772</v>
      </c>
      <c r="P283" s="42">
        <v>18578873</v>
      </c>
      <c r="Q283" s="42">
        <v>1191067407</v>
      </c>
      <c r="R283" s="42">
        <v>687521</v>
      </c>
      <c r="S283" s="42">
        <v>65384</v>
      </c>
      <c r="T283" s="42">
        <v>167685508</v>
      </c>
      <c r="U283" s="42">
        <v>152660966</v>
      </c>
      <c r="V283" s="42">
        <v>30087541</v>
      </c>
      <c r="W283" s="42">
        <v>11373447</v>
      </c>
      <c r="X283" s="42">
        <v>69710</v>
      </c>
      <c r="Y283" s="42">
        <v>2143790</v>
      </c>
      <c r="Z283" s="42">
        <v>967929</v>
      </c>
      <c r="AA283" s="42">
        <v>365741796</v>
      </c>
      <c r="AB283" s="42">
        <v>825325611</v>
      </c>
    </row>
    <row r="284" spans="1:28">
      <c r="A284" t="s">
        <v>92</v>
      </c>
      <c r="B284" s="44" t="s">
        <v>93</v>
      </c>
      <c r="C284" s="42">
        <v>2297773200</v>
      </c>
      <c r="D284" s="42">
        <v>9072</v>
      </c>
      <c r="E284" s="42">
        <v>750206936</v>
      </c>
      <c r="F284" s="42">
        <v>27058618</v>
      </c>
      <c r="G284" s="42">
        <v>901</v>
      </c>
      <c r="H284" s="42">
        <v>162</v>
      </c>
      <c r="I284" s="42">
        <v>51046268</v>
      </c>
      <c r="J284" s="42">
        <v>913075</v>
      </c>
      <c r="K284" s="42">
        <v>24259339</v>
      </c>
      <c r="L284" s="42">
        <v>124489700</v>
      </c>
      <c r="M284" s="42">
        <v>4236600</v>
      </c>
      <c r="N284" s="42">
        <v>5539354</v>
      </c>
      <c r="O284" s="42">
        <v>21835748</v>
      </c>
      <c r="P284" s="42">
        <v>15150286</v>
      </c>
      <c r="Q284" s="42">
        <v>1024735924</v>
      </c>
      <c r="R284" s="42">
        <v>646356</v>
      </c>
      <c r="S284" s="42">
        <v>0</v>
      </c>
      <c r="T284" s="42">
        <v>128702405</v>
      </c>
      <c r="U284" s="42">
        <v>126411016</v>
      </c>
      <c r="V284" s="42">
        <v>19767068</v>
      </c>
      <c r="W284" s="42">
        <v>17332231</v>
      </c>
      <c r="X284" s="42">
        <v>109914</v>
      </c>
      <c r="Y284" s="42">
        <v>1577325</v>
      </c>
      <c r="Z284" s="42">
        <v>575734</v>
      </c>
      <c r="AA284" s="42">
        <v>295122049</v>
      </c>
      <c r="AB284" s="42">
        <v>729613875</v>
      </c>
    </row>
    <row r="285" spans="1:28">
      <c r="A285" t="s">
        <v>144</v>
      </c>
      <c r="B285" s="44" t="s">
        <v>145</v>
      </c>
      <c r="C285" s="42">
        <v>3848707100</v>
      </c>
      <c r="D285" s="42">
        <v>12732</v>
      </c>
      <c r="E285" s="42">
        <v>1267877709</v>
      </c>
      <c r="F285" s="42">
        <v>112366512</v>
      </c>
      <c r="G285" s="42">
        <v>2420</v>
      </c>
      <c r="H285" s="42">
        <v>750</v>
      </c>
      <c r="I285" s="42">
        <v>134123806</v>
      </c>
      <c r="J285" s="42">
        <v>875747</v>
      </c>
      <c r="K285" s="42">
        <v>31318865</v>
      </c>
      <c r="L285" s="42">
        <v>203348100</v>
      </c>
      <c r="M285" s="42">
        <v>5421400</v>
      </c>
      <c r="N285" s="42">
        <v>9088569</v>
      </c>
      <c r="O285" s="42">
        <v>27899813</v>
      </c>
      <c r="P285" s="42">
        <v>23230416</v>
      </c>
      <c r="Q285" s="42">
        <v>1815550937</v>
      </c>
      <c r="R285" s="42">
        <v>731029</v>
      </c>
      <c r="S285" s="42">
        <v>14000</v>
      </c>
      <c r="T285" s="42">
        <v>208733413</v>
      </c>
      <c r="U285" s="42">
        <v>195700689</v>
      </c>
      <c r="V285" s="42">
        <v>26242337</v>
      </c>
      <c r="W285" s="42">
        <v>27563565</v>
      </c>
      <c r="X285" s="42">
        <v>168488</v>
      </c>
      <c r="Y285" s="42">
        <v>2038887</v>
      </c>
      <c r="Z285" s="42">
        <v>631859</v>
      </c>
      <c r="AA285" s="42">
        <v>461824267</v>
      </c>
      <c r="AB285" s="42">
        <v>1353726670</v>
      </c>
    </row>
    <row r="286" spans="1:28">
      <c r="A286" t="s">
        <v>452</v>
      </c>
      <c r="B286" s="44" t="s">
        <v>453</v>
      </c>
      <c r="C286" s="42">
        <v>1317512700</v>
      </c>
      <c r="D286" s="42">
        <v>5628</v>
      </c>
      <c r="E286" s="42">
        <v>453347376</v>
      </c>
      <c r="F286" s="42">
        <v>8873744</v>
      </c>
      <c r="G286" s="42">
        <v>384</v>
      </c>
      <c r="H286" s="42">
        <v>45</v>
      </c>
      <c r="I286" s="42">
        <v>26249182</v>
      </c>
      <c r="J286" s="42">
        <v>582959</v>
      </c>
      <c r="K286" s="42">
        <v>12609927</v>
      </c>
      <c r="L286" s="42">
        <v>73180200</v>
      </c>
      <c r="M286" s="42">
        <v>2265300</v>
      </c>
      <c r="N286" s="42">
        <v>3165900</v>
      </c>
      <c r="O286" s="42">
        <v>13951033</v>
      </c>
      <c r="P286" s="42">
        <v>6454884</v>
      </c>
      <c r="Q286" s="42">
        <v>600680505</v>
      </c>
      <c r="R286" s="42">
        <v>198027</v>
      </c>
      <c r="S286" s="42">
        <v>460</v>
      </c>
      <c r="T286" s="42">
        <v>75435208</v>
      </c>
      <c r="U286" s="42">
        <v>80316549</v>
      </c>
      <c r="V286" s="42">
        <v>11003689</v>
      </c>
      <c r="W286" s="42">
        <v>6124269</v>
      </c>
      <c r="X286" s="42">
        <v>29567</v>
      </c>
      <c r="Y286" s="42">
        <v>855589</v>
      </c>
      <c r="Z286" s="42">
        <v>361796</v>
      </c>
      <c r="AA286" s="42">
        <v>174325154</v>
      </c>
      <c r="AB286" s="42">
        <v>426355351</v>
      </c>
    </row>
    <row r="287" spans="1:28">
      <c r="A287" t="s">
        <v>54</v>
      </c>
      <c r="B287" s="44" t="s">
        <v>55</v>
      </c>
      <c r="C287" s="42">
        <v>1851714900</v>
      </c>
      <c r="D287" s="42">
        <v>7132</v>
      </c>
      <c r="E287" s="42">
        <v>636979699</v>
      </c>
      <c r="F287" s="42">
        <v>21772132</v>
      </c>
      <c r="G287" s="42">
        <v>939</v>
      </c>
      <c r="H287" s="42">
        <v>126</v>
      </c>
      <c r="I287" s="42">
        <v>33504737</v>
      </c>
      <c r="J287" s="42">
        <v>278135</v>
      </c>
      <c r="K287" s="42">
        <v>18108822</v>
      </c>
      <c r="L287" s="42">
        <v>101659900</v>
      </c>
      <c r="M287" s="42">
        <v>1824200</v>
      </c>
      <c r="N287" s="42">
        <v>4466170</v>
      </c>
      <c r="O287" s="42">
        <v>13749512</v>
      </c>
      <c r="P287" s="42">
        <v>6428267</v>
      </c>
      <c r="Q287" s="42">
        <v>838771574</v>
      </c>
      <c r="R287" s="42">
        <v>496132</v>
      </c>
      <c r="S287" s="42">
        <v>29119</v>
      </c>
      <c r="T287" s="42">
        <v>103460968</v>
      </c>
      <c r="U287" s="42">
        <v>102354634</v>
      </c>
      <c r="V287" s="42">
        <v>17267914</v>
      </c>
      <c r="W287" s="42">
        <v>9040616</v>
      </c>
      <c r="X287" s="42">
        <v>14364</v>
      </c>
      <c r="Y287" s="42">
        <v>1412259</v>
      </c>
      <c r="Z287" s="42">
        <v>537476</v>
      </c>
      <c r="AA287" s="42">
        <v>234613482</v>
      </c>
      <c r="AB287" s="42">
        <v>604158092</v>
      </c>
    </row>
    <row r="288" spans="1:28">
      <c r="A288" t="s">
        <v>566</v>
      </c>
      <c r="B288" s="44" t="s">
        <v>567</v>
      </c>
      <c r="C288" s="42">
        <v>1583989600</v>
      </c>
      <c r="D288" s="42">
        <v>6496</v>
      </c>
      <c r="E288" s="42">
        <v>535170738</v>
      </c>
      <c r="F288" s="42">
        <v>13078642</v>
      </c>
      <c r="G288" s="42">
        <v>591</v>
      </c>
      <c r="H288" s="42">
        <v>81</v>
      </c>
      <c r="I288" s="42">
        <v>23967804</v>
      </c>
      <c r="J288" s="42">
        <v>295719</v>
      </c>
      <c r="K288" s="42">
        <v>8550023</v>
      </c>
      <c r="L288" s="42">
        <v>87682400</v>
      </c>
      <c r="M288" s="42">
        <v>1633500</v>
      </c>
      <c r="N288" s="42">
        <v>3817770</v>
      </c>
      <c r="O288" s="42">
        <v>12727224</v>
      </c>
      <c r="P288" s="42">
        <v>4658397</v>
      </c>
      <c r="Q288" s="42">
        <v>691582217</v>
      </c>
      <c r="R288" s="42">
        <v>16726</v>
      </c>
      <c r="S288" s="42">
        <v>0</v>
      </c>
      <c r="T288" s="42">
        <v>89296234</v>
      </c>
      <c r="U288" s="42">
        <v>90138483</v>
      </c>
      <c r="V288" s="42">
        <v>10425929</v>
      </c>
      <c r="W288" s="42">
        <v>5657488</v>
      </c>
      <c r="X288" s="42">
        <v>72</v>
      </c>
      <c r="Y288" s="42">
        <v>1343521</v>
      </c>
      <c r="Z288" s="42">
        <v>592823</v>
      </c>
      <c r="AA288" s="42">
        <v>197471276</v>
      </c>
      <c r="AB288" s="42">
        <v>494110941</v>
      </c>
    </row>
    <row r="289" spans="1:28">
      <c r="A289" t="s">
        <v>250</v>
      </c>
      <c r="B289" s="44" t="s">
        <v>251</v>
      </c>
      <c r="C289" s="42">
        <v>9181911200</v>
      </c>
      <c r="D289" s="42">
        <v>32375</v>
      </c>
      <c r="E289" s="42">
        <v>2838221909</v>
      </c>
      <c r="F289" s="42">
        <v>200450823</v>
      </c>
      <c r="G289" s="42">
        <v>4954</v>
      </c>
      <c r="H289" s="42">
        <v>1314</v>
      </c>
      <c r="I289" s="42">
        <v>353340941</v>
      </c>
      <c r="J289" s="42">
        <v>3177247</v>
      </c>
      <c r="K289" s="42">
        <v>77213203</v>
      </c>
      <c r="L289" s="42">
        <v>480826300</v>
      </c>
      <c r="M289" s="42">
        <v>14846000</v>
      </c>
      <c r="N289" s="42">
        <v>22111464</v>
      </c>
      <c r="O289" s="42">
        <v>69713108</v>
      </c>
      <c r="P289" s="42">
        <v>54123011</v>
      </c>
      <c r="Q289" s="42">
        <v>4114024006</v>
      </c>
      <c r="R289" s="42">
        <v>2534451</v>
      </c>
      <c r="S289" s="42">
        <v>176870</v>
      </c>
      <c r="T289" s="42">
        <v>495580306</v>
      </c>
      <c r="U289" s="42">
        <v>443277198</v>
      </c>
      <c r="V289" s="42">
        <v>78156649</v>
      </c>
      <c r="W289" s="42">
        <v>67685266</v>
      </c>
      <c r="X289" s="42">
        <v>374871</v>
      </c>
      <c r="Y289" s="42">
        <v>5143956</v>
      </c>
      <c r="Z289" s="42">
        <v>1902183</v>
      </c>
      <c r="AA289" s="42">
        <v>1094831750</v>
      </c>
      <c r="AB289" s="42">
        <v>3019192256</v>
      </c>
    </row>
    <row r="290" spans="1:28">
      <c r="A290" t="s">
        <v>270</v>
      </c>
      <c r="B290" s="44" t="s">
        <v>271</v>
      </c>
      <c r="C290" s="42">
        <v>3150804000</v>
      </c>
      <c r="D290" s="42">
        <v>10053</v>
      </c>
      <c r="E290" s="42">
        <v>1029690402</v>
      </c>
      <c r="F290" s="42">
        <v>90406784</v>
      </c>
      <c r="G290" s="42">
        <v>2113</v>
      </c>
      <c r="H290" s="42">
        <v>586</v>
      </c>
      <c r="I290" s="42">
        <v>141167790</v>
      </c>
      <c r="J290" s="42">
        <v>1742361</v>
      </c>
      <c r="K290" s="42">
        <v>31070554</v>
      </c>
      <c r="L290" s="42">
        <v>158620400</v>
      </c>
      <c r="M290" s="42">
        <v>3613300</v>
      </c>
      <c r="N290" s="42">
        <v>7578084</v>
      </c>
      <c r="O290" s="42">
        <v>24119037</v>
      </c>
      <c r="P290" s="42">
        <v>15870146</v>
      </c>
      <c r="Q290" s="42">
        <v>1503878858</v>
      </c>
      <c r="R290" s="42">
        <v>1380363</v>
      </c>
      <c r="S290" s="42">
        <v>511750</v>
      </c>
      <c r="T290" s="42">
        <v>162205212</v>
      </c>
      <c r="U290" s="42">
        <v>149230609</v>
      </c>
      <c r="V290" s="42">
        <v>30350062</v>
      </c>
      <c r="W290" s="42">
        <v>27515231</v>
      </c>
      <c r="X290" s="42">
        <v>39413</v>
      </c>
      <c r="Y290" s="42">
        <v>1553974</v>
      </c>
      <c r="Z290" s="42">
        <v>479222</v>
      </c>
      <c r="AA290" s="42">
        <v>373265836</v>
      </c>
      <c r="AB290" s="42">
        <v>1130613022</v>
      </c>
    </row>
    <row r="291" spans="1:28">
      <c r="A291" t="s">
        <v>84</v>
      </c>
      <c r="B291" s="44" t="s">
        <v>85</v>
      </c>
      <c r="C291" s="42">
        <v>985145400</v>
      </c>
      <c r="D291" s="42">
        <v>4195</v>
      </c>
      <c r="E291" s="42">
        <v>318083001</v>
      </c>
      <c r="F291" s="42">
        <v>9815370</v>
      </c>
      <c r="G291" s="42">
        <v>357</v>
      </c>
      <c r="H291" s="42">
        <v>63</v>
      </c>
      <c r="I291" s="42">
        <v>32652539</v>
      </c>
      <c r="J291" s="42">
        <v>377936</v>
      </c>
      <c r="K291" s="42">
        <v>9485526</v>
      </c>
      <c r="L291" s="42">
        <v>52332700</v>
      </c>
      <c r="M291" s="42">
        <v>3015100</v>
      </c>
      <c r="N291" s="42">
        <v>2369334</v>
      </c>
      <c r="O291" s="42">
        <v>8280586</v>
      </c>
      <c r="P291" s="42">
        <v>11323483</v>
      </c>
      <c r="Q291" s="42">
        <v>447735575</v>
      </c>
      <c r="R291" s="42">
        <v>204988</v>
      </c>
      <c r="S291" s="42">
        <v>3912</v>
      </c>
      <c r="T291" s="42">
        <v>55325927</v>
      </c>
      <c r="U291" s="42">
        <v>54690633</v>
      </c>
      <c r="V291" s="42">
        <v>8642752</v>
      </c>
      <c r="W291" s="42">
        <v>6691569</v>
      </c>
      <c r="X291" s="42">
        <v>218684</v>
      </c>
      <c r="Y291" s="42">
        <v>593084</v>
      </c>
      <c r="Z291" s="42">
        <v>283754</v>
      </c>
      <c r="AA291" s="42">
        <v>126655303</v>
      </c>
      <c r="AB291" s="42">
        <v>321080272</v>
      </c>
    </row>
    <row r="292" spans="1:28">
      <c r="A292" t="s">
        <v>408</v>
      </c>
      <c r="B292" s="46" t="s">
        <v>409</v>
      </c>
      <c r="C292" s="42">
        <v>31612420900</v>
      </c>
      <c r="D292" s="42">
        <v>112769</v>
      </c>
      <c r="E292" s="42">
        <v>10399602945</v>
      </c>
      <c r="F292" s="42">
        <v>636624312</v>
      </c>
      <c r="G292" s="42">
        <v>16963</v>
      </c>
      <c r="H292" s="42">
        <v>4251</v>
      </c>
      <c r="I292" s="42">
        <v>879950226</v>
      </c>
      <c r="J292" s="42">
        <v>16944104</v>
      </c>
      <c r="K292" s="42">
        <v>178841856</v>
      </c>
      <c r="L292" s="42">
        <v>1791439300</v>
      </c>
      <c r="M292" s="42">
        <v>31038700</v>
      </c>
      <c r="N292" s="42">
        <v>76012795</v>
      </c>
      <c r="O292" s="42">
        <v>185917849</v>
      </c>
      <c r="P292" s="42">
        <v>172715139</v>
      </c>
      <c r="Q292" s="42">
        <v>14369087226</v>
      </c>
      <c r="R292" s="42">
        <v>3992716</v>
      </c>
      <c r="S292" s="42">
        <v>202498</v>
      </c>
      <c r="T292" s="42">
        <v>1822047361</v>
      </c>
      <c r="U292" s="42">
        <v>1733027550</v>
      </c>
      <c r="V292" s="42">
        <v>239919997</v>
      </c>
      <c r="W292" s="42">
        <v>158515337</v>
      </c>
      <c r="X292" s="42">
        <v>602615</v>
      </c>
      <c r="Y292" s="42">
        <v>18704970</v>
      </c>
      <c r="Z292" s="42">
        <v>6889095</v>
      </c>
      <c r="AA292" s="42">
        <v>3983902139</v>
      </c>
      <c r="AB292" s="42">
        <v>10385185087</v>
      </c>
    </row>
    <row r="293" spans="1:28">
      <c r="A293" t="s">
        <v>198</v>
      </c>
      <c r="B293" s="44" t="s">
        <v>199</v>
      </c>
      <c r="C293" s="42">
        <v>1837874300</v>
      </c>
      <c r="D293" s="42">
        <v>7656</v>
      </c>
      <c r="E293" s="42">
        <v>545353187</v>
      </c>
      <c r="F293" s="42">
        <v>20620318</v>
      </c>
      <c r="G293" s="42">
        <v>757</v>
      </c>
      <c r="H293" s="42">
        <v>115</v>
      </c>
      <c r="I293" s="42">
        <v>41075844</v>
      </c>
      <c r="J293" s="42">
        <v>598249</v>
      </c>
      <c r="K293" s="42">
        <v>16614689</v>
      </c>
      <c r="L293" s="42">
        <v>101045400</v>
      </c>
      <c r="M293" s="42">
        <v>4221500</v>
      </c>
      <c r="N293" s="42">
        <v>4397471</v>
      </c>
      <c r="O293" s="42">
        <v>14112654</v>
      </c>
      <c r="P293" s="42">
        <v>15430149</v>
      </c>
      <c r="Q293" s="42">
        <v>763469461</v>
      </c>
      <c r="R293" s="42">
        <v>363795</v>
      </c>
      <c r="S293" s="42">
        <v>62202</v>
      </c>
      <c r="T293" s="42">
        <v>105235478</v>
      </c>
      <c r="U293" s="42">
        <v>94061574</v>
      </c>
      <c r="V293" s="42">
        <v>16884755</v>
      </c>
      <c r="W293" s="42">
        <v>9465785</v>
      </c>
      <c r="X293" s="42">
        <v>58137</v>
      </c>
      <c r="Y293" s="42">
        <v>1108685</v>
      </c>
      <c r="Z293" s="42">
        <v>673722</v>
      </c>
      <c r="AA293" s="42">
        <v>227914133</v>
      </c>
      <c r="AB293" s="42">
        <v>535555328</v>
      </c>
    </row>
    <row r="294" spans="1:28">
      <c r="A294" t="s">
        <v>502</v>
      </c>
      <c r="B294" s="44" t="s">
        <v>503</v>
      </c>
      <c r="C294" s="42">
        <v>11798964800</v>
      </c>
      <c r="D294" s="42">
        <v>43655</v>
      </c>
      <c r="E294" s="42">
        <v>3979292631</v>
      </c>
      <c r="F294" s="42">
        <v>180519671</v>
      </c>
      <c r="G294" s="42">
        <v>5948</v>
      </c>
      <c r="H294" s="42">
        <v>1104</v>
      </c>
      <c r="I294" s="42">
        <v>345365851</v>
      </c>
      <c r="J294" s="42">
        <v>2385011</v>
      </c>
      <c r="K294" s="42">
        <v>87877005</v>
      </c>
      <c r="L294" s="42">
        <v>638034300</v>
      </c>
      <c r="M294" s="42">
        <v>12195500</v>
      </c>
      <c r="N294" s="42">
        <v>28461828</v>
      </c>
      <c r="O294" s="42">
        <v>126711376</v>
      </c>
      <c r="P294" s="42">
        <v>45453451</v>
      </c>
      <c r="Q294" s="42">
        <v>5446296624</v>
      </c>
      <c r="R294" s="42">
        <v>1193053</v>
      </c>
      <c r="S294" s="42">
        <v>120308</v>
      </c>
      <c r="T294" s="42">
        <v>650113725</v>
      </c>
      <c r="U294" s="42">
        <v>635864578</v>
      </c>
      <c r="V294" s="42">
        <v>75770701</v>
      </c>
      <c r="W294" s="42">
        <v>65527986</v>
      </c>
      <c r="X294" s="42">
        <v>134365</v>
      </c>
      <c r="Y294" s="42">
        <v>8943678</v>
      </c>
      <c r="Z294" s="42">
        <v>2876458</v>
      </c>
      <c r="AA294" s="42">
        <v>1440544852</v>
      </c>
      <c r="AB294" s="42">
        <v>4005751772</v>
      </c>
    </row>
    <row r="295" spans="1:28">
      <c r="A295" t="s">
        <v>518</v>
      </c>
      <c r="B295" s="44" t="s">
        <v>519</v>
      </c>
      <c r="C295" s="42">
        <v>13124956500</v>
      </c>
      <c r="D295" s="42">
        <v>48600</v>
      </c>
      <c r="E295" s="42">
        <v>4359312361</v>
      </c>
      <c r="F295" s="42">
        <v>191486458</v>
      </c>
      <c r="G295" s="42">
        <v>6116</v>
      </c>
      <c r="H295" s="42">
        <v>1271</v>
      </c>
      <c r="I295" s="42">
        <v>391194576</v>
      </c>
      <c r="J295" s="42">
        <v>4000868</v>
      </c>
      <c r="K295" s="42">
        <v>88451940</v>
      </c>
      <c r="L295" s="42">
        <v>730004700</v>
      </c>
      <c r="M295" s="42">
        <v>14430000</v>
      </c>
      <c r="N295" s="42">
        <v>31635192</v>
      </c>
      <c r="O295" s="42">
        <v>116028200</v>
      </c>
      <c r="P295" s="42">
        <v>45582477</v>
      </c>
      <c r="Q295" s="42">
        <v>5972126772</v>
      </c>
      <c r="R295" s="42">
        <v>2205776</v>
      </c>
      <c r="S295" s="42">
        <v>70338</v>
      </c>
      <c r="T295" s="42">
        <v>744315037</v>
      </c>
      <c r="U295" s="42">
        <v>736937900</v>
      </c>
      <c r="V295" s="42">
        <v>100139475</v>
      </c>
      <c r="W295" s="42">
        <v>68668710</v>
      </c>
      <c r="X295" s="42">
        <v>575928</v>
      </c>
      <c r="Y295" s="42">
        <v>8309917</v>
      </c>
      <c r="Z295" s="42">
        <v>3839448</v>
      </c>
      <c r="AA295" s="42">
        <v>1665062529</v>
      </c>
      <c r="AB295" s="42">
        <v>4307064243</v>
      </c>
    </row>
    <row r="296" spans="1:28">
      <c r="A296" t="s">
        <v>4</v>
      </c>
      <c r="B296" s="44" t="s">
        <v>5</v>
      </c>
      <c r="C296" s="42">
        <v>11251885200</v>
      </c>
      <c r="D296" s="42">
        <v>32365</v>
      </c>
      <c r="E296" s="42">
        <v>3311136972</v>
      </c>
      <c r="F296" s="42">
        <v>446225144</v>
      </c>
      <c r="G296" s="42">
        <v>8027</v>
      </c>
      <c r="H296" s="42">
        <v>2803</v>
      </c>
      <c r="I296" s="42">
        <v>760004993</v>
      </c>
      <c r="J296" s="42">
        <v>5881562</v>
      </c>
      <c r="K296" s="42">
        <v>93852019</v>
      </c>
      <c r="L296" s="42">
        <v>561681900</v>
      </c>
      <c r="M296" s="42">
        <v>17954800</v>
      </c>
      <c r="N296" s="42">
        <v>27064515</v>
      </c>
      <c r="O296" s="42">
        <v>54194655</v>
      </c>
      <c r="P296" s="42">
        <v>68930045</v>
      </c>
      <c r="Q296" s="42">
        <v>5346926605</v>
      </c>
      <c r="R296" s="42">
        <v>2176833</v>
      </c>
      <c r="S296" s="42">
        <v>136692</v>
      </c>
      <c r="T296" s="42">
        <v>579530988</v>
      </c>
      <c r="U296" s="42">
        <v>464803628</v>
      </c>
      <c r="V296" s="42">
        <v>115904221</v>
      </c>
      <c r="W296" s="42">
        <v>95547443</v>
      </c>
      <c r="X296" s="42">
        <v>248791</v>
      </c>
      <c r="Y296" s="42">
        <v>4236986</v>
      </c>
      <c r="Z296" s="42">
        <v>1321239</v>
      </c>
      <c r="AA296" s="42">
        <v>1263906821</v>
      </c>
      <c r="AB296" s="42">
        <v>4083019784</v>
      </c>
    </row>
    <row r="297" spans="1:28">
      <c r="A297" t="s">
        <v>64</v>
      </c>
      <c r="B297" s="44" t="s">
        <v>65</v>
      </c>
      <c r="C297" s="42">
        <v>4735055500</v>
      </c>
      <c r="D297" s="42">
        <v>17433</v>
      </c>
      <c r="E297" s="42">
        <v>1581351521</v>
      </c>
      <c r="F297" s="42">
        <v>70920184</v>
      </c>
      <c r="G297" s="42">
        <v>2766</v>
      </c>
      <c r="H297" s="42">
        <v>413</v>
      </c>
      <c r="I297" s="42">
        <v>133347268</v>
      </c>
      <c r="J297" s="42">
        <v>1647702</v>
      </c>
      <c r="K297" s="42">
        <v>49201050</v>
      </c>
      <c r="L297" s="42">
        <v>252315400</v>
      </c>
      <c r="M297" s="42">
        <v>8959400</v>
      </c>
      <c r="N297" s="42">
        <v>11417912</v>
      </c>
      <c r="O297" s="42">
        <v>44745079</v>
      </c>
      <c r="P297" s="42">
        <v>32080606</v>
      </c>
      <c r="Q297" s="42">
        <v>2185986122</v>
      </c>
      <c r="R297" s="42">
        <v>1962350</v>
      </c>
      <c r="S297" s="42">
        <v>173355</v>
      </c>
      <c r="T297" s="42">
        <v>261233822</v>
      </c>
      <c r="U297" s="42">
        <v>252724289</v>
      </c>
      <c r="V297" s="42">
        <v>39127018</v>
      </c>
      <c r="W297" s="42">
        <v>25351553</v>
      </c>
      <c r="X297" s="42">
        <v>339905</v>
      </c>
      <c r="Y297" s="42">
        <v>3118542</v>
      </c>
      <c r="Z297" s="42">
        <v>1084886</v>
      </c>
      <c r="AA297" s="42">
        <v>585115720</v>
      </c>
      <c r="AB297" s="42">
        <v>1600870402</v>
      </c>
    </row>
    <row r="298" spans="1:28">
      <c r="A298" t="s">
        <v>196</v>
      </c>
      <c r="B298" s="44" t="s">
        <v>197</v>
      </c>
      <c r="C298" s="42">
        <v>2584892900</v>
      </c>
      <c r="D298" s="42">
        <v>10860</v>
      </c>
      <c r="E298" s="42">
        <v>818421337</v>
      </c>
      <c r="F298" s="42">
        <v>26379615</v>
      </c>
      <c r="G298" s="42">
        <v>932</v>
      </c>
      <c r="H298" s="42">
        <v>155</v>
      </c>
      <c r="I298" s="42">
        <v>72354859</v>
      </c>
      <c r="J298" s="42">
        <v>512339</v>
      </c>
      <c r="K298" s="42">
        <v>19714219</v>
      </c>
      <c r="L298" s="42">
        <v>143204100</v>
      </c>
      <c r="M298" s="42">
        <v>4738000</v>
      </c>
      <c r="N298" s="42">
        <v>6202560</v>
      </c>
      <c r="O298" s="42">
        <v>22398480</v>
      </c>
      <c r="P298" s="42">
        <v>17531876</v>
      </c>
      <c r="Q298" s="42">
        <v>1131457385</v>
      </c>
      <c r="R298" s="42">
        <v>184131</v>
      </c>
      <c r="S298" s="42">
        <v>32000</v>
      </c>
      <c r="T298" s="42">
        <v>147886352</v>
      </c>
      <c r="U298" s="42">
        <v>140158385</v>
      </c>
      <c r="V298" s="42">
        <v>21544856</v>
      </c>
      <c r="W298" s="42">
        <v>16346785</v>
      </c>
      <c r="X298" s="42">
        <v>127112</v>
      </c>
      <c r="Y298" s="42">
        <v>1884259</v>
      </c>
      <c r="Z298" s="42">
        <v>837322</v>
      </c>
      <c r="AA298" s="42">
        <v>329001202</v>
      </c>
      <c r="AB298" s="42">
        <v>802456183</v>
      </c>
    </row>
    <row r="299" spans="1:28">
      <c r="A299" t="s">
        <v>556</v>
      </c>
      <c r="B299" s="44" t="s">
        <v>557</v>
      </c>
      <c r="C299" s="42">
        <v>645281100</v>
      </c>
      <c r="D299" s="42">
        <v>2836</v>
      </c>
      <c r="E299" s="42">
        <v>220297133</v>
      </c>
      <c r="F299" s="42">
        <v>3850634</v>
      </c>
      <c r="G299" s="42">
        <v>210</v>
      </c>
      <c r="H299" s="42">
        <v>19</v>
      </c>
      <c r="I299" s="42">
        <v>9373173</v>
      </c>
      <c r="J299" s="42">
        <v>115260</v>
      </c>
      <c r="K299" s="42">
        <v>2337789</v>
      </c>
      <c r="L299" s="42">
        <v>32925700</v>
      </c>
      <c r="M299" s="42">
        <v>1198200</v>
      </c>
      <c r="N299" s="42">
        <v>1549883</v>
      </c>
      <c r="O299" s="42">
        <v>5751072</v>
      </c>
      <c r="P299" s="42">
        <v>4466662</v>
      </c>
      <c r="Q299" s="42">
        <v>281865506</v>
      </c>
      <c r="R299" s="42">
        <v>1699</v>
      </c>
      <c r="S299" s="42">
        <v>0</v>
      </c>
      <c r="T299" s="42">
        <v>34120096</v>
      </c>
      <c r="U299" s="42">
        <v>35915697</v>
      </c>
      <c r="V299" s="42">
        <v>4456877</v>
      </c>
      <c r="W299" s="42">
        <v>2679930</v>
      </c>
      <c r="X299" s="42">
        <v>0</v>
      </c>
      <c r="Y299" s="42">
        <v>466275</v>
      </c>
      <c r="Z299" s="42">
        <v>255954</v>
      </c>
      <c r="AA299" s="42">
        <v>77896528</v>
      </c>
      <c r="AB299" s="42">
        <v>203968978</v>
      </c>
    </row>
    <row r="300" spans="1:28">
      <c r="A300" t="s">
        <v>560</v>
      </c>
      <c r="B300" s="44" t="s">
        <v>561</v>
      </c>
      <c r="C300" s="42">
        <v>813412400</v>
      </c>
      <c r="D300" s="42">
        <v>3645</v>
      </c>
      <c r="E300" s="42">
        <v>268737099</v>
      </c>
      <c r="F300" s="42">
        <v>5711436</v>
      </c>
      <c r="G300" s="42">
        <v>267</v>
      </c>
      <c r="H300" s="42">
        <v>33</v>
      </c>
      <c r="I300" s="42">
        <v>15432224</v>
      </c>
      <c r="J300" s="42">
        <v>178515</v>
      </c>
      <c r="K300" s="42">
        <v>3728193</v>
      </c>
      <c r="L300" s="42">
        <v>41267500</v>
      </c>
      <c r="M300" s="42">
        <v>1367700</v>
      </c>
      <c r="N300" s="42">
        <v>1953868</v>
      </c>
      <c r="O300" s="42">
        <v>7533323</v>
      </c>
      <c r="P300" s="42">
        <v>4253258</v>
      </c>
      <c r="Q300" s="42">
        <v>350163116</v>
      </c>
      <c r="R300" s="42">
        <v>3303</v>
      </c>
      <c r="S300" s="42">
        <v>0</v>
      </c>
      <c r="T300" s="42">
        <v>42626907</v>
      </c>
      <c r="U300" s="42">
        <v>43677841</v>
      </c>
      <c r="V300" s="42">
        <v>5812265</v>
      </c>
      <c r="W300" s="42">
        <v>2724105</v>
      </c>
      <c r="X300" s="42">
        <v>11762</v>
      </c>
      <c r="Y300" s="42">
        <v>591387</v>
      </c>
      <c r="Z300" s="42">
        <v>252241</v>
      </c>
      <c r="AA300" s="42">
        <v>95699811</v>
      </c>
      <c r="AB300" s="42">
        <v>254463305</v>
      </c>
    </row>
  </sheetData>
  <phoneticPr fontId="8" type="noConversion"/>
  <printOptions headings="1"/>
  <pageMargins left="0.70866141732283472" right="0.19685039370078741" top="0.98425196850393704" bottom="0.98425196850393704" header="0.51181102362204722" footer="0.51181102362204722"/>
  <pageSetup paperSize="9" pageOrder="overThenDown" orientation="landscape" r:id="rId1"/>
  <headerFooter alignWithMargins="0">
    <oddFooter>&amp;L&amp;F   &amp;A&amp;RSida &amp;P(&amp;N)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Blad1</vt:lpstr>
      <vt:lpstr>Blad2</vt:lpstr>
      <vt:lpstr>Blad1!Utskriftsområde</vt:lpstr>
      <vt:lpstr>Blad2!Utskriftsrubriker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scbalfp</dc:creator>
  <cp:lastModifiedBy>Åhman Johan NR/OEM-Ö</cp:lastModifiedBy>
  <cp:lastPrinted>2016-02-25T11:58:32Z</cp:lastPrinted>
  <dcterms:created xsi:type="dcterms:W3CDTF">2004-02-02T13:01:05Z</dcterms:created>
  <dcterms:modified xsi:type="dcterms:W3CDTF">2020-01-20T08:09:09Z</dcterms:modified>
</cp:coreProperties>
</file>