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Taxeringsutfallet\2020\Tabeller och diagram\"/>
    </mc:Choice>
  </mc:AlternateContent>
  <bookViews>
    <workbookView xWindow="1260" yWindow="630" windowWidth="11580" windowHeight="12360"/>
  </bookViews>
  <sheets>
    <sheet name="Blad1" sheetId="1" r:id="rId1"/>
    <sheet name="Blad2" sheetId="3" state="hidden" r:id="rId2"/>
  </sheets>
  <definedNames>
    <definedName name="_xlnm.Print_Area" localSheetId="0">Blad1!$B$1:$D$43</definedName>
    <definedName name="_xlnm.Print_Titles" localSheetId="1">Blad2!$B:$B</definedName>
  </definedNames>
  <calcPr calcId="162913"/>
</workbook>
</file>

<file path=xl/calcChain.xml><?xml version="1.0" encoding="utf-8"?>
<calcChain xmlns="http://schemas.openxmlformats.org/spreadsheetml/2006/main">
  <c r="C33" i="1" l="1"/>
  <c r="C32" i="1"/>
  <c r="C31" i="1"/>
  <c r="C30" i="1" l="1"/>
  <c r="C29" i="1"/>
  <c r="C28" i="1" l="1"/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0" i="1"/>
  <c r="C9" i="1"/>
  <c r="C6" i="1"/>
  <c r="C12" i="1"/>
  <c r="C11" i="1"/>
  <c r="C7" i="1"/>
</calcChain>
</file>

<file path=xl/sharedStrings.xml><?xml version="1.0" encoding="utf-8"?>
<sst xmlns="http://schemas.openxmlformats.org/spreadsheetml/2006/main" count="722" uniqueCount="688">
  <si>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</si>
  <si>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</si>
  <si>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</si>
  <si>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</si>
  <si>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</si>
  <si>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</si>
  <si>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</si>
  <si>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</si>
  <si>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</si>
  <si>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</si>
  <si>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</si>
  <si>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</si>
  <si>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</si>
  <si>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</si>
  <si>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</si>
  <si>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</si>
  <si>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</si>
  <si>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</si>
  <si>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</si>
  <si>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</si>
  <si>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</si>
  <si>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</si>
  <si>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</si>
  <si>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</si>
  <si>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</si>
  <si>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</si>
  <si>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</si>
  <si>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</si>
  <si>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</si>
  <si>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</si>
  <si>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</si>
  <si>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</si>
  <si>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</si>
  <si>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</si>
  <si>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</si>
  <si>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</si>
  <si>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</si>
  <si>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</si>
  <si>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</si>
  <si>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</si>
  <si>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</si>
  <si>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</si>
  <si>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</si>
  <si>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</si>
  <si>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</si>
  <si>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</si>
  <si>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</si>
  <si>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</si>
  <si>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</si>
  <si>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</si>
  <si>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</si>
  <si>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</si>
  <si>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</si>
  <si>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</si>
  <si>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</si>
  <si>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</si>
  <si>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</si>
  <si>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</si>
  <si>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</si>
  <si>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</si>
  <si>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</si>
  <si>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</si>
  <si>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</si>
  <si>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</si>
  <si>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</si>
  <si>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</si>
  <si>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</si>
  <si>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</si>
  <si>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</si>
  <si>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</si>
  <si>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</si>
  <si>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</si>
  <si>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</si>
  <si>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</si>
  <si>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</si>
  <si>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</si>
  <si>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</si>
  <si>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</si>
  <si>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</si>
  <si>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</si>
  <si>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</si>
  <si>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</si>
  <si>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</si>
  <si>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</si>
  <si>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</si>
  <si>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</si>
  <si>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</si>
  <si>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</si>
  <si>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</si>
  <si>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</si>
  <si>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</si>
  <si>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</si>
  <si>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</si>
  <si>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</si>
  <si>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</si>
  <si>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</si>
  <si>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</si>
  <si>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</si>
  <si>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</si>
  <si>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</si>
  <si>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</si>
  <si>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</si>
  <si>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</si>
  <si>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</si>
  <si>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</si>
  <si>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</si>
  <si>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</si>
  <si>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</si>
  <si>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</si>
  <si>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</si>
  <si>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</si>
  <si>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</si>
  <si>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</si>
  <si>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</si>
  <si>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</si>
  <si>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</si>
  <si>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</si>
  <si>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</si>
  <si>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</si>
  <si>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</si>
  <si>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</si>
  <si>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</si>
  <si>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</si>
  <si>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</si>
  <si>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</si>
  <si>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</si>
  <si>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</si>
  <si>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</si>
  <si>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</si>
  <si>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</si>
  <si>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</si>
  <si>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</si>
  <si>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</si>
  <si>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</si>
  <si>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</si>
  <si>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</si>
  <si>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</si>
  <si>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</si>
  <si>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</si>
  <si>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</si>
  <si>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</si>
  <si>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</si>
  <si>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</si>
  <si>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</si>
  <si>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</si>
  <si>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</si>
  <si>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</si>
  <si>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</si>
  <si>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</si>
  <si>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</si>
  <si>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</si>
  <si>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</si>
  <si>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</si>
  <si>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</si>
  <si>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</si>
  <si>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</si>
  <si>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</si>
  <si>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</si>
  <si>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</si>
  <si>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</si>
  <si>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</si>
  <si>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</si>
  <si>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</si>
  <si>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</si>
  <si>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</si>
  <si>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</si>
  <si>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</si>
  <si>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</si>
  <si>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</si>
  <si>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</si>
  <si>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</si>
  <si>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</si>
  <si>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</si>
  <si>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</si>
  <si>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</si>
  <si>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</si>
  <si>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</si>
  <si>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</si>
  <si>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</si>
  <si>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</si>
  <si>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</si>
  <si>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</si>
  <si>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</si>
  <si>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</si>
  <si>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</si>
  <si>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</si>
  <si>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</si>
  <si>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</si>
  <si>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</si>
  <si>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</si>
  <si>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</si>
  <si>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</si>
  <si>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</si>
  <si>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</si>
  <si>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</si>
  <si>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</si>
  <si>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</si>
  <si>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</si>
  <si>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</si>
  <si>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</si>
  <si>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</si>
  <si>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</si>
  <si>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</si>
  <si>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</si>
  <si>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</si>
  <si>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</si>
  <si>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</si>
  <si>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</si>
  <si>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</si>
  <si>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</si>
  <si>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</si>
  <si>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</si>
  <si>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</si>
  <si>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</si>
  <si>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</si>
  <si>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</si>
  <si>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</si>
  <si>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</si>
  <si>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</si>
  <si>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</si>
  <si>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</si>
  <si>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</si>
  <si>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</si>
  <si>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</si>
  <si>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</si>
  <si>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</si>
  <si>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</si>
  <si>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</si>
  <si>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</si>
  <si>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</si>
  <si>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</si>
  <si>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</si>
  <si>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</si>
  <si>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</si>
  <si>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</si>
  <si>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</si>
  <si>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</si>
  <si>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</si>
  <si>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</si>
  <si>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</si>
  <si>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</si>
  <si>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</si>
  <si>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</si>
  <si>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</si>
  <si>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</si>
  <si>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</si>
  <si>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</si>
  <si>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</si>
  <si>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</si>
  <si>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</si>
  <si>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</si>
  <si>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</si>
  <si>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</si>
  <si>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</si>
  <si>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</si>
  <si>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</si>
  <si>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</si>
  <si>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</si>
  <si>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</si>
  <si>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</si>
  <si>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</si>
  <si>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</si>
  <si>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</si>
  <si>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</si>
  <si>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</si>
  <si>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</si>
  <si>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</si>
  <si>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</si>
  <si>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</si>
  <si>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</si>
  <si>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</si>
  <si>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</si>
  <si>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</si>
  <si>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</si>
  <si>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</si>
  <si>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</si>
  <si>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</si>
  <si>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</si>
  <si>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</si>
  <si>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</si>
  <si>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</si>
  <si>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</si>
  <si>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</si>
  <si>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</si>
  <si>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</si>
  <si>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</si>
  <si>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</si>
  <si>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</si>
  <si>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</si>
  <si>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</si>
  <si>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</si>
  <si>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</si>
  <si>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</si>
  <si>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</si>
  <si>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</si>
  <si>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</si>
  <si>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</si>
  <si>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</si>
  <si>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</si>
  <si>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</si>
  <si>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</si>
  <si>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</si>
  <si>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</si>
  <si>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</si>
  <si>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</si>
  <si>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</si>
  <si>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</si>
  <si>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</si>
  <si>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</si>
  <si>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</si>
  <si>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</si>
  <si>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</si>
  <si>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</si>
  <si>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</si>
  <si>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</si>
  <si>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</si>
  <si>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</si>
  <si>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</si>
  <si>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</si>
  <si>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</si>
  <si>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</si>
  <si>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</si>
  <si>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</si>
  <si>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</si>
  <si>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</si>
  <si>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</si>
  <si>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</si>
  <si>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</si>
  <si>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</si>
  <si>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</si>
  <si>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</si>
  <si>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</si>
  <si>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</si>
  <si>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</si>
  <si>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</si>
  <si>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</si>
  <si>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</si>
  <si>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</si>
  <si>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</si>
  <si>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</si>
  <si>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</si>
  <si>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</si>
  <si>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</si>
  <si>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</si>
  <si>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</si>
  <si>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</si>
  <si>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</si>
  <si>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</si>
  <si>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</si>
  <si>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</si>
  <si>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</si>
  <si>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</si>
  <si>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</si>
  <si>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</si>
  <si>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</si>
  <si>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</si>
  <si>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</si>
  <si>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</si>
  <si>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</si>
  <si>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</si>
  <si>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</si>
  <si>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</si>
  <si>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</si>
  <si>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</si>
  <si>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</si>
  <si>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</si>
  <si>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</si>
  <si>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</si>
  <si>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</si>
  <si>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</si>
  <si>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</si>
  <si>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</si>
  <si>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</si>
  <si>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</si>
  <si>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</si>
  <si>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</si>
  <si>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</si>
  <si>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</si>
  <si>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</si>
  <si>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</si>
  <si>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</si>
  <si>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</si>
  <si>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</si>
  <si>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</si>
  <si>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</si>
  <si>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</si>
  <si>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</si>
  <si>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</si>
  <si>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</si>
  <si>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</si>
  <si>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</si>
  <si>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</si>
  <si>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</si>
  <si>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</si>
  <si>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</si>
  <si>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</si>
  <si>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</si>
  <si>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</si>
  <si>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</si>
  <si>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</si>
  <si>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</si>
  <si>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</si>
  <si>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</si>
  <si>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</si>
  <si>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</si>
  <si>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</si>
  <si>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</si>
  <si>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</si>
  <si>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</si>
  <si>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</si>
  <si>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</si>
  <si>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</si>
  <si>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</si>
  <si>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</si>
  <si>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</si>
  <si>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</si>
  <si>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</si>
  <si>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</si>
  <si>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</si>
  <si>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</si>
  <si>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</si>
  <si>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</si>
  <si>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</si>
  <si>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</si>
  <si>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</si>
  <si>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</si>
  <si>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</si>
  <si>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</si>
  <si>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</si>
  <si>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</si>
  <si>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</si>
  <si>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</si>
  <si>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</si>
  <si>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</si>
  <si>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</si>
  <si>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</si>
  <si>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</si>
  <si>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</si>
  <si>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</si>
  <si>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</si>
  <si>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</si>
  <si>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</si>
  <si>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</si>
  <si>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</si>
  <si>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</si>
  <si>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</si>
  <si>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</si>
  <si>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</si>
  <si>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</si>
  <si>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</si>
  <si>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</si>
  <si>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</si>
  <si>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</si>
  <si>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</si>
  <si>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</si>
  <si>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</si>
  <si>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</si>
  <si>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</si>
  <si>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</si>
  <si>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</si>
  <si>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</si>
  <si>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</si>
  <si>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</si>
  <si>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</si>
  <si>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</si>
  <si>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</si>
  <si>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</si>
  <si>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</si>
  <si>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</si>
  <si>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</si>
  <si>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</si>
  <si>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</si>
  <si>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</si>
  <si>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</si>
  <si>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</si>
  <si>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</si>
  <si>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</si>
  <si>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</si>
  <si>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</si>
  <si>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</si>
  <si>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</si>
  <si>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</si>
  <si>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</si>
  <si>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</si>
  <si>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</si>
  <si>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</si>
  <si>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</si>
  <si>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</si>
  <si>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</si>
  <si>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</si>
  <si>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</si>
  <si>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</si>
  <si>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</si>
  <si>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</si>
  <si>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</si>
  <si>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</si>
  <si>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</si>
  <si>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</si>
  <si>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</si>
  <si>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</si>
  <si>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</si>
  <si>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</si>
  <si>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</si>
  <si>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</si>
  <si>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</si>
  <si>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</si>
  <si>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</si>
  <si>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</si>
  <si>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</si>
  <si>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</si>
  <si>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</si>
  <si>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</si>
  <si>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</si>
  <si>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</si>
  <si>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</si>
  <si>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</si>
  <si>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</si>
  <si>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</si>
  <si>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</si>
  <si>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</si>
  <si>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</si>
  <si>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</si>
  <si>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</si>
  <si>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</si>
  <si>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</si>
  <si>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</si>
  <si>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</si>
  <si>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</si>
  <si>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</si>
  <si>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</si>
  <si>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</si>
  <si>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</si>
  <si>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</si>
  <si>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</si>
  <si>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</si>
  <si>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</si>
  <si>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</si>
  <si>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</si>
  <si>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</si>
  <si>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</si>
  <si>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</si>
  <si>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</si>
  <si>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</si>
  <si>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</si>
  <si>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</si>
  <si>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</si>
  <si>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</si>
  <si>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</si>
  <si>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</si>
  <si>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</si>
  <si>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</si>
  <si>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</si>
  <si>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</si>
  <si>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</si>
  <si>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</si>
  <si>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</si>
  <si>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</si>
  <si>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</si>
  <si>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</si>
  <si>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</si>
  <si>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</si>
  <si>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</si>
  <si>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</si>
  <si>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</si>
  <si>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</si>
  <si>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</si>
  <si>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</si>
  <si>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</si>
  <si>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</si>
  <si>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</si>
  <si>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</si>
  <si>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</si>
  <si>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</si>
  <si>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</si>
  <si>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</si>
  <si>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</si>
  <si>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</si>
  <si>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</si>
  <si>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</si>
  <si>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</si>
  <si>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</si>
  <si>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</si>
  <si>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</si>
  <si>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</si>
  <si>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</si>
  <si>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</si>
  <si>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</si>
  <si>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</si>
  <si>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</si>
  <si>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</si>
  <si>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</si>
  <si>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</si>
  <si>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</si>
  <si>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</si>
  <si>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</si>
  <si>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</si>
  <si>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</si>
  <si>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</si>
  <si>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tagare med skatt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</si>
  <si>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</si>
  <si>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</si>
  <si>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</si>
  <si>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</si>
  <si>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</si>
  <si>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</si>
  <si>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</si>
  <si>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</si>
  <si>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</si>
  <si>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</si>
  <si>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</si>
  <si>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</si>
  <si>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</si>
  <si>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</si>
  <si>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på inkomst över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</si>
  <si>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</si>
  <si>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</si>
  <si>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</si>
  <si>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</si>
  <si>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</si>
  <si>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</si>
  <si>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</si>
  <si>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</si>
  <si>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</si>
  <si>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</si>
  <si>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</si>
  <si>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</si>
  <si>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</si>
  <si>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</si>
  <si>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</si>
  <si>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</si>
  <si>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övre skiktgräns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</si>
  <si>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</si>
  <si>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</si>
  <si>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</si>
  <si>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</si>
  <si>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</si>
  <si>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</si>
  <si>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</si>
  <si>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</si>
  <si>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</si>
  <si>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</si>
  <si>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</si>
  <si>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</si>
  <si>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</si>
  <si>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</si>
  <si>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</si>
  <si>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</si>
  <si>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</si>
  <si>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</si>
  <si>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</si>
  <si>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</si>
  <si>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</si>
  <si>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</si>
  <si>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</si>
  <si>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Antal inkomsttagare med skatt på inkomst över övre skiktgräns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</si>
  <si>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</si>
  <si>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1) Statlig inkomstskatt betalas med 20 procent på den del av den beskattningsbara förvärvs-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</si>
  <si>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</si>
  <si>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</si>
  <si>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</si>
  <si>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</si>
  <si>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</si>
  <si>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</si>
  <si>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Skattereduktion för husarbete</t>
  </si>
  <si>
    <t>Malung-Sälen</t>
  </si>
  <si>
    <t>3) I "Övriga skatter och avgifter" ingår företagares egenavgifter, avkastningsskatt, löneskatter,</t>
  </si>
  <si>
    <t>allmän löneavgift, avgifter till andra trossamfund än Svenska kyrkan m.m. Tidigare kunde moms</t>
  </si>
  <si>
    <t>har försvunnit fr.o.m. inkomstår 2013.</t>
  </si>
  <si>
    <t>redovisas på inkomstdeklarationen och då ingick även denna post här, men den möjligheten</t>
  </si>
  <si>
    <t>fysiska personer</t>
  </si>
  <si>
    <t>el</t>
  </si>
  <si>
    <t>för förnybar</t>
  </si>
  <si>
    <t>Skattereduktion för förnybar el</t>
  </si>
  <si>
    <t>Debiterade skatter och avgifter enligt deklarationsår 2019, fysiska personer, belopp i kronor, kommunvis</t>
  </si>
  <si>
    <t>Skattereduktion för fackföreningsavgift</t>
  </si>
  <si>
    <t>Skattereduktion för sjuk- och aktivitetsersättning</t>
  </si>
  <si>
    <t>för fack-</t>
  </si>
  <si>
    <t>föreningsavgift</t>
  </si>
  <si>
    <t>för sjuk- och</t>
  </si>
  <si>
    <t>aktivitets-</t>
  </si>
  <si>
    <t>ersättinng</t>
  </si>
  <si>
    <t>för gåvor</t>
  </si>
  <si>
    <t>Skattereduktion för gåvor</t>
  </si>
  <si>
    <t>Debiterade skatter och avgifter m.m. för deklarationsår 2020 (inkomstår 2019),</t>
  </si>
  <si>
    <t>inkomsten som för deklarationsår 2020 (inkomstår 2019) översteg 490 700 kronor.</t>
  </si>
  <si>
    <t>2) Vid en beskattningsbar förvärvsinkomst som är högre än 689 300 kronor för deklarationsår 2020</t>
  </si>
  <si>
    <t>(inkomstår 2019) betalas statlig inkomstskatt ("värnskatt") med ytterligare fem procent på den del</t>
  </si>
  <si>
    <t>som överstiger 689 300 kronor.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</si>
</sst>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D98"/>
  <sheetViews>
    <sheetView showGridLines="0" tabSelected="1" zoomScaleNormal="100" workbookViewId="0">
      <selection activeCell="B1" sqref="B1"/>
    </sheetView>
  </sheetViews>
  <sheetFormatPr defaultColWidth="0" defaultRowHeight="15" zeroHeight="1"/>
  <cols>
    <col min="1" max="1" width="3.85546875" style="2" customWidth="1"/>
    <col min="2" max="2" width="59.7109375" style="2" customWidth="1"/>
    <col min="3" max="3" width="20.7109375" style="3" customWidth="1"/>
    <col min="4" max="4" width="10.7109375" style="2" customWidth="1"/>
    <col min="5" max="16384" width="53.28515625" style="2" hidden="1"/>
  </cols>
  <sheetData>
    <row r="1" spans="1:4" ht="18" customHeight="1">
      <c r="B1" s="18" t="s">
        <v>683</v>
      </c>
      <c r="C1" s="8"/>
    </row>
    <row r="2" spans="1:4" ht="18" customHeight="1">
      <c r="A2" s="6"/>
      <c r="B2" s="18" t="s">
        <v>669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38"/>
      <c r="C5" s="11"/>
    </row>
    <row r="6" spans="1:4" ht="12.75" customHeight="1">
      <c r="A6" s="6"/>
      <c r="B6" s="12" t="s">
        <v>657</v>
      </c>
      <c r="C6" s="11">
        <f>VLOOKUP($C$4,Blad2!$B$11:$AD$300,2,0)/1000</f>
        <v>6987688.0999999996</v>
      </c>
    </row>
    <row r="7" spans="1:4" ht="12.75" customHeight="1">
      <c r="A7" s="6"/>
      <c r="B7" s="10" t="s">
        <v>662</v>
      </c>
      <c r="C7" s="11">
        <f>VLOOKUP($C$4,Blad2!$B$11:$AD$300,3,0)</f>
        <v>22879</v>
      </c>
    </row>
    <row r="8" spans="1:4" ht="21" customHeight="1">
      <c r="A8" s="6"/>
      <c r="B8" s="12" t="s">
        <v>661</v>
      </c>
      <c r="C8" s="11"/>
    </row>
    <row r="9" spans="1:4" s="1" customFormat="1" ht="15" customHeight="1">
      <c r="A9" s="7"/>
      <c r="B9" s="10" t="s">
        <v>639</v>
      </c>
      <c r="C9" s="11">
        <f>VLOOKUP($C$4,Blad2!$B$11:$AD$300,4,0)/1000</f>
        <v>2329889.4559999998</v>
      </c>
    </row>
    <row r="10" spans="1:4" ht="18" customHeight="1">
      <c r="A10" s="6"/>
      <c r="B10" s="10" t="s">
        <v>640</v>
      </c>
      <c r="C10" s="11">
        <f>VLOOKUP($C$4,Blad2!$B$11:$AD$300,5,0)/1000</f>
        <v>102567.83100000001</v>
      </c>
      <c r="D10"/>
    </row>
    <row r="11" spans="1:4" ht="15" customHeight="1">
      <c r="A11" s="6"/>
      <c r="B11" s="10" t="s">
        <v>653</v>
      </c>
      <c r="C11" s="11">
        <f>VLOOKUP($C$4,Blad2!$B$11:$AD$300,6,0)</f>
        <v>3282</v>
      </c>
      <c r="D11"/>
    </row>
    <row r="12" spans="1:4" ht="15" customHeight="1">
      <c r="A12" s="6"/>
      <c r="B12" s="10" t="s">
        <v>654</v>
      </c>
      <c r="C12" s="11">
        <f>VLOOKUP($C$4,Blad2!$B$11:$AD$300,7,0)</f>
        <v>742</v>
      </c>
      <c r="D12"/>
    </row>
    <row r="13" spans="1:4" ht="21" customHeight="1">
      <c r="A13" s="6"/>
      <c r="B13" s="19" t="s">
        <v>641</v>
      </c>
      <c r="C13" s="11">
        <f>VLOOKUP($C$4,Blad2!$B$11:$AD$300,8,0)/1000</f>
        <v>164956.63</v>
      </c>
    </row>
    <row r="14" spans="1:4" ht="21" customHeight="1">
      <c r="A14" s="6"/>
      <c r="B14" s="19" t="s">
        <v>642</v>
      </c>
      <c r="C14" s="11">
        <f>VLOOKUP($C$4,Blad2!$B$11:$AD$300,9,0)/1000</f>
        <v>1996.03</v>
      </c>
    </row>
    <row r="15" spans="1:4" ht="12.75" customHeight="1">
      <c r="A15" s="6"/>
      <c r="B15" s="10" t="s">
        <v>643</v>
      </c>
      <c r="C15" s="11">
        <f>VLOOKUP($C$4,Blad2!$B$11:$AD$300,10,0)/1000</f>
        <v>58444.341</v>
      </c>
    </row>
    <row r="16" spans="1:4" ht="21" customHeight="1">
      <c r="A16" s="6"/>
      <c r="B16" s="10" t="s">
        <v>644</v>
      </c>
      <c r="C16" s="11">
        <f>VLOOKUP($C$4,Blad2!$B$11:$AD$300,11,0)/1000</f>
        <v>409722.3</v>
      </c>
    </row>
    <row r="17" spans="1:4" ht="12.75" customHeight="1">
      <c r="A17" s="6"/>
      <c r="B17" s="10" t="s">
        <v>645</v>
      </c>
      <c r="C17" s="11">
        <f>VLOOKUP($C$4,Blad2!$B$11:$AD$300,12,0)/1000</f>
        <v>7529.4</v>
      </c>
    </row>
    <row r="18" spans="1:4" ht="21" customHeight="1">
      <c r="A18" s="6"/>
      <c r="B18" s="19" t="s">
        <v>646</v>
      </c>
      <c r="C18" s="11">
        <f>VLOOKUP($C$4,Blad2!$B$11:$AD$300,13,0)/1000</f>
        <v>17590.740000000002</v>
      </c>
    </row>
    <row r="19" spans="1:4" ht="12.75" customHeight="1">
      <c r="A19" s="6"/>
      <c r="B19" s="15" t="s">
        <v>647</v>
      </c>
      <c r="C19" s="11">
        <f>VLOOKUP($C$4,Blad2!$B$11:$AD$300,14,0)/1000</f>
        <v>42277.864000000001</v>
      </c>
    </row>
    <row r="20" spans="1:4" ht="21" customHeight="1">
      <c r="A20" s="6"/>
      <c r="B20" s="16" t="s">
        <v>655</v>
      </c>
      <c r="C20" s="11">
        <f>VLOOKUP($C$4,Blad2!$B$11:$AD$300,15,0)/1000</f>
        <v>55750.781999999999</v>
      </c>
    </row>
    <row r="21" spans="1:4" ht="21" customHeight="1">
      <c r="A21" s="6"/>
      <c r="B21" s="40" t="s">
        <v>658</v>
      </c>
      <c r="C21" s="11">
        <f>VLOOKUP($C$4,Blad2!$B$11:$AD$300,16,0)/1000</f>
        <v>3190725.3739999998</v>
      </c>
    </row>
    <row r="22" spans="1:4" ht="21" customHeight="1">
      <c r="A22" s="6"/>
      <c r="B22" s="15" t="s">
        <v>648</v>
      </c>
      <c r="C22" s="11">
        <f>VLOOKUP($C$4,Blad2!$B$11:$AD$300,17,0)/1000</f>
        <v>1966.953</v>
      </c>
    </row>
    <row r="23" spans="1:4" s="14" customFormat="1" ht="12.75" customHeight="1">
      <c r="B23" s="15" t="s">
        <v>649</v>
      </c>
      <c r="C23" s="11">
        <f>VLOOKUP($C$4,Blad2!$B$11:$AD$300,18,0)/1000</f>
        <v>252.172</v>
      </c>
    </row>
    <row r="24" spans="1:4" s="14" customFormat="1" ht="12.75" customHeight="1">
      <c r="B24" s="15" t="s">
        <v>650</v>
      </c>
      <c r="C24" s="11">
        <f>VLOOKUP($C$4,Blad2!$B$11:$AD$300,19,0)/1000</f>
        <v>417180.46299999999</v>
      </c>
    </row>
    <row r="25" spans="1:4" ht="12.75" customHeight="1">
      <c r="B25" s="15" t="s">
        <v>652</v>
      </c>
      <c r="C25" s="11">
        <f>VLOOKUP($C$4,Blad2!$B$11:$AD$300,20,0)/1000</f>
        <v>424067.03600000002</v>
      </c>
      <c r="D25" s="14"/>
    </row>
    <row r="26" spans="1:4" ht="12.75" customHeight="1">
      <c r="B26" s="15" t="s">
        <v>651</v>
      </c>
      <c r="C26" s="11">
        <f>VLOOKUP($C$4,Blad2!$B$11:$AD$300,21,0)/1000</f>
        <v>72639.263999999996</v>
      </c>
      <c r="D26" s="14"/>
    </row>
    <row r="27" spans="1:4" ht="12.75" customHeight="1">
      <c r="B27" s="16" t="s">
        <v>663</v>
      </c>
      <c r="C27" s="11">
        <f>VLOOKUP($C$4,Blad2!$B$11:$AD$300,22,0)/1000</f>
        <v>34723.357000000004</v>
      </c>
      <c r="D27" s="14"/>
    </row>
    <row r="28" spans="1:4" ht="12.75" customHeight="1">
      <c r="B28" s="16" t="s">
        <v>672</v>
      </c>
      <c r="C28" s="11">
        <f>VLOOKUP($C$4,Blad2!$B$11:$AD$300,23,0)/1000</f>
        <v>207.07300000000001</v>
      </c>
      <c r="D28" s="14"/>
    </row>
    <row r="29" spans="1:4" ht="12.75" customHeight="1">
      <c r="B29" s="16" t="s">
        <v>674</v>
      </c>
      <c r="C29" s="11">
        <f>VLOOKUP($C$4,Blad2!$B$11:$AD$300,24,0)/1000</f>
        <v>2246.0949999999998</v>
      </c>
      <c r="D29" s="14"/>
    </row>
    <row r="30" spans="1:4" ht="12.75" customHeight="1">
      <c r="B30" s="16" t="s">
        <v>675</v>
      </c>
      <c r="C30" s="11">
        <f>VLOOKUP($C$4,Blad2!$B$11:$AD$300,25,0)/1000</f>
        <v>1351.212</v>
      </c>
      <c r="D30" s="14"/>
    </row>
    <row r="31" spans="1:4" ht="12.75" customHeight="1">
      <c r="B31" s="16" t="s">
        <v>682</v>
      </c>
      <c r="C31" s="11">
        <f>VLOOKUP($C$4,Blad2!$B$11:$AD$300,26,0)/1000</f>
        <v>75.703000000000003</v>
      </c>
      <c r="D31" s="14"/>
    </row>
    <row r="32" spans="1:4" ht="18" customHeight="1">
      <c r="B32" s="20" t="s">
        <v>659</v>
      </c>
      <c r="C32" s="11">
        <f>VLOOKUP($C$4,Blad2!$B$11:$AD$300,27,0)/1000</f>
        <v>954709.32799999998</v>
      </c>
      <c r="D32" s="14"/>
    </row>
    <row r="33" spans="2:4" ht="24" customHeight="1">
      <c r="B33" s="41" t="s">
        <v>660</v>
      </c>
      <c r="C33" s="11">
        <f>VLOOKUP($C$4,Blad2!$B$11:$AD$300,28,0)/1000</f>
        <v>2236016.0460000001</v>
      </c>
      <c r="D33" s="14"/>
    </row>
    <row r="34" spans="2:4" ht="3" customHeight="1">
      <c r="B34" s="29"/>
      <c r="C34" s="30"/>
      <c r="D34" s="14"/>
    </row>
    <row r="35" spans="2:4" ht="18" customHeight="1">
      <c r="B35" s="16" t="s">
        <v>656</v>
      </c>
      <c r="C35" s="39"/>
      <c r="D35" s="14"/>
    </row>
    <row r="36" spans="2:4" ht="12.75" customHeight="1">
      <c r="B36" s="16" t="s">
        <v>684</v>
      </c>
      <c r="C36" s="39"/>
      <c r="D36" s="14"/>
    </row>
    <row r="37" spans="2:4" ht="18" customHeight="1">
      <c r="B37" s="16" t="s">
        <v>685</v>
      </c>
      <c r="C37" s="39"/>
      <c r="D37" s="14"/>
    </row>
    <row r="38" spans="2:4" ht="12.75" customHeight="1">
      <c r="B38" s="16" t="s">
        <v>686</v>
      </c>
      <c r="C38" s="39"/>
      <c r="D38" s="14"/>
    </row>
    <row r="39" spans="2:4" ht="12.75" customHeight="1">
      <c r="B39" s="16" t="s">
        <v>687</v>
      </c>
      <c r="C39" s="39"/>
      <c r="D39" s="14"/>
    </row>
    <row r="40" spans="2:4" ht="18" customHeight="1">
      <c r="B40" s="14" t="s">
        <v>665</v>
      </c>
    </row>
    <row r="41" spans="2:4" ht="12.75" customHeight="1">
      <c r="B41" s="14" t="s">
        <v>666</v>
      </c>
    </row>
    <row r="42" spans="2:4" ht="12.75" customHeight="1">
      <c r="B42" s="14" t="s">
        <v>668</v>
      </c>
    </row>
    <row r="43" spans="2:4" ht="12.75" customHeight="1">
      <c r="B43" s="14" t="s">
        <v>667</v>
      </c>
    </row>
    <row r="44" spans="2:4">
      <c r="B44" s="14"/>
    </row>
    <row r="45" spans="2:4"/>
    <row r="46" spans="2:4"/>
    <row r="47" spans="2:4">
      <c r="B47" s="4"/>
    </row>
    <row r="48" spans="2:4">
      <c r="B48" s="4"/>
    </row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phoneticPr fontId="0" type="noConversion"/>
  <conditionalFormatting sqref="C6:C9">
    <cfRule type="cellIs" dxfId="1" priority="1" stopIfTrue="1" operator="lessThan">
      <formula>0</formula>
    </cfRule>
  </conditionalFormatting>
  <conditionalFormatting sqref="C24:C33">
    <cfRule type="cellIs" dxfId="0" priority="2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mikrosimuleringar&amp;CFebruari 2016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352425</xdr:colOff>
                <xdr:row>4</xdr:row>
                <xdr:rowOff>57150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C300"/>
  <sheetViews>
    <sheetView topLeftCell="A4" zoomScaleNormal="100" workbookViewId="0"/>
  </sheetViews>
  <sheetFormatPr defaultRowHeight="12.75"/>
  <cols>
    <col min="1" max="1" width="5.7109375" customWidth="1"/>
    <col min="2" max="2" width="14.7109375" style="43" bestFit="1" customWidth="1"/>
    <col min="3" max="3" width="14.85546875" style="24" bestFit="1" customWidth="1"/>
    <col min="4" max="4" width="14" style="24" bestFit="1" customWidth="1"/>
    <col min="5" max="6" width="13.85546875" style="24" bestFit="1" customWidth="1"/>
    <col min="7" max="7" width="13.140625" style="24" bestFit="1" customWidth="1"/>
    <col min="8" max="8" width="15.140625" style="24" bestFit="1" customWidth="1"/>
    <col min="9" max="9" width="13.85546875" style="24" bestFit="1" customWidth="1"/>
    <col min="10" max="10" width="10.140625" style="24" bestFit="1" customWidth="1"/>
    <col min="11" max="11" width="11.140625" style="24" bestFit="1" customWidth="1"/>
    <col min="12" max="13" width="15.42578125" style="24" bestFit="1" customWidth="1"/>
    <col min="14" max="14" width="11.5703125" style="24" bestFit="1" customWidth="1"/>
    <col min="15" max="16" width="12.7109375" style="24" bestFit="1" customWidth="1"/>
    <col min="17" max="17" width="15.140625" style="24" bestFit="1" customWidth="1"/>
    <col min="18" max="18" width="9.140625" style="24" bestFit="1" customWidth="1"/>
    <col min="19" max="19" width="10.140625" style="24" bestFit="1" customWidth="1"/>
    <col min="20" max="21" width="13.85546875" style="24" bestFit="1" customWidth="1"/>
    <col min="22" max="23" width="12.7109375" style="24" bestFit="1" customWidth="1"/>
    <col min="24" max="27" width="12.7109375" style="24" customWidth="1"/>
    <col min="28" max="28" width="13.85546875" style="24" bestFit="1" customWidth="1"/>
    <col min="29" max="29" width="15.7109375" style="24" bestFit="1" customWidth="1"/>
  </cols>
  <sheetData>
    <row r="1" spans="1:29" ht="15.75">
      <c r="A1" s="37" t="s">
        <v>673</v>
      </c>
    </row>
    <row r="2" spans="1:29">
      <c r="A2" s="35"/>
      <c r="B2" s="36" t="s">
        <v>578</v>
      </c>
      <c r="C2" s="31" t="s">
        <v>581</v>
      </c>
      <c r="D2" s="31" t="s">
        <v>582</v>
      </c>
      <c r="E2" s="31" t="s">
        <v>583</v>
      </c>
      <c r="F2" s="31" t="s">
        <v>584</v>
      </c>
      <c r="G2" s="31" t="s">
        <v>582</v>
      </c>
      <c r="H2" s="31" t="s">
        <v>582</v>
      </c>
      <c r="I2" s="31" t="s">
        <v>584</v>
      </c>
      <c r="J2" s="31" t="s">
        <v>585</v>
      </c>
      <c r="K2" s="31" t="s">
        <v>583</v>
      </c>
      <c r="L2" s="31" t="s">
        <v>586</v>
      </c>
      <c r="M2" s="31" t="s">
        <v>586</v>
      </c>
      <c r="N2" s="31" t="s">
        <v>587</v>
      </c>
      <c r="O2" s="31" t="s">
        <v>588</v>
      </c>
      <c r="P2" s="31" t="s">
        <v>589</v>
      </c>
      <c r="Q2" s="31" t="s">
        <v>590</v>
      </c>
      <c r="R2" s="31" t="s">
        <v>591</v>
      </c>
      <c r="S2" s="31" t="s">
        <v>591</v>
      </c>
      <c r="T2" s="31" t="s">
        <v>591</v>
      </c>
      <c r="U2" s="31" t="s">
        <v>591</v>
      </c>
      <c r="V2" s="31" t="s">
        <v>591</v>
      </c>
      <c r="W2" s="31" t="s">
        <v>591</v>
      </c>
      <c r="X2" s="31" t="s">
        <v>591</v>
      </c>
      <c r="Y2" s="31" t="s">
        <v>591</v>
      </c>
      <c r="Z2" s="31" t="s">
        <v>591</v>
      </c>
      <c r="AA2" s="31" t="s">
        <v>591</v>
      </c>
      <c r="AB2" s="31" t="s">
        <v>591</v>
      </c>
      <c r="AC2" s="31" t="s">
        <v>592</v>
      </c>
    </row>
    <row r="3" spans="1:29">
      <c r="B3" s="21"/>
      <c r="C3" s="32" t="s">
        <v>593</v>
      </c>
      <c r="D3" s="32" t="s">
        <v>594</v>
      </c>
      <c r="E3" s="32" t="s">
        <v>595</v>
      </c>
      <c r="F3" s="32" t="s">
        <v>596</v>
      </c>
      <c r="G3" s="32" t="s">
        <v>597</v>
      </c>
      <c r="H3" s="32" t="s">
        <v>598</v>
      </c>
      <c r="I3" s="32" t="s">
        <v>599</v>
      </c>
      <c r="J3" s="32" t="s">
        <v>600</v>
      </c>
      <c r="K3" s="32" t="s">
        <v>600</v>
      </c>
      <c r="L3" s="32" t="s">
        <v>601</v>
      </c>
      <c r="M3" s="32" t="s">
        <v>601</v>
      </c>
      <c r="N3" s="32" t="s">
        <v>602</v>
      </c>
      <c r="O3" s="32" t="s">
        <v>603</v>
      </c>
      <c r="P3" s="32" t="s">
        <v>604</v>
      </c>
      <c r="Q3" s="32" t="s">
        <v>605</v>
      </c>
      <c r="R3" s="32" t="s">
        <v>606</v>
      </c>
      <c r="S3" s="32" t="s">
        <v>606</v>
      </c>
      <c r="T3" s="32" t="s">
        <v>606</v>
      </c>
      <c r="U3" s="32" t="s">
        <v>606</v>
      </c>
      <c r="V3" s="32" t="s">
        <v>606</v>
      </c>
      <c r="W3" s="32" t="s">
        <v>606</v>
      </c>
      <c r="X3" s="32" t="s">
        <v>606</v>
      </c>
      <c r="Y3" s="32" t="s">
        <v>606</v>
      </c>
      <c r="Z3" s="32" t="s">
        <v>606</v>
      </c>
      <c r="AA3" s="32" t="s">
        <v>606</v>
      </c>
      <c r="AB3" s="32" t="s">
        <v>607</v>
      </c>
      <c r="AC3" s="32" t="s">
        <v>608</v>
      </c>
    </row>
    <row r="4" spans="1:29">
      <c r="B4" s="21"/>
      <c r="C4" s="32" t="s">
        <v>609</v>
      </c>
      <c r="D4" s="32" t="s">
        <v>610</v>
      </c>
      <c r="E4" s="32" t="s">
        <v>611</v>
      </c>
      <c r="F4" s="32" t="s">
        <v>609</v>
      </c>
      <c r="G4" s="32" t="s">
        <v>612</v>
      </c>
      <c r="H4" s="32" t="s">
        <v>613</v>
      </c>
      <c r="I4" s="32" t="s">
        <v>614</v>
      </c>
      <c r="J4" s="32" t="s">
        <v>611</v>
      </c>
      <c r="K4" s="32" t="s">
        <v>602</v>
      </c>
      <c r="L4" s="32" t="s">
        <v>615</v>
      </c>
      <c r="M4" s="32" t="s">
        <v>616</v>
      </c>
      <c r="N4" s="32"/>
      <c r="O4" s="32" t="s">
        <v>617</v>
      </c>
      <c r="P4" s="32" t="s">
        <v>618</v>
      </c>
      <c r="Q4" s="32" t="s">
        <v>619</v>
      </c>
      <c r="R4" s="32" t="s">
        <v>620</v>
      </c>
      <c r="S4" s="32" t="s">
        <v>621</v>
      </c>
      <c r="T4" s="32" t="s">
        <v>622</v>
      </c>
      <c r="U4" s="32" t="s">
        <v>623</v>
      </c>
      <c r="V4" s="32" t="s">
        <v>624</v>
      </c>
      <c r="W4" s="32" t="s">
        <v>625</v>
      </c>
      <c r="X4" s="32" t="s">
        <v>671</v>
      </c>
      <c r="Y4" s="32" t="s">
        <v>676</v>
      </c>
      <c r="Z4" s="32" t="s">
        <v>678</v>
      </c>
      <c r="AA4" s="32" t="s">
        <v>681</v>
      </c>
      <c r="AB4" s="32" t="s">
        <v>626</v>
      </c>
      <c r="AC4" s="32" t="s">
        <v>627</v>
      </c>
    </row>
    <row r="5" spans="1:29">
      <c r="B5" s="21"/>
      <c r="C5" s="32"/>
      <c r="D5" s="32" t="s">
        <v>628</v>
      </c>
      <c r="E5" s="32"/>
      <c r="F5" s="32"/>
      <c r="G5" s="32" t="s">
        <v>629</v>
      </c>
      <c r="H5" s="32" t="s">
        <v>630</v>
      </c>
      <c r="I5" s="32"/>
      <c r="J5" s="32"/>
      <c r="K5" s="32"/>
      <c r="L5" s="32"/>
      <c r="M5" s="32" t="s">
        <v>631</v>
      </c>
      <c r="N5" s="32"/>
      <c r="O5" s="32"/>
      <c r="P5" s="32"/>
      <c r="Q5" s="32"/>
      <c r="R5" s="32" t="s">
        <v>632</v>
      </c>
      <c r="S5" s="32" t="s">
        <v>609</v>
      </c>
      <c r="T5" s="32" t="s">
        <v>633</v>
      </c>
      <c r="U5" s="32" t="s">
        <v>634</v>
      </c>
      <c r="V5" s="32" t="s">
        <v>635</v>
      </c>
      <c r="W5" s="32" t="s">
        <v>636</v>
      </c>
      <c r="X5" s="32" t="s">
        <v>670</v>
      </c>
      <c r="Y5" s="32" t="s">
        <v>677</v>
      </c>
      <c r="Z5" s="32" t="s">
        <v>679</v>
      </c>
      <c r="AA5" s="32"/>
      <c r="AB5" s="32"/>
      <c r="AC5" s="32" t="s">
        <v>619</v>
      </c>
    </row>
    <row r="6" spans="1:29">
      <c r="B6" s="21"/>
      <c r="C6" s="32"/>
      <c r="D6" s="32" t="s">
        <v>637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 t="s">
        <v>602</v>
      </c>
      <c r="U6" s="32"/>
      <c r="V6" s="32" t="s">
        <v>638</v>
      </c>
      <c r="W6" s="32" t="s">
        <v>631</v>
      </c>
      <c r="X6" s="32"/>
      <c r="Y6" s="32"/>
      <c r="Z6" s="32" t="s">
        <v>680</v>
      </c>
      <c r="AA6" s="32"/>
      <c r="AB6" s="32"/>
      <c r="AC6" s="32"/>
    </row>
    <row r="7" spans="1:29">
      <c r="B7" s="21"/>
      <c r="C7" s="33"/>
      <c r="D7" s="26"/>
      <c r="E7" s="34"/>
      <c r="F7" s="34"/>
      <c r="G7" s="34"/>
      <c r="H7" s="34"/>
      <c r="I7" s="34"/>
      <c r="J7" s="34"/>
      <c r="K7" s="34"/>
      <c r="L7" s="34"/>
      <c r="M7" s="34"/>
      <c r="N7" s="34"/>
      <c r="O7" s="33"/>
      <c r="P7" s="26"/>
      <c r="Q7" s="26"/>
      <c r="R7" s="26"/>
      <c r="S7" s="33"/>
      <c r="T7" s="33"/>
      <c r="U7" s="33"/>
      <c r="V7" s="33"/>
      <c r="W7" s="33"/>
      <c r="X7" s="33"/>
      <c r="Y7" s="33"/>
      <c r="Z7" s="33"/>
      <c r="AA7" s="33"/>
      <c r="AB7" s="33"/>
      <c r="AC7" s="26"/>
    </row>
    <row r="8" spans="1:29">
      <c r="B8" s="21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  <c r="AA9" s="22"/>
      <c r="AB9" s="22"/>
      <c r="AC9" s="22"/>
    </row>
    <row r="10" spans="1:29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23</v>
      </c>
      <c r="Y10" s="28">
        <v>24</v>
      </c>
      <c r="Z10" s="28">
        <v>25</v>
      </c>
      <c r="AA10" s="28">
        <v>26</v>
      </c>
      <c r="AB10" s="28">
        <v>27</v>
      </c>
      <c r="AC10" s="28">
        <v>28</v>
      </c>
    </row>
    <row r="11" spans="1:29">
      <c r="A11" t="s">
        <v>288</v>
      </c>
      <c r="B11" s="44" t="s">
        <v>289</v>
      </c>
      <c r="C11" s="42">
        <v>6987688100</v>
      </c>
      <c r="D11" s="42">
        <v>22879</v>
      </c>
      <c r="E11" s="42">
        <v>2329889456</v>
      </c>
      <c r="F11" s="42">
        <v>102567831</v>
      </c>
      <c r="G11" s="42">
        <v>3282</v>
      </c>
      <c r="H11" s="42">
        <v>742</v>
      </c>
      <c r="I11" s="42">
        <v>164956630</v>
      </c>
      <c r="J11" s="42">
        <v>1996030</v>
      </c>
      <c r="K11" s="42">
        <v>58444341</v>
      </c>
      <c r="L11" s="42">
        <v>409722300</v>
      </c>
      <c r="M11" s="42">
        <v>7529400</v>
      </c>
      <c r="N11" s="42">
        <v>17590740</v>
      </c>
      <c r="O11" s="42">
        <v>42277864</v>
      </c>
      <c r="P11" s="42">
        <v>55750782</v>
      </c>
      <c r="Q11" s="42">
        <v>3190725374</v>
      </c>
      <c r="R11" s="42">
        <v>1966953</v>
      </c>
      <c r="S11" s="42">
        <v>252172</v>
      </c>
      <c r="T11" s="42">
        <v>417180463</v>
      </c>
      <c r="U11" s="42">
        <v>424067036</v>
      </c>
      <c r="V11" s="42">
        <v>72639264</v>
      </c>
      <c r="W11" s="42">
        <v>34723357</v>
      </c>
      <c r="X11" s="42">
        <v>207073</v>
      </c>
      <c r="Y11" s="42">
        <v>2246095</v>
      </c>
      <c r="Z11" s="42">
        <v>1351212</v>
      </c>
      <c r="AA11" s="42">
        <v>75703</v>
      </c>
      <c r="AB11" s="42">
        <v>954709328</v>
      </c>
      <c r="AC11" s="42">
        <v>2236016046</v>
      </c>
    </row>
    <row r="12" spans="1:29">
      <c r="A12" t="s">
        <v>342</v>
      </c>
      <c r="B12" s="44" t="s">
        <v>343</v>
      </c>
      <c r="C12" s="42">
        <v>9117609500</v>
      </c>
      <c r="D12" s="42">
        <v>31250</v>
      </c>
      <c r="E12" s="42">
        <v>2993674636</v>
      </c>
      <c r="F12" s="42">
        <v>159853715</v>
      </c>
      <c r="G12" s="42">
        <v>4079</v>
      </c>
      <c r="H12" s="42">
        <v>1137</v>
      </c>
      <c r="I12" s="42">
        <v>400099297</v>
      </c>
      <c r="J12" s="42">
        <v>3519709</v>
      </c>
      <c r="K12" s="42">
        <v>75189250</v>
      </c>
      <c r="L12" s="42">
        <v>498274500</v>
      </c>
      <c r="M12" s="42">
        <v>11503800</v>
      </c>
      <c r="N12" s="42">
        <v>22955274</v>
      </c>
      <c r="O12" s="42">
        <v>67200853</v>
      </c>
      <c r="P12" s="42">
        <v>82078959</v>
      </c>
      <c r="Q12" s="42">
        <v>4314349993</v>
      </c>
      <c r="R12" s="42">
        <v>2488414</v>
      </c>
      <c r="S12" s="42">
        <v>209497</v>
      </c>
      <c r="T12" s="42">
        <v>509701816</v>
      </c>
      <c r="U12" s="42">
        <v>519418870</v>
      </c>
      <c r="V12" s="42">
        <v>81081484</v>
      </c>
      <c r="W12" s="42">
        <v>67541493</v>
      </c>
      <c r="X12" s="42">
        <v>463509</v>
      </c>
      <c r="Y12" s="42">
        <v>2511864</v>
      </c>
      <c r="Z12" s="42">
        <v>2054515</v>
      </c>
      <c r="AA12" s="42">
        <v>213784</v>
      </c>
      <c r="AB12" s="42">
        <v>1185685246</v>
      </c>
      <c r="AC12" s="42">
        <v>3128664747</v>
      </c>
    </row>
    <row r="13" spans="1:29">
      <c r="A13" t="s">
        <v>142</v>
      </c>
      <c r="B13" s="44" t="s">
        <v>143</v>
      </c>
      <c r="C13" s="42">
        <v>3882399100</v>
      </c>
      <c r="D13" s="42">
        <v>14826</v>
      </c>
      <c r="E13" s="42">
        <v>1297104234</v>
      </c>
      <c r="F13" s="42">
        <v>36241150</v>
      </c>
      <c r="G13" s="42">
        <v>1249</v>
      </c>
      <c r="H13" s="42">
        <v>245</v>
      </c>
      <c r="I13" s="42">
        <v>117178690</v>
      </c>
      <c r="J13" s="42">
        <v>645522</v>
      </c>
      <c r="K13" s="42">
        <v>36967890</v>
      </c>
      <c r="L13" s="42">
        <v>219004500</v>
      </c>
      <c r="M13" s="42">
        <v>7158200</v>
      </c>
      <c r="N13" s="42">
        <v>9781071</v>
      </c>
      <c r="O13" s="42">
        <v>31214398</v>
      </c>
      <c r="P13" s="42">
        <v>42839127</v>
      </c>
      <c r="Q13" s="42">
        <v>1798134782</v>
      </c>
      <c r="R13" s="42">
        <v>898440</v>
      </c>
      <c r="S13" s="42">
        <v>28773</v>
      </c>
      <c r="T13" s="42">
        <v>226104732</v>
      </c>
      <c r="U13" s="42">
        <v>244020576</v>
      </c>
      <c r="V13" s="42">
        <v>31139565</v>
      </c>
      <c r="W13" s="42">
        <v>27594857</v>
      </c>
      <c r="X13" s="42">
        <v>357012</v>
      </c>
      <c r="Y13" s="42">
        <v>1204857</v>
      </c>
      <c r="Z13" s="42">
        <v>921299</v>
      </c>
      <c r="AA13" s="42">
        <v>32046</v>
      </c>
      <c r="AB13" s="42">
        <v>532302157</v>
      </c>
      <c r="AC13" s="42">
        <v>1265832625</v>
      </c>
    </row>
    <row r="14" spans="1:29">
      <c r="A14" t="s">
        <v>110</v>
      </c>
      <c r="B14" s="44" t="s">
        <v>111</v>
      </c>
      <c r="C14" s="42">
        <v>1372648500</v>
      </c>
      <c r="D14" s="42">
        <v>5185</v>
      </c>
      <c r="E14" s="42">
        <v>464606282</v>
      </c>
      <c r="F14" s="42">
        <v>14100563</v>
      </c>
      <c r="G14" s="42">
        <v>418</v>
      </c>
      <c r="H14" s="42">
        <v>104</v>
      </c>
      <c r="I14" s="42">
        <v>35143314</v>
      </c>
      <c r="J14" s="42">
        <v>178797</v>
      </c>
      <c r="K14" s="42">
        <v>11131534</v>
      </c>
      <c r="L14" s="42">
        <v>76702300</v>
      </c>
      <c r="M14" s="42">
        <v>3906300</v>
      </c>
      <c r="N14" s="42">
        <v>3460732</v>
      </c>
      <c r="O14" s="42">
        <v>13504143</v>
      </c>
      <c r="P14" s="42">
        <v>19328090</v>
      </c>
      <c r="Q14" s="42">
        <v>642062055</v>
      </c>
      <c r="R14" s="42">
        <v>137055</v>
      </c>
      <c r="S14" s="42">
        <v>6756</v>
      </c>
      <c r="T14" s="42">
        <v>80593471</v>
      </c>
      <c r="U14" s="42">
        <v>87899536</v>
      </c>
      <c r="V14" s="42">
        <v>10963876</v>
      </c>
      <c r="W14" s="42">
        <v>8878321</v>
      </c>
      <c r="X14" s="42">
        <v>202180</v>
      </c>
      <c r="Y14" s="42">
        <v>417157</v>
      </c>
      <c r="Z14" s="42">
        <v>427074</v>
      </c>
      <c r="AA14" s="42">
        <v>28409</v>
      </c>
      <c r="AB14" s="42">
        <v>189553835</v>
      </c>
      <c r="AC14" s="42">
        <v>452508220</v>
      </c>
    </row>
    <row r="15" spans="1:29">
      <c r="A15" t="s">
        <v>439</v>
      </c>
      <c r="B15" s="44" t="s">
        <v>440</v>
      </c>
      <c r="C15" s="42">
        <v>2821137400</v>
      </c>
      <c r="D15" s="42">
        <v>10898</v>
      </c>
      <c r="E15" s="42">
        <v>939001657</v>
      </c>
      <c r="F15" s="42">
        <v>32925348</v>
      </c>
      <c r="G15" s="42">
        <v>1013</v>
      </c>
      <c r="H15" s="42">
        <v>203</v>
      </c>
      <c r="I15" s="42">
        <v>140519373</v>
      </c>
      <c r="J15" s="42">
        <v>605135</v>
      </c>
      <c r="K15" s="42">
        <v>22218167</v>
      </c>
      <c r="L15" s="42">
        <v>153495400</v>
      </c>
      <c r="M15" s="42">
        <v>3937300</v>
      </c>
      <c r="N15" s="42">
        <v>7110295</v>
      </c>
      <c r="O15" s="42">
        <v>26087881</v>
      </c>
      <c r="P15" s="42">
        <v>26107012</v>
      </c>
      <c r="Q15" s="42">
        <v>1352007568</v>
      </c>
      <c r="R15" s="42">
        <v>767952</v>
      </c>
      <c r="S15" s="42">
        <v>47288</v>
      </c>
      <c r="T15" s="42">
        <v>157384410</v>
      </c>
      <c r="U15" s="42">
        <v>166139819</v>
      </c>
      <c r="V15" s="42">
        <v>21751196</v>
      </c>
      <c r="W15" s="42">
        <v>15281716</v>
      </c>
      <c r="X15" s="42">
        <v>174925</v>
      </c>
      <c r="Y15" s="42">
        <v>914064</v>
      </c>
      <c r="Z15" s="42">
        <v>674176</v>
      </c>
      <c r="AA15" s="42">
        <v>30511</v>
      </c>
      <c r="AB15" s="42">
        <v>363166057</v>
      </c>
      <c r="AC15" s="42">
        <v>988841511</v>
      </c>
    </row>
    <row r="16" spans="1:29">
      <c r="A16" t="s">
        <v>552</v>
      </c>
      <c r="B16" s="44" t="s">
        <v>553</v>
      </c>
      <c r="C16" s="42">
        <v>571035600</v>
      </c>
      <c r="D16" s="42">
        <v>2315</v>
      </c>
      <c r="E16" s="42">
        <v>198882053</v>
      </c>
      <c r="F16" s="42">
        <v>4332150</v>
      </c>
      <c r="G16" s="42">
        <v>194</v>
      </c>
      <c r="H16" s="42">
        <v>27</v>
      </c>
      <c r="I16" s="42">
        <v>13618462</v>
      </c>
      <c r="J16" s="42">
        <v>217839</v>
      </c>
      <c r="K16" s="42">
        <v>3888362</v>
      </c>
      <c r="L16" s="42">
        <v>31583100</v>
      </c>
      <c r="M16" s="42">
        <v>1080700</v>
      </c>
      <c r="N16" s="42">
        <v>1433415</v>
      </c>
      <c r="O16" s="42">
        <v>4979436</v>
      </c>
      <c r="P16" s="42">
        <v>5714478</v>
      </c>
      <c r="Q16" s="42">
        <v>265729995</v>
      </c>
      <c r="R16" s="42">
        <v>40182</v>
      </c>
      <c r="S16" s="42">
        <v>14000</v>
      </c>
      <c r="T16" s="42">
        <v>32657757</v>
      </c>
      <c r="U16" s="42">
        <v>37054762</v>
      </c>
      <c r="V16" s="42">
        <v>3570027</v>
      </c>
      <c r="W16" s="42">
        <v>2175392</v>
      </c>
      <c r="X16" s="42">
        <v>5278</v>
      </c>
      <c r="Y16" s="42">
        <v>198414</v>
      </c>
      <c r="Z16" s="42">
        <v>153448</v>
      </c>
      <c r="AA16" s="42">
        <v>7612</v>
      </c>
      <c r="AB16" s="42">
        <v>75876872</v>
      </c>
      <c r="AC16" s="42">
        <v>189853123</v>
      </c>
    </row>
    <row r="17" spans="1:29">
      <c r="A17" t="s">
        <v>550</v>
      </c>
      <c r="B17" s="44" t="s">
        <v>551</v>
      </c>
      <c r="C17" s="42">
        <v>1312086000</v>
      </c>
      <c r="D17" s="42">
        <v>5102</v>
      </c>
      <c r="E17" s="42">
        <v>447695519</v>
      </c>
      <c r="F17" s="42">
        <v>11065792</v>
      </c>
      <c r="G17" s="42">
        <v>421</v>
      </c>
      <c r="H17" s="42">
        <v>65</v>
      </c>
      <c r="I17" s="42">
        <v>24436984</v>
      </c>
      <c r="J17" s="42">
        <v>214034</v>
      </c>
      <c r="K17" s="42">
        <v>7088115</v>
      </c>
      <c r="L17" s="42">
        <v>72679100</v>
      </c>
      <c r="M17" s="42">
        <v>1402600</v>
      </c>
      <c r="N17" s="42">
        <v>3306553</v>
      </c>
      <c r="O17" s="42">
        <v>12721476</v>
      </c>
      <c r="P17" s="42">
        <v>9793166</v>
      </c>
      <c r="Q17" s="42">
        <v>590403339</v>
      </c>
      <c r="R17" s="42">
        <v>40684</v>
      </c>
      <c r="S17" s="42">
        <v>4856</v>
      </c>
      <c r="T17" s="42">
        <v>74071020</v>
      </c>
      <c r="U17" s="42">
        <v>81101811</v>
      </c>
      <c r="V17" s="42">
        <v>8701720</v>
      </c>
      <c r="W17" s="42">
        <v>6099369</v>
      </c>
      <c r="X17" s="42">
        <v>0</v>
      </c>
      <c r="Y17" s="42">
        <v>516039</v>
      </c>
      <c r="Z17" s="42">
        <v>435924</v>
      </c>
      <c r="AA17" s="42">
        <v>9360</v>
      </c>
      <c r="AB17" s="42">
        <v>170980783</v>
      </c>
      <c r="AC17" s="42">
        <v>419422556</v>
      </c>
    </row>
    <row r="18" spans="1:29">
      <c r="A18" t="s">
        <v>392</v>
      </c>
      <c r="B18" s="44" t="s">
        <v>393</v>
      </c>
      <c r="C18" s="42">
        <v>5069078900</v>
      </c>
      <c r="D18" s="42">
        <v>20089</v>
      </c>
      <c r="E18" s="42">
        <v>1655624999</v>
      </c>
      <c r="F18" s="42">
        <v>47880446</v>
      </c>
      <c r="G18" s="42">
        <v>1473</v>
      </c>
      <c r="H18" s="42">
        <v>334</v>
      </c>
      <c r="I18" s="42">
        <v>115694138</v>
      </c>
      <c r="J18" s="42">
        <v>2453304</v>
      </c>
      <c r="K18" s="42">
        <v>46618743</v>
      </c>
      <c r="L18" s="42">
        <v>277107800</v>
      </c>
      <c r="M18" s="42">
        <v>6893600</v>
      </c>
      <c r="N18" s="42">
        <v>12757290</v>
      </c>
      <c r="O18" s="42">
        <v>47057868</v>
      </c>
      <c r="P18" s="42">
        <v>49910955</v>
      </c>
      <c r="Q18" s="42">
        <v>2261999143</v>
      </c>
      <c r="R18" s="42">
        <v>1332478</v>
      </c>
      <c r="S18" s="42">
        <v>44840</v>
      </c>
      <c r="T18" s="42">
        <v>283941580</v>
      </c>
      <c r="U18" s="42">
        <v>303462663</v>
      </c>
      <c r="V18" s="42">
        <v>41369109</v>
      </c>
      <c r="W18" s="42">
        <v>29153080</v>
      </c>
      <c r="X18" s="42">
        <v>217814</v>
      </c>
      <c r="Y18" s="42">
        <v>1818467</v>
      </c>
      <c r="Z18" s="42">
        <v>1686674</v>
      </c>
      <c r="AA18" s="42">
        <v>73305</v>
      </c>
      <c r="AB18" s="42">
        <v>663100010</v>
      </c>
      <c r="AC18" s="42">
        <v>1598899133</v>
      </c>
    </row>
    <row r="19" spans="1:29">
      <c r="A19" t="s">
        <v>412</v>
      </c>
      <c r="B19" s="44" t="s">
        <v>413</v>
      </c>
      <c r="C19" s="42">
        <v>2383391000</v>
      </c>
      <c r="D19" s="42">
        <v>9059</v>
      </c>
      <c r="E19" s="42">
        <v>798371362</v>
      </c>
      <c r="F19" s="42">
        <v>26951026</v>
      </c>
      <c r="G19" s="42">
        <v>932</v>
      </c>
      <c r="H19" s="42">
        <v>178</v>
      </c>
      <c r="I19" s="42">
        <v>62221621</v>
      </c>
      <c r="J19" s="42">
        <v>1035557</v>
      </c>
      <c r="K19" s="42">
        <v>20719406</v>
      </c>
      <c r="L19" s="42">
        <v>125750100</v>
      </c>
      <c r="M19" s="42">
        <v>4626900</v>
      </c>
      <c r="N19" s="42">
        <v>5992441</v>
      </c>
      <c r="O19" s="42">
        <v>19874643</v>
      </c>
      <c r="P19" s="42">
        <v>25958212</v>
      </c>
      <c r="Q19" s="42">
        <v>1091501268</v>
      </c>
      <c r="R19" s="42">
        <v>588237</v>
      </c>
      <c r="S19" s="42">
        <v>7569</v>
      </c>
      <c r="T19" s="42">
        <v>130353230</v>
      </c>
      <c r="U19" s="42">
        <v>139249911</v>
      </c>
      <c r="V19" s="42">
        <v>19112765</v>
      </c>
      <c r="W19" s="42">
        <v>12979708</v>
      </c>
      <c r="X19" s="42">
        <v>255668</v>
      </c>
      <c r="Y19" s="42">
        <v>794341</v>
      </c>
      <c r="Z19" s="42">
        <v>587747</v>
      </c>
      <c r="AA19" s="42">
        <v>35746</v>
      </c>
      <c r="AB19" s="42">
        <v>303964922</v>
      </c>
      <c r="AC19" s="42">
        <v>787536346</v>
      </c>
    </row>
    <row r="20" spans="1:29">
      <c r="A20" t="s">
        <v>466</v>
      </c>
      <c r="B20" s="44" t="s">
        <v>467</v>
      </c>
      <c r="C20" s="42">
        <v>4690217200</v>
      </c>
      <c r="D20" s="42">
        <v>17794</v>
      </c>
      <c r="E20" s="42">
        <v>1575846573</v>
      </c>
      <c r="F20" s="42">
        <v>52233269</v>
      </c>
      <c r="G20" s="42">
        <v>1700</v>
      </c>
      <c r="H20" s="42">
        <v>343</v>
      </c>
      <c r="I20" s="42">
        <v>95117037</v>
      </c>
      <c r="J20" s="42">
        <v>792830</v>
      </c>
      <c r="K20" s="42">
        <v>35378923</v>
      </c>
      <c r="L20" s="42">
        <v>255988400</v>
      </c>
      <c r="M20" s="42">
        <v>5989900</v>
      </c>
      <c r="N20" s="42">
        <v>11815685</v>
      </c>
      <c r="O20" s="42">
        <v>36345549</v>
      </c>
      <c r="P20" s="42">
        <v>41987348</v>
      </c>
      <c r="Q20" s="42">
        <v>2111495514</v>
      </c>
      <c r="R20" s="42">
        <v>730937</v>
      </c>
      <c r="S20" s="42">
        <v>81901</v>
      </c>
      <c r="T20" s="42">
        <v>261925507</v>
      </c>
      <c r="U20" s="42">
        <v>277155481</v>
      </c>
      <c r="V20" s="42">
        <v>37896256</v>
      </c>
      <c r="W20" s="42">
        <v>25698977</v>
      </c>
      <c r="X20" s="42">
        <v>265034</v>
      </c>
      <c r="Y20" s="42">
        <v>1647905</v>
      </c>
      <c r="Z20" s="42">
        <v>1349800</v>
      </c>
      <c r="AA20" s="42">
        <v>68693</v>
      </c>
      <c r="AB20" s="42">
        <v>606820491</v>
      </c>
      <c r="AC20" s="42">
        <v>1504675023</v>
      </c>
    </row>
    <row r="21" spans="1:29">
      <c r="A21" t="s">
        <v>306</v>
      </c>
      <c r="B21" s="44" t="s">
        <v>307</v>
      </c>
      <c r="C21" s="42">
        <v>1763785700</v>
      </c>
      <c r="D21" s="42">
        <v>7471</v>
      </c>
      <c r="E21" s="42">
        <v>605559162</v>
      </c>
      <c r="F21" s="42">
        <v>12941712</v>
      </c>
      <c r="G21" s="42">
        <v>473</v>
      </c>
      <c r="H21" s="42">
        <v>82</v>
      </c>
      <c r="I21" s="42">
        <v>36969363</v>
      </c>
      <c r="J21" s="42">
        <v>518765</v>
      </c>
      <c r="K21" s="42">
        <v>16110461</v>
      </c>
      <c r="L21" s="42">
        <v>94532600</v>
      </c>
      <c r="M21" s="42">
        <v>3777800</v>
      </c>
      <c r="N21" s="42">
        <v>4432775</v>
      </c>
      <c r="O21" s="42">
        <v>18031764</v>
      </c>
      <c r="P21" s="42">
        <v>21872888</v>
      </c>
      <c r="Q21" s="42">
        <v>814747290</v>
      </c>
      <c r="R21" s="42">
        <v>293141</v>
      </c>
      <c r="S21" s="42">
        <v>64511</v>
      </c>
      <c r="T21" s="42">
        <v>98279051</v>
      </c>
      <c r="U21" s="42">
        <v>109656713</v>
      </c>
      <c r="V21" s="42">
        <v>14753899</v>
      </c>
      <c r="W21" s="42">
        <v>11167323</v>
      </c>
      <c r="X21" s="42">
        <v>143226</v>
      </c>
      <c r="Y21" s="42">
        <v>612920</v>
      </c>
      <c r="Z21" s="42">
        <v>469556</v>
      </c>
      <c r="AA21" s="42">
        <v>22593</v>
      </c>
      <c r="AB21" s="42">
        <v>235462933</v>
      </c>
      <c r="AC21" s="42">
        <v>579284357</v>
      </c>
    </row>
    <row r="22" spans="1:29">
      <c r="A22" t="s">
        <v>514</v>
      </c>
      <c r="B22" s="44" t="s">
        <v>515</v>
      </c>
      <c r="C22" s="42">
        <v>1275911300</v>
      </c>
      <c r="D22" s="42">
        <v>5606</v>
      </c>
      <c r="E22" s="42">
        <v>430072751</v>
      </c>
      <c r="F22" s="42">
        <v>8015401</v>
      </c>
      <c r="G22" s="42">
        <v>311</v>
      </c>
      <c r="H22" s="42">
        <v>49</v>
      </c>
      <c r="I22" s="42">
        <v>33598362</v>
      </c>
      <c r="J22" s="42">
        <v>405118</v>
      </c>
      <c r="K22" s="42">
        <v>10317978</v>
      </c>
      <c r="L22" s="42">
        <v>68978900</v>
      </c>
      <c r="M22" s="42">
        <v>3692100</v>
      </c>
      <c r="N22" s="42">
        <v>3205301</v>
      </c>
      <c r="O22" s="42">
        <v>14721927</v>
      </c>
      <c r="P22" s="42">
        <v>17019486</v>
      </c>
      <c r="Q22" s="42">
        <v>590027324</v>
      </c>
      <c r="R22" s="42">
        <v>120529</v>
      </c>
      <c r="S22" s="42">
        <v>4463</v>
      </c>
      <c r="T22" s="42">
        <v>72651422</v>
      </c>
      <c r="U22" s="42">
        <v>81459006</v>
      </c>
      <c r="V22" s="42">
        <v>11541225</v>
      </c>
      <c r="W22" s="42">
        <v>5650953</v>
      </c>
      <c r="X22" s="42">
        <v>219292</v>
      </c>
      <c r="Y22" s="42">
        <v>394992</v>
      </c>
      <c r="Z22" s="42">
        <v>376960</v>
      </c>
      <c r="AA22" s="42">
        <v>13868</v>
      </c>
      <c r="AB22" s="42">
        <v>172432710</v>
      </c>
      <c r="AC22" s="42">
        <v>417594614</v>
      </c>
    </row>
    <row r="23" spans="1:29">
      <c r="A23" t="s">
        <v>522</v>
      </c>
      <c r="B23" s="44" t="s">
        <v>523</v>
      </c>
      <c r="C23" s="42">
        <v>433986800</v>
      </c>
      <c r="D23" s="42">
        <v>1944</v>
      </c>
      <c r="E23" s="42">
        <v>149505437</v>
      </c>
      <c r="F23" s="42">
        <v>2167849</v>
      </c>
      <c r="G23" s="42">
        <v>80</v>
      </c>
      <c r="H23" s="42">
        <v>13</v>
      </c>
      <c r="I23" s="42">
        <v>12577387</v>
      </c>
      <c r="J23" s="42">
        <v>129088</v>
      </c>
      <c r="K23" s="42">
        <v>1993340</v>
      </c>
      <c r="L23" s="42">
        <v>23135600</v>
      </c>
      <c r="M23" s="42">
        <v>1256200</v>
      </c>
      <c r="N23" s="42">
        <v>1093536</v>
      </c>
      <c r="O23" s="42">
        <v>3531955</v>
      </c>
      <c r="P23" s="42">
        <v>6120116</v>
      </c>
      <c r="Q23" s="42">
        <v>201510508</v>
      </c>
      <c r="R23" s="42">
        <v>1454</v>
      </c>
      <c r="S23" s="42">
        <v>0</v>
      </c>
      <c r="T23" s="42">
        <v>24389645</v>
      </c>
      <c r="U23" s="42">
        <v>27805437</v>
      </c>
      <c r="V23" s="42">
        <v>2764810</v>
      </c>
      <c r="W23" s="42">
        <v>1987414</v>
      </c>
      <c r="X23" s="42">
        <v>22206</v>
      </c>
      <c r="Y23" s="42">
        <v>150768</v>
      </c>
      <c r="Z23" s="42">
        <v>131007</v>
      </c>
      <c r="AA23" s="42">
        <v>15627</v>
      </c>
      <c r="AB23" s="42">
        <v>57268368</v>
      </c>
      <c r="AC23" s="42">
        <v>144242140</v>
      </c>
    </row>
    <row r="24" spans="1:29">
      <c r="A24" t="s">
        <v>200</v>
      </c>
      <c r="B24" s="44" t="s">
        <v>201</v>
      </c>
      <c r="C24" s="42">
        <v>2845186800</v>
      </c>
      <c r="D24" s="42">
        <v>11345</v>
      </c>
      <c r="E24" s="42">
        <v>914738148</v>
      </c>
      <c r="F24" s="42">
        <v>23817118</v>
      </c>
      <c r="G24" s="42">
        <v>848</v>
      </c>
      <c r="H24" s="42">
        <v>149</v>
      </c>
      <c r="I24" s="42">
        <v>66648547</v>
      </c>
      <c r="J24" s="42">
        <v>627207</v>
      </c>
      <c r="K24" s="42">
        <v>26792776</v>
      </c>
      <c r="L24" s="42">
        <v>168254800</v>
      </c>
      <c r="M24" s="42">
        <v>4420200</v>
      </c>
      <c r="N24" s="42">
        <v>7078735</v>
      </c>
      <c r="O24" s="42">
        <v>18953606</v>
      </c>
      <c r="P24" s="42">
        <v>29286500</v>
      </c>
      <c r="Q24" s="42">
        <v>1260617637</v>
      </c>
      <c r="R24" s="42">
        <v>782476</v>
      </c>
      <c r="S24" s="42">
        <v>127916</v>
      </c>
      <c r="T24" s="42">
        <v>172617128</v>
      </c>
      <c r="U24" s="42">
        <v>177398442</v>
      </c>
      <c r="V24" s="42">
        <v>34466035</v>
      </c>
      <c r="W24" s="42">
        <v>13194760</v>
      </c>
      <c r="X24" s="42">
        <v>135536</v>
      </c>
      <c r="Y24" s="42">
        <v>1076814</v>
      </c>
      <c r="Z24" s="42">
        <v>923578</v>
      </c>
      <c r="AA24" s="42">
        <v>13229</v>
      </c>
      <c r="AB24" s="42">
        <v>400735914</v>
      </c>
      <c r="AC24" s="42">
        <v>859881723</v>
      </c>
    </row>
    <row r="25" spans="1:29">
      <c r="A25" t="s">
        <v>572</v>
      </c>
      <c r="B25" s="44" t="s">
        <v>573</v>
      </c>
      <c r="C25" s="42">
        <v>6113196900</v>
      </c>
      <c r="D25" s="42">
        <v>22439</v>
      </c>
      <c r="E25" s="42">
        <v>2074725636</v>
      </c>
      <c r="F25" s="42">
        <v>68427891</v>
      </c>
      <c r="G25" s="42">
        <v>2310</v>
      </c>
      <c r="H25" s="42">
        <v>473</v>
      </c>
      <c r="I25" s="42">
        <v>102585273</v>
      </c>
      <c r="J25" s="42">
        <v>1134853</v>
      </c>
      <c r="K25" s="42">
        <v>45410265</v>
      </c>
      <c r="L25" s="42">
        <v>337463600</v>
      </c>
      <c r="M25" s="42">
        <v>4443500</v>
      </c>
      <c r="N25" s="42">
        <v>15387692</v>
      </c>
      <c r="O25" s="42">
        <v>42858475</v>
      </c>
      <c r="P25" s="42">
        <v>43178877</v>
      </c>
      <c r="Q25" s="42">
        <v>2735616062</v>
      </c>
      <c r="R25" s="42">
        <v>1116387</v>
      </c>
      <c r="S25" s="42">
        <v>31327</v>
      </c>
      <c r="T25" s="42">
        <v>341850094</v>
      </c>
      <c r="U25" s="42">
        <v>369310578</v>
      </c>
      <c r="V25" s="42">
        <v>52279871</v>
      </c>
      <c r="W25" s="42">
        <v>29640336</v>
      </c>
      <c r="X25" s="42">
        <v>22977</v>
      </c>
      <c r="Y25" s="42">
        <v>2241155</v>
      </c>
      <c r="Z25" s="42">
        <v>1860801</v>
      </c>
      <c r="AA25" s="42">
        <v>57744</v>
      </c>
      <c r="AB25" s="42">
        <v>798411270</v>
      </c>
      <c r="AC25" s="42">
        <v>1937204792</v>
      </c>
    </row>
    <row r="26" spans="1:29">
      <c r="A26" t="s">
        <v>294</v>
      </c>
      <c r="B26" s="44" t="s">
        <v>295</v>
      </c>
      <c r="C26" s="42">
        <v>2147791100</v>
      </c>
      <c r="D26" s="42">
        <v>7052</v>
      </c>
      <c r="E26" s="42">
        <v>710213868</v>
      </c>
      <c r="F26" s="42">
        <v>37402858</v>
      </c>
      <c r="G26" s="42">
        <v>1006</v>
      </c>
      <c r="H26" s="42">
        <v>264</v>
      </c>
      <c r="I26" s="42">
        <v>57620083</v>
      </c>
      <c r="J26" s="42">
        <v>875621</v>
      </c>
      <c r="K26" s="42">
        <v>21100966</v>
      </c>
      <c r="L26" s="42">
        <v>119251700</v>
      </c>
      <c r="M26" s="42">
        <v>3265900</v>
      </c>
      <c r="N26" s="42">
        <v>5404477</v>
      </c>
      <c r="O26" s="42">
        <v>16819774</v>
      </c>
      <c r="P26" s="42">
        <v>20044041</v>
      </c>
      <c r="Q26" s="42">
        <v>991999288</v>
      </c>
      <c r="R26" s="42">
        <v>674417</v>
      </c>
      <c r="S26" s="42">
        <v>62617</v>
      </c>
      <c r="T26" s="42">
        <v>122496937</v>
      </c>
      <c r="U26" s="42">
        <v>124451802</v>
      </c>
      <c r="V26" s="42">
        <v>21783948</v>
      </c>
      <c r="W26" s="42">
        <v>15326171</v>
      </c>
      <c r="X26" s="42">
        <v>157103</v>
      </c>
      <c r="Y26" s="42">
        <v>613888</v>
      </c>
      <c r="Z26" s="42">
        <v>340993</v>
      </c>
      <c r="AA26" s="42">
        <v>25530</v>
      </c>
      <c r="AB26" s="42">
        <v>285933406</v>
      </c>
      <c r="AC26" s="42">
        <v>706065882</v>
      </c>
    </row>
    <row r="27" spans="1:29">
      <c r="A27" t="s">
        <v>486</v>
      </c>
      <c r="B27" s="44" t="s">
        <v>487</v>
      </c>
      <c r="C27" s="42">
        <v>5094827900</v>
      </c>
      <c r="D27" s="42">
        <v>20741</v>
      </c>
      <c r="E27" s="42">
        <v>1699925642</v>
      </c>
      <c r="F27" s="42">
        <v>46084905</v>
      </c>
      <c r="G27" s="42">
        <v>1395</v>
      </c>
      <c r="H27" s="42">
        <v>318</v>
      </c>
      <c r="I27" s="42">
        <v>116802430</v>
      </c>
      <c r="J27" s="42">
        <v>1215103</v>
      </c>
      <c r="K27" s="42">
        <v>39332194</v>
      </c>
      <c r="L27" s="42">
        <v>277132600</v>
      </c>
      <c r="M27" s="42">
        <v>8402000</v>
      </c>
      <c r="N27" s="42">
        <v>12863062</v>
      </c>
      <c r="O27" s="42">
        <v>39431837</v>
      </c>
      <c r="P27" s="42">
        <v>52720483</v>
      </c>
      <c r="Q27" s="42">
        <v>2293910256</v>
      </c>
      <c r="R27" s="42">
        <v>631510</v>
      </c>
      <c r="S27" s="42">
        <v>57517</v>
      </c>
      <c r="T27" s="42">
        <v>285474477</v>
      </c>
      <c r="U27" s="42">
        <v>307726642</v>
      </c>
      <c r="V27" s="42">
        <v>43666505</v>
      </c>
      <c r="W27" s="42">
        <v>31456396</v>
      </c>
      <c r="X27" s="42">
        <v>128905</v>
      </c>
      <c r="Y27" s="42">
        <v>1777503</v>
      </c>
      <c r="Z27" s="42">
        <v>1673596</v>
      </c>
      <c r="AA27" s="42">
        <v>81372</v>
      </c>
      <c r="AB27" s="42">
        <v>672674423</v>
      </c>
      <c r="AC27" s="42">
        <v>1621235833</v>
      </c>
    </row>
    <row r="28" spans="1:29">
      <c r="A28" t="s">
        <v>174</v>
      </c>
      <c r="B28" s="44" t="s">
        <v>175</v>
      </c>
      <c r="C28" s="42">
        <v>2059052500</v>
      </c>
      <c r="D28" s="42">
        <v>9023</v>
      </c>
      <c r="E28" s="42">
        <v>678269665</v>
      </c>
      <c r="F28" s="42">
        <v>20311999</v>
      </c>
      <c r="G28" s="42">
        <v>574</v>
      </c>
      <c r="H28" s="42">
        <v>147</v>
      </c>
      <c r="I28" s="42">
        <v>96543899</v>
      </c>
      <c r="J28" s="42">
        <v>1743865</v>
      </c>
      <c r="K28" s="42">
        <v>31191969</v>
      </c>
      <c r="L28" s="42">
        <v>96640700</v>
      </c>
      <c r="M28" s="42">
        <v>8751800</v>
      </c>
      <c r="N28" s="42">
        <v>5181626</v>
      </c>
      <c r="O28" s="42">
        <v>22341490</v>
      </c>
      <c r="P28" s="42">
        <v>39353942</v>
      </c>
      <c r="Q28" s="42">
        <v>1000330955</v>
      </c>
      <c r="R28" s="42">
        <v>2263714</v>
      </c>
      <c r="S28" s="42">
        <v>258267</v>
      </c>
      <c r="T28" s="42">
        <v>105347114</v>
      </c>
      <c r="U28" s="42">
        <v>116742545</v>
      </c>
      <c r="V28" s="42">
        <v>21523554</v>
      </c>
      <c r="W28" s="42">
        <v>17257121</v>
      </c>
      <c r="X28" s="42">
        <v>273554</v>
      </c>
      <c r="Y28" s="42">
        <v>454257</v>
      </c>
      <c r="Z28" s="42">
        <v>553391</v>
      </c>
      <c r="AA28" s="42">
        <v>29151</v>
      </c>
      <c r="AB28" s="42">
        <v>264702668</v>
      </c>
      <c r="AC28" s="42">
        <v>735628287</v>
      </c>
    </row>
    <row r="29" spans="1:29">
      <c r="A29" t="s">
        <v>460</v>
      </c>
      <c r="B29" s="44" t="s">
        <v>461</v>
      </c>
      <c r="C29" s="42">
        <v>10436138400</v>
      </c>
      <c r="D29" s="42">
        <v>38157</v>
      </c>
      <c r="E29" s="42">
        <v>3553311002</v>
      </c>
      <c r="F29" s="42">
        <v>122234891</v>
      </c>
      <c r="G29" s="42">
        <v>3886</v>
      </c>
      <c r="H29" s="42">
        <v>839</v>
      </c>
      <c r="I29" s="42">
        <v>241720703</v>
      </c>
      <c r="J29" s="42">
        <v>1948226</v>
      </c>
      <c r="K29" s="42">
        <v>90462699</v>
      </c>
      <c r="L29" s="42">
        <v>596435600</v>
      </c>
      <c r="M29" s="42">
        <v>8196500</v>
      </c>
      <c r="N29" s="42">
        <v>26324137</v>
      </c>
      <c r="O29" s="42">
        <v>62492286</v>
      </c>
      <c r="P29" s="42">
        <v>74796856</v>
      </c>
      <c r="Q29" s="42">
        <v>4777922900</v>
      </c>
      <c r="R29" s="42">
        <v>3694313</v>
      </c>
      <c r="S29" s="42">
        <v>62114</v>
      </c>
      <c r="T29" s="42">
        <v>604507202</v>
      </c>
      <c r="U29" s="42">
        <v>647879326</v>
      </c>
      <c r="V29" s="42">
        <v>87551103</v>
      </c>
      <c r="W29" s="42">
        <v>61230254</v>
      </c>
      <c r="X29" s="42">
        <v>235951</v>
      </c>
      <c r="Y29" s="42">
        <v>3468219</v>
      </c>
      <c r="Z29" s="42">
        <v>2506576</v>
      </c>
      <c r="AA29" s="42">
        <v>108733</v>
      </c>
      <c r="AB29" s="42">
        <v>1411243791</v>
      </c>
      <c r="AC29" s="42">
        <v>3366679109</v>
      </c>
    </row>
    <row r="30" spans="1:29">
      <c r="A30" t="s">
        <v>344</v>
      </c>
      <c r="B30" s="44" t="s">
        <v>345</v>
      </c>
      <c r="C30" s="42">
        <v>24048096800</v>
      </c>
      <c r="D30" s="42">
        <v>85187</v>
      </c>
      <c r="E30" s="42">
        <v>7884342851</v>
      </c>
      <c r="F30" s="42">
        <v>392111611</v>
      </c>
      <c r="G30" s="42">
        <v>9645</v>
      </c>
      <c r="H30" s="42">
        <v>2589</v>
      </c>
      <c r="I30" s="42">
        <v>821756777</v>
      </c>
      <c r="J30" s="42">
        <v>5455490</v>
      </c>
      <c r="K30" s="42">
        <v>172423295</v>
      </c>
      <c r="L30" s="42">
        <v>1374417500</v>
      </c>
      <c r="M30" s="42">
        <v>23144300</v>
      </c>
      <c r="N30" s="42">
        <v>60441982</v>
      </c>
      <c r="O30" s="42">
        <v>153104771</v>
      </c>
      <c r="P30" s="42">
        <v>187643660</v>
      </c>
      <c r="Q30" s="42">
        <v>11074842237</v>
      </c>
      <c r="R30" s="42">
        <v>5545219</v>
      </c>
      <c r="S30" s="42">
        <v>336364</v>
      </c>
      <c r="T30" s="42">
        <v>1397283900</v>
      </c>
      <c r="U30" s="42">
        <v>1440331270</v>
      </c>
      <c r="V30" s="42">
        <v>190931066</v>
      </c>
      <c r="W30" s="42">
        <v>146025833</v>
      </c>
      <c r="X30" s="42">
        <v>696524</v>
      </c>
      <c r="Y30" s="42">
        <v>6931499</v>
      </c>
      <c r="Z30" s="42">
        <v>6062018</v>
      </c>
      <c r="AA30" s="42">
        <v>300142</v>
      </c>
      <c r="AB30" s="42">
        <v>3194443835</v>
      </c>
      <c r="AC30" s="42">
        <v>7880398402</v>
      </c>
    </row>
    <row r="31" spans="1:29">
      <c r="A31" t="s">
        <v>14</v>
      </c>
      <c r="B31" s="44" t="s">
        <v>15</v>
      </c>
      <c r="C31" s="42">
        <v>18429239800</v>
      </c>
      <c r="D31" s="42">
        <v>66512</v>
      </c>
      <c r="E31" s="42">
        <v>5939151944</v>
      </c>
      <c r="F31" s="42">
        <v>284637794</v>
      </c>
      <c r="G31" s="42">
        <v>7851</v>
      </c>
      <c r="H31" s="42">
        <v>2040</v>
      </c>
      <c r="I31" s="42">
        <v>388682296</v>
      </c>
      <c r="J31" s="42">
        <v>4214137</v>
      </c>
      <c r="K31" s="42">
        <v>97717768</v>
      </c>
      <c r="L31" s="42">
        <v>1097503400</v>
      </c>
      <c r="M31" s="42">
        <v>32534300</v>
      </c>
      <c r="N31" s="42">
        <v>45670351</v>
      </c>
      <c r="O31" s="42">
        <v>65857760</v>
      </c>
      <c r="P31" s="42">
        <v>207402122</v>
      </c>
      <c r="Q31" s="42">
        <v>8163371872</v>
      </c>
      <c r="R31" s="42">
        <v>2562720</v>
      </c>
      <c r="S31" s="42">
        <v>252606</v>
      </c>
      <c r="T31" s="42">
        <v>1129717970</v>
      </c>
      <c r="U31" s="42">
        <v>1129664605</v>
      </c>
      <c r="V31" s="42">
        <v>205759527</v>
      </c>
      <c r="W31" s="42">
        <v>72360097</v>
      </c>
      <c r="X31" s="42">
        <v>180602</v>
      </c>
      <c r="Y31" s="42">
        <v>4768654</v>
      </c>
      <c r="Z31" s="42">
        <v>3649953</v>
      </c>
      <c r="AA31" s="42">
        <v>230483</v>
      </c>
      <c r="AB31" s="42">
        <v>2549147217</v>
      </c>
      <c r="AC31" s="42">
        <v>5614224655</v>
      </c>
    </row>
    <row r="32" spans="1:29">
      <c r="A32" t="s">
        <v>90</v>
      </c>
      <c r="B32" s="44" t="s">
        <v>91</v>
      </c>
      <c r="C32" s="42">
        <v>1096614100</v>
      </c>
      <c r="D32" s="42">
        <v>4274</v>
      </c>
      <c r="E32" s="42">
        <v>356586879</v>
      </c>
      <c r="F32" s="42">
        <v>8051912</v>
      </c>
      <c r="G32" s="42">
        <v>302</v>
      </c>
      <c r="H32" s="42">
        <v>52</v>
      </c>
      <c r="I32" s="42">
        <v>42950586</v>
      </c>
      <c r="J32" s="42">
        <v>350664</v>
      </c>
      <c r="K32" s="42">
        <v>10624206</v>
      </c>
      <c r="L32" s="42">
        <v>60773700</v>
      </c>
      <c r="M32" s="42">
        <v>1933700</v>
      </c>
      <c r="N32" s="42">
        <v>2769137</v>
      </c>
      <c r="O32" s="42">
        <v>9060107</v>
      </c>
      <c r="P32" s="42">
        <v>11456037</v>
      </c>
      <c r="Q32" s="42">
        <v>504556928</v>
      </c>
      <c r="R32" s="42">
        <v>242589</v>
      </c>
      <c r="S32" s="42">
        <v>13808</v>
      </c>
      <c r="T32" s="42">
        <v>62699000</v>
      </c>
      <c r="U32" s="42">
        <v>66285452</v>
      </c>
      <c r="V32" s="42">
        <v>9293058</v>
      </c>
      <c r="W32" s="42">
        <v>7151070</v>
      </c>
      <c r="X32" s="42">
        <v>176167</v>
      </c>
      <c r="Y32" s="42">
        <v>397012</v>
      </c>
      <c r="Z32" s="42">
        <v>295822</v>
      </c>
      <c r="AA32" s="42">
        <v>15150</v>
      </c>
      <c r="AB32" s="42">
        <v>146569128</v>
      </c>
      <c r="AC32" s="42">
        <v>357987800</v>
      </c>
    </row>
    <row r="33" spans="1:29">
      <c r="A33" t="s">
        <v>218</v>
      </c>
      <c r="B33" s="44" t="s">
        <v>219</v>
      </c>
      <c r="C33" s="42">
        <v>2490112200</v>
      </c>
      <c r="D33" s="42">
        <v>9666</v>
      </c>
      <c r="E33" s="42">
        <v>820037887</v>
      </c>
      <c r="F33" s="42">
        <v>20247025</v>
      </c>
      <c r="G33" s="42">
        <v>855</v>
      </c>
      <c r="H33" s="42">
        <v>130</v>
      </c>
      <c r="I33" s="42">
        <v>43512028</v>
      </c>
      <c r="J33" s="42">
        <v>560489</v>
      </c>
      <c r="K33" s="42">
        <v>22602563</v>
      </c>
      <c r="L33" s="42">
        <v>138316500</v>
      </c>
      <c r="M33" s="42">
        <v>2799500</v>
      </c>
      <c r="N33" s="42">
        <v>6278483</v>
      </c>
      <c r="O33" s="42">
        <v>17731050</v>
      </c>
      <c r="P33" s="42">
        <v>21084225</v>
      </c>
      <c r="Q33" s="42">
        <v>1093169750</v>
      </c>
      <c r="R33" s="42">
        <v>546793</v>
      </c>
      <c r="S33" s="42">
        <v>30549</v>
      </c>
      <c r="T33" s="42">
        <v>141084698</v>
      </c>
      <c r="U33" s="42">
        <v>147605627</v>
      </c>
      <c r="V33" s="42">
        <v>23934378</v>
      </c>
      <c r="W33" s="42">
        <v>14036322</v>
      </c>
      <c r="X33" s="42">
        <v>123124</v>
      </c>
      <c r="Y33" s="42">
        <v>971475</v>
      </c>
      <c r="Z33" s="42">
        <v>707005</v>
      </c>
      <c r="AA33" s="42">
        <v>19796</v>
      </c>
      <c r="AB33" s="42">
        <v>329059767</v>
      </c>
      <c r="AC33" s="42">
        <v>764109983</v>
      </c>
    </row>
    <row r="34" spans="1:29">
      <c r="A34" t="s">
        <v>506</v>
      </c>
      <c r="B34" s="44" t="s">
        <v>507</v>
      </c>
      <c r="C34" s="42">
        <v>1149804300</v>
      </c>
      <c r="D34" s="42">
        <v>4982</v>
      </c>
      <c r="E34" s="42">
        <v>397381715</v>
      </c>
      <c r="F34" s="42">
        <v>6203064</v>
      </c>
      <c r="G34" s="42">
        <v>273</v>
      </c>
      <c r="H34" s="42">
        <v>45</v>
      </c>
      <c r="I34" s="42">
        <v>24450649</v>
      </c>
      <c r="J34" s="42">
        <v>231232</v>
      </c>
      <c r="K34" s="42">
        <v>5652376</v>
      </c>
      <c r="L34" s="42">
        <v>61688500</v>
      </c>
      <c r="M34" s="42">
        <v>2420900</v>
      </c>
      <c r="N34" s="42">
        <v>2891598</v>
      </c>
      <c r="O34" s="42">
        <v>12520240</v>
      </c>
      <c r="P34" s="42">
        <v>12232911</v>
      </c>
      <c r="Q34" s="42">
        <v>525673185</v>
      </c>
      <c r="R34" s="42">
        <v>6700</v>
      </c>
      <c r="S34" s="42">
        <v>13410</v>
      </c>
      <c r="T34" s="42">
        <v>64093614</v>
      </c>
      <c r="U34" s="42">
        <v>72739849</v>
      </c>
      <c r="V34" s="42">
        <v>9861672</v>
      </c>
      <c r="W34" s="42">
        <v>5286743</v>
      </c>
      <c r="X34" s="42">
        <v>138930</v>
      </c>
      <c r="Y34" s="42">
        <v>414254</v>
      </c>
      <c r="Z34" s="42">
        <v>417136</v>
      </c>
      <c r="AA34" s="42">
        <v>11424</v>
      </c>
      <c r="AB34" s="42">
        <v>152983732</v>
      </c>
      <c r="AC34" s="42">
        <v>372689453</v>
      </c>
    </row>
    <row r="35" spans="1:29">
      <c r="A35" t="s">
        <v>192</v>
      </c>
      <c r="B35" s="44" t="s">
        <v>193</v>
      </c>
      <c r="C35" s="42">
        <v>3511966500</v>
      </c>
      <c r="D35" s="42">
        <v>12913</v>
      </c>
      <c r="E35" s="42">
        <v>1097682642</v>
      </c>
      <c r="F35" s="42">
        <v>58470799</v>
      </c>
      <c r="G35" s="42">
        <v>1414</v>
      </c>
      <c r="H35" s="42">
        <v>386</v>
      </c>
      <c r="I35" s="42">
        <v>85479267</v>
      </c>
      <c r="J35" s="42">
        <v>516406</v>
      </c>
      <c r="K35" s="42">
        <v>22838692</v>
      </c>
      <c r="L35" s="42">
        <v>199849300</v>
      </c>
      <c r="M35" s="42">
        <v>4487500</v>
      </c>
      <c r="N35" s="42">
        <v>8802758</v>
      </c>
      <c r="O35" s="42">
        <v>14894329</v>
      </c>
      <c r="P35" s="42">
        <v>31352568</v>
      </c>
      <c r="Q35" s="42">
        <v>1524374261</v>
      </c>
      <c r="R35" s="42">
        <v>739545</v>
      </c>
      <c r="S35" s="42">
        <v>124691</v>
      </c>
      <c r="T35" s="42">
        <v>204278852</v>
      </c>
      <c r="U35" s="42">
        <v>198329830</v>
      </c>
      <c r="V35" s="42">
        <v>34872296</v>
      </c>
      <c r="W35" s="42">
        <v>21038719</v>
      </c>
      <c r="X35" s="42">
        <v>85125</v>
      </c>
      <c r="Y35" s="42">
        <v>1113553</v>
      </c>
      <c r="Z35" s="42">
        <v>1017861</v>
      </c>
      <c r="AA35" s="42">
        <v>37381</v>
      </c>
      <c r="AB35" s="42">
        <v>461637853</v>
      </c>
      <c r="AC35" s="42">
        <v>1062736408</v>
      </c>
    </row>
    <row r="36" spans="1:29">
      <c r="A36" t="s">
        <v>228</v>
      </c>
      <c r="B36" s="44" t="s">
        <v>229</v>
      </c>
      <c r="C36" s="42">
        <v>3398432100</v>
      </c>
      <c r="D36" s="42">
        <v>12050</v>
      </c>
      <c r="E36" s="42">
        <v>1066912971</v>
      </c>
      <c r="F36" s="42">
        <v>91944992</v>
      </c>
      <c r="G36" s="42">
        <v>1467</v>
      </c>
      <c r="H36" s="42">
        <v>487</v>
      </c>
      <c r="I36" s="42">
        <v>303555665</v>
      </c>
      <c r="J36" s="42">
        <v>3909220</v>
      </c>
      <c r="K36" s="42">
        <v>40312793</v>
      </c>
      <c r="L36" s="42">
        <v>153101400</v>
      </c>
      <c r="M36" s="42">
        <v>8935300</v>
      </c>
      <c r="N36" s="42">
        <v>8463681</v>
      </c>
      <c r="O36" s="42">
        <v>29729515</v>
      </c>
      <c r="P36" s="42">
        <v>49834438</v>
      </c>
      <c r="Q36" s="42">
        <v>1756699975</v>
      </c>
      <c r="R36" s="42">
        <v>2194558</v>
      </c>
      <c r="S36" s="42">
        <v>111550</v>
      </c>
      <c r="T36" s="42">
        <v>161969682</v>
      </c>
      <c r="U36" s="42">
        <v>163766720</v>
      </c>
      <c r="V36" s="42">
        <v>32690764</v>
      </c>
      <c r="W36" s="42">
        <v>38428735</v>
      </c>
      <c r="X36" s="42">
        <v>233696</v>
      </c>
      <c r="Y36" s="42">
        <v>682399</v>
      </c>
      <c r="Z36" s="42">
        <v>595968</v>
      </c>
      <c r="AA36" s="42">
        <v>56658</v>
      </c>
      <c r="AB36" s="42">
        <v>400730730</v>
      </c>
      <c r="AC36" s="42">
        <v>1355969245</v>
      </c>
    </row>
    <row r="37" spans="1:29">
      <c r="A37" t="s">
        <v>284</v>
      </c>
      <c r="B37" s="44" t="s">
        <v>285</v>
      </c>
      <c r="C37" s="42">
        <v>853363900</v>
      </c>
      <c r="D37" s="42">
        <v>3725</v>
      </c>
      <c r="E37" s="42">
        <v>295241416</v>
      </c>
      <c r="F37" s="42">
        <v>6080283</v>
      </c>
      <c r="G37" s="42">
        <v>206</v>
      </c>
      <c r="H37" s="42">
        <v>49</v>
      </c>
      <c r="I37" s="42">
        <v>13155310</v>
      </c>
      <c r="J37" s="42">
        <v>450322</v>
      </c>
      <c r="K37" s="42">
        <v>9013376</v>
      </c>
      <c r="L37" s="42">
        <v>46409000</v>
      </c>
      <c r="M37" s="42">
        <v>2172500</v>
      </c>
      <c r="N37" s="42">
        <v>2111134</v>
      </c>
      <c r="O37" s="42">
        <v>9794732</v>
      </c>
      <c r="P37" s="42">
        <v>11333246</v>
      </c>
      <c r="Q37" s="42">
        <v>395761319</v>
      </c>
      <c r="R37" s="42">
        <v>231337</v>
      </c>
      <c r="S37" s="42">
        <v>11145</v>
      </c>
      <c r="T37" s="42">
        <v>48574268</v>
      </c>
      <c r="U37" s="42">
        <v>57488214</v>
      </c>
      <c r="V37" s="42">
        <v>6847969</v>
      </c>
      <c r="W37" s="42">
        <v>4003764</v>
      </c>
      <c r="X37" s="42">
        <v>65745</v>
      </c>
      <c r="Y37" s="42">
        <v>244309</v>
      </c>
      <c r="Z37" s="42">
        <v>242979</v>
      </c>
      <c r="AA37" s="42">
        <v>12472</v>
      </c>
      <c r="AB37" s="42">
        <v>117722202</v>
      </c>
      <c r="AC37" s="42">
        <v>278039117</v>
      </c>
    </row>
    <row r="38" spans="1:29">
      <c r="A38" t="s">
        <v>28</v>
      </c>
      <c r="B38" s="44" t="s">
        <v>29</v>
      </c>
      <c r="C38" s="42">
        <v>13570821200</v>
      </c>
      <c r="D38" s="42">
        <v>23329</v>
      </c>
      <c r="E38" s="42">
        <v>4017899908</v>
      </c>
      <c r="F38" s="42">
        <v>1405193332</v>
      </c>
      <c r="G38" s="42">
        <v>9015</v>
      </c>
      <c r="H38" s="42">
        <v>5467</v>
      </c>
      <c r="I38" s="42">
        <v>2965196986</v>
      </c>
      <c r="J38" s="42">
        <v>10598868</v>
      </c>
      <c r="K38" s="42">
        <v>84410786</v>
      </c>
      <c r="L38" s="42">
        <v>437847500</v>
      </c>
      <c r="M38" s="42">
        <v>7354700</v>
      </c>
      <c r="N38" s="42">
        <v>33923867</v>
      </c>
      <c r="O38" s="42">
        <v>58237483</v>
      </c>
      <c r="P38" s="42">
        <v>86283961</v>
      </c>
      <c r="Q38" s="42">
        <v>9106947391</v>
      </c>
      <c r="R38" s="42">
        <v>612773</v>
      </c>
      <c r="S38" s="42">
        <v>54273</v>
      </c>
      <c r="T38" s="42">
        <v>445098824</v>
      </c>
      <c r="U38" s="42">
        <v>320784957</v>
      </c>
      <c r="V38" s="42">
        <v>84302384</v>
      </c>
      <c r="W38" s="42">
        <v>188579437</v>
      </c>
      <c r="X38" s="42">
        <v>262519</v>
      </c>
      <c r="Y38" s="42">
        <v>1284682</v>
      </c>
      <c r="Z38" s="42">
        <v>519842</v>
      </c>
      <c r="AA38" s="42">
        <v>417400</v>
      </c>
      <c r="AB38" s="42">
        <v>1041917091</v>
      </c>
      <c r="AC38" s="42">
        <v>8065030300</v>
      </c>
    </row>
    <row r="39" spans="1:29">
      <c r="A39" t="s">
        <v>402</v>
      </c>
      <c r="B39" s="44" t="s">
        <v>403</v>
      </c>
      <c r="C39" s="42">
        <v>1859717000</v>
      </c>
      <c r="D39" s="42">
        <v>7473</v>
      </c>
      <c r="E39" s="42">
        <v>629387469</v>
      </c>
      <c r="F39" s="42">
        <v>13129753</v>
      </c>
      <c r="G39" s="42">
        <v>530</v>
      </c>
      <c r="H39" s="42">
        <v>79</v>
      </c>
      <c r="I39" s="42">
        <v>30495805</v>
      </c>
      <c r="J39" s="42">
        <v>213264</v>
      </c>
      <c r="K39" s="42">
        <v>11199731</v>
      </c>
      <c r="L39" s="42">
        <v>99322400</v>
      </c>
      <c r="M39" s="42">
        <v>2316100</v>
      </c>
      <c r="N39" s="42">
        <v>4688059</v>
      </c>
      <c r="O39" s="42">
        <v>12710903</v>
      </c>
      <c r="P39" s="42">
        <v>16703898</v>
      </c>
      <c r="Q39" s="42">
        <v>820167382</v>
      </c>
      <c r="R39" s="42">
        <v>73333</v>
      </c>
      <c r="S39" s="42">
        <v>26453</v>
      </c>
      <c r="T39" s="42">
        <v>101624930</v>
      </c>
      <c r="U39" s="42">
        <v>110226611</v>
      </c>
      <c r="V39" s="42">
        <v>15671875</v>
      </c>
      <c r="W39" s="42">
        <v>10112636</v>
      </c>
      <c r="X39" s="42">
        <v>148137</v>
      </c>
      <c r="Y39" s="42">
        <v>752538</v>
      </c>
      <c r="Z39" s="42">
        <v>724295</v>
      </c>
      <c r="AA39" s="42">
        <v>15080</v>
      </c>
      <c r="AB39" s="42">
        <v>239375888</v>
      </c>
      <c r="AC39" s="42">
        <v>580791494</v>
      </c>
    </row>
    <row r="40" spans="1:29">
      <c r="A40" t="s">
        <v>536</v>
      </c>
      <c r="B40" s="44" t="s">
        <v>537</v>
      </c>
      <c r="C40" s="42">
        <v>474944300</v>
      </c>
      <c r="D40" s="42">
        <v>2094</v>
      </c>
      <c r="E40" s="42">
        <v>166885561</v>
      </c>
      <c r="F40" s="42">
        <v>2023836</v>
      </c>
      <c r="G40" s="42">
        <v>102</v>
      </c>
      <c r="H40" s="42">
        <v>15</v>
      </c>
      <c r="I40" s="42">
        <v>13468190</v>
      </c>
      <c r="J40" s="42">
        <v>110401</v>
      </c>
      <c r="K40" s="42">
        <v>1841860</v>
      </c>
      <c r="L40" s="42">
        <v>25644400</v>
      </c>
      <c r="M40" s="42">
        <v>780200</v>
      </c>
      <c r="N40" s="42">
        <v>1198376</v>
      </c>
      <c r="O40" s="42">
        <v>5471079</v>
      </c>
      <c r="P40" s="42">
        <v>4566333</v>
      </c>
      <c r="Q40" s="42">
        <v>221990236</v>
      </c>
      <c r="R40" s="42">
        <v>18498</v>
      </c>
      <c r="S40" s="42">
        <v>6854</v>
      </c>
      <c r="T40" s="42">
        <v>26418429</v>
      </c>
      <c r="U40" s="42">
        <v>30586603</v>
      </c>
      <c r="V40" s="42">
        <v>3077617</v>
      </c>
      <c r="W40" s="42">
        <v>1025426</v>
      </c>
      <c r="X40" s="42">
        <v>0</v>
      </c>
      <c r="Y40" s="42">
        <v>209580</v>
      </c>
      <c r="Z40" s="42">
        <v>133178</v>
      </c>
      <c r="AA40" s="42">
        <v>1440</v>
      </c>
      <c r="AB40" s="42">
        <v>61477625</v>
      </c>
      <c r="AC40" s="42">
        <v>160512611</v>
      </c>
    </row>
    <row r="41" spans="1:29">
      <c r="A41" t="s">
        <v>366</v>
      </c>
      <c r="B41" s="44" t="s">
        <v>367</v>
      </c>
      <c r="C41" s="42">
        <v>1451658000</v>
      </c>
      <c r="D41" s="42">
        <v>6069</v>
      </c>
      <c r="E41" s="42">
        <v>488726207</v>
      </c>
      <c r="F41" s="42">
        <v>9779910</v>
      </c>
      <c r="G41" s="42">
        <v>410</v>
      </c>
      <c r="H41" s="42">
        <v>63</v>
      </c>
      <c r="I41" s="42">
        <v>33404728</v>
      </c>
      <c r="J41" s="42">
        <v>295552</v>
      </c>
      <c r="K41" s="42">
        <v>13366534</v>
      </c>
      <c r="L41" s="42">
        <v>74267100</v>
      </c>
      <c r="M41" s="42">
        <v>2374100</v>
      </c>
      <c r="N41" s="42">
        <v>3640659</v>
      </c>
      <c r="O41" s="42">
        <v>13583665</v>
      </c>
      <c r="P41" s="42">
        <v>14964792</v>
      </c>
      <c r="Q41" s="42">
        <v>654403247</v>
      </c>
      <c r="R41" s="42">
        <v>268191</v>
      </c>
      <c r="S41" s="42">
        <v>23172</v>
      </c>
      <c r="T41" s="42">
        <v>76597749</v>
      </c>
      <c r="U41" s="42">
        <v>93454417</v>
      </c>
      <c r="V41" s="42">
        <v>13996931</v>
      </c>
      <c r="W41" s="42">
        <v>7613912</v>
      </c>
      <c r="X41" s="42">
        <v>30063</v>
      </c>
      <c r="Y41" s="42">
        <v>501899</v>
      </c>
      <c r="Z41" s="42">
        <v>536778</v>
      </c>
      <c r="AA41" s="42">
        <v>11228</v>
      </c>
      <c r="AB41" s="42">
        <v>193034340</v>
      </c>
      <c r="AC41" s="42">
        <v>461368907</v>
      </c>
    </row>
    <row r="42" spans="1:29">
      <c r="A42" t="s">
        <v>10</v>
      </c>
      <c r="B42" s="44" t="s">
        <v>11</v>
      </c>
      <c r="C42" s="42">
        <v>8008045200</v>
      </c>
      <c r="D42" s="42">
        <v>20294</v>
      </c>
      <c r="E42" s="42">
        <v>2508174442</v>
      </c>
      <c r="F42" s="42">
        <v>389391645</v>
      </c>
      <c r="G42" s="42">
        <v>5481</v>
      </c>
      <c r="H42" s="42">
        <v>2286</v>
      </c>
      <c r="I42" s="42">
        <v>756788525</v>
      </c>
      <c r="J42" s="42">
        <v>4834956</v>
      </c>
      <c r="K42" s="42">
        <v>66332174</v>
      </c>
      <c r="L42" s="42">
        <v>380706900</v>
      </c>
      <c r="M42" s="42">
        <v>11409100</v>
      </c>
      <c r="N42" s="42">
        <v>20006406</v>
      </c>
      <c r="O42" s="42">
        <v>48884769</v>
      </c>
      <c r="P42" s="42">
        <v>70325865</v>
      </c>
      <c r="Q42" s="42">
        <v>4256854782</v>
      </c>
      <c r="R42" s="42">
        <v>1677470</v>
      </c>
      <c r="S42" s="42">
        <v>42167</v>
      </c>
      <c r="T42" s="42">
        <v>392047046</v>
      </c>
      <c r="U42" s="42">
        <v>349068157</v>
      </c>
      <c r="V42" s="42">
        <v>78108210</v>
      </c>
      <c r="W42" s="42">
        <v>72360916</v>
      </c>
      <c r="X42" s="42">
        <v>299409</v>
      </c>
      <c r="Y42" s="42">
        <v>1375363</v>
      </c>
      <c r="Z42" s="42">
        <v>737856</v>
      </c>
      <c r="AA42" s="42">
        <v>160656</v>
      </c>
      <c r="AB42" s="42">
        <v>895877250</v>
      </c>
      <c r="AC42" s="42">
        <v>3360977532</v>
      </c>
    </row>
    <row r="43" spans="1:29">
      <c r="A43" t="s">
        <v>132</v>
      </c>
      <c r="B43" s="44" t="s">
        <v>133</v>
      </c>
      <c r="C43" s="42">
        <v>3631758300</v>
      </c>
      <c r="D43" s="42">
        <v>13497</v>
      </c>
      <c r="E43" s="42">
        <v>1235077612</v>
      </c>
      <c r="F43" s="42">
        <v>48184725</v>
      </c>
      <c r="G43" s="42">
        <v>1330</v>
      </c>
      <c r="H43" s="42">
        <v>341</v>
      </c>
      <c r="I43" s="42">
        <v>106791793</v>
      </c>
      <c r="J43" s="42">
        <v>666470</v>
      </c>
      <c r="K43" s="42">
        <v>29199946</v>
      </c>
      <c r="L43" s="42">
        <v>197113000</v>
      </c>
      <c r="M43" s="42">
        <v>6144500</v>
      </c>
      <c r="N43" s="42">
        <v>9154133</v>
      </c>
      <c r="O43" s="42">
        <v>33985569</v>
      </c>
      <c r="P43" s="42">
        <v>37254633</v>
      </c>
      <c r="Q43" s="42">
        <v>1703572381</v>
      </c>
      <c r="R43" s="42">
        <v>532572</v>
      </c>
      <c r="S43" s="42">
        <v>14000</v>
      </c>
      <c r="T43" s="42">
        <v>203211116</v>
      </c>
      <c r="U43" s="42">
        <v>221751361</v>
      </c>
      <c r="V43" s="42">
        <v>25547586</v>
      </c>
      <c r="W43" s="42">
        <v>23746148</v>
      </c>
      <c r="X43" s="42">
        <v>287476</v>
      </c>
      <c r="Y43" s="42">
        <v>1158475</v>
      </c>
      <c r="Z43" s="42">
        <v>991647</v>
      </c>
      <c r="AA43" s="42">
        <v>95726</v>
      </c>
      <c r="AB43" s="42">
        <v>477336107</v>
      </c>
      <c r="AC43" s="42">
        <v>1226236274</v>
      </c>
    </row>
    <row r="44" spans="1:29">
      <c r="A44" t="s">
        <v>162</v>
      </c>
      <c r="B44" s="44" t="s">
        <v>163</v>
      </c>
      <c r="C44" s="42">
        <v>1801640500</v>
      </c>
      <c r="D44" s="42">
        <v>7218</v>
      </c>
      <c r="E44" s="42">
        <v>595697253</v>
      </c>
      <c r="F44" s="42">
        <v>15637912</v>
      </c>
      <c r="G44" s="42">
        <v>546</v>
      </c>
      <c r="H44" s="42">
        <v>106</v>
      </c>
      <c r="I44" s="42">
        <v>42310778</v>
      </c>
      <c r="J44" s="42">
        <v>405129</v>
      </c>
      <c r="K44" s="42">
        <v>12831526</v>
      </c>
      <c r="L44" s="42">
        <v>97928300</v>
      </c>
      <c r="M44" s="42">
        <v>2890400</v>
      </c>
      <c r="N44" s="42">
        <v>4531567</v>
      </c>
      <c r="O44" s="42">
        <v>14069577</v>
      </c>
      <c r="P44" s="42">
        <v>17976338</v>
      </c>
      <c r="Q44" s="42">
        <v>804278780</v>
      </c>
      <c r="R44" s="42">
        <v>36996</v>
      </c>
      <c r="S44" s="42">
        <v>53150</v>
      </c>
      <c r="T44" s="42">
        <v>100787712</v>
      </c>
      <c r="U44" s="42">
        <v>107913994</v>
      </c>
      <c r="V44" s="42">
        <v>13226138</v>
      </c>
      <c r="W44" s="42">
        <v>11866878</v>
      </c>
      <c r="X44" s="42">
        <v>98754</v>
      </c>
      <c r="Y44" s="42">
        <v>653695</v>
      </c>
      <c r="Z44" s="42">
        <v>552056</v>
      </c>
      <c r="AA44" s="42">
        <v>20701</v>
      </c>
      <c r="AB44" s="42">
        <v>235210074</v>
      </c>
      <c r="AC44" s="42">
        <v>569068706</v>
      </c>
    </row>
    <row r="45" spans="1:29">
      <c r="A45" t="s">
        <v>62</v>
      </c>
      <c r="B45" s="44" t="s">
        <v>63</v>
      </c>
      <c r="C45" s="42">
        <v>9746719200</v>
      </c>
      <c r="D45" s="42">
        <v>33593</v>
      </c>
      <c r="E45" s="42">
        <v>3220904038</v>
      </c>
      <c r="F45" s="42">
        <v>172375917</v>
      </c>
      <c r="G45" s="42">
        <v>4379</v>
      </c>
      <c r="H45" s="42">
        <v>1218</v>
      </c>
      <c r="I45" s="42">
        <v>291933576</v>
      </c>
      <c r="J45" s="42">
        <v>3795757</v>
      </c>
      <c r="K45" s="42">
        <v>82031899</v>
      </c>
      <c r="L45" s="42">
        <v>541033900</v>
      </c>
      <c r="M45" s="42">
        <v>17260300</v>
      </c>
      <c r="N45" s="42">
        <v>24514494</v>
      </c>
      <c r="O45" s="42">
        <v>76147875</v>
      </c>
      <c r="P45" s="42">
        <v>103500029</v>
      </c>
      <c r="Q45" s="42">
        <v>4533497785</v>
      </c>
      <c r="R45" s="42">
        <v>3344062</v>
      </c>
      <c r="S45" s="42">
        <v>88786</v>
      </c>
      <c r="T45" s="42">
        <v>558188237</v>
      </c>
      <c r="U45" s="42">
        <v>572441113</v>
      </c>
      <c r="V45" s="42">
        <v>99110448</v>
      </c>
      <c r="W45" s="42">
        <v>59535589</v>
      </c>
      <c r="X45" s="42">
        <v>1171935</v>
      </c>
      <c r="Y45" s="42">
        <v>2667366</v>
      </c>
      <c r="Z45" s="42">
        <v>1714357</v>
      </c>
      <c r="AA45" s="42">
        <v>134950</v>
      </c>
      <c r="AB45" s="42">
        <v>1298396843</v>
      </c>
      <c r="AC45" s="42">
        <v>3235100942</v>
      </c>
    </row>
    <row r="46" spans="1:29">
      <c r="A46" t="s">
        <v>78</v>
      </c>
      <c r="B46" s="44" t="s">
        <v>79</v>
      </c>
      <c r="C46" s="42">
        <v>20706181900</v>
      </c>
      <c r="D46" s="42">
        <v>76981</v>
      </c>
      <c r="E46" s="42">
        <v>6800355622</v>
      </c>
      <c r="F46" s="42">
        <v>288725566</v>
      </c>
      <c r="G46" s="42">
        <v>8117</v>
      </c>
      <c r="H46" s="42">
        <v>1989</v>
      </c>
      <c r="I46" s="42">
        <v>581400494</v>
      </c>
      <c r="J46" s="42">
        <v>6626980</v>
      </c>
      <c r="K46" s="42">
        <v>141369136</v>
      </c>
      <c r="L46" s="42">
        <v>1179479400</v>
      </c>
      <c r="M46" s="42">
        <v>22035000</v>
      </c>
      <c r="N46" s="42">
        <v>52092099</v>
      </c>
      <c r="O46" s="42">
        <v>111337933</v>
      </c>
      <c r="P46" s="42">
        <v>173571905</v>
      </c>
      <c r="Q46" s="42">
        <v>9356994135</v>
      </c>
      <c r="R46" s="42">
        <v>5322925</v>
      </c>
      <c r="S46" s="42">
        <v>601786</v>
      </c>
      <c r="T46" s="42">
        <v>1201167907</v>
      </c>
      <c r="U46" s="42">
        <v>1224955140</v>
      </c>
      <c r="V46" s="42">
        <v>189777502</v>
      </c>
      <c r="W46" s="42">
        <v>108522751</v>
      </c>
      <c r="X46" s="42">
        <v>1300370</v>
      </c>
      <c r="Y46" s="42">
        <v>6505022</v>
      </c>
      <c r="Z46" s="42">
        <v>5124565</v>
      </c>
      <c r="AA46" s="42">
        <v>231387</v>
      </c>
      <c r="AB46" s="42">
        <v>2743509355</v>
      </c>
      <c r="AC46" s="42">
        <v>6613484780</v>
      </c>
    </row>
    <row r="47" spans="1:29">
      <c r="A47" t="s">
        <v>240</v>
      </c>
      <c r="B47" s="44" t="s">
        <v>241</v>
      </c>
      <c r="C47" s="42">
        <v>6854504600</v>
      </c>
      <c r="D47" s="42">
        <v>24626</v>
      </c>
      <c r="E47" s="42">
        <v>2173939788</v>
      </c>
      <c r="F47" s="42">
        <v>100742678</v>
      </c>
      <c r="G47" s="42">
        <v>2762</v>
      </c>
      <c r="H47" s="42">
        <v>713</v>
      </c>
      <c r="I47" s="42">
        <v>208641451</v>
      </c>
      <c r="J47" s="42">
        <v>2524675</v>
      </c>
      <c r="K47" s="42">
        <v>58612958</v>
      </c>
      <c r="L47" s="42">
        <v>390545400</v>
      </c>
      <c r="M47" s="42">
        <v>12398500</v>
      </c>
      <c r="N47" s="42">
        <v>17216404</v>
      </c>
      <c r="O47" s="42">
        <v>43205169</v>
      </c>
      <c r="P47" s="42">
        <v>79262431</v>
      </c>
      <c r="Q47" s="42">
        <v>3087089454</v>
      </c>
      <c r="R47" s="42">
        <v>1694345</v>
      </c>
      <c r="S47" s="42">
        <v>80557</v>
      </c>
      <c r="T47" s="42">
        <v>402848173</v>
      </c>
      <c r="U47" s="42">
        <v>399802021</v>
      </c>
      <c r="V47" s="42">
        <v>64624094</v>
      </c>
      <c r="W47" s="42">
        <v>42412063</v>
      </c>
      <c r="X47" s="42">
        <v>711881</v>
      </c>
      <c r="Y47" s="42">
        <v>2273535</v>
      </c>
      <c r="Z47" s="42">
        <v>1834073</v>
      </c>
      <c r="AA47" s="42">
        <v>69107</v>
      </c>
      <c r="AB47" s="42">
        <v>916349849</v>
      </c>
      <c r="AC47" s="42">
        <v>2170739605</v>
      </c>
    </row>
    <row r="48" spans="1:29">
      <c r="A48" t="s">
        <v>298</v>
      </c>
      <c r="B48" s="44" t="s">
        <v>299</v>
      </c>
      <c r="C48" s="42">
        <v>1084036800</v>
      </c>
      <c r="D48" s="42">
        <v>4401</v>
      </c>
      <c r="E48" s="42">
        <v>358265928</v>
      </c>
      <c r="F48" s="42">
        <v>7497053</v>
      </c>
      <c r="G48" s="42">
        <v>319</v>
      </c>
      <c r="H48" s="42">
        <v>53</v>
      </c>
      <c r="I48" s="42">
        <v>38306904</v>
      </c>
      <c r="J48" s="42">
        <v>416746</v>
      </c>
      <c r="K48" s="42">
        <v>9531121</v>
      </c>
      <c r="L48" s="42">
        <v>60100000</v>
      </c>
      <c r="M48" s="42">
        <v>3093700</v>
      </c>
      <c r="N48" s="42">
        <v>2726488</v>
      </c>
      <c r="O48" s="42">
        <v>13078812</v>
      </c>
      <c r="P48" s="42">
        <v>15579521</v>
      </c>
      <c r="Q48" s="42">
        <v>508596273</v>
      </c>
      <c r="R48" s="42">
        <v>197154</v>
      </c>
      <c r="S48" s="42">
        <v>38673</v>
      </c>
      <c r="T48" s="42">
        <v>63184990</v>
      </c>
      <c r="U48" s="42">
        <v>67479462</v>
      </c>
      <c r="V48" s="42">
        <v>8947498</v>
      </c>
      <c r="W48" s="42">
        <v>6866452</v>
      </c>
      <c r="X48" s="42">
        <v>226395</v>
      </c>
      <c r="Y48" s="42">
        <v>367918</v>
      </c>
      <c r="Z48" s="42">
        <v>354356</v>
      </c>
      <c r="AA48" s="42">
        <v>11675</v>
      </c>
      <c r="AB48" s="42">
        <v>147674573</v>
      </c>
      <c r="AC48" s="42">
        <v>360921700</v>
      </c>
    </row>
    <row r="49" spans="1:29">
      <c r="A49" t="s">
        <v>435</v>
      </c>
      <c r="B49" s="44" t="s">
        <v>436</v>
      </c>
      <c r="C49" s="42">
        <v>2709723500</v>
      </c>
      <c r="D49" s="42">
        <v>10092</v>
      </c>
      <c r="E49" s="42">
        <v>893791367</v>
      </c>
      <c r="F49" s="42">
        <v>28217618</v>
      </c>
      <c r="G49" s="42">
        <v>1061</v>
      </c>
      <c r="H49" s="42">
        <v>191</v>
      </c>
      <c r="I49" s="42">
        <v>41548149</v>
      </c>
      <c r="J49" s="42">
        <v>343890</v>
      </c>
      <c r="K49" s="42">
        <v>14803737</v>
      </c>
      <c r="L49" s="42">
        <v>149689100</v>
      </c>
      <c r="M49" s="42">
        <v>2376900</v>
      </c>
      <c r="N49" s="42">
        <v>6819305</v>
      </c>
      <c r="O49" s="42">
        <v>19177612</v>
      </c>
      <c r="P49" s="42">
        <v>20048777</v>
      </c>
      <c r="Q49" s="42">
        <v>1176816455</v>
      </c>
      <c r="R49" s="42">
        <v>134226</v>
      </c>
      <c r="S49" s="42">
        <v>34308</v>
      </c>
      <c r="T49" s="42">
        <v>152030751</v>
      </c>
      <c r="U49" s="42">
        <v>155677368</v>
      </c>
      <c r="V49" s="42">
        <v>22317476</v>
      </c>
      <c r="W49" s="42">
        <v>13914206</v>
      </c>
      <c r="X49" s="42">
        <v>74615</v>
      </c>
      <c r="Y49" s="42">
        <v>1013935</v>
      </c>
      <c r="Z49" s="42">
        <v>769258</v>
      </c>
      <c r="AA49" s="42">
        <v>30677</v>
      </c>
      <c r="AB49" s="42">
        <v>345996820</v>
      </c>
      <c r="AC49" s="42">
        <v>830819635</v>
      </c>
    </row>
    <row r="50" spans="1:29">
      <c r="A50" t="s">
        <v>260</v>
      </c>
      <c r="B50" s="44" t="s">
        <v>261</v>
      </c>
      <c r="C50" s="42">
        <v>9139840500</v>
      </c>
      <c r="D50" s="42">
        <v>34914</v>
      </c>
      <c r="E50" s="42">
        <v>2916527001</v>
      </c>
      <c r="F50" s="42">
        <v>95368338</v>
      </c>
      <c r="G50" s="42">
        <v>2878</v>
      </c>
      <c r="H50" s="42">
        <v>616</v>
      </c>
      <c r="I50" s="42">
        <v>402096986</v>
      </c>
      <c r="J50" s="42">
        <v>4784524</v>
      </c>
      <c r="K50" s="42">
        <v>88692062</v>
      </c>
      <c r="L50" s="42">
        <v>506228500</v>
      </c>
      <c r="M50" s="42">
        <v>18206700</v>
      </c>
      <c r="N50" s="42">
        <v>22983230</v>
      </c>
      <c r="O50" s="42">
        <v>76435074</v>
      </c>
      <c r="P50" s="42">
        <v>102214676</v>
      </c>
      <c r="Q50" s="42">
        <v>4233537091</v>
      </c>
      <c r="R50" s="42">
        <v>3738288</v>
      </c>
      <c r="S50" s="42">
        <v>271439</v>
      </c>
      <c r="T50" s="42">
        <v>524305349</v>
      </c>
      <c r="U50" s="42">
        <v>543742317</v>
      </c>
      <c r="V50" s="42">
        <v>79812178</v>
      </c>
      <c r="W50" s="42">
        <v>65190169</v>
      </c>
      <c r="X50" s="42">
        <v>1034566</v>
      </c>
      <c r="Y50" s="42">
        <v>2963844</v>
      </c>
      <c r="Z50" s="42">
        <v>1835463</v>
      </c>
      <c r="AA50" s="42">
        <v>121477</v>
      </c>
      <c r="AB50" s="42">
        <v>1223015090</v>
      </c>
      <c r="AC50" s="42">
        <v>3010522001</v>
      </c>
    </row>
    <row r="51" spans="1:29">
      <c r="A51" t="s">
        <v>362</v>
      </c>
      <c r="B51" s="44" t="s">
        <v>363</v>
      </c>
      <c r="C51" s="42">
        <v>6458582400</v>
      </c>
      <c r="D51" s="42">
        <v>24878</v>
      </c>
      <c r="E51" s="42">
        <v>2135743401</v>
      </c>
      <c r="F51" s="42">
        <v>61152504</v>
      </c>
      <c r="G51" s="42">
        <v>2059</v>
      </c>
      <c r="H51" s="42">
        <v>396</v>
      </c>
      <c r="I51" s="42">
        <v>175465513</v>
      </c>
      <c r="J51" s="42">
        <v>1119259</v>
      </c>
      <c r="K51" s="42">
        <v>51359956</v>
      </c>
      <c r="L51" s="42">
        <v>367056100</v>
      </c>
      <c r="M51" s="42">
        <v>13421100</v>
      </c>
      <c r="N51" s="42">
        <v>16277435</v>
      </c>
      <c r="O51" s="42">
        <v>63770862</v>
      </c>
      <c r="P51" s="42">
        <v>74548394</v>
      </c>
      <c r="Q51" s="42">
        <v>2959914524</v>
      </c>
      <c r="R51" s="42">
        <v>1031653</v>
      </c>
      <c r="S51" s="42">
        <v>83692</v>
      </c>
      <c r="T51" s="42">
        <v>380395006</v>
      </c>
      <c r="U51" s="42">
        <v>404368346</v>
      </c>
      <c r="V51" s="42">
        <v>46342679</v>
      </c>
      <c r="W51" s="42">
        <v>39328027</v>
      </c>
      <c r="X51" s="42">
        <v>635648</v>
      </c>
      <c r="Y51" s="42">
        <v>2236897</v>
      </c>
      <c r="Z51" s="42">
        <v>1884138</v>
      </c>
      <c r="AA51" s="42">
        <v>118136</v>
      </c>
      <c r="AB51" s="42">
        <v>876424222</v>
      </c>
      <c r="AC51" s="42">
        <v>2083490302</v>
      </c>
    </row>
    <row r="52" spans="1:29">
      <c r="A52" t="s">
        <v>458</v>
      </c>
      <c r="B52" s="44" t="s">
        <v>459</v>
      </c>
      <c r="C52" s="42">
        <v>13010690900</v>
      </c>
      <c r="D52" s="42">
        <v>44907</v>
      </c>
      <c r="E52" s="42">
        <v>4384277589</v>
      </c>
      <c r="F52" s="42">
        <v>226438390</v>
      </c>
      <c r="G52" s="42">
        <v>5590</v>
      </c>
      <c r="H52" s="42">
        <v>1578</v>
      </c>
      <c r="I52" s="42">
        <v>399444225</v>
      </c>
      <c r="J52" s="42">
        <v>3725211</v>
      </c>
      <c r="K52" s="42">
        <v>112422020</v>
      </c>
      <c r="L52" s="42">
        <v>708681700</v>
      </c>
      <c r="M52" s="42">
        <v>12093300</v>
      </c>
      <c r="N52" s="42">
        <v>32803225</v>
      </c>
      <c r="O52" s="42">
        <v>95888195</v>
      </c>
      <c r="P52" s="42">
        <v>101469448</v>
      </c>
      <c r="Q52" s="42">
        <v>6077243303</v>
      </c>
      <c r="R52" s="42">
        <v>3411138</v>
      </c>
      <c r="S52" s="42">
        <v>90884</v>
      </c>
      <c r="T52" s="42">
        <v>720649714</v>
      </c>
      <c r="U52" s="42">
        <v>765403527</v>
      </c>
      <c r="V52" s="42">
        <v>101315430</v>
      </c>
      <c r="W52" s="42">
        <v>93332387</v>
      </c>
      <c r="X52" s="42">
        <v>453447</v>
      </c>
      <c r="Y52" s="42">
        <v>3802066</v>
      </c>
      <c r="Z52" s="42">
        <v>2646399</v>
      </c>
      <c r="AA52" s="42">
        <v>253139</v>
      </c>
      <c r="AB52" s="42">
        <v>1691358131</v>
      </c>
      <c r="AC52" s="42">
        <v>4385885172</v>
      </c>
    </row>
    <row r="53" spans="1:29">
      <c r="A53" t="s">
        <v>388</v>
      </c>
      <c r="B53" s="44" t="s">
        <v>389</v>
      </c>
      <c r="C53" s="42">
        <v>1841396000</v>
      </c>
      <c r="D53" s="42">
        <v>8088</v>
      </c>
      <c r="E53" s="42">
        <v>611292759</v>
      </c>
      <c r="F53" s="42">
        <v>9562053</v>
      </c>
      <c r="G53" s="42">
        <v>434</v>
      </c>
      <c r="H53" s="42">
        <v>63</v>
      </c>
      <c r="I53" s="42">
        <v>23558730</v>
      </c>
      <c r="J53" s="42">
        <v>243614</v>
      </c>
      <c r="K53" s="42">
        <v>8686485</v>
      </c>
      <c r="L53" s="42">
        <v>100339300</v>
      </c>
      <c r="M53" s="42">
        <v>1890900</v>
      </c>
      <c r="N53" s="42">
        <v>4632815</v>
      </c>
      <c r="O53" s="42">
        <v>17589050</v>
      </c>
      <c r="P53" s="42">
        <v>15393885</v>
      </c>
      <c r="Q53" s="42">
        <v>793189591</v>
      </c>
      <c r="R53" s="42">
        <v>18303</v>
      </c>
      <c r="S53" s="42">
        <v>22017</v>
      </c>
      <c r="T53" s="42">
        <v>102198712</v>
      </c>
      <c r="U53" s="42">
        <v>111600229</v>
      </c>
      <c r="V53" s="42">
        <v>14807826</v>
      </c>
      <c r="W53" s="42">
        <v>8784431</v>
      </c>
      <c r="X53" s="42">
        <v>50230</v>
      </c>
      <c r="Y53" s="42">
        <v>755608</v>
      </c>
      <c r="Z53" s="42">
        <v>712298</v>
      </c>
      <c r="AA53" s="42">
        <v>15808</v>
      </c>
      <c r="AB53" s="42">
        <v>238965462</v>
      </c>
      <c r="AC53" s="42">
        <v>554224129</v>
      </c>
    </row>
    <row r="54" spans="1:29">
      <c r="A54" t="s">
        <v>94</v>
      </c>
      <c r="B54" s="44" t="s">
        <v>95</v>
      </c>
      <c r="C54" s="42">
        <v>4518021600</v>
      </c>
      <c r="D54" s="42">
        <v>16762</v>
      </c>
      <c r="E54" s="42">
        <v>1484085510</v>
      </c>
      <c r="F54" s="42">
        <v>63597557</v>
      </c>
      <c r="G54" s="42">
        <v>1684</v>
      </c>
      <c r="H54" s="42">
        <v>438</v>
      </c>
      <c r="I54" s="42">
        <v>95639083</v>
      </c>
      <c r="J54" s="42">
        <v>522556</v>
      </c>
      <c r="K54" s="42">
        <v>35940479</v>
      </c>
      <c r="L54" s="42">
        <v>246754300</v>
      </c>
      <c r="M54" s="42">
        <v>5169800</v>
      </c>
      <c r="N54" s="42">
        <v>11339592</v>
      </c>
      <c r="O54" s="42">
        <v>32973909</v>
      </c>
      <c r="P54" s="42">
        <v>38032760</v>
      </c>
      <c r="Q54" s="42">
        <v>2014055546</v>
      </c>
      <c r="R54" s="42">
        <v>981169</v>
      </c>
      <c r="S54" s="42">
        <v>45865</v>
      </c>
      <c r="T54" s="42">
        <v>251877708</v>
      </c>
      <c r="U54" s="42">
        <v>260453971</v>
      </c>
      <c r="V54" s="42">
        <v>35497448</v>
      </c>
      <c r="W54" s="42">
        <v>26021029</v>
      </c>
      <c r="X54" s="42">
        <v>435978</v>
      </c>
      <c r="Y54" s="42">
        <v>1574305</v>
      </c>
      <c r="Z54" s="42">
        <v>1008202</v>
      </c>
      <c r="AA54" s="42">
        <v>85365</v>
      </c>
      <c r="AB54" s="42">
        <v>577981040</v>
      </c>
      <c r="AC54" s="42">
        <v>1436074506</v>
      </c>
    </row>
    <row r="55" spans="1:29">
      <c r="A55" t="s">
        <v>74</v>
      </c>
      <c r="B55" s="44" t="s">
        <v>75</v>
      </c>
      <c r="C55" s="42">
        <v>2974871000</v>
      </c>
      <c r="D55" s="42">
        <v>12380</v>
      </c>
      <c r="E55" s="42">
        <v>984347777</v>
      </c>
      <c r="F55" s="42">
        <v>30193036</v>
      </c>
      <c r="G55" s="42">
        <v>942</v>
      </c>
      <c r="H55" s="42">
        <v>197</v>
      </c>
      <c r="I55" s="42">
        <v>70210105</v>
      </c>
      <c r="J55" s="42">
        <v>842692</v>
      </c>
      <c r="K55" s="42">
        <v>30148461</v>
      </c>
      <c r="L55" s="42">
        <v>153758400</v>
      </c>
      <c r="M55" s="42">
        <v>5508400</v>
      </c>
      <c r="N55" s="42">
        <v>7483708</v>
      </c>
      <c r="O55" s="42">
        <v>22495531</v>
      </c>
      <c r="P55" s="42">
        <v>34512305</v>
      </c>
      <c r="Q55" s="42">
        <v>1339500415</v>
      </c>
      <c r="R55" s="42">
        <v>1313620</v>
      </c>
      <c r="S55" s="42">
        <v>27319</v>
      </c>
      <c r="T55" s="42">
        <v>159206243</v>
      </c>
      <c r="U55" s="42">
        <v>168545806</v>
      </c>
      <c r="V55" s="42">
        <v>26148765</v>
      </c>
      <c r="W55" s="42">
        <v>17425438</v>
      </c>
      <c r="X55" s="42">
        <v>364226</v>
      </c>
      <c r="Y55" s="42">
        <v>929889</v>
      </c>
      <c r="Z55" s="42">
        <v>952163</v>
      </c>
      <c r="AA55" s="42">
        <v>42443</v>
      </c>
      <c r="AB55" s="42">
        <v>374955912</v>
      </c>
      <c r="AC55" s="42">
        <v>964544503</v>
      </c>
    </row>
    <row r="56" spans="1:29">
      <c r="A56" t="s">
        <v>376</v>
      </c>
      <c r="B56" s="44" t="s">
        <v>377</v>
      </c>
      <c r="C56" s="42">
        <v>2215591000</v>
      </c>
      <c r="D56" s="42">
        <v>8516</v>
      </c>
      <c r="E56" s="42">
        <v>743185608</v>
      </c>
      <c r="F56" s="42">
        <v>17531375</v>
      </c>
      <c r="G56" s="42">
        <v>678</v>
      </c>
      <c r="H56" s="42">
        <v>117</v>
      </c>
      <c r="I56" s="42">
        <v>31250529</v>
      </c>
      <c r="J56" s="42">
        <v>381390</v>
      </c>
      <c r="K56" s="42">
        <v>20368259</v>
      </c>
      <c r="L56" s="42">
        <v>125608900</v>
      </c>
      <c r="M56" s="42">
        <v>2285400</v>
      </c>
      <c r="N56" s="42">
        <v>5589514</v>
      </c>
      <c r="O56" s="42">
        <v>18360757</v>
      </c>
      <c r="P56" s="42">
        <v>18154097</v>
      </c>
      <c r="Q56" s="42">
        <v>982715829</v>
      </c>
      <c r="R56" s="42">
        <v>348506</v>
      </c>
      <c r="S56" s="42">
        <v>10057</v>
      </c>
      <c r="T56" s="42">
        <v>127872210</v>
      </c>
      <c r="U56" s="42">
        <v>135868792</v>
      </c>
      <c r="V56" s="42">
        <v>21819362</v>
      </c>
      <c r="W56" s="42">
        <v>15029879</v>
      </c>
      <c r="X56" s="42">
        <v>79951</v>
      </c>
      <c r="Y56" s="42">
        <v>825892</v>
      </c>
      <c r="Z56" s="42">
        <v>625168</v>
      </c>
      <c r="AA56" s="42">
        <v>13159</v>
      </c>
      <c r="AB56" s="42">
        <v>302492976</v>
      </c>
      <c r="AC56" s="42">
        <v>680222853</v>
      </c>
    </row>
    <row r="57" spans="1:29">
      <c r="A57" t="s">
        <v>286</v>
      </c>
      <c r="B57" s="44" t="s">
        <v>287</v>
      </c>
      <c r="C57" s="42">
        <v>1229214200</v>
      </c>
      <c r="D57" s="42">
        <v>5041</v>
      </c>
      <c r="E57" s="42">
        <v>414555330</v>
      </c>
      <c r="F57" s="42">
        <v>7378868</v>
      </c>
      <c r="G57" s="42">
        <v>334</v>
      </c>
      <c r="H57" s="42">
        <v>49</v>
      </c>
      <c r="I57" s="42">
        <v>33225151</v>
      </c>
      <c r="J57" s="42">
        <v>291608</v>
      </c>
      <c r="K57" s="42">
        <v>10437641</v>
      </c>
      <c r="L57" s="42">
        <v>68399100</v>
      </c>
      <c r="M57" s="42">
        <v>3733600</v>
      </c>
      <c r="N57" s="42">
        <v>3095589</v>
      </c>
      <c r="O57" s="42">
        <v>11235280</v>
      </c>
      <c r="P57" s="42">
        <v>18446787</v>
      </c>
      <c r="Q57" s="42">
        <v>570798954</v>
      </c>
      <c r="R57" s="42">
        <v>129893</v>
      </c>
      <c r="S57" s="42">
        <v>32008</v>
      </c>
      <c r="T57" s="42">
        <v>72119338</v>
      </c>
      <c r="U57" s="42">
        <v>78663577</v>
      </c>
      <c r="V57" s="42">
        <v>10770040</v>
      </c>
      <c r="W57" s="42">
        <v>8457421</v>
      </c>
      <c r="X57" s="42">
        <v>110741</v>
      </c>
      <c r="Y57" s="42">
        <v>411405</v>
      </c>
      <c r="Z57" s="42">
        <v>392046</v>
      </c>
      <c r="AA57" s="42">
        <v>12568</v>
      </c>
      <c r="AB57" s="42">
        <v>171099037</v>
      </c>
      <c r="AC57" s="42">
        <v>399699917</v>
      </c>
    </row>
    <row r="58" spans="1:29">
      <c r="A58" t="s">
        <v>444</v>
      </c>
      <c r="B58" s="44" t="s">
        <v>445</v>
      </c>
      <c r="C58" s="42">
        <v>2064695100</v>
      </c>
      <c r="D58" s="42">
        <v>7845</v>
      </c>
      <c r="E58" s="42">
        <v>705343101</v>
      </c>
      <c r="F58" s="42">
        <v>20002878</v>
      </c>
      <c r="G58" s="42">
        <v>691</v>
      </c>
      <c r="H58" s="42">
        <v>135</v>
      </c>
      <c r="I58" s="42">
        <v>48164890</v>
      </c>
      <c r="J58" s="42">
        <v>584422</v>
      </c>
      <c r="K58" s="42">
        <v>23436392</v>
      </c>
      <c r="L58" s="42">
        <v>115142900</v>
      </c>
      <c r="M58" s="42">
        <v>3037800</v>
      </c>
      <c r="N58" s="42">
        <v>5209751</v>
      </c>
      <c r="O58" s="42">
        <v>19388587</v>
      </c>
      <c r="P58" s="42">
        <v>19686054</v>
      </c>
      <c r="Q58" s="42">
        <v>959996775</v>
      </c>
      <c r="R58" s="42">
        <v>637858</v>
      </c>
      <c r="S58" s="42">
        <v>3278</v>
      </c>
      <c r="T58" s="42">
        <v>118159761</v>
      </c>
      <c r="U58" s="42">
        <v>128996611</v>
      </c>
      <c r="V58" s="42">
        <v>17365776</v>
      </c>
      <c r="W58" s="42">
        <v>17009273</v>
      </c>
      <c r="X58" s="42">
        <v>128574</v>
      </c>
      <c r="Y58" s="42">
        <v>690764</v>
      </c>
      <c r="Z58" s="42">
        <v>445637</v>
      </c>
      <c r="AA58" s="42">
        <v>26468</v>
      </c>
      <c r="AB58" s="42">
        <v>283464000</v>
      </c>
      <c r="AC58" s="42">
        <v>676532775</v>
      </c>
    </row>
    <row r="59" spans="1:29">
      <c r="A59" t="s">
        <v>118</v>
      </c>
      <c r="B59" s="44" t="s">
        <v>119</v>
      </c>
      <c r="C59" s="42">
        <v>6144026100</v>
      </c>
      <c r="D59" s="42">
        <v>22674</v>
      </c>
      <c r="E59" s="42">
        <v>2073350089</v>
      </c>
      <c r="F59" s="42">
        <v>61745365</v>
      </c>
      <c r="G59" s="42">
        <v>1941</v>
      </c>
      <c r="H59" s="42">
        <v>411</v>
      </c>
      <c r="I59" s="42">
        <v>227515396</v>
      </c>
      <c r="J59" s="42">
        <v>1172504</v>
      </c>
      <c r="K59" s="42">
        <v>49401740</v>
      </c>
      <c r="L59" s="42">
        <v>358324600</v>
      </c>
      <c r="M59" s="42">
        <v>7263200</v>
      </c>
      <c r="N59" s="42">
        <v>15445738</v>
      </c>
      <c r="O59" s="42">
        <v>47175190</v>
      </c>
      <c r="P59" s="42">
        <v>53308681</v>
      </c>
      <c r="Q59" s="42">
        <v>2894702503</v>
      </c>
      <c r="R59" s="42">
        <v>832521</v>
      </c>
      <c r="S59" s="42">
        <v>17111</v>
      </c>
      <c r="T59" s="42">
        <v>365486161</v>
      </c>
      <c r="U59" s="42">
        <v>398231925</v>
      </c>
      <c r="V59" s="42">
        <v>47211963</v>
      </c>
      <c r="W59" s="42">
        <v>40845139</v>
      </c>
      <c r="X59" s="42">
        <v>556272</v>
      </c>
      <c r="Y59" s="42">
        <v>1735048</v>
      </c>
      <c r="Z59" s="42">
        <v>1592223</v>
      </c>
      <c r="AA59" s="42">
        <v>93920</v>
      </c>
      <c r="AB59" s="42">
        <v>856602283</v>
      </c>
      <c r="AC59" s="42">
        <v>2038100220</v>
      </c>
    </row>
    <row r="60" spans="1:29">
      <c r="A60" t="s">
        <v>68</v>
      </c>
      <c r="B60" s="44" t="s">
        <v>69</v>
      </c>
      <c r="C60" s="42">
        <v>2357488300</v>
      </c>
      <c r="D60" s="42">
        <v>8433</v>
      </c>
      <c r="E60" s="42">
        <v>776599889</v>
      </c>
      <c r="F60" s="42">
        <v>33704013</v>
      </c>
      <c r="G60" s="42">
        <v>1037</v>
      </c>
      <c r="H60" s="42">
        <v>257</v>
      </c>
      <c r="I60" s="42">
        <v>62514479</v>
      </c>
      <c r="J60" s="42">
        <v>1075145</v>
      </c>
      <c r="K60" s="42">
        <v>24272476</v>
      </c>
      <c r="L60" s="42">
        <v>126769400</v>
      </c>
      <c r="M60" s="42">
        <v>5431200</v>
      </c>
      <c r="N60" s="42">
        <v>5934620</v>
      </c>
      <c r="O60" s="42">
        <v>19850781</v>
      </c>
      <c r="P60" s="42">
        <v>29015430</v>
      </c>
      <c r="Q60" s="42">
        <v>1085167433</v>
      </c>
      <c r="R60" s="42">
        <v>1080219</v>
      </c>
      <c r="S60" s="42">
        <v>33964</v>
      </c>
      <c r="T60" s="42">
        <v>132182131</v>
      </c>
      <c r="U60" s="42">
        <v>135365116</v>
      </c>
      <c r="V60" s="42">
        <v>25145331</v>
      </c>
      <c r="W60" s="42">
        <v>15310728</v>
      </c>
      <c r="X60" s="42">
        <v>384064</v>
      </c>
      <c r="Y60" s="42">
        <v>573962</v>
      </c>
      <c r="Z60" s="42">
        <v>544739</v>
      </c>
      <c r="AA60" s="42">
        <v>41736</v>
      </c>
      <c r="AB60" s="42">
        <v>310661990</v>
      </c>
      <c r="AC60" s="42">
        <v>774505443</v>
      </c>
    </row>
    <row r="61" spans="1:29">
      <c r="A61" t="s">
        <v>112</v>
      </c>
      <c r="B61" s="44" t="s">
        <v>113</v>
      </c>
      <c r="C61" s="42">
        <v>2066052100</v>
      </c>
      <c r="D61" s="42">
        <v>7482</v>
      </c>
      <c r="E61" s="42">
        <v>702264374</v>
      </c>
      <c r="F61" s="42">
        <v>24876960</v>
      </c>
      <c r="G61" s="42">
        <v>706</v>
      </c>
      <c r="H61" s="42">
        <v>162</v>
      </c>
      <c r="I61" s="42">
        <v>75140541</v>
      </c>
      <c r="J61" s="42">
        <v>419496</v>
      </c>
      <c r="K61" s="42">
        <v>16220546</v>
      </c>
      <c r="L61" s="42">
        <v>118822900</v>
      </c>
      <c r="M61" s="42">
        <v>1738900</v>
      </c>
      <c r="N61" s="42">
        <v>5187679</v>
      </c>
      <c r="O61" s="42">
        <v>14771792</v>
      </c>
      <c r="P61" s="42">
        <v>16153449</v>
      </c>
      <c r="Q61" s="42">
        <v>975596637</v>
      </c>
      <c r="R61" s="42">
        <v>249857</v>
      </c>
      <c r="S61" s="42">
        <v>20583</v>
      </c>
      <c r="T61" s="42">
        <v>120530124</v>
      </c>
      <c r="U61" s="42">
        <v>133881991</v>
      </c>
      <c r="V61" s="42">
        <v>15973313</v>
      </c>
      <c r="W61" s="42">
        <v>14023103</v>
      </c>
      <c r="X61" s="42">
        <v>97596</v>
      </c>
      <c r="Y61" s="42">
        <v>503324</v>
      </c>
      <c r="Z61" s="42">
        <v>449841</v>
      </c>
      <c r="AA61" s="42">
        <v>43692</v>
      </c>
      <c r="AB61" s="42">
        <v>285773424</v>
      </c>
      <c r="AC61" s="42">
        <v>689823213</v>
      </c>
    </row>
    <row r="62" spans="1:29">
      <c r="A62" t="s">
        <v>176</v>
      </c>
      <c r="B62" s="44" t="s">
        <v>177</v>
      </c>
      <c r="C62" s="42">
        <v>11609737700</v>
      </c>
      <c r="D62" s="42">
        <v>47021</v>
      </c>
      <c r="E62" s="42">
        <v>3900447613</v>
      </c>
      <c r="F62" s="42">
        <v>114811294</v>
      </c>
      <c r="G62" s="42">
        <v>3556</v>
      </c>
      <c r="H62" s="42">
        <v>801</v>
      </c>
      <c r="I62" s="42">
        <v>435926201</v>
      </c>
      <c r="J62" s="42">
        <v>7381991</v>
      </c>
      <c r="K62" s="42">
        <v>124416986</v>
      </c>
      <c r="L62" s="42">
        <v>627309300</v>
      </c>
      <c r="M62" s="42">
        <v>28244500</v>
      </c>
      <c r="N62" s="42">
        <v>29208305</v>
      </c>
      <c r="O62" s="42">
        <v>116673902</v>
      </c>
      <c r="P62" s="42">
        <v>149572215</v>
      </c>
      <c r="Q62" s="42">
        <v>5533992307</v>
      </c>
      <c r="R62" s="42">
        <v>6496547</v>
      </c>
      <c r="S62" s="42">
        <v>3077020</v>
      </c>
      <c r="T62" s="42">
        <v>655348494</v>
      </c>
      <c r="U62" s="42">
        <v>727645185</v>
      </c>
      <c r="V62" s="42">
        <v>108844261</v>
      </c>
      <c r="W62" s="42">
        <v>72327898</v>
      </c>
      <c r="X62" s="42">
        <v>2003348</v>
      </c>
      <c r="Y62" s="42">
        <v>3438042</v>
      </c>
      <c r="Z62" s="42">
        <v>3223670</v>
      </c>
      <c r="AA62" s="42">
        <v>162288</v>
      </c>
      <c r="AB62" s="42">
        <v>1582566753</v>
      </c>
      <c r="AC62" s="42">
        <v>3951425554</v>
      </c>
    </row>
    <row r="63" spans="1:29">
      <c r="A63" t="s">
        <v>378</v>
      </c>
      <c r="B63" s="44" t="s">
        <v>379</v>
      </c>
      <c r="C63" s="42">
        <v>1785827100</v>
      </c>
      <c r="D63" s="42">
        <v>6987</v>
      </c>
      <c r="E63" s="42">
        <v>601448320</v>
      </c>
      <c r="F63" s="42">
        <v>15067302</v>
      </c>
      <c r="G63" s="42">
        <v>700</v>
      </c>
      <c r="H63" s="42">
        <v>88</v>
      </c>
      <c r="I63" s="42">
        <v>26391698</v>
      </c>
      <c r="J63" s="42">
        <v>277302</v>
      </c>
      <c r="K63" s="42">
        <v>12826829</v>
      </c>
      <c r="L63" s="42">
        <v>97507600</v>
      </c>
      <c r="M63" s="42">
        <v>2316900</v>
      </c>
      <c r="N63" s="42">
        <v>4477462</v>
      </c>
      <c r="O63" s="42">
        <v>16729834</v>
      </c>
      <c r="P63" s="42">
        <v>16558594</v>
      </c>
      <c r="Q63" s="42">
        <v>793601841</v>
      </c>
      <c r="R63" s="42">
        <v>144240</v>
      </c>
      <c r="S63" s="42">
        <v>23493</v>
      </c>
      <c r="T63" s="42">
        <v>99802561</v>
      </c>
      <c r="U63" s="42">
        <v>105629190</v>
      </c>
      <c r="V63" s="42">
        <v>14894295</v>
      </c>
      <c r="W63" s="42">
        <v>9282676</v>
      </c>
      <c r="X63" s="42">
        <v>105873</v>
      </c>
      <c r="Y63" s="42">
        <v>737749</v>
      </c>
      <c r="Z63" s="42">
        <v>616468</v>
      </c>
      <c r="AA63" s="42">
        <v>14174</v>
      </c>
      <c r="AB63" s="42">
        <v>231250719</v>
      </c>
      <c r="AC63" s="42">
        <v>562351122</v>
      </c>
    </row>
    <row r="64" spans="1:29">
      <c r="A64" t="s">
        <v>296</v>
      </c>
      <c r="B64" s="44" t="s">
        <v>297</v>
      </c>
      <c r="C64" s="42">
        <v>1184757700</v>
      </c>
      <c r="D64" s="42">
        <v>4521</v>
      </c>
      <c r="E64" s="42">
        <v>391504236</v>
      </c>
      <c r="F64" s="42">
        <v>13256410</v>
      </c>
      <c r="G64" s="42">
        <v>394</v>
      </c>
      <c r="H64" s="42">
        <v>77</v>
      </c>
      <c r="I64" s="42">
        <v>48924409</v>
      </c>
      <c r="J64" s="42">
        <v>494242</v>
      </c>
      <c r="K64" s="42">
        <v>10783087</v>
      </c>
      <c r="L64" s="42">
        <v>64611000</v>
      </c>
      <c r="M64" s="42">
        <v>3623100</v>
      </c>
      <c r="N64" s="42">
        <v>2975175</v>
      </c>
      <c r="O64" s="42">
        <v>10661446</v>
      </c>
      <c r="P64" s="42">
        <v>18374715</v>
      </c>
      <c r="Q64" s="42">
        <v>565207820</v>
      </c>
      <c r="R64" s="42">
        <v>259737</v>
      </c>
      <c r="S64" s="42">
        <v>12666</v>
      </c>
      <c r="T64" s="42">
        <v>68225412</v>
      </c>
      <c r="U64" s="42">
        <v>72721128</v>
      </c>
      <c r="V64" s="42">
        <v>9004636</v>
      </c>
      <c r="W64" s="42">
        <v>7946092</v>
      </c>
      <c r="X64" s="42">
        <v>94378</v>
      </c>
      <c r="Y64" s="42">
        <v>388579</v>
      </c>
      <c r="Z64" s="42">
        <v>333780</v>
      </c>
      <c r="AA64" s="42">
        <v>11469</v>
      </c>
      <c r="AB64" s="42">
        <v>158997877</v>
      </c>
      <c r="AC64" s="42">
        <v>406209943</v>
      </c>
    </row>
    <row r="65" spans="1:29">
      <c r="A65" t="s">
        <v>302</v>
      </c>
      <c r="B65" s="44" t="s">
        <v>303</v>
      </c>
      <c r="C65" s="42">
        <v>969270000</v>
      </c>
      <c r="D65" s="42">
        <v>4186</v>
      </c>
      <c r="E65" s="42">
        <v>329073050</v>
      </c>
      <c r="F65" s="42">
        <v>6703614</v>
      </c>
      <c r="G65" s="42">
        <v>247</v>
      </c>
      <c r="H65" s="42">
        <v>48</v>
      </c>
      <c r="I65" s="42">
        <v>22324912</v>
      </c>
      <c r="J65" s="42">
        <v>591602</v>
      </c>
      <c r="K65" s="42">
        <v>6602415</v>
      </c>
      <c r="L65" s="42">
        <v>50827400</v>
      </c>
      <c r="M65" s="42">
        <v>1892300</v>
      </c>
      <c r="N65" s="42">
        <v>2416335</v>
      </c>
      <c r="O65" s="42">
        <v>9344825</v>
      </c>
      <c r="P65" s="42">
        <v>11178378</v>
      </c>
      <c r="Q65" s="42">
        <v>440954831</v>
      </c>
      <c r="R65" s="42">
        <v>65867</v>
      </c>
      <c r="S65" s="42">
        <v>6978</v>
      </c>
      <c r="T65" s="42">
        <v>52706228</v>
      </c>
      <c r="U65" s="42">
        <v>58377553</v>
      </c>
      <c r="V65" s="42">
        <v>6572560</v>
      </c>
      <c r="W65" s="42">
        <v>5195829</v>
      </c>
      <c r="X65" s="42">
        <v>105610</v>
      </c>
      <c r="Y65" s="42">
        <v>335546</v>
      </c>
      <c r="Z65" s="42">
        <v>418696</v>
      </c>
      <c r="AA65" s="42">
        <v>11649</v>
      </c>
      <c r="AB65" s="42">
        <v>123796516</v>
      </c>
      <c r="AC65" s="42">
        <v>317158315</v>
      </c>
    </row>
    <row r="66" spans="1:29">
      <c r="A66" t="s">
        <v>564</v>
      </c>
      <c r="B66" s="44" t="s">
        <v>565</v>
      </c>
      <c r="C66" s="42">
        <v>4490295100</v>
      </c>
      <c r="D66" s="42">
        <v>14661</v>
      </c>
      <c r="E66" s="42">
        <v>1521709028</v>
      </c>
      <c r="F66" s="42">
        <v>61991606</v>
      </c>
      <c r="G66" s="42">
        <v>2702</v>
      </c>
      <c r="H66" s="42">
        <v>369</v>
      </c>
      <c r="I66" s="42">
        <v>102248117</v>
      </c>
      <c r="J66" s="42">
        <v>722048</v>
      </c>
      <c r="K66" s="42">
        <v>27941065</v>
      </c>
      <c r="L66" s="42">
        <v>248858800</v>
      </c>
      <c r="M66" s="42">
        <v>3353200</v>
      </c>
      <c r="N66" s="42">
        <v>11221903</v>
      </c>
      <c r="O66" s="42">
        <v>26367328</v>
      </c>
      <c r="P66" s="42">
        <v>28670524</v>
      </c>
      <c r="Q66" s="42">
        <v>2033083619</v>
      </c>
      <c r="R66" s="42">
        <v>750619</v>
      </c>
      <c r="S66" s="42">
        <v>5400</v>
      </c>
      <c r="T66" s="42">
        <v>252184719</v>
      </c>
      <c r="U66" s="42">
        <v>260536613</v>
      </c>
      <c r="V66" s="42">
        <v>33567598</v>
      </c>
      <c r="W66" s="42">
        <v>12129145</v>
      </c>
      <c r="X66" s="42">
        <v>9939</v>
      </c>
      <c r="Y66" s="42">
        <v>2016721</v>
      </c>
      <c r="Z66" s="42">
        <v>1017634</v>
      </c>
      <c r="AA66" s="42">
        <v>23198</v>
      </c>
      <c r="AB66" s="42">
        <v>562241586</v>
      </c>
      <c r="AC66" s="42">
        <v>1470842033</v>
      </c>
    </row>
    <row r="67" spans="1:29">
      <c r="A67" t="s">
        <v>480</v>
      </c>
      <c r="B67" s="44" t="s">
        <v>481</v>
      </c>
      <c r="C67" s="42">
        <v>22167062800</v>
      </c>
      <c r="D67" s="42">
        <v>76914</v>
      </c>
      <c r="E67" s="42">
        <v>7484809119</v>
      </c>
      <c r="F67" s="42">
        <v>370866870</v>
      </c>
      <c r="G67" s="42">
        <v>10180</v>
      </c>
      <c r="H67" s="42">
        <v>2509</v>
      </c>
      <c r="I67" s="42">
        <v>595602375</v>
      </c>
      <c r="J67" s="42">
        <v>3894413</v>
      </c>
      <c r="K67" s="42">
        <v>143680755</v>
      </c>
      <c r="L67" s="42">
        <v>1244632900</v>
      </c>
      <c r="M67" s="42">
        <v>16162200</v>
      </c>
      <c r="N67" s="42">
        <v>55848953</v>
      </c>
      <c r="O67" s="42">
        <v>134393553</v>
      </c>
      <c r="P67" s="42">
        <v>151041518</v>
      </c>
      <c r="Q67" s="42">
        <v>10200932656</v>
      </c>
      <c r="R67" s="42">
        <v>3792579</v>
      </c>
      <c r="S67" s="42">
        <v>592539</v>
      </c>
      <c r="T67" s="42">
        <v>1260541363</v>
      </c>
      <c r="U67" s="42">
        <v>1306977444</v>
      </c>
      <c r="V67" s="42">
        <v>189961047</v>
      </c>
      <c r="W67" s="42">
        <v>128368493</v>
      </c>
      <c r="X67" s="42">
        <v>313868</v>
      </c>
      <c r="Y67" s="42">
        <v>7042660</v>
      </c>
      <c r="Z67" s="42">
        <v>4600676</v>
      </c>
      <c r="AA67" s="42">
        <v>283870</v>
      </c>
      <c r="AB67" s="42">
        <v>2902474539</v>
      </c>
      <c r="AC67" s="42">
        <v>7298458117</v>
      </c>
    </row>
    <row r="68" spans="1:29">
      <c r="A68" t="s">
        <v>326</v>
      </c>
      <c r="B68" s="44" t="s">
        <v>327</v>
      </c>
      <c r="C68" s="42">
        <v>137741996900</v>
      </c>
      <c r="D68" s="42">
        <v>430601</v>
      </c>
      <c r="E68" s="42">
        <v>44891157316</v>
      </c>
      <c r="F68" s="42">
        <v>3692515576</v>
      </c>
      <c r="G68" s="42">
        <v>74578</v>
      </c>
      <c r="H68" s="42">
        <v>24071</v>
      </c>
      <c r="I68" s="42">
        <v>5494073880</v>
      </c>
      <c r="J68" s="42">
        <v>37178190</v>
      </c>
      <c r="K68" s="42">
        <v>553163429</v>
      </c>
      <c r="L68" s="42">
        <v>7675397300</v>
      </c>
      <c r="M68" s="42">
        <v>125657400</v>
      </c>
      <c r="N68" s="42">
        <v>343716020</v>
      </c>
      <c r="O68" s="42">
        <v>576151035</v>
      </c>
      <c r="P68" s="42">
        <v>1028293795</v>
      </c>
      <c r="Q68" s="42">
        <v>64417303941</v>
      </c>
      <c r="R68" s="42">
        <v>10292414</v>
      </c>
      <c r="S68" s="42">
        <v>8880076</v>
      </c>
      <c r="T68" s="42">
        <v>7799381817</v>
      </c>
      <c r="U68" s="42">
        <v>7682224864</v>
      </c>
      <c r="V68" s="42">
        <v>1060213071</v>
      </c>
      <c r="W68" s="42">
        <v>774212182</v>
      </c>
      <c r="X68" s="42">
        <v>2334769</v>
      </c>
      <c r="Y68" s="42">
        <v>35048283</v>
      </c>
      <c r="Z68" s="42">
        <v>25718585</v>
      </c>
      <c r="AA68" s="42">
        <v>2318152</v>
      </c>
      <c r="AB68" s="42">
        <v>17400624213</v>
      </c>
      <c r="AC68" s="42">
        <v>47016679728</v>
      </c>
    </row>
    <row r="69" spans="1:29">
      <c r="A69" t="s">
        <v>320</v>
      </c>
      <c r="B69" s="44" t="s">
        <v>321</v>
      </c>
      <c r="C69" s="42">
        <v>2724595100</v>
      </c>
      <c r="D69" s="42">
        <v>10395</v>
      </c>
      <c r="E69" s="42">
        <v>915097146</v>
      </c>
      <c r="F69" s="42">
        <v>24255510</v>
      </c>
      <c r="G69" s="42">
        <v>789</v>
      </c>
      <c r="H69" s="42">
        <v>144</v>
      </c>
      <c r="I69" s="42">
        <v>131744110</v>
      </c>
      <c r="J69" s="42">
        <v>952177</v>
      </c>
      <c r="K69" s="42">
        <v>25622267</v>
      </c>
      <c r="L69" s="42">
        <v>149740500</v>
      </c>
      <c r="M69" s="42">
        <v>6307300</v>
      </c>
      <c r="N69" s="42">
        <v>6852748</v>
      </c>
      <c r="O69" s="42">
        <v>24192068</v>
      </c>
      <c r="P69" s="42">
        <v>34420562</v>
      </c>
      <c r="Q69" s="42">
        <v>1319184388</v>
      </c>
      <c r="R69" s="42">
        <v>701610</v>
      </c>
      <c r="S69" s="42">
        <v>19924</v>
      </c>
      <c r="T69" s="42">
        <v>156023854</v>
      </c>
      <c r="U69" s="42">
        <v>170431943</v>
      </c>
      <c r="V69" s="42">
        <v>22830080</v>
      </c>
      <c r="W69" s="42">
        <v>17330827</v>
      </c>
      <c r="X69" s="42">
        <v>222339</v>
      </c>
      <c r="Y69" s="42">
        <v>1030957</v>
      </c>
      <c r="Z69" s="42">
        <v>775589</v>
      </c>
      <c r="AA69" s="42">
        <v>47799</v>
      </c>
      <c r="AB69" s="42">
        <v>369414922</v>
      </c>
      <c r="AC69" s="42">
        <v>949769466</v>
      </c>
    </row>
    <row r="70" spans="1:29">
      <c r="A70" t="s">
        <v>116</v>
      </c>
      <c r="B70" s="44" t="s">
        <v>117</v>
      </c>
      <c r="C70" s="42">
        <v>2609658300</v>
      </c>
      <c r="D70" s="42">
        <v>8679</v>
      </c>
      <c r="E70" s="42">
        <v>885367710</v>
      </c>
      <c r="F70" s="42">
        <v>39667919</v>
      </c>
      <c r="G70" s="42">
        <v>1056</v>
      </c>
      <c r="H70" s="42">
        <v>256</v>
      </c>
      <c r="I70" s="42">
        <v>87474369</v>
      </c>
      <c r="J70" s="42">
        <v>740238</v>
      </c>
      <c r="K70" s="42">
        <v>25746748</v>
      </c>
      <c r="L70" s="42">
        <v>150691000</v>
      </c>
      <c r="M70" s="42">
        <v>3290000</v>
      </c>
      <c r="N70" s="42">
        <v>6575997</v>
      </c>
      <c r="O70" s="42">
        <v>21482936</v>
      </c>
      <c r="P70" s="42">
        <v>22979147</v>
      </c>
      <c r="Q70" s="42">
        <v>1244016064</v>
      </c>
      <c r="R70" s="42">
        <v>741568</v>
      </c>
      <c r="S70" s="42">
        <v>21304</v>
      </c>
      <c r="T70" s="42">
        <v>153951901</v>
      </c>
      <c r="U70" s="42">
        <v>164167724</v>
      </c>
      <c r="V70" s="42">
        <v>26092858</v>
      </c>
      <c r="W70" s="42">
        <v>17369810</v>
      </c>
      <c r="X70" s="42">
        <v>211148</v>
      </c>
      <c r="Y70" s="42">
        <v>778923</v>
      </c>
      <c r="Z70" s="42">
        <v>492143</v>
      </c>
      <c r="AA70" s="42">
        <v>60161</v>
      </c>
      <c r="AB70" s="42">
        <v>363887540</v>
      </c>
      <c r="AC70" s="42">
        <v>880128524</v>
      </c>
    </row>
    <row r="71" spans="1:29">
      <c r="A71" t="s">
        <v>390</v>
      </c>
      <c r="B71" s="44" t="s">
        <v>391</v>
      </c>
      <c r="C71" s="42">
        <v>2249967300</v>
      </c>
      <c r="D71" s="42">
        <v>9264</v>
      </c>
      <c r="E71" s="42">
        <v>757440937</v>
      </c>
      <c r="F71" s="42">
        <v>14872931</v>
      </c>
      <c r="G71" s="42">
        <v>493</v>
      </c>
      <c r="H71" s="42">
        <v>98</v>
      </c>
      <c r="I71" s="42">
        <v>40895490</v>
      </c>
      <c r="J71" s="42">
        <v>343081</v>
      </c>
      <c r="K71" s="42">
        <v>12271847</v>
      </c>
      <c r="L71" s="42">
        <v>120353100</v>
      </c>
      <c r="M71" s="42">
        <v>2497600</v>
      </c>
      <c r="N71" s="42">
        <v>5666214</v>
      </c>
      <c r="O71" s="42">
        <v>20346001</v>
      </c>
      <c r="P71" s="42">
        <v>19021689</v>
      </c>
      <c r="Q71" s="42">
        <v>993708890</v>
      </c>
      <c r="R71" s="42">
        <v>24837</v>
      </c>
      <c r="S71" s="42">
        <v>0</v>
      </c>
      <c r="T71" s="42">
        <v>122822866</v>
      </c>
      <c r="U71" s="42">
        <v>134187863</v>
      </c>
      <c r="V71" s="42">
        <v>17598528</v>
      </c>
      <c r="W71" s="42">
        <v>11612502</v>
      </c>
      <c r="X71" s="42">
        <v>134260</v>
      </c>
      <c r="Y71" s="42">
        <v>881264</v>
      </c>
      <c r="Z71" s="42">
        <v>807025</v>
      </c>
      <c r="AA71" s="42">
        <v>11436</v>
      </c>
      <c r="AB71" s="42">
        <v>288080581</v>
      </c>
      <c r="AC71" s="42">
        <v>705628309</v>
      </c>
    </row>
    <row r="72" spans="1:29">
      <c r="A72" t="s">
        <v>400</v>
      </c>
      <c r="B72" s="44" t="s">
        <v>401</v>
      </c>
      <c r="C72" s="42">
        <v>3131265900</v>
      </c>
      <c r="D72" s="42">
        <v>12076</v>
      </c>
      <c r="E72" s="42">
        <v>1036206288</v>
      </c>
      <c r="F72" s="42">
        <v>29646352</v>
      </c>
      <c r="G72" s="42">
        <v>997</v>
      </c>
      <c r="H72" s="42">
        <v>194</v>
      </c>
      <c r="I72" s="42">
        <v>73125758</v>
      </c>
      <c r="J72" s="42">
        <v>651354</v>
      </c>
      <c r="K72" s="42">
        <v>27807230</v>
      </c>
      <c r="L72" s="42">
        <v>176444100</v>
      </c>
      <c r="M72" s="42">
        <v>5290900</v>
      </c>
      <c r="N72" s="42">
        <v>7876158</v>
      </c>
      <c r="O72" s="42">
        <v>22840481</v>
      </c>
      <c r="P72" s="42">
        <v>33350950</v>
      </c>
      <c r="Q72" s="42">
        <v>1413239571</v>
      </c>
      <c r="R72" s="42">
        <v>608944</v>
      </c>
      <c r="S72" s="42">
        <v>13930</v>
      </c>
      <c r="T72" s="42">
        <v>181702673</v>
      </c>
      <c r="U72" s="42">
        <v>192516903</v>
      </c>
      <c r="V72" s="42">
        <v>26906663</v>
      </c>
      <c r="W72" s="42">
        <v>16109750</v>
      </c>
      <c r="X72" s="42">
        <v>257750</v>
      </c>
      <c r="Y72" s="42">
        <v>1147478</v>
      </c>
      <c r="Z72" s="42">
        <v>893925</v>
      </c>
      <c r="AA72" s="42">
        <v>45196</v>
      </c>
      <c r="AB72" s="42">
        <v>420203212</v>
      </c>
      <c r="AC72" s="42">
        <v>993036359</v>
      </c>
    </row>
    <row r="73" spans="1:29">
      <c r="A73" t="s">
        <v>427</v>
      </c>
      <c r="B73" s="44" t="s">
        <v>428</v>
      </c>
      <c r="C73" s="42">
        <v>3208955700</v>
      </c>
      <c r="D73" s="42">
        <v>12272</v>
      </c>
      <c r="E73" s="42">
        <v>1048977953</v>
      </c>
      <c r="F73" s="42">
        <v>32619395</v>
      </c>
      <c r="G73" s="42">
        <v>1059</v>
      </c>
      <c r="H73" s="42">
        <v>237</v>
      </c>
      <c r="I73" s="42">
        <v>67912786</v>
      </c>
      <c r="J73" s="42">
        <v>493461</v>
      </c>
      <c r="K73" s="42">
        <v>28638042</v>
      </c>
      <c r="L73" s="42">
        <v>179778200</v>
      </c>
      <c r="M73" s="42">
        <v>2954000</v>
      </c>
      <c r="N73" s="42">
        <v>8089463</v>
      </c>
      <c r="O73" s="42">
        <v>21490186</v>
      </c>
      <c r="P73" s="42">
        <v>25531941</v>
      </c>
      <c r="Q73" s="42">
        <v>1416485427</v>
      </c>
      <c r="R73" s="42">
        <v>992554</v>
      </c>
      <c r="S73" s="42">
        <v>72342</v>
      </c>
      <c r="T73" s="42">
        <v>182700214</v>
      </c>
      <c r="U73" s="42">
        <v>190931698</v>
      </c>
      <c r="V73" s="42">
        <v>30914912</v>
      </c>
      <c r="W73" s="42">
        <v>17012570</v>
      </c>
      <c r="X73" s="42">
        <v>196611</v>
      </c>
      <c r="Y73" s="42">
        <v>1115453</v>
      </c>
      <c r="Z73" s="42">
        <v>858486</v>
      </c>
      <c r="AA73" s="42">
        <v>30627</v>
      </c>
      <c r="AB73" s="42">
        <v>424825467</v>
      </c>
      <c r="AC73" s="42">
        <v>991659960</v>
      </c>
    </row>
    <row r="74" spans="1:29">
      <c r="A74" t="s">
        <v>256</v>
      </c>
      <c r="B74" s="44" t="s">
        <v>257</v>
      </c>
      <c r="C74" s="42">
        <v>21597109500</v>
      </c>
      <c r="D74" s="42">
        <v>77415</v>
      </c>
      <c r="E74" s="42">
        <v>6867179837</v>
      </c>
      <c r="F74" s="42">
        <v>337221226</v>
      </c>
      <c r="G74" s="42">
        <v>8693</v>
      </c>
      <c r="H74" s="42">
        <v>2307</v>
      </c>
      <c r="I74" s="42">
        <v>749140758</v>
      </c>
      <c r="J74" s="42">
        <v>6746196</v>
      </c>
      <c r="K74" s="42">
        <v>164021323</v>
      </c>
      <c r="L74" s="42">
        <v>1207045200</v>
      </c>
      <c r="M74" s="42">
        <v>26419400</v>
      </c>
      <c r="N74" s="42">
        <v>54355856</v>
      </c>
      <c r="O74" s="42">
        <v>144329284</v>
      </c>
      <c r="P74" s="42">
        <v>191384766</v>
      </c>
      <c r="Q74" s="42">
        <v>9747843846</v>
      </c>
      <c r="R74" s="42">
        <v>6479340</v>
      </c>
      <c r="S74" s="42">
        <v>310470</v>
      </c>
      <c r="T74" s="42">
        <v>1233178091</v>
      </c>
      <c r="U74" s="42">
        <v>1239242200</v>
      </c>
      <c r="V74" s="42">
        <v>179590769</v>
      </c>
      <c r="W74" s="42">
        <v>147771522</v>
      </c>
      <c r="X74" s="42">
        <v>1284954</v>
      </c>
      <c r="Y74" s="42">
        <v>6698110</v>
      </c>
      <c r="Z74" s="42">
        <v>4814026</v>
      </c>
      <c r="AA74" s="42">
        <v>282402</v>
      </c>
      <c r="AB74" s="42">
        <v>2819651884</v>
      </c>
      <c r="AC74" s="42">
        <v>6928191962</v>
      </c>
    </row>
    <row r="75" spans="1:29">
      <c r="A75" t="s">
        <v>372</v>
      </c>
      <c r="B75" s="44" t="s">
        <v>373</v>
      </c>
      <c r="C75" s="42">
        <v>3919151800</v>
      </c>
      <c r="D75" s="42">
        <v>11975</v>
      </c>
      <c r="E75" s="42">
        <v>1304589481</v>
      </c>
      <c r="F75" s="42">
        <v>84533298</v>
      </c>
      <c r="G75" s="42">
        <v>2206</v>
      </c>
      <c r="H75" s="42">
        <v>610</v>
      </c>
      <c r="I75" s="42">
        <v>113618110</v>
      </c>
      <c r="J75" s="42">
        <v>790294</v>
      </c>
      <c r="K75" s="42">
        <v>34281261</v>
      </c>
      <c r="L75" s="42">
        <v>216103300</v>
      </c>
      <c r="M75" s="42">
        <v>1571700</v>
      </c>
      <c r="N75" s="42">
        <v>9890642</v>
      </c>
      <c r="O75" s="42">
        <v>23662394</v>
      </c>
      <c r="P75" s="42">
        <v>20174262</v>
      </c>
      <c r="Q75" s="42">
        <v>1809214742</v>
      </c>
      <c r="R75" s="42">
        <v>897325</v>
      </c>
      <c r="S75" s="42">
        <v>44108</v>
      </c>
      <c r="T75" s="42">
        <v>217648392</v>
      </c>
      <c r="U75" s="42">
        <v>217861481</v>
      </c>
      <c r="V75" s="42">
        <v>36068109</v>
      </c>
      <c r="W75" s="42">
        <v>29337728</v>
      </c>
      <c r="X75" s="42">
        <v>192854</v>
      </c>
      <c r="Y75" s="42">
        <v>1251177</v>
      </c>
      <c r="Z75" s="42">
        <v>555056</v>
      </c>
      <c r="AA75" s="42">
        <v>55644</v>
      </c>
      <c r="AB75" s="42">
        <v>503911874</v>
      </c>
      <c r="AC75" s="42">
        <v>1305302868</v>
      </c>
    </row>
    <row r="76" spans="1:29">
      <c r="A76" t="s">
        <v>18</v>
      </c>
      <c r="B76" s="44" t="s">
        <v>19</v>
      </c>
      <c r="C76" s="42">
        <v>19956217800</v>
      </c>
      <c r="D76" s="42">
        <v>65906</v>
      </c>
      <c r="E76" s="42">
        <v>6337532279</v>
      </c>
      <c r="F76" s="42">
        <v>345429694</v>
      </c>
      <c r="G76" s="42">
        <v>9540</v>
      </c>
      <c r="H76" s="42">
        <v>2511</v>
      </c>
      <c r="I76" s="42">
        <v>507995972</v>
      </c>
      <c r="J76" s="42">
        <v>6656989</v>
      </c>
      <c r="K76" s="42">
        <v>117661653</v>
      </c>
      <c r="L76" s="42">
        <v>1154600600</v>
      </c>
      <c r="M76" s="42">
        <v>28595600</v>
      </c>
      <c r="N76" s="42">
        <v>49849657</v>
      </c>
      <c r="O76" s="42">
        <v>90446116</v>
      </c>
      <c r="P76" s="42">
        <v>190558165</v>
      </c>
      <c r="Q76" s="42">
        <v>8829326725</v>
      </c>
      <c r="R76" s="42">
        <v>3095219</v>
      </c>
      <c r="S76" s="42">
        <v>207695</v>
      </c>
      <c r="T76" s="42">
        <v>1182951116</v>
      </c>
      <c r="U76" s="42">
        <v>1159686324</v>
      </c>
      <c r="V76" s="42">
        <v>220410324</v>
      </c>
      <c r="W76" s="42">
        <v>96666867</v>
      </c>
      <c r="X76" s="42">
        <v>389777</v>
      </c>
      <c r="Y76" s="42">
        <v>4958455</v>
      </c>
      <c r="Z76" s="42">
        <v>3572115</v>
      </c>
      <c r="AA76" s="42">
        <v>257342</v>
      </c>
      <c r="AB76" s="42">
        <v>2672195234</v>
      </c>
      <c r="AC76" s="42">
        <v>6157131491</v>
      </c>
    </row>
    <row r="77" spans="1:29">
      <c r="A77" t="s">
        <v>574</v>
      </c>
      <c r="B77" s="44" t="s">
        <v>575</v>
      </c>
      <c r="C77" s="42">
        <v>1716290500</v>
      </c>
      <c r="D77" s="42">
        <v>7536</v>
      </c>
      <c r="E77" s="42">
        <v>577748481</v>
      </c>
      <c r="F77" s="42">
        <v>11925220</v>
      </c>
      <c r="G77" s="42">
        <v>472</v>
      </c>
      <c r="H77" s="42">
        <v>83</v>
      </c>
      <c r="I77" s="42">
        <v>19307217</v>
      </c>
      <c r="J77" s="42">
        <v>405917</v>
      </c>
      <c r="K77" s="42">
        <v>10432341</v>
      </c>
      <c r="L77" s="42">
        <v>86772600</v>
      </c>
      <c r="M77" s="42">
        <v>2235900</v>
      </c>
      <c r="N77" s="42">
        <v>4292310</v>
      </c>
      <c r="O77" s="42">
        <v>11097925</v>
      </c>
      <c r="P77" s="42">
        <v>14935544</v>
      </c>
      <c r="Q77" s="42">
        <v>739153455</v>
      </c>
      <c r="R77" s="42">
        <v>97603</v>
      </c>
      <c r="S77" s="42">
        <v>18393</v>
      </c>
      <c r="T77" s="42">
        <v>88986465</v>
      </c>
      <c r="U77" s="42">
        <v>103122018</v>
      </c>
      <c r="V77" s="42">
        <v>14968234</v>
      </c>
      <c r="W77" s="42">
        <v>5039294</v>
      </c>
      <c r="X77" s="42">
        <v>1460</v>
      </c>
      <c r="Y77" s="42">
        <v>630175</v>
      </c>
      <c r="Z77" s="42">
        <v>613191</v>
      </c>
      <c r="AA77" s="42">
        <v>7230</v>
      </c>
      <c r="AB77" s="42">
        <v>213484063</v>
      </c>
      <c r="AC77" s="42">
        <v>525669392</v>
      </c>
    </row>
    <row r="78" spans="1:29">
      <c r="A78" t="s">
        <v>580</v>
      </c>
      <c r="B78" s="44" t="s">
        <v>424</v>
      </c>
      <c r="C78" s="42">
        <v>2707229200</v>
      </c>
      <c r="D78" s="42">
        <v>10705</v>
      </c>
      <c r="E78" s="42">
        <v>925853720</v>
      </c>
      <c r="F78" s="42">
        <v>26013058</v>
      </c>
      <c r="G78" s="42">
        <v>830</v>
      </c>
      <c r="H78" s="42">
        <v>165</v>
      </c>
      <c r="I78" s="42">
        <v>64971566</v>
      </c>
      <c r="J78" s="42">
        <v>612855</v>
      </c>
      <c r="K78" s="42">
        <v>29326234</v>
      </c>
      <c r="L78" s="42">
        <v>149895400</v>
      </c>
      <c r="M78" s="42">
        <v>7284200</v>
      </c>
      <c r="N78" s="42">
        <v>6815598</v>
      </c>
      <c r="O78" s="42">
        <v>25379478</v>
      </c>
      <c r="P78" s="42">
        <v>36772780</v>
      </c>
      <c r="Q78" s="42">
        <v>1272924889</v>
      </c>
      <c r="R78" s="42">
        <v>1073272</v>
      </c>
      <c r="S78" s="42">
        <v>49259</v>
      </c>
      <c r="T78" s="42">
        <v>157160060</v>
      </c>
      <c r="U78" s="42">
        <v>171360583</v>
      </c>
      <c r="V78" s="42">
        <v>27053174</v>
      </c>
      <c r="W78" s="42">
        <v>15864024</v>
      </c>
      <c r="X78" s="42">
        <v>296679</v>
      </c>
      <c r="Y78" s="42">
        <v>882118</v>
      </c>
      <c r="Z78" s="42">
        <v>870149</v>
      </c>
      <c r="AA78" s="42">
        <v>32426</v>
      </c>
      <c r="AB78" s="42">
        <v>374641744</v>
      </c>
      <c r="AC78" s="42">
        <v>898283145</v>
      </c>
    </row>
    <row r="79" spans="1:29">
      <c r="A79" t="s">
        <v>464</v>
      </c>
      <c r="B79" s="44" t="s">
        <v>465</v>
      </c>
      <c r="C79" s="42">
        <v>3042343100</v>
      </c>
      <c r="D79" s="42">
        <v>11880</v>
      </c>
      <c r="E79" s="42">
        <v>1027985576</v>
      </c>
      <c r="F79" s="42">
        <v>30596100</v>
      </c>
      <c r="G79" s="42">
        <v>1026</v>
      </c>
      <c r="H79" s="42">
        <v>196</v>
      </c>
      <c r="I79" s="42">
        <v>73591889</v>
      </c>
      <c r="J79" s="42">
        <v>569298</v>
      </c>
      <c r="K79" s="42">
        <v>24698501</v>
      </c>
      <c r="L79" s="42">
        <v>163945300</v>
      </c>
      <c r="M79" s="42">
        <v>4925500</v>
      </c>
      <c r="N79" s="42">
        <v>7661543</v>
      </c>
      <c r="O79" s="42">
        <v>27197432</v>
      </c>
      <c r="P79" s="42">
        <v>30403514</v>
      </c>
      <c r="Q79" s="42">
        <v>1391574653</v>
      </c>
      <c r="R79" s="42">
        <v>460851</v>
      </c>
      <c r="S79" s="42">
        <v>36411</v>
      </c>
      <c r="T79" s="42">
        <v>168834684</v>
      </c>
      <c r="U79" s="42">
        <v>183049046</v>
      </c>
      <c r="V79" s="42">
        <v>25123086</v>
      </c>
      <c r="W79" s="42">
        <v>18974507</v>
      </c>
      <c r="X79" s="42">
        <v>204114</v>
      </c>
      <c r="Y79" s="42">
        <v>1012478</v>
      </c>
      <c r="Z79" s="42">
        <v>1105849</v>
      </c>
      <c r="AA79" s="42">
        <v>34207</v>
      </c>
      <c r="AB79" s="42">
        <v>398835233</v>
      </c>
      <c r="AC79" s="42">
        <v>992739420</v>
      </c>
    </row>
    <row r="80" spans="1:29">
      <c r="A80" t="s">
        <v>236</v>
      </c>
      <c r="B80" s="44" t="s">
        <v>237</v>
      </c>
      <c r="C80" s="42">
        <v>31695522000</v>
      </c>
      <c r="D80" s="42">
        <v>106531</v>
      </c>
      <c r="E80" s="42">
        <v>9943973877</v>
      </c>
      <c r="F80" s="42">
        <v>772755391</v>
      </c>
      <c r="G80" s="42">
        <v>15272</v>
      </c>
      <c r="H80" s="42">
        <v>5016</v>
      </c>
      <c r="I80" s="42">
        <v>1106157670</v>
      </c>
      <c r="J80" s="42">
        <v>5849775</v>
      </c>
      <c r="K80" s="42">
        <v>156601430</v>
      </c>
      <c r="L80" s="42">
        <v>1712898100</v>
      </c>
      <c r="M80" s="42">
        <v>33799400</v>
      </c>
      <c r="N80" s="42">
        <v>79461119</v>
      </c>
      <c r="O80" s="42">
        <v>174487345</v>
      </c>
      <c r="P80" s="42">
        <v>256050490</v>
      </c>
      <c r="Q80" s="42">
        <v>14242034597</v>
      </c>
      <c r="R80" s="42">
        <v>4618819</v>
      </c>
      <c r="S80" s="42">
        <v>2214899</v>
      </c>
      <c r="T80" s="42">
        <v>1746234752</v>
      </c>
      <c r="U80" s="42">
        <v>1678914680</v>
      </c>
      <c r="V80" s="42">
        <v>266680947</v>
      </c>
      <c r="W80" s="42">
        <v>207309241</v>
      </c>
      <c r="X80" s="42">
        <v>882215</v>
      </c>
      <c r="Y80" s="42">
        <v>8524413</v>
      </c>
      <c r="Z80" s="42">
        <v>7073232</v>
      </c>
      <c r="AA80" s="42">
        <v>380547</v>
      </c>
      <c r="AB80" s="42">
        <v>3922833745</v>
      </c>
      <c r="AC80" s="42">
        <v>10319200852</v>
      </c>
    </row>
    <row r="81" spans="1:29">
      <c r="A81" t="s">
        <v>316</v>
      </c>
      <c r="B81" s="44" t="s">
        <v>317</v>
      </c>
      <c r="C81" s="42">
        <v>1904112200</v>
      </c>
      <c r="D81" s="42">
        <v>7421</v>
      </c>
      <c r="E81" s="42">
        <v>636201706</v>
      </c>
      <c r="F81" s="42">
        <v>16369992</v>
      </c>
      <c r="G81" s="42">
        <v>575</v>
      </c>
      <c r="H81" s="42">
        <v>113</v>
      </c>
      <c r="I81" s="42">
        <v>64697452</v>
      </c>
      <c r="J81" s="42">
        <v>361090</v>
      </c>
      <c r="K81" s="42">
        <v>15874225</v>
      </c>
      <c r="L81" s="42">
        <v>105998400</v>
      </c>
      <c r="M81" s="42">
        <v>4660200</v>
      </c>
      <c r="N81" s="42">
        <v>4792194</v>
      </c>
      <c r="O81" s="42">
        <v>16989585</v>
      </c>
      <c r="P81" s="42">
        <v>24277929</v>
      </c>
      <c r="Q81" s="42">
        <v>890222773</v>
      </c>
      <c r="R81" s="42">
        <v>315389</v>
      </c>
      <c r="S81" s="42">
        <v>44005</v>
      </c>
      <c r="T81" s="42">
        <v>110632461</v>
      </c>
      <c r="U81" s="42">
        <v>119433817</v>
      </c>
      <c r="V81" s="42">
        <v>14613104</v>
      </c>
      <c r="W81" s="42">
        <v>13248233</v>
      </c>
      <c r="X81" s="42">
        <v>341824</v>
      </c>
      <c r="Y81" s="42">
        <v>592393</v>
      </c>
      <c r="Z81" s="42">
        <v>678339</v>
      </c>
      <c r="AA81" s="42">
        <v>40928</v>
      </c>
      <c r="AB81" s="42">
        <v>259940493</v>
      </c>
      <c r="AC81" s="42">
        <v>630282280</v>
      </c>
    </row>
    <row r="82" spans="1:29">
      <c r="A82" t="s">
        <v>358</v>
      </c>
      <c r="B82" s="44" t="s">
        <v>359</v>
      </c>
      <c r="C82" s="42">
        <v>1845830500</v>
      </c>
      <c r="D82" s="42">
        <v>7192</v>
      </c>
      <c r="E82" s="42">
        <v>609890494</v>
      </c>
      <c r="F82" s="42">
        <v>17946256</v>
      </c>
      <c r="G82" s="42">
        <v>595</v>
      </c>
      <c r="H82" s="42">
        <v>122</v>
      </c>
      <c r="I82" s="42">
        <v>72173508</v>
      </c>
      <c r="J82" s="42">
        <v>502997</v>
      </c>
      <c r="K82" s="42">
        <v>17377600</v>
      </c>
      <c r="L82" s="42">
        <v>99543200</v>
      </c>
      <c r="M82" s="42">
        <v>4022000</v>
      </c>
      <c r="N82" s="42">
        <v>4649085</v>
      </c>
      <c r="O82" s="42">
        <v>13560170</v>
      </c>
      <c r="P82" s="42">
        <v>22452293</v>
      </c>
      <c r="Q82" s="42">
        <v>862117603</v>
      </c>
      <c r="R82" s="42">
        <v>553217</v>
      </c>
      <c r="S82" s="42">
        <v>16087</v>
      </c>
      <c r="T82" s="42">
        <v>103538099</v>
      </c>
      <c r="U82" s="42">
        <v>110585835</v>
      </c>
      <c r="V82" s="42">
        <v>15165275</v>
      </c>
      <c r="W82" s="42">
        <v>13667841</v>
      </c>
      <c r="X82" s="42">
        <v>164696</v>
      </c>
      <c r="Y82" s="42">
        <v>563586</v>
      </c>
      <c r="Z82" s="42">
        <v>422781</v>
      </c>
      <c r="AA82" s="42">
        <v>39968</v>
      </c>
      <c r="AB82" s="42">
        <v>244717385</v>
      </c>
      <c r="AC82" s="42">
        <v>617400218</v>
      </c>
    </row>
    <row r="83" spans="1:29">
      <c r="A83" t="s">
        <v>472</v>
      </c>
      <c r="B83" s="44" t="s">
        <v>473</v>
      </c>
      <c r="C83" s="42">
        <v>1970395700</v>
      </c>
      <c r="D83" s="42">
        <v>7436</v>
      </c>
      <c r="E83" s="42">
        <v>677192573</v>
      </c>
      <c r="F83" s="42">
        <v>19621842</v>
      </c>
      <c r="G83" s="42">
        <v>617</v>
      </c>
      <c r="H83" s="42">
        <v>120</v>
      </c>
      <c r="I83" s="42">
        <v>34954316</v>
      </c>
      <c r="J83" s="42">
        <v>307789</v>
      </c>
      <c r="K83" s="42">
        <v>11865599</v>
      </c>
      <c r="L83" s="42">
        <v>107064900</v>
      </c>
      <c r="M83" s="42">
        <v>1639300</v>
      </c>
      <c r="N83" s="42">
        <v>4973628</v>
      </c>
      <c r="O83" s="42">
        <v>15379426</v>
      </c>
      <c r="P83" s="42">
        <v>13958316</v>
      </c>
      <c r="Q83" s="42">
        <v>886957689</v>
      </c>
      <c r="R83" s="42">
        <v>90083</v>
      </c>
      <c r="S83" s="42">
        <v>26209</v>
      </c>
      <c r="T83" s="42">
        <v>108683334</v>
      </c>
      <c r="U83" s="42">
        <v>117381518</v>
      </c>
      <c r="V83" s="42">
        <v>17449161</v>
      </c>
      <c r="W83" s="42">
        <v>12872003</v>
      </c>
      <c r="X83" s="42">
        <v>32864</v>
      </c>
      <c r="Y83" s="42">
        <v>759815</v>
      </c>
      <c r="Z83" s="42">
        <v>540861</v>
      </c>
      <c r="AA83" s="42">
        <v>16345</v>
      </c>
      <c r="AB83" s="42">
        <v>257852193</v>
      </c>
      <c r="AC83" s="42">
        <v>629105496</v>
      </c>
    </row>
    <row r="84" spans="1:29">
      <c r="A84" t="s">
        <v>12</v>
      </c>
      <c r="B84" s="44" t="s">
        <v>13</v>
      </c>
      <c r="C84" s="42">
        <v>26452960500</v>
      </c>
      <c r="D84" s="42">
        <v>79580</v>
      </c>
      <c r="E84" s="42">
        <v>8449637550</v>
      </c>
      <c r="F84" s="42">
        <v>757842537</v>
      </c>
      <c r="G84" s="42">
        <v>15930</v>
      </c>
      <c r="H84" s="42">
        <v>5417</v>
      </c>
      <c r="I84" s="42">
        <v>905846249</v>
      </c>
      <c r="J84" s="42">
        <v>9165743</v>
      </c>
      <c r="K84" s="42">
        <v>160572280</v>
      </c>
      <c r="L84" s="42">
        <v>1476828200</v>
      </c>
      <c r="M84" s="42">
        <v>35663600</v>
      </c>
      <c r="N84" s="42">
        <v>66054131</v>
      </c>
      <c r="O84" s="42">
        <v>96123217</v>
      </c>
      <c r="P84" s="42">
        <v>236895788</v>
      </c>
      <c r="Q84" s="42">
        <v>12194629295</v>
      </c>
      <c r="R84" s="42">
        <v>2849065</v>
      </c>
      <c r="S84" s="42">
        <v>277454</v>
      </c>
      <c r="T84" s="42">
        <v>1512126115</v>
      </c>
      <c r="U84" s="42">
        <v>1434784081</v>
      </c>
      <c r="V84" s="42">
        <v>263347959</v>
      </c>
      <c r="W84" s="42">
        <v>171116613</v>
      </c>
      <c r="X84" s="42">
        <v>509565</v>
      </c>
      <c r="Y84" s="42">
        <v>5889767</v>
      </c>
      <c r="Z84" s="42">
        <v>3315766</v>
      </c>
      <c r="AA84" s="42">
        <v>427895</v>
      </c>
      <c r="AB84" s="42">
        <v>3394644280</v>
      </c>
      <c r="AC84" s="42">
        <v>8799985015</v>
      </c>
    </row>
    <row r="85" spans="1:29">
      <c r="A85" t="s">
        <v>488</v>
      </c>
      <c r="B85" s="44" t="s">
        <v>489</v>
      </c>
      <c r="C85" s="42">
        <v>7719232700</v>
      </c>
      <c r="D85" s="42">
        <v>29108</v>
      </c>
      <c r="E85" s="42">
        <v>2556465244</v>
      </c>
      <c r="F85" s="42">
        <v>96704751</v>
      </c>
      <c r="G85" s="42">
        <v>2715</v>
      </c>
      <c r="H85" s="42">
        <v>660</v>
      </c>
      <c r="I85" s="42">
        <v>182039234</v>
      </c>
      <c r="J85" s="42">
        <v>2606629</v>
      </c>
      <c r="K85" s="42">
        <v>66851514</v>
      </c>
      <c r="L85" s="42">
        <v>411335200</v>
      </c>
      <c r="M85" s="42">
        <v>12091300</v>
      </c>
      <c r="N85" s="42">
        <v>19460795</v>
      </c>
      <c r="O85" s="42">
        <v>59938311</v>
      </c>
      <c r="P85" s="42">
        <v>74825130</v>
      </c>
      <c r="Q85" s="42">
        <v>3482318108</v>
      </c>
      <c r="R85" s="42">
        <v>1443712</v>
      </c>
      <c r="S85" s="42">
        <v>246793</v>
      </c>
      <c r="T85" s="42">
        <v>423352771</v>
      </c>
      <c r="U85" s="42">
        <v>447854982</v>
      </c>
      <c r="V85" s="42">
        <v>66478454</v>
      </c>
      <c r="W85" s="42">
        <v>51499617</v>
      </c>
      <c r="X85" s="42">
        <v>442162</v>
      </c>
      <c r="Y85" s="42">
        <v>2617085</v>
      </c>
      <c r="Z85" s="42">
        <v>2171390</v>
      </c>
      <c r="AA85" s="42">
        <v>107640</v>
      </c>
      <c r="AB85" s="42">
        <v>996214606</v>
      </c>
      <c r="AC85" s="42">
        <v>2486103502</v>
      </c>
    </row>
    <row r="86" spans="1:29">
      <c r="A86" t="s">
        <v>158</v>
      </c>
      <c r="B86" s="44" t="s">
        <v>159</v>
      </c>
      <c r="C86" s="42">
        <v>2584282700</v>
      </c>
      <c r="D86" s="42">
        <v>10872</v>
      </c>
      <c r="E86" s="42">
        <v>859819180</v>
      </c>
      <c r="F86" s="42">
        <v>20613076</v>
      </c>
      <c r="G86" s="42">
        <v>633</v>
      </c>
      <c r="H86" s="42">
        <v>115</v>
      </c>
      <c r="I86" s="42">
        <v>68714452</v>
      </c>
      <c r="J86" s="42">
        <v>608380</v>
      </c>
      <c r="K86" s="42">
        <v>14732023</v>
      </c>
      <c r="L86" s="42">
        <v>142048100</v>
      </c>
      <c r="M86" s="42">
        <v>5044000</v>
      </c>
      <c r="N86" s="42">
        <v>6506750</v>
      </c>
      <c r="O86" s="42">
        <v>24788922</v>
      </c>
      <c r="P86" s="42">
        <v>29209197</v>
      </c>
      <c r="Q86" s="42">
        <v>1172084080</v>
      </c>
      <c r="R86" s="42">
        <v>44902</v>
      </c>
      <c r="S86" s="42">
        <v>49284</v>
      </c>
      <c r="T86" s="42">
        <v>147053933</v>
      </c>
      <c r="U86" s="42">
        <v>159432233</v>
      </c>
      <c r="V86" s="42">
        <v>19346501</v>
      </c>
      <c r="W86" s="42">
        <v>19726438</v>
      </c>
      <c r="X86" s="42">
        <v>143788</v>
      </c>
      <c r="Y86" s="42">
        <v>922928</v>
      </c>
      <c r="Z86" s="42">
        <v>962698</v>
      </c>
      <c r="AA86" s="42">
        <v>26558</v>
      </c>
      <c r="AB86" s="42">
        <v>347709263</v>
      </c>
      <c r="AC86" s="42">
        <v>824374817</v>
      </c>
    </row>
    <row r="87" spans="1:29">
      <c r="A87" t="s">
        <v>254</v>
      </c>
      <c r="B87" s="44" t="s">
        <v>255</v>
      </c>
      <c r="C87" s="42">
        <v>1969839500</v>
      </c>
      <c r="D87" s="42">
        <v>7896</v>
      </c>
      <c r="E87" s="42">
        <v>635103993</v>
      </c>
      <c r="F87" s="42">
        <v>13527451</v>
      </c>
      <c r="G87" s="42">
        <v>534</v>
      </c>
      <c r="H87" s="42">
        <v>87</v>
      </c>
      <c r="I87" s="42">
        <v>58773049</v>
      </c>
      <c r="J87" s="42">
        <v>326302</v>
      </c>
      <c r="K87" s="42">
        <v>15147930</v>
      </c>
      <c r="L87" s="42">
        <v>113779500</v>
      </c>
      <c r="M87" s="42">
        <v>3242000</v>
      </c>
      <c r="N87" s="42">
        <v>4960139</v>
      </c>
      <c r="O87" s="42">
        <v>18639497</v>
      </c>
      <c r="P87" s="42">
        <v>19794426</v>
      </c>
      <c r="Q87" s="42">
        <v>883294287</v>
      </c>
      <c r="R87" s="42">
        <v>171301</v>
      </c>
      <c r="S87" s="42">
        <v>14763</v>
      </c>
      <c r="T87" s="42">
        <v>116980574</v>
      </c>
      <c r="U87" s="42">
        <v>122395968</v>
      </c>
      <c r="V87" s="42">
        <v>17000876</v>
      </c>
      <c r="W87" s="42">
        <v>12374835</v>
      </c>
      <c r="X87" s="42">
        <v>218897</v>
      </c>
      <c r="Y87" s="42">
        <v>748130</v>
      </c>
      <c r="Z87" s="42">
        <v>458172</v>
      </c>
      <c r="AA87" s="42">
        <v>20691</v>
      </c>
      <c r="AB87" s="42">
        <v>270384207</v>
      </c>
      <c r="AC87" s="42">
        <v>612910080</v>
      </c>
    </row>
    <row r="88" spans="1:29">
      <c r="A88" t="s">
        <v>52</v>
      </c>
      <c r="B88" s="44" t="s">
        <v>53</v>
      </c>
      <c r="C88" s="42">
        <v>5141551600</v>
      </c>
      <c r="D88" s="42">
        <v>15698</v>
      </c>
      <c r="E88" s="42">
        <v>1698981337</v>
      </c>
      <c r="F88" s="42">
        <v>121321021</v>
      </c>
      <c r="G88" s="42">
        <v>2827</v>
      </c>
      <c r="H88" s="42">
        <v>833</v>
      </c>
      <c r="I88" s="42">
        <v>171865851</v>
      </c>
      <c r="J88" s="42">
        <v>1173081</v>
      </c>
      <c r="K88" s="42">
        <v>45678734</v>
      </c>
      <c r="L88" s="42">
        <v>283588900</v>
      </c>
      <c r="M88" s="42">
        <v>5518500</v>
      </c>
      <c r="N88" s="42">
        <v>12942245</v>
      </c>
      <c r="O88" s="42">
        <v>35956267</v>
      </c>
      <c r="P88" s="42">
        <v>39249925</v>
      </c>
      <c r="Q88" s="42">
        <v>2416275861</v>
      </c>
      <c r="R88" s="42">
        <v>1399961</v>
      </c>
      <c r="S88" s="42">
        <v>125784</v>
      </c>
      <c r="T88" s="42">
        <v>289053591</v>
      </c>
      <c r="U88" s="42">
        <v>286506452</v>
      </c>
      <c r="V88" s="42">
        <v>61513070</v>
      </c>
      <c r="W88" s="42">
        <v>31975144</v>
      </c>
      <c r="X88" s="42">
        <v>249651</v>
      </c>
      <c r="Y88" s="42">
        <v>1216719</v>
      </c>
      <c r="Z88" s="42">
        <v>717534</v>
      </c>
      <c r="AA88" s="42">
        <v>62379</v>
      </c>
      <c r="AB88" s="42">
        <v>672820285</v>
      </c>
      <c r="AC88" s="42">
        <v>1743455576</v>
      </c>
    </row>
    <row r="89" spans="1:29">
      <c r="A89" t="s">
        <v>404</v>
      </c>
      <c r="B89" s="44" t="s">
        <v>405</v>
      </c>
      <c r="C89" s="42">
        <v>1241265200</v>
      </c>
      <c r="D89" s="42">
        <v>5397</v>
      </c>
      <c r="E89" s="42">
        <v>416953028</v>
      </c>
      <c r="F89" s="42">
        <v>7053010</v>
      </c>
      <c r="G89" s="42">
        <v>271</v>
      </c>
      <c r="H89" s="42">
        <v>44</v>
      </c>
      <c r="I89" s="42">
        <v>25881108</v>
      </c>
      <c r="J89" s="42">
        <v>245880</v>
      </c>
      <c r="K89" s="42">
        <v>6505284</v>
      </c>
      <c r="L89" s="42">
        <v>66174400</v>
      </c>
      <c r="M89" s="42">
        <v>1204300</v>
      </c>
      <c r="N89" s="42">
        <v>3124031</v>
      </c>
      <c r="O89" s="42">
        <v>11203424</v>
      </c>
      <c r="P89" s="42">
        <v>10365150</v>
      </c>
      <c r="Q89" s="42">
        <v>548709615</v>
      </c>
      <c r="R89" s="42">
        <v>43184</v>
      </c>
      <c r="S89" s="42">
        <v>18491</v>
      </c>
      <c r="T89" s="42">
        <v>67365912</v>
      </c>
      <c r="U89" s="42">
        <v>74640775</v>
      </c>
      <c r="V89" s="42">
        <v>9436787</v>
      </c>
      <c r="W89" s="42">
        <v>5702676</v>
      </c>
      <c r="X89" s="42">
        <v>27895</v>
      </c>
      <c r="Y89" s="42">
        <v>503184</v>
      </c>
      <c r="Z89" s="42">
        <v>425052</v>
      </c>
      <c r="AA89" s="42">
        <v>13863</v>
      </c>
      <c r="AB89" s="42">
        <v>158177819</v>
      </c>
      <c r="AC89" s="42">
        <v>390531796</v>
      </c>
    </row>
    <row r="90" spans="1:29">
      <c r="A90" t="s">
        <v>516</v>
      </c>
      <c r="B90" s="44" t="s">
        <v>517</v>
      </c>
      <c r="C90" s="42">
        <v>1954615000</v>
      </c>
      <c r="D90" s="42">
        <v>8221</v>
      </c>
      <c r="E90" s="42">
        <v>657547667</v>
      </c>
      <c r="F90" s="42">
        <v>14267738</v>
      </c>
      <c r="G90" s="42">
        <v>510</v>
      </c>
      <c r="H90" s="42">
        <v>106</v>
      </c>
      <c r="I90" s="42">
        <v>51020890</v>
      </c>
      <c r="J90" s="42">
        <v>1129467</v>
      </c>
      <c r="K90" s="42">
        <v>15304245</v>
      </c>
      <c r="L90" s="42">
        <v>104529600</v>
      </c>
      <c r="M90" s="42">
        <v>5398500</v>
      </c>
      <c r="N90" s="42">
        <v>4912953</v>
      </c>
      <c r="O90" s="42">
        <v>25921071</v>
      </c>
      <c r="P90" s="42">
        <v>24478848</v>
      </c>
      <c r="Q90" s="42">
        <v>904510979</v>
      </c>
      <c r="R90" s="42">
        <v>360250</v>
      </c>
      <c r="S90" s="42">
        <v>27220</v>
      </c>
      <c r="T90" s="42">
        <v>109905585</v>
      </c>
      <c r="U90" s="42">
        <v>124807304</v>
      </c>
      <c r="V90" s="42">
        <v>15698771</v>
      </c>
      <c r="W90" s="42">
        <v>7942305</v>
      </c>
      <c r="X90" s="42">
        <v>131719</v>
      </c>
      <c r="Y90" s="42">
        <v>611392</v>
      </c>
      <c r="Z90" s="42">
        <v>414981</v>
      </c>
      <c r="AA90" s="42">
        <v>20407</v>
      </c>
      <c r="AB90" s="42">
        <v>259919934</v>
      </c>
      <c r="AC90" s="42">
        <v>644591045</v>
      </c>
    </row>
    <row r="91" spans="1:29">
      <c r="A91" t="s">
        <v>494</v>
      </c>
      <c r="B91" s="44" t="s">
        <v>495</v>
      </c>
      <c r="C91" s="42">
        <v>4873583100</v>
      </c>
      <c r="D91" s="42">
        <v>19232</v>
      </c>
      <c r="E91" s="42">
        <v>1687500886</v>
      </c>
      <c r="F91" s="42">
        <v>48028955</v>
      </c>
      <c r="G91" s="42">
        <v>1655</v>
      </c>
      <c r="H91" s="42">
        <v>345</v>
      </c>
      <c r="I91" s="42">
        <v>93078401</v>
      </c>
      <c r="J91" s="42">
        <v>763865</v>
      </c>
      <c r="K91" s="42">
        <v>33986480</v>
      </c>
      <c r="L91" s="42">
        <v>260392400</v>
      </c>
      <c r="M91" s="42">
        <v>5879300</v>
      </c>
      <c r="N91" s="42">
        <v>12291640</v>
      </c>
      <c r="O91" s="42">
        <v>43721726</v>
      </c>
      <c r="P91" s="42">
        <v>42142269</v>
      </c>
      <c r="Q91" s="42">
        <v>2227785922</v>
      </c>
      <c r="R91" s="42">
        <v>323311</v>
      </c>
      <c r="S91" s="42">
        <v>226556</v>
      </c>
      <c r="T91" s="42">
        <v>266209183</v>
      </c>
      <c r="U91" s="42">
        <v>294445110</v>
      </c>
      <c r="V91" s="42">
        <v>36531501</v>
      </c>
      <c r="W91" s="42">
        <v>26758926</v>
      </c>
      <c r="X91" s="42">
        <v>122551</v>
      </c>
      <c r="Y91" s="42">
        <v>1613876</v>
      </c>
      <c r="Z91" s="42">
        <v>1488500</v>
      </c>
      <c r="AA91" s="42">
        <v>84774</v>
      </c>
      <c r="AB91" s="42">
        <v>627804288</v>
      </c>
      <c r="AC91" s="42">
        <v>1599981634</v>
      </c>
    </row>
    <row r="92" spans="1:29">
      <c r="A92" t="s">
        <v>266</v>
      </c>
      <c r="B92" s="44" t="s">
        <v>267</v>
      </c>
      <c r="C92" s="42">
        <v>9773982500</v>
      </c>
      <c r="D92" s="42">
        <v>27234</v>
      </c>
      <c r="E92" s="42">
        <v>3136705627</v>
      </c>
      <c r="F92" s="42">
        <v>308556907</v>
      </c>
      <c r="G92" s="42">
        <v>6346</v>
      </c>
      <c r="H92" s="42">
        <v>2214</v>
      </c>
      <c r="I92" s="42">
        <v>345800575</v>
      </c>
      <c r="J92" s="42">
        <v>2634892</v>
      </c>
      <c r="K92" s="42">
        <v>82857851</v>
      </c>
      <c r="L92" s="42">
        <v>527002100</v>
      </c>
      <c r="M92" s="42">
        <v>9111600</v>
      </c>
      <c r="N92" s="42">
        <v>24583272</v>
      </c>
      <c r="O92" s="42">
        <v>61169235</v>
      </c>
      <c r="P92" s="42">
        <v>71360501</v>
      </c>
      <c r="Q92" s="42">
        <v>4569782560</v>
      </c>
      <c r="R92" s="42">
        <v>2153461</v>
      </c>
      <c r="S92" s="42">
        <v>323656</v>
      </c>
      <c r="T92" s="42">
        <v>536038218</v>
      </c>
      <c r="U92" s="42">
        <v>501407971</v>
      </c>
      <c r="V92" s="42">
        <v>86944511</v>
      </c>
      <c r="W92" s="42">
        <v>80965913</v>
      </c>
      <c r="X92" s="42">
        <v>453042</v>
      </c>
      <c r="Y92" s="42">
        <v>2526733</v>
      </c>
      <c r="Z92" s="42">
        <v>1267934</v>
      </c>
      <c r="AA92" s="42">
        <v>173497</v>
      </c>
      <c r="AB92" s="42">
        <v>1212254936</v>
      </c>
      <c r="AC92" s="42">
        <v>3357527624</v>
      </c>
    </row>
    <row r="93" spans="1:29">
      <c r="A93" t="s">
        <v>252</v>
      </c>
      <c r="B93" s="44" t="s">
        <v>253</v>
      </c>
      <c r="C93" s="42">
        <v>10159250900</v>
      </c>
      <c r="D93" s="42">
        <v>39624</v>
      </c>
      <c r="E93" s="42">
        <v>3263540948</v>
      </c>
      <c r="F93" s="42">
        <v>120033082</v>
      </c>
      <c r="G93" s="42">
        <v>3606</v>
      </c>
      <c r="H93" s="42">
        <v>852</v>
      </c>
      <c r="I93" s="42">
        <v>331815828</v>
      </c>
      <c r="J93" s="42">
        <v>2910420</v>
      </c>
      <c r="K93" s="42">
        <v>91003535</v>
      </c>
      <c r="L93" s="42">
        <v>563693600</v>
      </c>
      <c r="M93" s="42">
        <v>18638800</v>
      </c>
      <c r="N93" s="42">
        <v>25532807</v>
      </c>
      <c r="O93" s="42">
        <v>79220135</v>
      </c>
      <c r="P93" s="42">
        <v>110916496</v>
      </c>
      <c r="Q93" s="42">
        <v>4607305651</v>
      </c>
      <c r="R93" s="42">
        <v>2430280</v>
      </c>
      <c r="S93" s="42">
        <v>223957</v>
      </c>
      <c r="T93" s="42">
        <v>582223913</v>
      </c>
      <c r="U93" s="42">
        <v>596427170</v>
      </c>
      <c r="V93" s="42">
        <v>87568657</v>
      </c>
      <c r="W93" s="42">
        <v>71480376</v>
      </c>
      <c r="X93" s="42">
        <v>754416</v>
      </c>
      <c r="Y93" s="42">
        <v>3091492</v>
      </c>
      <c r="Z93" s="42">
        <v>2995040</v>
      </c>
      <c r="AA93" s="42">
        <v>115969</v>
      </c>
      <c r="AB93" s="42">
        <v>1347311270</v>
      </c>
      <c r="AC93" s="42">
        <v>3259994381</v>
      </c>
    </row>
    <row r="94" spans="1:29">
      <c r="A94" t="s">
        <v>238</v>
      </c>
      <c r="B94" s="44" t="s">
        <v>239</v>
      </c>
      <c r="C94" s="42">
        <v>6146638200</v>
      </c>
      <c r="D94" s="42">
        <v>20216</v>
      </c>
      <c r="E94" s="42">
        <v>1898839779</v>
      </c>
      <c r="F94" s="42">
        <v>175890716</v>
      </c>
      <c r="G94" s="42">
        <v>3184</v>
      </c>
      <c r="H94" s="42">
        <v>1139</v>
      </c>
      <c r="I94" s="42">
        <v>320054670</v>
      </c>
      <c r="J94" s="42">
        <v>3422150</v>
      </c>
      <c r="K94" s="42">
        <v>63419645</v>
      </c>
      <c r="L94" s="42">
        <v>293509300</v>
      </c>
      <c r="M94" s="42">
        <v>10596300</v>
      </c>
      <c r="N94" s="42">
        <v>15410557</v>
      </c>
      <c r="O94" s="42">
        <v>40471946</v>
      </c>
      <c r="P94" s="42">
        <v>64690070</v>
      </c>
      <c r="Q94" s="42">
        <v>2886305133</v>
      </c>
      <c r="R94" s="42">
        <v>2630993</v>
      </c>
      <c r="S94" s="42">
        <v>379315</v>
      </c>
      <c r="T94" s="42">
        <v>304032244</v>
      </c>
      <c r="U94" s="42">
        <v>287368194</v>
      </c>
      <c r="V94" s="42">
        <v>58058197</v>
      </c>
      <c r="W94" s="42">
        <v>65716462</v>
      </c>
      <c r="X94" s="42">
        <v>347650</v>
      </c>
      <c r="Y94" s="42">
        <v>1456444</v>
      </c>
      <c r="Z94" s="42">
        <v>938148</v>
      </c>
      <c r="AA94" s="42">
        <v>99971</v>
      </c>
      <c r="AB94" s="42">
        <v>721027618</v>
      </c>
      <c r="AC94" s="42">
        <v>2165277515</v>
      </c>
    </row>
    <row r="95" spans="1:29">
      <c r="A95" t="s">
        <v>152</v>
      </c>
      <c r="B95" s="44" t="s">
        <v>153</v>
      </c>
      <c r="C95" s="42">
        <v>1007400700</v>
      </c>
      <c r="D95" s="42">
        <v>4421</v>
      </c>
      <c r="E95" s="42">
        <v>332857760</v>
      </c>
      <c r="F95" s="42">
        <v>6042545</v>
      </c>
      <c r="G95" s="42">
        <v>242</v>
      </c>
      <c r="H95" s="42">
        <v>46</v>
      </c>
      <c r="I95" s="42">
        <v>19591326</v>
      </c>
      <c r="J95" s="42">
        <v>296471</v>
      </c>
      <c r="K95" s="42">
        <v>6758397</v>
      </c>
      <c r="L95" s="42">
        <v>54814500</v>
      </c>
      <c r="M95" s="42">
        <v>2762400</v>
      </c>
      <c r="N95" s="42">
        <v>2532088</v>
      </c>
      <c r="O95" s="42">
        <v>9033528</v>
      </c>
      <c r="P95" s="42">
        <v>14004632</v>
      </c>
      <c r="Q95" s="42">
        <v>448693647</v>
      </c>
      <c r="R95" s="42">
        <v>38877</v>
      </c>
      <c r="S95" s="42">
        <v>0</v>
      </c>
      <c r="T95" s="42">
        <v>57553045</v>
      </c>
      <c r="U95" s="42">
        <v>62405579</v>
      </c>
      <c r="V95" s="42">
        <v>8564316</v>
      </c>
      <c r="W95" s="42">
        <v>5815866</v>
      </c>
      <c r="X95" s="42">
        <v>67285</v>
      </c>
      <c r="Y95" s="42">
        <v>352528</v>
      </c>
      <c r="Z95" s="42">
        <v>387914</v>
      </c>
      <c r="AA95" s="42">
        <v>17236</v>
      </c>
      <c r="AB95" s="42">
        <v>135202646</v>
      </c>
      <c r="AC95" s="42">
        <v>313491001</v>
      </c>
    </row>
    <row r="96" spans="1:29">
      <c r="A96" t="s">
        <v>212</v>
      </c>
      <c r="B96" s="44" t="s">
        <v>213</v>
      </c>
      <c r="C96" s="42">
        <v>3096936700</v>
      </c>
      <c r="D96" s="42">
        <v>11807</v>
      </c>
      <c r="E96" s="42">
        <v>998328098</v>
      </c>
      <c r="F96" s="42">
        <v>38691593</v>
      </c>
      <c r="G96" s="42">
        <v>1071</v>
      </c>
      <c r="H96" s="42">
        <v>276</v>
      </c>
      <c r="I96" s="42">
        <v>101291841</v>
      </c>
      <c r="J96" s="42">
        <v>1910153</v>
      </c>
      <c r="K96" s="42">
        <v>32416463</v>
      </c>
      <c r="L96" s="42">
        <v>169760100</v>
      </c>
      <c r="M96" s="42">
        <v>9924200</v>
      </c>
      <c r="N96" s="42">
        <v>7784679</v>
      </c>
      <c r="O96" s="42">
        <v>24668031</v>
      </c>
      <c r="P96" s="42">
        <v>47058805</v>
      </c>
      <c r="Q96" s="42">
        <v>1431833963</v>
      </c>
      <c r="R96" s="42">
        <v>887747</v>
      </c>
      <c r="S96" s="42">
        <v>45465</v>
      </c>
      <c r="T96" s="42">
        <v>179652869</v>
      </c>
      <c r="U96" s="42">
        <v>184324495</v>
      </c>
      <c r="V96" s="42">
        <v>30850171</v>
      </c>
      <c r="W96" s="42">
        <v>18764459</v>
      </c>
      <c r="X96" s="42">
        <v>318836</v>
      </c>
      <c r="Y96" s="42">
        <v>970381</v>
      </c>
      <c r="Z96" s="42">
        <v>875098</v>
      </c>
      <c r="AA96" s="42">
        <v>31348</v>
      </c>
      <c r="AB96" s="42">
        <v>416720869</v>
      </c>
      <c r="AC96" s="42">
        <v>1015113094</v>
      </c>
    </row>
    <row r="97" spans="1:29">
      <c r="A97" t="s">
        <v>214</v>
      </c>
      <c r="B97" s="44" t="s">
        <v>215</v>
      </c>
      <c r="C97" s="42">
        <v>3472233200</v>
      </c>
      <c r="D97" s="42">
        <v>12193</v>
      </c>
      <c r="E97" s="42">
        <v>1147082804</v>
      </c>
      <c r="F97" s="42">
        <v>55663587</v>
      </c>
      <c r="G97" s="42">
        <v>1564</v>
      </c>
      <c r="H97" s="42">
        <v>386</v>
      </c>
      <c r="I97" s="42">
        <v>94072627</v>
      </c>
      <c r="J97" s="42">
        <v>1326868</v>
      </c>
      <c r="K97" s="42">
        <v>38504294</v>
      </c>
      <c r="L97" s="42">
        <v>190318700</v>
      </c>
      <c r="M97" s="42">
        <v>7531300</v>
      </c>
      <c r="N97" s="42">
        <v>8760466</v>
      </c>
      <c r="O97" s="42">
        <v>26099221</v>
      </c>
      <c r="P97" s="42">
        <v>40702136</v>
      </c>
      <c r="Q97" s="42">
        <v>1610062003</v>
      </c>
      <c r="R97" s="42">
        <v>1036405</v>
      </c>
      <c r="S97" s="42">
        <v>28331</v>
      </c>
      <c r="T97" s="42">
        <v>197824273</v>
      </c>
      <c r="U97" s="42">
        <v>202819581</v>
      </c>
      <c r="V97" s="42">
        <v>36069453</v>
      </c>
      <c r="W97" s="42">
        <v>26304610</v>
      </c>
      <c r="X97" s="42">
        <v>454990</v>
      </c>
      <c r="Y97" s="42">
        <v>1053926</v>
      </c>
      <c r="Z97" s="42">
        <v>884237</v>
      </c>
      <c r="AA97" s="42">
        <v>47528</v>
      </c>
      <c r="AB97" s="42">
        <v>466523334</v>
      </c>
      <c r="AC97" s="42">
        <v>1143538669</v>
      </c>
    </row>
    <row r="98" spans="1:29">
      <c r="A98" t="s">
        <v>554</v>
      </c>
      <c r="B98" s="44" t="s">
        <v>555</v>
      </c>
      <c r="C98" s="42">
        <v>1029885600</v>
      </c>
      <c r="D98" s="42">
        <v>4070</v>
      </c>
      <c r="E98" s="42">
        <v>353067059</v>
      </c>
      <c r="F98" s="42">
        <v>9363134</v>
      </c>
      <c r="G98" s="42">
        <v>408</v>
      </c>
      <c r="H98" s="42">
        <v>58</v>
      </c>
      <c r="I98" s="42">
        <v>18750241</v>
      </c>
      <c r="J98" s="42">
        <v>163986</v>
      </c>
      <c r="K98" s="42">
        <v>4629275</v>
      </c>
      <c r="L98" s="42">
        <v>56268100</v>
      </c>
      <c r="M98" s="42">
        <v>1847700</v>
      </c>
      <c r="N98" s="42">
        <v>2592444</v>
      </c>
      <c r="O98" s="42">
        <v>9941769</v>
      </c>
      <c r="P98" s="42">
        <v>9694966</v>
      </c>
      <c r="Q98" s="42">
        <v>466318674</v>
      </c>
      <c r="R98" s="42">
        <v>7779</v>
      </c>
      <c r="S98" s="42">
        <v>0</v>
      </c>
      <c r="T98" s="42">
        <v>58105007</v>
      </c>
      <c r="U98" s="42">
        <v>64102572</v>
      </c>
      <c r="V98" s="42">
        <v>8021619</v>
      </c>
      <c r="W98" s="42">
        <v>2579944</v>
      </c>
      <c r="X98" s="42">
        <v>13686</v>
      </c>
      <c r="Y98" s="42">
        <v>359967</v>
      </c>
      <c r="Z98" s="42">
        <v>275224</v>
      </c>
      <c r="AA98" s="42">
        <v>4106</v>
      </c>
      <c r="AB98" s="42">
        <v>133469904</v>
      </c>
      <c r="AC98" s="42">
        <v>332848770</v>
      </c>
    </row>
    <row r="99" spans="1:29">
      <c r="A99" t="s">
        <v>8</v>
      </c>
      <c r="B99" s="44" t="s">
        <v>9</v>
      </c>
      <c r="C99" s="42">
        <v>18641883000</v>
      </c>
      <c r="D99" s="42">
        <v>57074</v>
      </c>
      <c r="E99" s="42">
        <v>5821213782</v>
      </c>
      <c r="F99" s="42">
        <v>485887806</v>
      </c>
      <c r="G99" s="42">
        <v>10854</v>
      </c>
      <c r="H99" s="42">
        <v>3473</v>
      </c>
      <c r="I99" s="42">
        <v>502680351</v>
      </c>
      <c r="J99" s="42">
        <v>3029121</v>
      </c>
      <c r="K99" s="42">
        <v>97715042</v>
      </c>
      <c r="L99" s="42">
        <v>1015593800</v>
      </c>
      <c r="M99" s="42">
        <v>16978100</v>
      </c>
      <c r="N99" s="42">
        <v>46726424</v>
      </c>
      <c r="O99" s="42">
        <v>65210385</v>
      </c>
      <c r="P99" s="42">
        <v>137854900</v>
      </c>
      <c r="Q99" s="42">
        <v>8192889711</v>
      </c>
      <c r="R99" s="42">
        <v>1501115</v>
      </c>
      <c r="S99" s="42">
        <v>137748</v>
      </c>
      <c r="T99" s="42">
        <v>1032365887</v>
      </c>
      <c r="U99" s="42">
        <v>960349558</v>
      </c>
      <c r="V99" s="42">
        <v>188530358</v>
      </c>
      <c r="W99" s="42">
        <v>108006382</v>
      </c>
      <c r="X99" s="42">
        <v>440163</v>
      </c>
      <c r="Y99" s="42">
        <v>4304627</v>
      </c>
      <c r="Z99" s="42">
        <v>2799820</v>
      </c>
      <c r="AA99" s="42">
        <v>387192</v>
      </c>
      <c r="AB99" s="42">
        <v>2298822850</v>
      </c>
      <c r="AC99" s="42">
        <v>5894066861</v>
      </c>
    </row>
    <row r="100" spans="1:29">
      <c r="A100" t="s">
        <v>122</v>
      </c>
      <c r="B100" s="44" t="s">
        <v>123</v>
      </c>
      <c r="C100" s="42">
        <v>30936021600</v>
      </c>
      <c r="D100" s="42">
        <v>106712</v>
      </c>
      <c r="E100" s="42">
        <v>10331490672</v>
      </c>
      <c r="F100" s="42">
        <v>520535518</v>
      </c>
      <c r="G100" s="42">
        <v>12849</v>
      </c>
      <c r="H100" s="42">
        <v>3641</v>
      </c>
      <c r="I100" s="42">
        <v>1137385035</v>
      </c>
      <c r="J100" s="42">
        <v>6749281</v>
      </c>
      <c r="K100" s="42">
        <v>215002330</v>
      </c>
      <c r="L100" s="42">
        <v>1763671000</v>
      </c>
      <c r="M100" s="42">
        <v>27304800</v>
      </c>
      <c r="N100" s="42">
        <v>77762331</v>
      </c>
      <c r="O100" s="42">
        <v>212363065</v>
      </c>
      <c r="P100" s="42">
        <v>236915842</v>
      </c>
      <c r="Q100" s="42">
        <v>14529179874</v>
      </c>
      <c r="R100" s="42">
        <v>5984336</v>
      </c>
      <c r="S100" s="42">
        <v>157710</v>
      </c>
      <c r="T100" s="42">
        <v>1790595507</v>
      </c>
      <c r="U100" s="42">
        <v>1882991809</v>
      </c>
      <c r="V100" s="42">
        <v>247129524</v>
      </c>
      <c r="W100" s="42">
        <v>199254004</v>
      </c>
      <c r="X100" s="42">
        <v>1811982</v>
      </c>
      <c r="Y100" s="42">
        <v>9075430</v>
      </c>
      <c r="Z100" s="42">
        <v>7302375</v>
      </c>
      <c r="AA100" s="42">
        <v>778912</v>
      </c>
      <c r="AB100" s="42">
        <v>4145081589</v>
      </c>
      <c r="AC100" s="42">
        <v>10384098285</v>
      </c>
    </row>
    <row r="101" spans="1:29">
      <c r="A101" t="s">
        <v>558</v>
      </c>
      <c r="B101" s="44" t="s">
        <v>559</v>
      </c>
      <c r="C101" s="42">
        <v>3343054900</v>
      </c>
      <c r="D101" s="42">
        <v>13031</v>
      </c>
      <c r="E101" s="42">
        <v>1132583148</v>
      </c>
      <c r="F101" s="42">
        <v>30495481</v>
      </c>
      <c r="G101" s="42">
        <v>1131</v>
      </c>
      <c r="H101" s="42">
        <v>186</v>
      </c>
      <c r="I101" s="42">
        <v>48859546</v>
      </c>
      <c r="J101" s="42">
        <v>858742</v>
      </c>
      <c r="K101" s="42">
        <v>18626508</v>
      </c>
      <c r="L101" s="42">
        <v>177314000</v>
      </c>
      <c r="M101" s="42">
        <v>4475700</v>
      </c>
      <c r="N101" s="42">
        <v>8418240</v>
      </c>
      <c r="O101" s="42">
        <v>23630837</v>
      </c>
      <c r="P101" s="42">
        <v>28735555</v>
      </c>
      <c r="Q101" s="42">
        <v>1473997757</v>
      </c>
      <c r="R101" s="42">
        <v>64756</v>
      </c>
      <c r="S101" s="42">
        <v>80045</v>
      </c>
      <c r="T101" s="42">
        <v>181764444</v>
      </c>
      <c r="U101" s="42">
        <v>196894217</v>
      </c>
      <c r="V101" s="42">
        <v>24135346</v>
      </c>
      <c r="W101" s="42">
        <v>13962808</v>
      </c>
      <c r="X101" s="42">
        <v>13089</v>
      </c>
      <c r="Y101" s="42">
        <v>1351787</v>
      </c>
      <c r="Z101" s="42">
        <v>1113218</v>
      </c>
      <c r="AA101" s="42">
        <v>30386</v>
      </c>
      <c r="AB101" s="42">
        <v>419410096</v>
      </c>
      <c r="AC101" s="42">
        <v>1054587661</v>
      </c>
    </row>
    <row r="102" spans="1:29">
      <c r="A102" t="s">
        <v>164</v>
      </c>
      <c r="B102" s="44" t="s">
        <v>165</v>
      </c>
      <c r="C102" s="42">
        <v>14885766900</v>
      </c>
      <c r="D102" s="42">
        <v>53013</v>
      </c>
      <c r="E102" s="42">
        <v>4937718594</v>
      </c>
      <c r="F102" s="42">
        <v>223908489</v>
      </c>
      <c r="G102" s="42">
        <v>5977</v>
      </c>
      <c r="H102" s="42">
        <v>1566</v>
      </c>
      <c r="I102" s="42">
        <v>467814091</v>
      </c>
      <c r="J102" s="42">
        <v>3654071</v>
      </c>
      <c r="K102" s="42">
        <v>107797338</v>
      </c>
      <c r="L102" s="42">
        <v>838961600</v>
      </c>
      <c r="M102" s="42">
        <v>17434400</v>
      </c>
      <c r="N102" s="42">
        <v>37490739</v>
      </c>
      <c r="O102" s="42">
        <v>113619751</v>
      </c>
      <c r="P102" s="42">
        <v>128547256</v>
      </c>
      <c r="Q102" s="42">
        <v>6876946329</v>
      </c>
      <c r="R102" s="42">
        <v>2941266</v>
      </c>
      <c r="S102" s="42">
        <v>1936155</v>
      </c>
      <c r="T102" s="42">
        <v>856212123</v>
      </c>
      <c r="U102" s="42">
        <v>899801304</v>
      </c>
      <c r="V102" s="42">
        <v>125896361</v>
      </c>
      <c r="W102" s="42">
        <v>94313913</v>
      </c>
      <c r="X102" s="42">
        <v>530324</v>
      </c>
      <c r="Y102" s="42">
        <v>4490050</v>
      </c>
      <c r="Z102" s="42">
        <v>3470718</v>
      </c>
      <c r="AA102" s="42">
        <v>183945</v>
      </c>
      <c r="AB102" s="42">
        <v>1989776159</v>
      </c>
      <c r="AC102" s="42">
        <v>4887170170</v>
      </c>
    </row>
    <row r="103" spans="1:29">
      <c r="A103" t="s">
        <v>300</v>
      </c>
      <c r="B103" s="44" t="s">
        <v>301</v>
      </c>
      <c r="C103" s="42">
        <v>1425794000</v>
      </c>
      <c r="D103" s="42">
        <v>5545</v>
      </c>
      <c r="E103" s="42">
        <v>467247902</v>
      </c>
      <c r="F103" s="42">
        <v>15566961</v>
      </c>
      <c r="G103" s="42">
        <v>476</v>
      </c>
      <c r="H103" s="42">
        <v>136</v>
      </c>
      <c r="I103" s="42">
        <v>31967816</v>
      </c>
      <c r="J103" s="42">
        <v>343306</v>
      </c>
      <c r="K103" s="42">
        <v>11021324</v>
      </c>
      <c r="L103" s="42">
        <v>74569300</v>
      </c>
      <c r="M103" s="42">
        <v>2677800</v>
      </c>
      <c r="N103" s="42">
        <v>3596066</v>
      </c>
      <c r="O103" s="42">
        <v>13622129</v>
      </c>
      <c r="P103" s="42">
        <v>15716709</v>
      </c>
      <c r="Q103" s="42">
        <v>636329313</v>
      </c>
      <c r="R103" s="42">
        <v>223803</v>
      </c>
      <c r="S103" s="42">
        <v>19569</v>
      </c>
      <c r="T103" s="42">
        <v>77225769</v>
      </c>
      <c r="U103" s="42">
        <v>81392638</v>
      </c>
      <c r="V103" s="42">
        <v>10935369</v>
      </c>
      <c r="W103" s="42">
        <v>9652848</v>
      </c>
      <c r="X103" s="42">
        <v>75879</v>
      </c>
      <c r="Y103" s="42">
        <v>450283</v>
      </c>
      <c r="Z103" s="42">
        <v>306726</v>
      </c>
      <c r="AA103" s="42">
        <v>21571</v>
      </c>
      <c r="AB103" s="42">
        <v>180304455</v>
      </c>
      <c r="AC103" s="42">
        <v>456024858</v>
      </c>
    </row>
    <row r="104" spans="1:29">
      <c r="A104" t="s">
        <v>184</v>
      </c>
      <c r="B104" s="44" t="s">
        <v>185</v>
      </c>
      <c r="C104" s="42">
        <v>6696034000</v>
      </c>
      <c r="D104" s="42">
        <v>24936</v>
      </c>
      <c r="E104" s="42">
        <v>2262790303</v>
      </c>
      <c r="F104" s="42">
        <v>91877230</v>
      </c>
      <c r="G104" s="42">
        <v>2670</v>
      </c>
      <c r="H104" s="42">
        <v>607</v>
      </c>
      <c r="I104" s="42">
        <v>180514015</v>
      </c>
      <c r="J104" s="42">
        <v>2905462</v>
      </c>
      <c r="K104" s="42">
        <v>58316694</v>
      </c>
      <c r="L104" s="42">
        <v>363697000</v>
      </c>
      <c r="M104" s="42">
        <v>7052000</v>
      </c>
      <c r="N104" s="42">
        <v>16889035</v>
      </c>
      <c r="O104" s="42">
        <v>47076783</v>
      </c>
      <c r="P104" s="42">
        <v>56347534</v>
      </c>
      <c r="Q104" s="42">
        <v>3087466056</v>
      </c>
      <c r="R104" s="42">
        <v>1804454</v>
      </c>
      <c r="S104" s="42">
        <v>135332</v>
      </c>
      <c r="T104" s="42">
        <v>370669051</v>
      </c>
      <c r="U104" s="42">
        <v>392289284</v>
      </c>
      <c r="V104" s="42">
        <v>56608205</v>
      </c>
      <c r="W104" s="42">
        <v>46589946</v>
      </c>
      <c r="X104" s="42">
        <v>305983</v>
      </c>
      <c r="Y104" s="42">
        <v>2397037</v>
      </c>
      <c r="Z104" s="42">
        <v>1828116</v>
      </c>
      <c r="AA104" s="42">
        <v>60389</v>
      </c>
      <c r="AB104" s="42">
        <v>872687797</v>
      </c>
      <c r="AC104" s="42">
        <v>2214778259</v>
      </c>
    </row>
    <row r="105" spans="1:29">
      <c r="A105" t="s">
        <v>414</v>
      </c>
      <c r="B105" s="44" t="s">
        <v>415</v>
      </c>
      <c r="C105" s="42">
        <v>6356141600</v>
      </c>
      <c r="D105" s="42">
        <v>23325</v>
      </c>
      <c r="E105" s="42">
        <v>2132126656</v>
      </c>
      <c r="F105" s="42">
        <v>86313848</v>
      </c>
      <c r="G105" s="42">
        <v>2430</v>
      </c>
      <c r="H105" s="42">
        <v>597</v>
      </c>
      <c r="I105" s="42">
        <v>119873902</v>
      </c>
      <c r="J105" s="42">
        <v>1428479</v>
      </c>
      <c r="K105" s="42">
        <v>48621526</v>
      </c>
      <c r="L105" s="42">
        <v>344337500</v>
      </c>
      <c r="M105" s="42">
        <v>5335100</v>
      </c>
      <c r="N105" s="42">
        <v>16026629</v>
      </c>
      <c r="O105" s="42">
        <v>40388586</v>
      </c>
      <c r="P105" s="42">
        <v>47279441</v>
      </c>
      <c r="Q105" s="42">
        <v>2841731667</v>
      </c>
      <c r="R105" s="42">
        <v>1008493</v>
      </c>
      <c r="S105" s="42">
        <v>65608</v>
      </c>
      <c r="T105" s="42">
        <v>349603249</v>
      </c>
      <c r="U105" s="42">
        <v>367786994</v>
      </c>
      <c r="V105" s="42">
        <v>47911339</v>
      </c>
      <c r="W105" s="42">
        <v>35679837</v>
      </c>
      <c r="X105" s="42">
        <v>142971</v>
      </c>
      <c r="Y105" s="42">
        <v>2289949</v>
      </c>
      <c r="Z105" s="42">
        <v>1773530</v>
      </c>
      <c r="AA105" s="42">
        <v>85936</v>
      </c>
      <c r="AB105" s="42">
        <v>806347906</v>
      </c>
      <c r="AC105" s="42">
        <v>2035383761</v>
      </c>
    </row>
    <row r="106" spans="1:29">
      <c r="A106" t="s">
        <v>180</v>
      </c>
      <c r="B106" s="44" t="s">
        <v>181</v>
      </c>
      <c r="C106" s="42">
        <v>14142727800</v>
      </c>
      <c r="D106" s="42">
        <v>50284</v>
      </c>
      <c r="E106" s="42">
        <v>4763661313</v>
      </c>
      <c r="F106" s="42">
        <v>236456246</v>
      </c>
      <c r="G106" s="42">
        <v>6224</v>
      </c>
      <c r="H106" s="42">
        <v>1707</v>
      </c>
      <c r="I106" s="42">
        <v>437372874</v>
      </c>
      <c r="J106" s="42">
        <v>4184790</v>
      </c>
      <c r="K106" s="42">
        <v>116393295</v>
      </c>
      <c r="L106" s="42">
        <v>779896500</v>
      </c>
      <c r="M106" s="42">
        <v>16418700</v>
      </c>
      <c r="N106" s="42">
        <v>35619773</v>
      </c>
      <c r="O106" s="42">
        <v>100069702</v>
      </c>
      <c r="P106" s="42">
        <v>118430870</v>
      </c>
      <c r="Q106" s="42">
        <v>6608504063</v>
      </c>
      <c r="R106" s="42">
        <v>3851663</v>
      </c>
      <c r="S106" s="42">
        <v>1108919</v>
      </c>
      <c r="T106" s="42">
        <v>796171921</v>
      </c>
      <c r="U106" s="42">
        <v>836412220</v>
      </c>
      <c r="V106" s="42">
        <v>117344065</v>
      </c>
      <c r="W106" s="42">
        <v>89882908</v>
      </c>
      <c r="X106" s="42">
        <v>732786</v>
      </c>
      <c r="Y106" s="42">
        <v>4706974</v>
      </c>
      <c r="Z106" s="42">
        <v>2983684</v>
      </c>
      <c r="AA106" s="42">
        <v>160160</v>
      </c>
      <c r="AB106" s="42">
        <v>1853355300</v>
      </c>
      <c r="AC106" s="42">
        <v>4755148763</v>
      </c>
    </row>
    <row r="107" spans="1:29">
      <c r="A107" t="s">
        <v>384</v>
      </c>
      <c r="B107" s="44" t="s">
        <v>385</v>
      </c>
      <c r="C107" s="42">
        <v>20329848800</v>
      </c>
      <c r="D107" s="42">
        <v>70878</v>
      </c>
      <c r="E107" s="42">
        <v>6695448734</v>
      </c>
      <c r="F107" s="42">
        <v>332842654</v>
      </c>
      <c r="G107" s="42">
        <v>8865</v>
      </c>
      <c r="H107" s="42">
        <v>2347</v>
      </c>
      <c r="I107" s="42">
        <v>561459027</v>
      </c>
      <c r="J107" s="42">
        <v>3517166</v>
      </c>
      <c r="K107" s="42">
        <v>130187900</v>
      </c>
      <c r="L107" s="42">
        <v>1134386900</v>
      </c>
      <c r="M107" s="42">
        <v>16920000</v>
      </c>
      <c r="N107" s="42">
        <v>51153299</v>
      </c>
      <c r="O107" s="42">
        <v>135362518</v>
      </c>
      <c r="P107" s="42">
        <v>143361912</v>
      </c>
      <c r="Q107" s="42">
        <v>9204640110</v>
      </c>
      <c r="R107" s="42">
        <v>3094072</v>
      </c>
      <c r="S107" s="42">
        <v>360388</v>
      </c>
      <c r="T107" s="42">
        <v>1151102590</v>
      </c>
      <c r="U107" s="42">
        <v>1189799822</v>
      </c>
      <c r="V107" s="42">
        <v>160410552</v>
      </c>
      <c r="W107" s="42">
        <v>132514071</v>
      </c>
      <c r="X107" s="42">
        <v>776350</v>
      </c>
      <c r="Y107" s="42">
        <v>6065858</v>
      </c>
      <c r="Z107" s="42">
        <v>4095466</v>
      </c>
      <c r="AA107" s="42">
        <v>305103</v>
      </c>
      <c r="AB107" s="42">
        <v>2648524272</v>
      </c>
      <c r="AC107" s="42">
        <v>6556115838</v>
      </c>
    </row>
    <row r="108" spans="1:29">
      <c r="A108" t="s">
        <v>76</v>
      </c>
      <c r="B108" s="44" t="s">
        <v>77</v>
      </c>
      <c r="C108" s="42">
        <v>6610409200</v>
      </c>
      <c r="D108" s="42">
        <v>25549</v>
      </c>
      <c r="E108" s="42">
        <v>2177709568</v>
      </c>
      <c r="F108" s="42">
        <v>70643836</v>
      </c>
      <c r="G108" s="42">
        <v>2166</v>
      </c>
      <c r="H108" s="42">
        <v>481</v>
      </c>
      <c r="I108" s="42">
        <v>187127223</v>
      </c>
      <c r="J108" s="42">
        <v>978306</v>
      </c>
      <c r="K108" s="42">
        <v>53397941</v>
      </c>
      <c r="L108" s="42">
        <v>367228600</v>
      </c>
      <c r="M108" s="42">
        <v>9368700</v>
      </c>
      <c r="N108" s="42">
        <v>16641533</v>
      </c>
      <c r="O108" s="42">
        <v>44442767</v>
      </c>
      <c r="P108" s="42">
        <v>64079985</v>
      </c>
      <c r="Q108" s="42">
        <v>2991618459</v>
      </c>
      <c r="R108" s="42">
        <v>1940356</v>
      </c>
      <c r="S108" s="42">
        <v>99949</v>
      </c>
      <c r="T108" s="42">
        <v>376519236</v>
      </c>
      <c r="U108" s="42">
        <v>394722214</v>
      </c>
      <c r="V108" s="42">
        <v>57129990</v>
      </c>
      <c r="W108" s="42">
        <v>40865742</v>
      </c>
      <c r="X108" s="42">
        <v>448176</v>
      </c>
      <c r="Y108" s="42">
        <v>2283387</v>
      </c>
      <c r="Z108" s="42">
        <v>1984547</v>
      </c>
      <c r="AA108" s="42">
        <v>78896</v>
      </c>
      <c r="AB108" s="42">
        <v>876072493</v>
      </c>
      <c r="AC108" s="42">
        <v>2115545966</v>
      </c>
    </row>
    <row r="109" spans="1:29">
      <c r="A109" t="s">
        <v>364</v>
      </c>
      <c r="B109" s="44" t="s">
        <v>365</v>
      </c>
      <c r="C109" s="42">
        <v>2401987600</v>
      </c>
      <c r="D109" s="42">
        <v>8983</v>
      </c>
      <c r="E109" s="42">
        <v>805511108</v>
      </c>
      <c r="F109" s="42">
        <v>24285248</v>
      </c>
      <c r="G109" s="42">
        <v>835</v>
      </c>
      <c r="H109" s="42">
        <v>166</v>
      </c>
      <c r="I109" s="42">
        <v>49858937</v>
      </c>
      <c r="J109" s="42">
        <v>538269</v>
      </c>
      <c r="K109" s="42">
        <v>23899808</v>
      </c>
      <c r="L109" s="42">
        <v>133767100</v>
      </c>
      <c r="M109" s="42">
        <v>3189600</v>
      </c>
      <c r="N109" s="42">
        <v>6058667</v>
      </c>
      <c r="O109" s="42">
        <v>19896532</v>
      </c>
      <c r="P109" s="42">
        <v>21453109</v>
      </c>
      <c r="Q109" s="42">
        <v>1088458378</v>
      </c>
      <c r="R109" s="42">
        <v>678473</v>
      </c>
      <c r="S109" s="42">
        <v>43243</v>
      </c>
      <c r="T109" s="42">
        <v>136933200</v>
      </c>
      <c r="U109" s="42">
        <v>146075094</v>
      </c>
      <c r="V109" s="42">
        <v>21945744</v>
      </c>
      <c r="W109" s="42">
        <v>14626711</v>
      </c>
      <c r="X109" s="42">
        <v>157578</v>
      </c>
      <c r="Y109" s="42">
        <v>809227</v>
      </c>
      <c r="Z109" s="42">
        <v>599224</v>
      </c>
      <c r="AA109" s="42">
        <v>23576</v>
      </c>
      <c r="AB109" s="42">
        <v>321892070</v>
      </c>
      <c r="AC109" s="42">
        <v>766566308</v>
      </c>
    </row>
    <row r="110" spans="1:29">
      <c r="A110" t="s">
        <v>88</v>
      </c>
      <c r="B110" s="44" t="s">
        <v>89</v>
      </c>
      <c r="C110" s="42">
        <v>1988724700</v>
      </c>
      <c r="D110" s="42">
        <v>7708</v>
      </c>
      <c r="E110" s="42">
        <v>629416040</v>
      </c>
      <c r="F110" s="42">
        <v>19951633</v>
      </c>
      <c r="G110" s="42">
        <v>668</v>
      </c>
      <c r="H110" s="42">
        <v>138</v>
      </c>
      <c r="I110" s="42">
        <v>65704722</v>
      </c>
      <c r="J110" s="42">
        <v>2007434</v>
      </c>
      <c r="K110" s="42">
        <v>21822669</v>
      </c>
      <c r="L110" s="42">
        <v>107071600</v>
      </c>
      <c r="M110" s="42">
        <v>5096200</v>
      </c>
      <c r="N110" s="42">
        <v>5007869</v>
      </c>
      <c r="O110" s="42">
        <v>19332664</v>
      </c>
      <c r="P110" s="42">
        <v>26908039</v>
      </c>
      <c r="Q110" s="42">
        <v>902318870</v>
      </c>
      <c r="R110" s="42">
        <v>705903</v>
      </c>
      <c r="S110" s="42">
        <v>16887</v>
      </c>
      <c r="T110" s="42">
        <v>112135561</v>
      </c>
      <c r="U110" s="42">
        <v>115524564</v>
      </c>
      <c r="V110" s="42">
        <v>15577139</v>
      </c>
      <c r="W110" s="42">
        <v>15024572</v>
      </c>
      <c r="X110" s="42">
        <v>332326</v>
      </c>
      <c r="Y110" s="42">
        <v>659739</v>
      </c>
      <c r="Z110" s="42">
        <v>440179</v>
      </c>
      <c r="AA110" s="42">
        <v>53635</v>
      </c>
      <c r="AB110" s="42">
        <v>260470505</v>
      </c>
      <c r="AC110" s="42">
        <v>641848365</v>
      </c>
    </row>
    <row r="111" spans="1:29">
      <c r="A111" t="s">
        <v>576</v>
      </c>
      <c r="B111" s="44" t="s">
        <v>577</v>
      </c>
      <c r="C111" s="42">
        <v>5767311400</v>
      </c>
      <c r="D111" s="42">
        <v>18493</v>
      </c>
      <c r="E111" s="42">
        <v>1983210610</v>
      </c>
      <c r="F111" s="42">
        <v>81483387</v>
      </c>
      <c r="G111" s="42">
        <v>3465</v>
      </c>
      <c r="H111" s="42">
        <v>533</v>
      </c>
      <c r="I111" s="42">
        <v>125788010</v>
      </c>
      <c r="J111" s="42">
        <v>1056129</v>
      </c>
      <c r="K111" s="42">
        <v>37611022</v>
      </c>
      <c r="L111" s="42">
        <v>331085400</v>
      </c>
      <c r="M111" s="42">
        <v>4106700</v>
      </c>
      <c r="N111" s="42">
        <v>14373274</v>
      </c>
      <c r="O111" s="42">
        <v>39169389</v>
      </c>
      <c r="P111" s="42">
        <v>35015530</v>
      </c>
      <c r="Q111" s="42">
        <v>2652899451</v>
      </c>
      <c r="R111" s="42">
        <v>908948</v>
      </c>
      <c r="S111" s="42">
        <v>8876</v>
      </c>
      <c r="T111" s="42">
        <v>335134795</v>
      </c>
      <c r="U111" s="42">
        <v>351614693</v>
      </c>
      <c r="V111" s="42">
        <v>41205853</v>
      </c>
      <c r="W111" s="42">
        <v>11406462</v>
      </c>
      <c r="X111" s="42">
        <v>5858</v>
      </c>
      <c r="Y111" s="42">
        <v>2473066</v>
      </c>
      <c r="Z111" s="42">
        <v>834183</v>
      </c>
      <c r="AA111" s="42">
        <v>32358</v>
      </c>
      <c r="AB111" s="42">
        <v>743625092</v>
      </c>
      <c r="AC111" s="42">
        <v>1909274359</v>
      </c>
    </row>
    <row r="112" spans="1:29">
      <c r="A112" t="s">
        <v>224</v>
      </c>
      <c r="B112" s="44" t="s">
        <v>225</v>
      </c>
      <c r="C112" s="42">
        <v>3299897700</v>
      </c>
      <c r="D112" s="42">
        <v>13308</v>
      </c>
      <c r="E112" s="42">
        <v>1052386164</v>
      </c>
      <c r="F112" s="42">
        <v>29484520</v>
      </c>
      <c r="G112" s="42">
        <v>1066</v>
      </c>
      <c r="H112" s="42">
        <v>222</v>
      </c>
      <c r="I112" s="42">
        <v>75648622</v>
      </c>
      <c r="J112" s="42">
        <v>826374</v>
      </c>
      <c r="K112" s="42">
        <v>29698939</v>
      </c>
      <c r="L112" s="42">
        <v>186737200</v>
      </c>
      <c r="M112" s="42">
        <v>6264700</v>
      </c>
      <c r="N112" s="42">
        <v>8278808</v>
      </c>
      <c r="O112" s="42">
        <v>25673666</v>
      </c>
      <c r="P112" s="42">
        <v>36862753</v>
      </c>
      <c r="Q112" s="42">
        <v>1451861746</v>
      </c>
      <c r="R112" s="42">
        <v>716570</v>
      </c>
      <c r="S112" s="42">
        <v>101455</v>
      </c>
      <c r="T112" s="42">
        <v>192960329</v>
      </c>
      <c r="U112" s="42">
        <v>196616927</v>
      </c>
      <c r="V112" s="42">
        <v>33062329</v>
      </c>
      <c r="W112" s="42">
        <v>20465254</v>
      </c>
      <c r="X112" s="42">
        <v>375108</v>
      </c>
      <c r="Y112" s="42">
        <v>1099241</v>
      </c>
      <c r="Z112" s="42">
        <v>1267983</v>
      </c>
      <c r="AA112" s="42">
        <v>28097</v>
      </c>
      <c r="AB112" s="42">
        <v>446693293</v>
      </c>
      <c r="AC112" s="42">
        <v>1005168453</v>
      </c>
    </row>
    <row r="113" spans="1:29">
      <c r="A113" t="s">
        <v>56</v>
      </c>
      <c r="B113" s="44" t="s">
        <v>57</v>
      </c>
      <c r="C113" s="42">
        <v>4755683600</v>
      </c>
      <c r="D113" s="42">
        <v>12965</v>
      </c>
      <c r="E113" s="42">
        <v>1584265065</v>
      </c>
      <c r="F113" s="42">
        <v>156202095</v>
      </c>
      <c r="G113" s="42">
        <v>3069</v>
      </c>
      <c r="H113" s="42">
        <v>1101</v>
      </c>
      <c r="I113" s="42">
        <v>165098768</v>
      </c>
      <c r="J113" s="42">
        <v>1703674</v>
      </c>
      <c r="K113" s="42">
        <v>33886309</v>
      </c>
      <c r="L113" s="42">
        <v>258734600</v>
      </c>
      <c r="M113" s="42">
        <v>5745300</v>
      </c>
      <c r="N113" s="42">
        <v>11977082</v>
      </c>
      <c r="O113" s="42">
        <v>30440531</v>
      </c>
      <c r="P113" s="42">
        <v>37084872</v>
      </c>
      <c r="Q113" s="42">
        <v>2285138296</v>
      </c>
      <c r="R113" s="42">
        <v>829906</v>
      </c>
      <c r="S113" s="42">
        <v>29934</v>
      </c>
      <c r="T113" s="42">
        <v>264435075</v>
      </c>
      <c r="U113" s="42">
        <v>256747399</v>
      </c>
      <c r="V113" s="42">
        <v>49690611</v>
      </c>
      <c r="W113" s="42">
        <v>34136285</v>
      </c>
      <c r="X113" s="42">
        <v>380037</v>
      </c>
      <c r="Y113" s="42">
        <v>1151349</v>
      </c>
      <c r="Z113" s="42">
        <v>471372</v>
      </c>
      <c r="AA113" s="42">
        <v>86301</v>
      </c>
      <c r="AB113" s="42">
        <v>607958269</v>
      </c>
      <c r="AC113" s="42">
        <v>1677180027</v>
      </c>
    </row>
    <row r="114" spans="1:29">
      <c r="A114" t="s">
        <v>498</v>
      </c>
      <c r="B114" s="44" t="s">
        <v>499</v>
      </c>
      <c r="C114" s="42">
        <v>3465043700</v>
      </c>
      <c r="D114" s="42">
        <v>14460</v>
      </c>
      <c r="E114" s="42">
        <v>1192876727</v>
      </c>
      <c r="F114" s="42">
        <v>27730994</v>
      </c>
      <c r="G114" s="42">
        <v>960</v>
      </c>
      <c r="H114" s="42">
        <v>177</v>
      </c>
      <c r="I114" s="42">
        <v>75469256</v>
      </c>
      <c r="J114" s="42">
        <v>537519</v>
      </c>
      <c r="K114" s="42">
        <v>16389686</v>
      </c>
      <c r="L114" s="42">
        <v>181905500</v>
      </c>
      <c r="M114" s="42">
        <v>5806700</v>
      </c>
      <c r="N114" s="42">
        <v>8726383</v>
      </c>
      <c r="O114" s="42">
        <v>31764190</v>
      </c>
      <c r="P114" s="42">
        <v>36148791</v>
      </c>
      <c r="Q114" s="42">
        <v>1577355746</v>
      </c>
      <c r="R114" s="42">
        <v>134674</v>
      </c>
      <c r="S114" s="42">
        <v>85309</v>
      </c>
      <c r="T114" s="42">
        <v>187664436</v>
      </c>
      <c r="U114" s="42">
        <v>208581705</v>
      </c>
      <c r="V114" s="42">
        <v>26203995</v>
      </c>
      <c r="W114" s="42">
        <v>17025740</v>
      </c>
      <c r="X114" s="42">
        <v>137855</v>
      </c>
      <c r="Y114" s="42">
        <v>1334170</v>
      </c>
      <c r="Z114" s="42">
        <v>1328087</v>
      </c>
      <c r="AA114" s="42">
        <v>50717</v>
      </c>
      <c r="AB114" s="42">
        <v>442546688</v>
      </c>
      <c r="AC114" s="42">
        <v>1134809058</v>
      </c>
    </row>
    <row r="115" spans="1:29">
      <c r="A115" t="s">
        <v>246</v>
      </c>
      <c r="B115" s="44" t="s">
        <v>247</v>
      </c>
      <c r="C115" s="42">
        <v>17321608800</v>
      </c>
      <c r="D115" s="42">
        <v>63662</v>
      </c>
      <c r="E115" s="42">
        <v>5652248079</v>
      </c>
      <c r="F115" s="42">
        <v>274455513</v>
      </c>
      <c r="G115" s="42">
        <v>6614</v>
      </c>
      <c r="H115" s="42">
        <v>1871</v>
      </c>
      <c r="I115" s="42">
        <v>556848062</v>
      </c>
      <c r="J115" s="42">
        <v>6594323</v>
      </c>
      <c r="K115" s="42">
        <v>148400466</v>
      </c>
      <c r="L115" s="42">
        <v>947113600</v>
      </c>
      <c r="M115" s="42">
        <v>26003200</v>
      </c>
      <c r="N115" s="42">
        <v>43586211</v>
      </c>
      <c r="O115" s="42">
        <v>121955715</v>
      </c>
      <c r="P115" s="42">
        <v>167433804</v>
      </c>
      <c r="Q115" s="42">
        <v>7944638973</v>
      </c>
      <c r="R115" s="42">
        <v>4330364</v>
      </c>
      <c r="S115" s="42">
        <v>225477</v>
      </c>
      <c r="T115" s="42">
        <v>972859850</v>
      </c>
      <c r="U115" s="42">
        <v>998509947</v>
      </c>
      <c r="V115" s="42">
        <v>148702843</v>
      </c>
      <c r="W115" s="42">
        <v>125014654</v>
      </c>
      <c r="X115" s="42">
        <v>1079265</v>
      </c>
      <c r="Y115" s="42">
        <v>5160921</v>
      </c>
      <c r="Z115" s="42">
        <v>4756431</v>
      </c>
      <c r="AA115" s="42">
        <v>207156</v>
      </c>
      <c r="AB115" s="42">
        <v>2260846908</v>
      </c>
      <c r="AC115" s="42">
        <v>5683792065</v>
      </c>
    </row>
    <row r="116" spans="1:29">
      <c r="A116" t="s">
        <v>386</v>
      </c>
      <c r="B116" s="44" t="s">
        <v>387</v>
      </c>
      <c r="C116" s="42">
        <v>4670629000</v>
      </c>
      <c r="D116" s="42">
        <v>18706</v>
      </c>
      <c r="E116" s="42">
        <v>1570956196</v>
      </c>
      <c r="F116" s="42">
        <v>43270049</v>
      </c>
      <c r="G116" s="42">
        <v>1445</v>
      </c>
      <c r="H116" s="42">
        <v>296</v>
      </c>
      <c r="I116" s="42">
        <v>109110931</v>
      </c>
      <c r="J116" s="42">
        <v>1028020</v>
      </c>
      <c r="K116" s="42">
        <v>34276466</v>
      </c>
      <c r="L116" s="42">
        <v>252971600</v>
      </c>
      <c r="M116" s="42">
        <v>5201900</v>
      </c>
      <c r="N116" s="42">
        <v>11779097</v>
      </c>
      <c r="O116" s="42">
        <v>36963075</v>
      </c>
      <c r="P116" s="42">
        <v>40567204</v>
      </c>
      <c r="Q116" s="42">
        <v>2106124538</v>
      </c>
      <c r="R116" s="42">
        <v>680336</v>
      </c>
      <c r="S116" s="42">
        <v>107348</v>
      </c>
      <c r="T116" s="42">
        <v>258101454</v>
      </c>
      <c r="U116" s="42">
        <v>276757578</v>
      </c>
      <c r="V116" s="42">
        <v>37510690</v>
      </c>
      <c r="W116" s="42">
        <v>29283539</v>
      </c>
      <c r="X116" s="42">
        <v>180389</v>
      </c>
      <c r="Y116" s="42">
        <v>1650067</v>
      </c>
      <c r="Z116" s="42">
        <v>1613652</v>
      </c>
      <c r="AA116" s="42">
        <v>51627</v>
      </c>
      <c r="AB116" s="42">
        <v>605936680</v>
      </c>
      <c r="AC116" s="42">
        <v>1500187858</v>
      </c>
    </row>
    <row r="117" spans="1:29">
      <c r="A117" t="s">
        <v>508</v>
      </c>
      <c r="B117" s="44" t="s">
        <v>509</v>
      </c>
      <c r="C117" s="42">
        <v>2962036500</v>
      </c>
      <c r="D117" s="42">
        <v>10920</v>
      </c>
      <c r="E117" s="42">
        <v>988174432</v>
      </c>
      <c r="F117" s="42">
        <v>27576342</v>
      </c>
      <c r="G117" s="42">
        <v>1075</v>
      </c>
      <c r="H117" s="42">
        <v>194</v>
      </c>
      <c r="I117" s="42">
        <v>88229912</v>
      </c>
      <c r="J117" s="42">
        <v>1018998</v>
      </c>
      <c r="K117" s="42">
        <v>27648455</v>
      </c>
      <c r="L117" s="42">
        <v>165961800</v>
      </c>
      <c r="M117" s="42">
        <v>6719500</v>
      </c>
      <c r="N117" s="42">
        <v>7476256</v>
      </c>
      <c r="O117" s="42">
        <v>31222838</v>
      </c>
      <c r="P117" s="42">
        <v>32796387</v>
      </c>
      <c r="Q117" s="42">
        <v>1376824920</v>
      </c>
      <c r="R117" s="42">
        <v>576776</v>
      </c>
      <c r="S117" s="42">
        <v>1775</v>
      </c>
      <c r="T117" s="42">
        <v>172661564</v>
      </c>
      <c r="U117" s="42">
        <v>186555467</v>
      </c>
      <c r="V117" s="42">
        <v>28533181</v>
      </c>
      <c r="W117" s="42">
        <v>18980033</v>
      </c>
      <c r="X117" s="42">
        <v>447928</v>
      </c>
      <c r="Y117" s="42">
        <v>947026</v>
      </c>
      <c r="Z117" s="42">
        <v>678006</v>
      </c>
      <c r="AA117" s="42">
        <v>48349</v>
      </c>
      <c r="AB117" s="42">
        <v>409430105</v>
      </c>
      <c r="AC117" s="42">
        <v>967394815</v>
      </c>
    </row>
    <row r="118" spans="1:29">
      <c r="A118" t="s">
        <v>410</v>
      </c>
      <c r="B118" s="44" t="s">
        <v>411</v>
      </c>
      <c r="C118" s="42">
        <v>4453977200</v>
      </c>
      <c r="D118" s="42">
        <v>16017</v>
      </c>
      <c r="E118" s="42">
        <v>1476315947</v>
      </c>
      <c r="F118" s="42">
        <v>52306286</v>
      </c>
      <c r="G118" s="42">
        <v>1714</v>
      </c>
      <c r="H118" s="42">
        <v>362</v>
      </c>
      <c r="I118" s="42">
        <v>101003562</v>
      </c>
      <c r="J118" s="42">
        <v>713267</v>
      </c>
      <c r="K118" s="42">
        <v>38826753</v>
      </c>
      <c r="L118" s="42">
        <v>257187800</v>
      </c>
      <c r="M118" s="42">
        <v>4253100</v>
      </c>
      <c r="N118" s="42">
        <v>11228058</v>
      </c>
      <c r="O118" s="42">
        <v>30396174</v>
      </c>
      <c r="P118" s="42">
        <v>35689343</v>
      </c>
      <c r="Q118" s="42">
        <v>2007920290</v>
      </c>
      <c r="R118" s="42">
        <v>1210745</v>
      </c>
      <c r="S118" s="42">
        <v>56551</v>
      </c>
      <c r="T118" s="42">
        <v>261398592</v>
      </c>
      <c r="U118" s="42">
        <v>274024376</v>
      </c>
      <c r="V118" s="42">
        <v>45383029</v>
      </c>
      <c r="W118" s="42">
        <v>22652708</v>
      </c>
      <c r="X118" s="42">
        <v>262383</v>
      </c>
      <c r="Y118" s="42">
        <v>1553750</v>
      </c>
      <c r="Z118" s="42">
        <v>1150111</v>
      </c>
      <c r="AA118" s="42">
        <v>70967</v>
      </c>
      <c r="AB118" s="42">
        <v>607763212</v>
      </c>
      <c r="AC118" s="42">
        <v>1400157078</v>
      </c>
    </row>
    <row r="119" spans="1:29">
      <c r="A119" t="s">
        <v>264</v>
      </c>
      <c r="B119" s="44" t="s">
        <v>265</v>
      </c>
      <c r="C119" s="42">
        <v>22088581900</v>
      </c>
      <c r="D119" s="42">
        <v>61994</v>
      </c>
      <c r="E119" s="42">
        <v>7099787344</v>
      </c>
      <c r="F119" s="42">
        <v>788393321</v>
      </c>
      <c r="G119" s="42">
        <v>13818</v>
      </c>
      <c r="H119" s="42">
        <v>5113</v>
      </c>
      <c r="I119" s="42">
        <v>1210530079</v>
      </c>
      <c r="J119" s="42">
        <v>11934902</v>
      </c>
      <c r="K119" s="42">
        <v>185049462</v>
      </c>
      <c r="L119" s="42">
        <v>1123566100</v>
      </c>
      <c r="M119" s="42">
        <v>24453700</v>
      </c>
      <c r="N119" s="42">
        <v>55606635</v>
      </c>
      <c r="O119" s="42">
        <v>158244635</v>
      </c>
      <c r="P119" s="42">
        <v>171115436</v>
      </c>
      <c r="Q119" s="42">
        <v>10828681614</v>
      </c>
      <c r="R119" s="42">
        <v>5489023</v>
      </c>
      <c r="S119" s="42">
        <v>727607</v>
      </c>
      <c r="T119" s="42">
        <v>1147827786</v>
      </c>
      <c r="U119" s="42">
        <v>1082401514</v>
      </c>
      <c r="V119" s="42">
        <v>204684036</v>
      </c>
      <c r="W119" s="42">
        <v>193648509</v>
      </c>
      <c r="X119" s="42">
        <v>1609112</v>
      </c>
      <c r="Y119" s="42">
        <v>4695936</v>
      </c>
      <c r="Z119" s="42">
        <v>2284934</v>
      </c>
      <c r="AA119" s="42">
        <v>346839</v>
      </c>
      <c r="AB119" s="42">
        <v>2643715296</v>
      </c>
      <c r="AC119" s="42">
        <v>8184966318</v>
      </c>
    </row>
    <row r="120" spans="1:29">
      <c r="A120" t="s">
        <v>425</v>
      </c>
      <c r="B120" s="44" t="s">
        <v>426</v>
      </c>
      <c r="C120" s="42">
        <v>1670401500</v>
      </c>
      <c r="D120" s="42">
        <v>6492</v>
      </c>
      <c r="E120" s="42">
        <v>549692325</v>
      </c>
      <c r="F120" s="42">
        <v>16844126</v>
      </c>
      <c r="G120" s="42">
        <v>571</v>
      </c>
      <c r="H120" s="42">
        <v>119</v>
      </c>
      <c r="I120" s="42">
        <v>30940582</v>
      </c>
      <c r="J120" s="42">
        <v>254502</v>
      </c>
      <c r="K120" s="42">
        <v>16160154</v>
      </c>
      <c r="L120" s="42">
        <v>90979600</v>
      </c>
      <c r="M120" s="42">
        <v>2534800</v>
      </c>
      <c r="N120" s="42">
        <v>4205243</v>
      </c>
      <c r="O120" s="42">
        <v>12889674</v>
      </c>
      <c r="P120" s="42">
        <v>15858373</v>
      </c>
      <c r="Q120" s="42">
        <v>740359379</v>
      </c>
      <c r="R120" s="42">
        <v>500864</v>
      </c>
      <c r="S120" s="42">
        <v>17975</v>
      </c>
      <c r="T120" s="42">
        <v>93484447</v>
      </c>
      <c r="U120" s="42">
        <v>97839006</v>
      </c>
      <c r="V120" s="42">
        <v>15337057</v>
      </c>
      <c r="W120" s="42">
        <v>9654048</v>
      </c>
      <c r="X120" s="42">
        <v>97191</v>
      </c>
      <c r="Y120" s="42">
        <v>538698</v>
      </c>
      <c r="Z120" s="42">
        <v>493811</v>
      </c>
      <c r="AA120" s="42">
        <v>19218</v>
      </c>
      <c r="AB120" s="42">
        <v>217982315</v>
      </c>
      <c r="AC120" s="42">
        <v>522377064</v>
      </c>
    </row>
    <row r="121" spans="1:29">
      <c r="A121" t="s">
        <v>330</v>
      </c>
      <c r="B121" s="44" t="s">
        <v>331</v>
      </c>
      <c r="C121" s="42">
        <v>11012276500</v>
      </c>
      <c r="D121" s="42">
        <v>34338</v>
      </c>
      <c r="E121" s="42">
        <v>3624855265</v>
      </c>
      <c r="F121" s="42">
        <v>237749825</v>
      </c>
      <c r="G121" s="42">
        <v>5979</v>
      </c>
      <c r="H121" s="42">
        <v>1697</v>
      </c>
      <c r="I121" s="42">
        <v>452772896</v>
      </c>
      <c r="J121" s="42">
        <v>4690708</v>
      </c>
      <c r="K121" s="42">
        <v>88715863</v>
      </c>
      <c r="L121" s="42">
        <v>603723800</v>
      </c>
      <c r="M121" s="42">
        <v>12219300</v>
      </c>
      <c r="N121" s="42">
        <v>27736754</v>
      </c>
      <c r="O121" s="42">
        <v>71439667</v>
      </c>
      <c r="P121" s="42">
        <v>88650106</v>
      </c>
      <c r="Q121" s="42">
        <v>5212554184</v>
      </c>
      <c r="R121" s="42">
        <v>2783572</v>
      </c>
      <c r="S121" s="42">
        <v>458343</v>
      </c>
      <c r="T121" s="42">
        <v>615866049</v>
      </c>
      <c r="U121" s="42">
        <v>610789152</v>
      </c>
      <c r="V121" s="42">
        <v>101102196</v>
      </c>
      <c r="W121" s="42">
        <v>77692702</v>
      </c>
      <c r="X121" s="42">
        <v>569190</v>
      </c>
      <c r="Y121" s="42">
        <v>3082582</v>
      </c>
      <c r="Z121" s="42">
        <v>1944388</v>
      </c>
      <c r="AA121" s="42">
        <v>178505</v>
      </c>
      <c r="AB121" s="42">
        <v>1414466679</v>
      </c>
      <c r="AC121" s="42">
        <v>3798087505</v>
      </c>
    </row>
    <row r="122" spans="1:29">
      <c r="A122" t="s">
        <v>202</v>
      </c>
      <c r="B122" s="44" t="s">
        <v>203</v>
      </c>
      <c r="C122" s="42">
        <v>7574233800</v>
      </c>
      <c r="D122" s="42">
        <v>22705</v>
      </c>
      <c r="E122" s="42">
        <v>2248295568</v>
      </c>
      <c r="F122" s="42">
        <v>212266821</v>
      </c>
      <c r="G122" s="42">
        <v>4464</v>
      </c>
      <c r="H122" s="42">
        <v>1511</v>
      </c>
      <c r="I122" s="42">
        <v>313445393</v>
      </c>
      <c r="J122" s="42">
        <v>1953802</v>
      </c>
      <c r="K122" s="42">
        <v>62915523</v>
      </c>
      <c r="L122" s="42">
        <v>402674700</v>
      </c>
      <c r="M122" s="42">
        <v>9529600</v>
      </c>
      <c r="N122" s="42">
        <v>19055833</v>
      </c>
      <c r="O122" s="42">
        <v>51920061</v>
      </c>
      <c r="P122" s="42">
        <v>62198022</v>
      </c>
      <c r="Q122" s="42">
        <v>3384255323</v>
      </c>
      <c r="R122" s="42">
        <v>1739505</v>
      </c>
      <c r="S122" s="42">
        <v>77057</v>
      </c>
      <c r="T122" s="42">
        <v>412137371</v>
      </c>
      <c r="U122" s="42">
        <v>363727836</v>
      </c>
      <c r="V122" s="42">
        <v>68716707</v>
      </c>
      <c r="W122" s="42">
        <v>61301723</v>
      </c>
      <c r="X122" s="42">
        <v>512527</v>
      </c>
      <c r="Y122" s="42">
        <v>2090838</v>
      </c>
      <c r="Z122" s="42">
        <v>1015288</v>
      </c>
      <c r="AA122" s="42">
        <v>80385</v>
      </c>
      <c r="AB122" s="42">
        <v>911399237</v>
      </c>
      <c r="AC122" s="42">
        <v>2472856086</v>
      </c>
    </row>
    <row r="123" spans="1:29">
      <c r="A123" t="s">
        <v>437</v>
      </c>
      <c r="B123" s="44" t="s">
        <v>438</v>
      </c>
      <c r="C123" s="42">
        <v>5255370800</v>
      </c>
      <c r="D123" s="42">
        <v>19880</v>
      </c>
      <c r="E123" s="42">
        <v>1736269689</v>
      </c>
      <c r="F123" s="42">
        <v>57720390</v>
      </c>
      <c r="G123" s="42">
        <v>1873</v>
      </c>
      <c r="H123" s="42">
        <v>383</v>
      </c>
      <c r="I123" s="42">
        <v>120547521</v>
      </c>
      <c r="J123" s="42">
        <v>666242</v>
      </c>
      <c r="K123" s="42">
        <v>40333320</v>
      </c>
      <c r="L123" s="42">
        <v>292262100</v>
      </c>
      <c r="M123" s="42">
        <v>6396600</v>
      </c>
      <c r="N123" s="42">
        <v>13226601</v>
      </c>
      <c r="O123" s="42">
        <v>35122135</v>
      </c>
      <c r="P123" s="42">
        <v>45776156</v>
      </c>
      <c r="Q123" s="42">
        <v>2348320754</v>
      </c>
      <c r="R123" s="42">
        <v>1263619</v>
      </c>
      <c r="S123" s="42">
        <v>67778</v>
      </c>
      <c r="T123" s="42">
        <v>298603877</v>
      </c>
      <c r="U123" s="42">
        <v>312228572</v>
      </c>
      <c r="V123" s="42">
        <v>42305621</v>
      </c>
      <c r="W123" s="42">
        <v>29456841</v>
      </c>
      <c r="X123" s="42">
        <v>442973</v>
      </c>
      <c r="Y123" s="42">
        <v>1823376</v>
      </c>
      <c r="Z123" s="42">
        <v>1411316</v>
      </c>
      <c r="AA123" s="42">
        <v>39298</v>
      </c>
      <c r="AB123" s="42">
        <v>687643271</v>
      </c>
      <c r="AC123" s="42">
        <v>1660677483</v>
      </c>
    </row>
    <row r="124" spans="1:29">
      <c r="A124" t="s">
        <v>258</v>
      </c>
      <c r="B124" s="44" t="s">
        <v>259</v>
      </c>
      <c r="C124" s="42">
        <v>5033433600</v>
      </c>
      <c r="D124" s="42">
        <v>19564</v>
      </c>
      <c r="E124" s="42">
        <v>1579251030</v>
      </c>
      <c r="F124" s="42">
        <v>55995495</v>
      </c>
      <c r="G124" s="42">
        <v>1618</v>
      </c>
      <c r="H124" s="42">
        <v>384</v>
      </c>
      <c r="I124" s="42">
        <v>178456074</v>
      </c>
      <c r="J124" s="42">
        <v>3106491</v>
      </c>
      <c r="K124" s="42">
        <v>56691172</v>
      </c>
      <c r="L124" s="42">
        <v>268730500</v>
      </c>
      <c r="M124" s="42">
        <v>14749200</v>
      </c>
      <c r="N124" s="42">
        <v>12646803</v>
      </c>
      <c r="O124" s="42">
        <v>40713002</v>
      </c>
      <c r="P124" s="42">
        <v>71772462</v>
      </c>
      <c r="Q124" s="42">
        <v>2282112229</v>
      </c>
      <c r="R124" s="42">
        <v>2038924</v>
      </c>
      <c r="S124" s="42">
        <v>86961</v>
      </c>
      <c r="T124" s="42">
        <v>283401385</v>
      </c>
      <c r="U124" s="42">
        <v>290373137</v>
      </c>
      <c r="V124" s="42">
        <v>47345697</v>
      </c>
      <c r="W124" s="42">
        <v>36101234</v>
      </c>
      <c r="X124" s="42">
        <v>638384</v>
      </c>
      <c r="Y124" s="42">
        <v>1510200</v>
      </c>
      <c r="Z124" s="42">
        <v>1153533</v>
      </c>
      <c r="AA124" s="42">
        <v>52867</v>
      </c>
      <c r="AB124" s="42">
        <v>662702322</v>
      </c>
      <c r="AC124" s="42">
        <v>1619409907</v>
      </c>
    </row>
    <row r="125" spans="1:29">
      <c r="A125" t="s">
        <v>234</v>
      </c>
      <c r="B125" s="44" t="s">
        <v>235</v>
      </c>
      <c r="C125" s="42">
        <v>8770815200</v>
      </c>
      <c r="D125" s="42">
        <v>33141</v>
      </c>
      <c r="E125" s="42">
        <v>2754613472</v>
      </c>
      <c r="F125" s="42">
        <v>128596335</v>
      </c>
      <c r="G125" s="42">
        <v>3412</v>
      </c>
      <c r="H125" s="42">
        <v>912</v>
      </c>
      <c r="I125" s="42">
        <v>225012274</v>
      </c>
      <c r="J125" s="42">
        <v>2050195</v>
      </c>
      <c r="K125" s="42">
        <v>52245027</v>
      </c>
      <c r="L125" s="42">
        <v>490101700</v>
      </c>
      <c r="M125" s="42">
        <v>10542400</v>
      </c>
      <c r="N125" s="42">
        <v>21980870</v>
      </c>
      <c r="O125" s="42">
        <v>49916889</v>
      </c>
      <c r="P125" s="42">
        <v>78305957</v>
      </c>
      <c r="Q125" s="42">
        <v>3813365119</v>
      </c>
      <c r="R125" s="42">
        <v>1928627</v>
      </c>
      <c r="S125" s="42">
        <v>332446</v>
      </c>
      <c r="T125" s="42">
        <v>500491189</v>
      </c>
      <c r="U125" s="42">
        <v>490869265</v>
      </c>
      <c r="V125" s="42">
        <v>79863048</v>
      </c>
      <c r="W125" s="42">
        <v>49044012</v>
      </c>
      <c r="X125" s="42">
        <v>286662</v>
      </c>
      <c r="Y125" s="42">
        <v>2790343</v>
      </c>
      <c r="Z125" s="42">
        <v>2736164</v>
      </c>
      <c r="AA125" s="42">
        <v>70031</v>
      </c>
      <c r="AB125" s="42">
        <v>1128411787</v>
      </c>
      <c r="AC125" s="42">
        <v>2684953332</v>
      </c>
    </row>
    <row r="126" spans="1:29">
      <c r="A126" t="s">
        <v>398</v>
      </c>
      <c r="B126" s="44" t="s">
        <v>399</v>
      </c>
      <c r="C126" s="42">
        <v>1081216600</v>
      </c>
      <c r="D126" s="42">
        <v>4495</v>
      </c>
      <c r="E126" s="42">
        <v>364416824</v>
      </c>
      <c r="F126" s="42">
        <v>7887281</v>
      </c>
      <c r="G126" s="42">
        <v>301</v>
      </c>
      <c r="H126" s="42">
        <v>53</v>
      </c>
      <c r="I126" s="42">
        <v>22614553</v>
      </c>
      <c r="J126" s="42">
        <v>222239</v>
      </c>
      <c r="K126" s="42">
        <v>7784320</v>
      </c>
      <c r="L126" s="42">
        <v>57771600</v>
      </c>
      <c r="M126" s="42">
        <v>1587200</v>
      </c>
      <c r="N126" s="42">
        <v>2717810</v>
      </c>
      <c r="O126" s="42">
        <v>10296734</v>
      </c>
      <c r="P126" s="42">
        <v>10929864</v>
      </c>
      <c r="Q126" s="42">
        <v>486228425</v>
      </c>
      <c r="R126" s="42">
        <v>92921</v>
      </c>
      <c r="S126" s="42">
        <v>7816</v>
      </c>
      <c r="T126" s="42">
        <v>59350627</v>
      </c>
      <c r="U126" s="42">
        <v>64558227</v>
      </c>
      <c r="V126" s="42">
        <v>9047149</v>
      </c>
      <c r="W126" s="42">
        <v>5927177</v>
      </c>
      <c r="X126" s="42">
        <v>104296</v>
      </c>
      <c r="Y126" s="42">
        <v>371461</v>
      </c>
      <c r="Z126" s="42">
        <v>416697</v>
      </c>
      <c r="AA126" s="42">
        <v>13881</v>
      </c>
      <c r="AB126" s="42">
        <v>139890252</v>
      </c>
      <c r="AC126" s="42">
        <v>346338173</v>
      </c>
    </row>
    <row r="127" spans="1:29">
      <c r="A127" t="s">
        <v>396</v>
      </c>
      <c r="B127" s="44" t="s">
        <v>397</v>
      </c>
      <c r="C127" s="42">
        <v>1680084800</v>
      </c>
      <c r="D127" s="42">
        <v>6038</v>
      </c>
      <c r="E127" s="42">
        <v>570884663</v>
      </c>
      <c r="F127" s="42">
        <v>19451748</v>
      </c>
      <c r="G127" s="42">
        <v>612</v>
      </c>
      <c r="H127" s="42">
        <v>127</v>
      </c>
      <c r="I127" s="42">
        <v>44331484</v>
      </c>
      <c r="J127" s="42">
        <v>558501</v>
      </c>
      <c r="K127" s="42">
        <v>16716262</v>
      </c>
      <c r="L127" s="42">
        <v>95387900</v>
      </c>
      <c r="M127" s="42">
        <v>3340900</v>
      </c>
      <c r="N127" s="42">
        <v>4219011</v>
      </c>
      <c r="O127" s="42">
        <v>15212301</v>
      </c>
      <c r="P127" s="42">
        <v>18612167</v>
      </c>
      <c r="Q127" s="42">
        <v>788714937</v>
      </c>
      <c r="R127" s="42">
        <v>505180</v>
      </c>
      <c r="S127" s="42">
        <v>15139</v>
      </c>
      <c r="T127" s="42">
        <v>98711210</v>
      </c>
      <c r="U127" s="42">
        <v>106886291</v>
      </c>
      <c r="V127" s="42">
        <v>16219003</v>
      </c>
      <c r="W127" s="42">
        <v>10874501</v>
      </c>
      <c r="X127" s="42">
        <v>207116</v>
      </c>
      <c r="Y127" s="42">
        <v>535928</v>
      </c>
      <c r="Z127" s="42">
        <v>366824</v>
      </c>
      <c r="AA127" s="42">
        <v>33229</v>
      </c>
      <c r="AB127" s="42">
        <v>234354421</v>
      </c>
      <c r="AC127" s="42">
        <v>554360516</v>
      </c>
    </row>
    <row r="128" spans="1:29">
      <c r="A128" t="s">
        <v>446</v>
      </c>
      <c r="B128" s="44" t="s">
        <v>447</v>
      </c>
      <c r="C128" s="42">
        <v>3260259800</v>
      </c>
      <c r="D128" s="42">
        <v>12553</v>
      </c>
      <c r="E128" s="42">
        <v>1090344284</v>
      </c>
      <c r="F128" s="42">
        <v>45159487</v>
      </c>
      <c r="G128" s="42">
        <v>1092</v>
      </c>
      <c r="H128" s="42">
        <v>274</v>
      </c>
      <c r="I128" s="42">
        <v>219173890</v>
      </c>
      <c r="J128" s="42">
        <v>1818045</v>
      </c>
      <c r="K128" s="42">
        <v>39850619</v>
      </c>
      <c r="L128" s="42">
        <v>169698000</v>
      </c>
      <c r="M128" s="42">
        <v>5346300</v>
      </c>
      <c r="N128" s="42">
        <v>8203208</v>
      </c>
      <c r="O128" s="42">
        <v>32522035</v>
      </c>
      <c r="P128" s="42">
        <v>32792540</v>
      </c>
      <c r="Q128" s="42">
        <v>1644908408</v>
      </c>
      <c r="R128" s="42">
        <v>2093425</v>
      </c>
      <c r="S128" s="42">
        <v>45198</v>
      </c>
      <c r="T128" s="42">
        <v>174985577</v>
      </c>
      <c r="U128" s="42">
        <v>189669739</v>
      </c>
      <c r="V128" s="42">
        <v>28096529</v>
      </c>
      <c r="W128" s="42">
        <v>26755483</v>
      </c>
      <c r="X128" s="42">
        <v>115263</v>
      </c>
      <c r="Y128" s="42">
        <v>917555</v>
      </c>
      <c r="Z128" s="42">
        <v>612924</v>
      </c>
      <c r="AA128" s="42">
        <v>62965</v>
      </c>
      <c r="AB128" s="42">
        <v>423354658</v>
      </c>
      <c r="AC128" s="42">
        <v>1221553750</v>
      </c>
    </row>
    <row r="129" spans="1:29">
      <c r="A129" t="s">
        <v>290</v>
      </c>
      <c r="B129" s="44" t="s">
        <v>291</v>
      </c>
      <c r="C129" s="42">
        <v>10426287300</v>
      </c>
      <c r="D129" s="42">
        <v>30502</v>
      </c>
      <c r="E129" s="42">
        <v>3349416386</v>
      </c>
      <c r="F129" s="42">
        <v>289315916</v>
      </c>
      <c r="G129" s="42">
        <v>6210</v>
      </c>
      <c r="H129" s="42">
        <v>2021</v>
      </c>
      <c r="I129" s="42">
        <v>404596931</v>
      </c>
      <c r="J129" s="42">
        <v>3213526</v>
      </c>
      <c r="K129" s="42">
        <v>96986326</v>
      </c>
      <c r="L129" s="42">
        <v>562938600</v>
      </c>
      <c r="M129" s="42">
        <v>10729600</v>
      </c>
      <c r="N129" s="42">
        <v>26283024</v>
      </c>
      <c r="O129" s="42">
        <v>66716747</v>
      </c>
      <c r="P129" s="42">
        <v>78388213</v>
      </c>
      <c r="Q129" s="42">
        <v>4888585269</v>
      </c>
      <c r="R129" s="42">
        <v>2703092</v>
      </c>
      <c r="S129" s="42">
        <v>244677</v>
      </c>
      <c r="T129" s="42">
        <v>573579595</v>
      </c>
      <c r="U129" s="42">
        <v>544307733</v>
      </c>
      <c r="V129" s="42">
        <v>103062882</v>
      </c>
      <c r="W129" s="42">
        <v>84592765</v>
      </c>
      <c r="X129" s="42">
        <v>386803</v>
      </c>
      <c r="Y129" s="42">
        <v>2688802</v>
      </c>
      <c r="Z129" s="42">
        <v>1389915</v>
      </c>
      <c r="AA129" s="42">
        <v>223308</v>
      </c>
      <c r="AB129" s="42">
        <v>1313179572</v>
      </c>
      <c r="AC129" s="42">
        <v>3575405697</v>
      </c>
    </row>
    <row r="130" spans="1:29">
      <c r="A130" t="s">
        <v>138</v>
      </c>
      <c r="B130" s="44" t="s">
        <v>139</v>
      </c>
      <c r="C130" s="42">
        <v>1517363100</v>
      </c>
      <c r="D130" s="42">
        <v>6324</v>
      </c>
      <c r="E130" s="42">
        <v>512860475</v>
      </c>
      <c r="F130" s="42">
        <v>9902922</v>
      </c>
      <c r="G130" s="42">
        <v>400</v>
      </c>
      <c r="H130" s="42">
        <v>70</v>
      </c>
      <c r="I130" s="42">
        <v>48682530</v>
      </c>
      <c r="J130" s="42">
        <v>317747</v>
      </c>
      <c r="K130" s="42">
        <v>11670914</v>
      </c>
      <c r="L130" s="42">
        <v>86910500</v>
      </c>
      <c r="M130" s="42">
        <v>1773500</v>
      </c>
      <c r="N130" s="42">
        <v>3819680</v>
      </c>
      <c r="O130" s="42">
        <v>12522222</v>
      </c>
      <c r="P130" s="42">
        <v>13314200</v>
      </c>
      <c r="Q130" s="42">
        <v>701774690</v>
      </c>
      <c r="R130" s="42">
        <v>156766</v>
      </c>
      <c r="S130" s="42">
        <v>13675</v>
      </c>
      <c r="T130" s="42">
        <v>88651215</v>
      </c>
      <c r="U130" s="42">
        <v>96260422</v>
      </c>
      <c r="V130" s="42">
        <v>11700504</v>
      </c>
      <c r="W130" s="42">
        <v>10196739</v>
      </c>
      <c r="X130" s="42">
        <v>88075</v>
      </c>
      <c r="Y130" s="42">
        <v>531118</v>
      </c>
      <c r="Z130" s="42">
        <v>472580</v>
      </c>
      <c r="AA130" s="42">
        <v>8616</v>
      </c>
      <c r="AB130" s="42">
        <v>208079710</v>
      </c>
      <c r="AC130" s="42">
        <v>493694980</v>
      </c>
    </row>
    <row r="131" spans="1:29">
      <c r="A131" t="s">
        <v>42</v>
      </c>
      <c r="B131" s="44" t="s">
        <v>43</v>
      </c>
      <c r="C131" s="42">
        <v>16542029400</v>
      </c>
      <c r="D131" s="42">
        <v>34624</v>
      </c>
      <c r="E131" s="42">
        <v>5020777929</v>
      </c>
      <c r="F131" s="42">
        <v>1322802480</v>
      </c>
      <c r="G131" s="42">
        <v>10971</v>
      </c>
      <c r="H131" s="42">
        <v>5794</v>
      </c>
      <c r="I131" s="42">
        <v>2004776617</v>
      </c>
      <c r="J131" s="42">
        <v>11886424</v>
      </c>
      <c r="K131" s="42">
        <v>92170344</v>
      </c>
      <c r="L131" s="42">
        <v>626968300</v>
      </c>
      <c r="M131" s="42">
        <v>14367500</v>
      </c>
      <c r="N131" s="42">
        <v>41466822</v>
      </c>
      <c r="O131" s="42">
        <v>67817281</v>
      </c>
      <c r="P131" s="42">
        <v>114350737</v>
      </c>
      <c r="Q131" s="42">
        <v>9317384434</v>
      </c>
      <c r="R131" s="42">
        <v>876668</v>
      </c>
      <c r="S131" s="42">
        <v>158114</v>
      </c>
      <c r="T131" s="42">
        <v>641181960</v>
      </c>
      <c r="U131" s="42">
        <v>515993359</v>
      </c>
      <c r="V131" s="42">
        <v>122442066</v>
      </c>
      <c r="W131" s="42">
        <v>196843571</v>
      </c>
      <c r="X131" s="42">
        <v>271633</v>
      </c>
      <c r="Y131" s="42">
        <v>1969286</v>
      </c>
      <c r="Z131" s="42">
        <v>955525</v>
      </c>
      <c r="AA131" s="42">
        <v>464305</v>
      </c>
      <c r="AB131" s="42">
        <v>1481156487</v>
      </c>
      <c r="AC131" s="42">
        <v>7836227947</v>
      </c>
    </row>
    <row r="132" spans="1:29">
      <c r="A132" t="s">
        <v>352</v>
      </c>
      <c r="B132" s="44" t="s">
        <v>353</v>
      </c>
      <c r="C132" s="42">
        <v>8713228900</v>
      </c>
      <c r="D132" s="42">
        <v>31319</v>
      </c>
      <c r="E132" s="42">
        <v>2851132690</v>
      </c>
      <c r="F132" s="42">
        <v>122933562</v>
      </c>
      <c r="G132" s="42">
        <v>3291</v>
      </c>
      <c r="H132" s="42">
        <v>839</v>
      </c>
      <c r="I132" s="42">
        <v>282414969</v>
      </c>
      <c r="J132" s="42">
        <v>3182955</v>
      </c>
      <c r="K132" s="42">
        <v>75011845</v>
      </c>
      <c r="L132" s="42">
        <v>478311000</v>
      </c>
      <c r="M132" s="42">
        <v>15457200</v>
      </c>
      <c r="N132" s="42">
        <v>21943373</v>
      </c>
      <c r="O132" s="42">
        <v>75915181</v>
      </c>
      <c r="P132" s="42">
        <v>93415661</v>
      </c>
      <c r="Q132" s="42">
        <v>4019718436</v>
      </c>
      <c r="R132" s="42">
        <v>2640902</v>
      </c>
      <c r="S132" s="42">
        <v>104601</v>
      </c>
      <c r="T132" s="42">
        <v>493666739</v>
      </c>
      <c r="U132" s="42">
        <v>513587394</v>
      </c>
      <c r="V132" s="42">
        <v>72443309</v>
      </c>
      <c r="W132" s="42">
        <v>54311914</v>
      </c>
      <c r="X132" s="42">
        <v>629666</v>
      </c>
      <c r="Y132" s="42">
        <v>3015190</v>
      </c>
      <c r="Z132" s="42">
        <v>2295260</v>
      </c>
      <c r="AA132" s="42">
        <v>154099</v>
      </c>
      <c r="AB132" s="42">
        <v>1142849074</v>
      </c>
      <c r="AC132" s="42">
        <v>2876869362</v>
      </c>
    </row>
    <row r="133" spans="1:29">
      <c r="A133" t="s">
        <v>310</v>
      </c>
      <c r="B133" s="44" t="s">
        <v>311</v>
      </c>
      <c r="C133" s="42">
        <v>2918287100</v>
      </c>
      <c r="D133" s="42">
        <v>10614</v>
      </c>
      <c r="E133" s="42">
        <v>987716350</v>
      </c>
      <c r="F133" s="42">
        <v>26449920</v>
      </c>
      <c r="G133" s="42">
        <v>1059</v>
      </c>
      <c r="H133" s="42">
        <v>185</v>
      </c>
      <c r="I133" s="42">
        <v>57616217</v>
      </c>
      <c r="J133" s="42">
        <v>817394</v>
      </c>
      <c r="K133" s="42">
        <v>30467456</v>
      </c>
      <c r="L133" s="42">
        <v>170851200</v>
      </c>
      <c r="M133" s="42">
        <v>4950100</v>
      </c>
      <c r="N133" s="42">
        <v>7347121</v>
      </c>
      <c r="O133" s="42">
        <v>19254222</v>
      </c>
      <c r="P133" s="42">
        <v>29668892</v>
      </c>
      <c r="Q133" s="42">
        <v>1335138872</v>
      </c>
      <c r="R133" s="42">
        <v>1050526</v>
      </c>
      <c r="S133" s="42">
        <v>143885</v>
      </c>
      <c r="T133" s="42">
        <v>175768150</v>
      </c>
      <c r="U133" s="42">
        <v>184352934</v>
      </c>
      <c r="V133" s="42">
        <v>31137859</v>
      </c>
      <c r="W133" s="42">
        <v>16420681</v>
      </c>
      <c r="X133" s="42">
        <v>79098</v>
      </c>
      <c r="Y133" s="42">
        <v>1029317</v>
      </c>
      <c r="Z133" s="42">
        <v>887481</v>
      </c>
      <c r="AA133" s="42">
        <v>21030</v>
      </c>
      <c r="AB133" s="42">
        <v>410890961</v>
      </c>
      <c r="AC133" s="42">
        <v>924247911</v>
      </c>
    </row>
    <row r="134" spans="1:29">
      <c r="A134" t="s">
        <v>418</v>
      </c>
      <c r="B134" s="44" t="s">
        <v>419</v>
      </c>
      <c r="C134" s="42">
        <v>4678506000</v>
      </c>
      <c r="D134" s="42">
        <v>18017</v>
      </c>
      <c r="E134" s="42">
        <v>1583508499</v>
      </c>
      <c r="F134" s="42">
        <v>46696136</v>
      </c>
      <c r="G134" s="42">
        <v>1674</v>
      </c>
      <c r="H134" s="42">
        <v>313</v>
      </c>
      <c r="I134" s="42">
        <v>97525712</v>
      </c>
      <c r="J134" s="42">
        <v>1060314</v>
      </c>
      <c r="K134" s="42">
        <v>37524572</v>
      </c>
      <c r="L134" s="42">
        <v>257091700</v>
      </c>
      <c r="M134" s="42">
        <v>7582700</v>
      </c>
      <c r="N134" s="42">
        <v>11783904</v>
      </c>
      <c r="O134" s="42">
        <v>38657445</v>
      </c>
      <c r="P134" s="42">
        <v>48190387</v>
      </c>
      <c r="Q134" s="42">
        <v>2129621369</v>
      </c>
      <c r="R134" s="42">
        <v>671225</v>
      </c>
      <c r="S134" s="42">
        <v>34291</v>
      </c>
      <c r="T134" s="42">
        <v>264609669</v>
      </c>
      <c r="U134" s="42">
        <v>285085738</v>
      </c>
      <c r="V134" s="42">
        <v>39869642</v>
      </c>
      <c r="W134" s="42">
        <v>27575548</v>
      </c>
      <c r="X134" s="42">
        <v>312062</v>
      </c>
      <c r="Y134" s="42">
        <v>1629750</v>
      </c>
      <c r="Z134" s="42">
        <v>1303396</v>
      </c>
      <c r="AA134" s="42">
        <v>66249</v>
      </c>
      <c r="AB134" s="42">
        <v>621157570</v>
      </c>
      <c r="AC134" s="42">
        <v>1508463799</v>
      </c>
    </row>
    <row r="135" spans="1:29">
      <c r="A135" t="s">
        <v>98</v>
      </c>
      <c r="B135" s="44" t="s">
        <v>99</v>
      </c>
      <c r="C135" s="42">
        <v>36431225200</v>
      </c>
      <c r="D135" s="42">
        <v>119455</v>
      </c>
      <c r="E135" s="42">
        <v>11256245584</v>
      </c>
      <c r="F135" s="42">
        <v>845050745</v>
      </c>
      <c r="G135" s="42">
        <v>19192</v>
      </c>
      <c r="H135" s="42">
        <v>6041</v>
      </c>
      <c r="I135" s="42">
        <v>1211989833</v>
      </c>
      <c r="J135" s="42">
        <v>9223093</v>
      </c>
      <c r="K135" s="42">
        <v>220335729</v>
      </c>
      <c r="L135" s="42">
        <v>2030420500</v>
      </c>
      <c r="M135" s="42">
        <v>31195600</v>
      </c>
      <c r="N135" s="42">
        <v>91500673</v>
      </c>
      <c r="O135" s="42">
        <v>257685885</v>
      </c>
      <c r="P135" s="42">
        <v>263737054</v>
      </c>
      <c r="Q135" s="42">
        <v>16217384696</v>
      </c>
      <c r="R135" s="42">
        <v>5322419</v>
      </c>
      <c r="S135" s="42">
        <v>280094</v>
      </c>
      <c r="T135" s="42">
        <v>2061072195</v>
      </c>
      <c r="U135" s="42">
        <v>1952165577</v>
      </c>
      <c r="V135" s="42">
        <v>263864077</v>
      </c>
      <c r="W135" s="42">
        <v>226867646</v>
      </c>
      <c r="X135" s="42">
        <v>2282037</v>
      </c>
      <c r="Y135" s="42">
        <v>10078574</v>
      </c>
      <c r="Z135" s="42">
        <v>5575222</v>
      </c>
      <c r="AA135" s="42">
        <v>801936</v>
      </c>
      <c r="AB135" s="42">
        <v>4528309777</v>
      </c>
      <c r="AC135" s="42">
        <v>11689074919</v>
      </c>
    </row>
    <row r="136" spans="1:29">
      <c r="A136" t="s">
        <v>150</v>
      </c>
      <c r="B136" s="44" t="s">
        <v>151</v>
      </c>
      <c r="C136" s="42">
        <v>5869406200</v>
      </c>
      <c r="D136" s="42">
        <v>22365</v>
      </c>
      <c r="E136" s="42">
        <v>1940000545</v>
      </c>
      <c r="F136" s="42">
        <v>65026011</v>
      </c>
      <c r="G136" s="42">
        <v>1855</v>
      </c>
      <c r="H136" s="42">
        <v>437</v>
      </c>
      <c r="I136" s="42">
        <v>203647882</v>
      </c>
      <c r="J136" s="42">
        <v>1507429</v>
      </c>
      <c r="K136" s="42">
        <v>53622717</v>
      </c>
      <c r="L136" s="42">
        <v>327974000</v>
      </c>
      <c r="M136" s="42">
        <v>9900800</v>
      </c>
      <c r="N136" s="42">
        <v>14716101</v>
      </c>
      <c r="O136" s="42">
        <v>45904122</v>
      </c>
      <c r="P136" s="42">
        <v>61768772</v>
      </c>
      <c r="Q136" s="42">
        <v>2724068379</v>
      </c>
      <c r="R136" s="42">
        <v>1361105</v>
      </c>
      <c r="S136" s="42">
        <v>54875</v>
      </c>
      <c r="T136" s="42">
        <v>337785631</v>
      </c>
      <c r="U136" s="42">
        <v>362373821</v>
      </c>
      <c r="V136" s="42">
        <v>47701831</v>
      </c>
      <c r="W136" s="42">
        <v>39288139</v>
      </c>
      <c r="X136" s="42">
        <v>477830</v>
      </c>
      <c r="Y136" s="42">
        <v>1969523</v>
      </c>
      <c r="Z136" s="42">
        <v>1689227</v>
      </c>
      <c r="AA136" s="42">
        <v>95563</v>
      </c>
      <c r="AB136" s="42">
        <v>792797545</v>
      </c>
      <c r="AC136" s="42">
        <v>1931270834</v>
      </c>
    </row>
    <row r="137" spans="1:29">
      <c r="A137" t="s">
        <v>478</v>
      </c>
      <c r="B137" s="44" t="s">
        <v>479</v>
      </c>
      <c r="C137" s="42">
        <v>3571383500</v>
      </c>
      <c r="D137" s="42">
        <v>14799</v>
      </c>
      <c r="E137" s="42">
        <v>1209469803</v>
      </c>
      <c r="F137" s="42">
        <v>27505535</v>
      </c>
      <c r="G137" s="42">
        <v>962</v>
      </c>
      <c r="H137" s="42">
        <v>197</v>
      </c>
      <c r="I137" s="42">
        <v>94822660</v>
      </c>
      <c r="J137" s="42">
        <v>1123774</v>
      </c>
      <c r="K137" s="42">
        <v>28372747</v>
      </c>
      <c r="L137" s="42">
        <v>191475700</v>
      </c>
      <c r="M137" s="42">
        <v>9410900</v>
      </c>
      <c r="N137" s="42">
        <v>9014423</v>
      </c>
      <c r="O137" s="42">
        <v>29042057</v>
      </c>
      <c r="P137" s="42">
        <v>44896294</v>
      </c>
      <c r="Q137" s="42">
        <v>1645133893</v>
      </c>
      <c r="R137" s="42">
        <v>544577</v>
      </c>
      <c r="S137" s="42">
        <v>80921</v>
      </c>
      <c r="T137" s="42">
        <v>200840589</v>
      </c>
      <c r="U137" s="42">
        <v>222791598</v>
      </c>
      <c r="V137" s="42">
        <v>30547907</v>
      </c>
      <c r="W137" s="42">
        <v>21065874</v>
      </c>
      <c r="X137" s="42">
        <v>115358</v>
      </c>
      <c r="Y137" s="42">
        <v>1004298</v>
      </c>
      <c r="Z137" s="42">
        <v>1143722</v>
      </c>
      <c r="AA137" s="42">
        <v>33700</v>
      </c>
      <c r="AB137" s="42">
        <v>478168544</v>
      </c>
      <c r="AC137" s="42">
        <v>1166965349</v>
      </c>
    </row>
    <row r="138" spans="1:29">
      <c r="A138" t="s">
        <v>406</v>
      </c>
      <c r="B138" s="44" t="s">
        <v>407</v>
      </c>
      <c r="C138" s="42">
        <v>845632300</v>
      </c>
      <c r="D138" s="42">
        <v>3762</v>
      </c>
      <c r="E138" s="42">
        <v>275379811</v>
      </c>
      <c r="F138" s="42">
        <v>4758093</v>
      </c>
      <c r="G138" s="42">
        <v>219</v>
      </c>
      <c r="H138" s="42">
        <v>23</v>
      </c>
      <c r="I138" s="42">
        <v>16067670</v>
      </c>
      <c r="J138" s="42">
        <v>248229</v>
      </c>
      <c r="K138" s="42">
        <v>4546286</v>
      </c>
      <c r="L138" s="42">
        <v>44253200</v>
      </c>
      <c r="M138" s="42">
        <v>1242500</v>
      </c>
      <c r="N138" s="42">
        <v>2131072</v>
      </c>
      <c r="O138" s="42">
        <v>7258014</v>
      </c>
      <c r="P138" s="42">
        <v>8942446</v>
      </c>
      <c r="Q138" s="42">
        <v>364827321</v>
      </c>
      <c r="R138" s="42">
        <v>22183</v>
      </c>
      <c r="S138" s="42">
        <v>0</v>
      </c>
      <c r="T138" s="42">
        <v>45489353</v>
      </c>
      <c r="U138" s="42">
        <v>47756305</v>
      </c>
      <c r="V138" s="42">
        <v>7140203</v>
      </c>
      <c r="W138" s="42">
        <v>4853454</v>
      </c>
      <c r="X138" s="42">
        <v>28282</v>
      </c>
      <c r="Y138" s="42">
        <v>318006</v>
      </c>
      <c r="Z138" s="42">
        <v>423920</v>
      </c>
      <c r="AA138" s="42">
        <v>6449</v>
      </c>
      <c r="AB138" s="42">
        <v>106038155</v>
      </c>
      <c r="AC138" s="42">
        <v>258789166</v>
      </c>
    </row>
    <row r="139" spans="1:29">
      <c r="A139" t="s">
        <v>204</v>
      </c>
      <c r="B139" s="44" t="s">
        <v>205</v>
      </c>
      <c r="C139" s="42">
        <v>7063822500</v>
      </c>
      <c r="D139" s="42">
        <v>17332</v>
      </c>
      <c r="E139" s="42">
        <v>2175683428</v>
      </c>
      <c r="F139" s="42">
        <v>367331829</v>
      </c>
      <c r="G139" s="42">
        <v>5265</v>
      </c>
      <c r="H139" s="42">
        <v>2475</v>
      </c>
      <c r="I139" s="42">
        <v>413575435</v>
      </c>
      <c r="J139" s="42">
        <v>1652599</v>
      </c>
      <c r="K139" s="42">
        <v>54099279</v>
      </c>
      <c r="L139" s="42">
        <v>320622100</v>
      </c>
      <c r="M139" s="42">
        <v>5535400</v>
      </c>
      <c r="N139" s="42">
        <v>17791858</v>
      </c>
      <c r="O139" s="42">
        <v>42061158</v>
      </c>
      <c r="P139" s="42">
        <v>43511607</v>
      </c>
      <c r="Q139" s="42">
        <v>3441864693</v>
      </c>
      <c r="R139" s="42">
        <v>1285906</v>
      </c>
      <c r="S139" s="42">
        <v>67724</v>
      </c>
      <c r="T139" s="42">
        <v>326090574</v>
      </c>
      <c r="U139" s="42">
        <v>273643538</v>
      </c>
      <c r="V139" s="42">
        <v>51987985</v>
      </c>
      <c r="W139" s="42">
        <v>82159393</v>
      </c>
      <c r="X139" s="42">
        <v>231191</v>
      </c>
      <c r="Y139" s="42">
        <v>1447571</v>
      </c>
      <c r="Z139" s="42">
        <v>476546</v>
      </c>
      <c r="AA139" s="42">
        <v>128139</v>
      </c>
      <c r="AB139" s="42">
        <v>737518567</v>
      </c>
      <c r="AC139" s="42">
        <v>2704346126</v>
      </c>
    </row>
    <row r="140" spans="1:29">
      <c r="A140" t="s">
        <v>468</v>
      </c>
      <c r="B140" s="44" t="s">
        <v>469</v>
      </c>
      <c r="C140" s="42">
        <v>5393042400</v>
      </c>
      <c r="D140" s="42">
        <v>20224</v>
      </c>
      <c r="E140" s="42">
        <v>1817161694</v>
      </c>
      <c r="F140" s="42">
        <v>73349330</v>
      </c>
      <c r="G140" s="42">
        <v>2063</v>
      </c>
      <c r="H140" s="42">
        <v>520</v>
      </c>
      <c r="I140" s="42">
        <v>112680037</v>
      </c>
      <c r="J140" s="42">
        <v>758039</v>
      </c>
      <c r="K140" s="42">
        <v>37985874</v>
      </c>
      <c r="L140" s="42">
        <v>295071000</v>
      </c>
      <c r="M140" s="42">
        <v>3947200</v>
      </c>
      <c r="N140" s="42">
        <v>13559274</v>
      </c>
      <c r="O140" s="42">
        <v>38803238</v>
      </c>
      <c r="P140" s="42">
        <v>38114094</v>
      </c>
      <c r="Q140" s="42">
        <v>2431429780</v>
      </c>
      <c r="R140" s="42">
        <v>813239</v>
      </c>
      <c r="S140" s="42">
        <v>65186</v>
      </c>
      <c r="T140" s="42">
        <v>298953098</v>
      </c>
      <c r="U140" s="42">
        <v>316072950</v>
      </c>
      <c r="V140" s="42">
        <v>45434129</v>
      </c>
      <c r="W140" s="42">
        <v>33198269</v>
      </c>
      <c r="X140" s="42">
        <v>137393</v>
      </c>
      <c r="Y140" s="42">
        <v>1884098</v>
      </c>
      <c r="Z140" s="42">
        <v>1468779</v>
      </c>
      <c r="AA140" s="42">
        <v>59089</v>
      </c>
      <c r="AB140" s="42">
        <v>698086230</v>
      </c>
      <c r="AC140" s="42">
        <v>1733343550</v>
      </c>
    </row>
    <row r="141" spans="1:29">
      <c r="A141" t="s">
        <v>568</v>
      </c>
      <c r="B141" s="45" t="s">
        <v>569</v>
      </c>
      <c r="C141" s="42">
        <v>18027071900</v>
      </c>
      <c r="D141" s="42">
        <v>61303</v>
      </c>
      <c r="E141" s="42">
        <v>6099878030</v>
      </c>
      <c r="F141" s="42">
        <v>312664003</v>
      </c>
      <c r="G141" s="42">
        <v>8272</v>
      </c>
      <c r="H141" s="42">
        <v>2132</v>
      </c>
      <c r="I141" s="42">
        <v>461306508</v>
      </c>
      <c r="J141" s="42">
        <v>4690440</v>
      </c>
      <c r="K141" s="42">
        <v>129463837</v>
      </c>
      <c r="L141" s="42">
        <v>1002092500</v>
      </c>
      <c r="M141" s="42">
        <v>12313400</v>
      </c>
      <c r="N141" s="42">
        <v>45332519</v>
      </c>
      <c r="O141" s="42">
        <v>113889497</v>
      </c>
      <c r="P141" s="42">
        <v>118866131</v>
      </c>
      <c r="Q141" s="42">
        <v>8300496865</v>
      </c>
      <c r="R141" s="42">
        <v>3148032</v>
      </c>
      <c r="S141" s="42">
        <v>81903</v>
      </c>
      <c r="T141" s="42">
        <v>1014180077</v>
      </c>
      <c r="U141" s="42">
        <v>1070566568</v>
      </c>
      <c r="V141" s="42">
        <v>152997806</v>
      </c>
      <c r="W141" s="42">
        <v>87256261</v>
      </c>
      <c r="X141" s="42">
        <v>107141</v>
      </c>
      <c r="Y141" s="42">
        <v>6240542</v>
      </c>
      <c r="Z141" s="42">
        <v>3832916</v>
      </c>
      <c r="AA141" s="42">
        <v>234802</v>
      </c>
      <c r="AB141" s="42">
        <v>2338646048</v>
      </c>
      <c r="AC141" s="42">
        <v>5961850817</v>
      </c>
    </row>
    <row r="142" spans="1:29">
      <c r="A142" t="s">
        <v>232</v>
      </c>
      <c r="B142" s="44" t="s">
        <v>233</v>
      </c>
      <c r="C142" s="42">
        <v>27998394700</v>
      </c>
      <c r="D142" s="42">
        <v>87766</v>
      </c>
      <c r="E142" s="42">
        <v>9073390264</v>
      </c>
      <c r="F142" s="42">
        <v>893587301</v>
      </c>
      <c r="G142" s="42">
        <v>16963</v>
      </c>
      <c r="H142" s="42">
        <v>6343</v>
      </c>
      <c r="I142" s="42">
        <v>1141588067</v>
      </c>
      <c r="J142" s="42">
        <v>8857208</v>
      </c>
      <c r="K142" s="42">
        <v>155030104</v>
      </c>
      <c r="L142" s="42">
        <v>1468302200</v>
      </c>
      <c r="M142" s="42">
        <v>27431300</v>
      </c>
      <c r="N142" s="42">
        <v>70108170</v>
      </c>
      <c r="O142" s="42">
        <v>155830075</v>
      </c>
      <c r="P142" s="42">
        <v>209842272</v>
      </c>
      <c r="Q142" s="42">
        <v>13203966961</v>
      </c>
      <c r="R142" s="42">
        <v>2996694</v>
      </c>
      <c r="S142" s="42">
        <v>339313</v>
      </c>
      <c r="T142" s="42">
        <v>1495296956</v>
      </c>
      <c r="U142" s="42">
        <v>1457674450</v>
      </c>
      <c r="V142" s="42">
        <v>181813915</v>
      </c>
      <c r="W142" s="42">
        <v>217399235</v>
      </c>
      <c r="X142" s="42">
        <v>1160299</v>
      </c>
      <c r="Y142" s="42">
        <v>6695048</v>
      </c>
      <c r="Z142" s="42">
        <v>4109783</v>
      </c>
      <c r="AA142" s="42">
        <v>634123</v>
      </c>
      <c r="AB142" s="42">
        <v>3368119816</v>
      </c>
      <c r="AC142" s="42">
        <v>9835847145</v>
      </c>
    </row>
    <row r="143" spans="1:29">
      <c r="A143" t="s">
        <v>546</v>
      </c>
      <c r="B143" s="44" t="s">
        <v>547</v>
      </c>
      <c r="C143" s="42">
        <v>2435609200</v>
      </c>
      <c r="D143" s="42">
        <v>9573</v>
      </c>
      <c r="E143" s="42">
        <v>837759481</v>
      </c>
      <c r="F143" s="42">
        <v>21917072</v>
      </c>
      <c r="G143" s="42">
        <v>713</v>
      </c>
      <c r="H143" s="42">
        <v>127</v>
      </c>
      <c r="I143" s="42">
        <v>43688472</v>
      </c>
      <c r="J143" s="42">
        <v>358315</v>
      </c>
      <c r="K143" s="42">
        <v>14339971</v>
      </c>
      <c r="L143" s="42">
        <v>137313400</v>
      </c>
      <c r="M143" s="42">
        <v>1732700</v>
      </c>
      <c r="N143" s="42">
        <v>6128335</v>
      </c>
      <c r="O143" s="42">
        <v>25117078</v>
      </c>
      <c r="P143" s="42">
        <v>16455806</v>
      </c>
      <c r="Q143" s="42">
        <v>1104810630</v>
      </c>
      <c r="R143" s="42">
        <v>100215</v>
      </c>
      <c r="S143" s="42">
        <v>26974</v>
      </c>
      <c r="T143" s="42">
        <v>139014905</v>
      </c>
      <c r="U143" s="42">
        <v>154371176</v>
      </c>
      <c r="V143" s="42">
        <v>15742045</v>
      </c>
      <c r="W143" s="42">
        <v>10845825</v>
      </c>
      <c r="X143" s="42">
        <v>7153</v>
      </c>
      <c r="Y143" s="42">
        <v>947225</v>
      </c>
      <c r="Z143" s="42">
        <v>794114</v>
      </c>
      <c r="AA143" s="42">
        <v>35247</v>
      </c>
      <c r="AB143" s="42">
        <v>321884879</v>
      </c>
      <c r="AC143" s="42">
        <v>782925751</v>
      </c>
    </row>
    <row r="144" spans="1:29">
      <c r="A144" t="s">
        <v>332</v>
      </c>
      <c r="B144" s="44" t="s">
        <v>333</v>
      </c>
      <c r="C144" s="42">
        <v>3136499500</v>
      </c>
      <c r="D144" s="42">
        <v>11734</v>
      </c>
      <c r="E144" s="42">
        <v>1063406038</v>
      </c>
      <c r="F144" s="42">
        <v>45905305</v>
      </c>
      <c r="G144" s="42">
        <v>1333</v>
      </c>
      <c r="H144" s="42">
        <v>311</v>
      </c>
      <c r="I144" s="42">
        <v>81259065</v>
      </c>
      <c r="J144" s="42">
        <v>1146081</v>
      </c>
      <c r="K144" s="42">
        <v>30106694</v>
      </c>
      <c r="L144" s="42">
        <v>157834900</v>
      </c>
      <c r="M144" s="42">
        <v>4620500</v>
      </c>
      <c r="N144" s="42">
        <v>7808105</v>
      </c>
      <c r="O144" s="42">
        <v>22731979</v>
      </c>
      <c r="P144" s="42">
        <v>29556636</v>
      </c>
      <c r="Q144" s="42">
        <v>1444375303</v>
      </c>
      <c r="R144" s="42">
        <v>1429549</v>
      </c>
      <c r="S144" s="42">
        <v>195314</v>
      </c>
      <c r="T144" s="42">
        <v>162408874</v>
      </c>
      <c r="U144" s="42">
        <v>175234343</v>
      </c>
      <c r="V144" s="42">
        <v>25974098</v>
      </c>
      <c r="W144" s="42">
        <v>18371345</v>
      </c>
      <c r="X144" s="42">
        <v>126681</v>
      </c>
      <c r="Y144" s="42">
        <v>943702</v>
      </c>
      <c r="Z144" s="42">
        <v>897274</v>
      </c>
      <c r="AA144" s="42">
        <v>46875</v>
      </c>
      <c r="AB144" s="42">
        <v>385628055</v>
      </c>
      <c r="AC144" s="42">
        <v>1058747248</v>
      </c>
    </row>
    <row r="145" spans="1:29">
      <c r="A145" t="s">
        <v>230</v>
      </c>
      <c r="B145" s="44" t="s">
        <v>231</v>
      </c>
      <c r="C145" s="42">
        <v>66929233500</v>
      </c>
      <c r="D145" s="42">
        <v>233527</v>
      </c>
      <c r="E145" s="42">
        <v>21677820045</v>
      </c>
      <c r="F145" s="42">
        <v>1479142345</v>
      </c>
      <c r="G145" s="42">
        <v>30429</v>
      </c>
      <c r="H145" s="42">
        <v>9586</v>
      </c>
      <c r="I145" s="42">
        <v>2197408796</v>
      </c>
      <c r="J145" s="42">
        <v>13294922</v>
      </c>
      <c r="K145" s="42">
        <v>235586878</v>
      </c>
      <c r="L145" s="42">
        <v>3788905500</v>
      </c>
      <c r="M145" s="42">
        <v>80410100</v>
      </c>
      <c r="N145" s="42">
        <v>167100226</v>
      </c>
      <c r="O145" s="42">
        <v>286288141</v>
      </c>
      <c r="P145" s="42">
        <v>594969336</v>
      </c>
      <c r="Q145" s="42">
        <v>30520926289</v>
      </c>
      <c r="R145" s="42">
        <v>5669650</v>
      </c>
      <c r="S145" s="42">
        <v>1690063</v>
      </c>
      <c r="T145" s="42">
        <v>3868197601</v>
      </c>
      <c r="U145" s="42">
        <v>3844630681</v>
      </c>
      <c r="V145" s="42">
        <v>551248473</v>
      </c>
      <c r="W145" s="42">
        <v>380730563</v>
      </c>
      <c r="X145" s="42">
        <v>743672</v>
      </c>
      <c r="Y145" s="42">
        <v>18440009</v>
      </c>
      <c r="Z145" s="42">
        <v>13874691</v>
      </c>
      <c r="AA145" s="42">
        <v>865347</v>
      </c>
      <c r="AB145" s="42">
        <v>8686090750</v>
      </c>
      <c r="AC145" s="42">
        <v>21834835539</v>
      </c>
    </row>
    <row r="146" spans="1:29">
      <c r="A146" t="s">
        <v>443</v>
      </c>
      <c r="B146" s="44" t="s">
        <v>664</v>
      </c>
      <c r="C146" s="42">
        <v>2013925900</v>
      </c>
      <c r="D146" s="42">
        <v>8139</v>
      </c>
      <c r="E146" s="42">
        <v>688314284</v>
      </c>
      <c r="F146" s="42">
        <v>15647452</v>
      </c>
      <c r="G146" s="42">
        <v>550</v>
      </c>
      <c r="H146" s="42">
        <v>94</v>
      </c>
      <c r="I146" s="42">
        <v>65609061</v>
      </c>
      <c r="J146" s="42">
        <v>873287</v>
      </c>
      <c r="K146" s="42">
        <v>17753368</v>
      </c>
      <c r="L146" s="42">
        <v>110955500</v>
      </c>
      <c r="M146" s="42">
        <v>4340900</v>
      </c>
      <c r="N146" s="42">
        <v>5053138</v>
      </c>
      <c r="O146" s="42">
        <v>19683817</v>
      </c>
      <c r="P146" s="42">
        <v>22543221</v>
      </c>
      <c r="Q146" s="42">
        <v>950774028</v>
      </c>
      <c r="R146" s="42">
        <v>311901</v>
      </c>
      <c r="S146" s="42">
        <v>35999</v>
      </c>
      <c r="T146" s="42">
        <v>115263733</v>
      </c>
      <c r="U146" s="42">
        <v>132421846</v>
      </c>
      <c r="V146" s="42">
        <v>14896991</v>
      </c>
      <c r="W146" s="42">
        <v>12258926</v>
      </c>
      <c r="X146" s="42">
        <v>28129</v>
      </c>
      <c r="Y146" s="42">
        <v>537787</v>
      </c>
      <c r="Z146" s="42">
        <v>559350</v>
      </c>
      <c r="AA146" s="42">
        <v>14808</v>
      </c>
      <c r="AB146" s="42">
        <v>276329470</v>
      </c>
      <c r="AC146" s="42">
        <v>674444558</v>
      </c>
    </row>
    <row r="147" spans="1:29">
      <c r="A147" t="s">
        <v>530</v>
      </c>
      <c r="B147" s="44" t="s">
        <v>531</v>
      </c>
      <c r="C147" s="42">
        <v>610034200</v>
      </c>
      <c r="D147" s="42">
        <v>2424</v>
      </c>
      <c r="E147" s="42">
        <v>211678575</v>
      </c>
      <c r="F147" s="42">
        <v>3640946</v>
      </c>
      <c r="G147" s="42">
        <v>199</v>
      </c>
      <c r="H147" s="42">
        <v>20</v>
      </c>
      <c r="I147" s="42">
        <v>7997067</v>
      </c>
      <c r="J147" s="42">
        <v>98494</v>
      </c>
      <c r="K147" s="42">
        <v>2049884</v>
      </c>
      <c r="L147" s="42">
        <v>33336700</v>
      </c>
      <c r="M147" s="42">
        <v>552600</v>
      </c>
      <c r="N147" s="42">
        <v>1539419</v>
      </c>
      <c r="O147" s="42">
        <v>5663699</v>
      </c>
      <c r="P147" s="42">
        <v>4560339</v>
      </c>
      <c r="Q147" s="42">
        <v>271117723</v>
      </c>
      <c r="R147" s="42">
        <v>0</v>
      </c>
      <c r="S147" s="42">
        <v>0</v>
      </c>
      <c r="T147" s="42">
        <v>33881452</v>
      </c>
      <c r="U147" s="42">
        <v>37584239</v>
      </c>
      <c r="V147" s="42">
        <v>3966313</v>
      </c>
      <c r="W147" s="42">
        <v>1520190</v>
      </c>
      <c r="X147" s="42">
        <v>7860</v>
      </c>
      <c r="Y147" s="42">
        <v>260063</v>
      </c>
      <c r="Z147" s="42">
        <v>168289</v>
      </c>
      <c r="AA147" s="42">
        <v>11345</v>
      </c>
      <c r="AB147" s="42">
        <v>77399751</v>
      </c>
      <c r="AC147" s="42">
        <v>193717972</v>
      </c>
    </row>
    <row r="148" spans="1:29">
      <c r="A148" t="s">
        <v>350</v>
      </c>
      <c r="B148" s="44" t="s">
        <v>351</v>
      </c>
      <c r="C148" s="42">
        <v>5004090800</v>
      </c>
      <c r="D148" s="42">
        <v>19115</v>
      </c>
      <c r="E148" s="42">
        <v>1637232765</v>
      </c>
      <c r="F148" s="42">
        <v>55102595</v>
      </c>
      <c r="G148" s="42">
        <v>1595</v>
      </c>
      <c r="H148" s="42">
        <v>350</v>
      </c>
      <c r="I148" s="42">
        <v>138030124</v>
      </c>
      <c r="J148" s="42">
        <v>1369366</v>
      </c>
      <c r="K148" s="42">
        <v>39211433</v>
      </c>
      <c r="L148" s="42">
        <v>270889200</v>
      </c>
      <c r="M148" s="42">
        <v>7965500</v>
      </c>
      <c r="N148" s="42">
        <v>12623698</v>
      </c>
      <c r="O148" s="42">
        <v>39227038</v>
      </c>
      <c r="P148" s="42">
        <v>50541649</v>
      </c>
      <c r="Q148" s="42">
        <v>2252193368</v>
      </c>
      <c r="R148" s="42">
        <v>992317</v>
      </c>
      <c r="S148" s="42">
        <v>36410</v>
      </c>
      <c r="T148" s="42">
        <v>278811298</v>
      </c>
      <c r="U148" s="42">
        <v>291419380</v>
      </c>
      <c r="V148" s="42">
        <v>40211160</v>
      </c>
      <c r="W148" s="42">
        <v>30243510</v>
      </c>
      <c r="X148" s="42">
        <v>280178</v>
      </c>
      <c r="Y148" s="42">
        <v>1768740</v>
      </c>
      <c r="Z148" s="42">
        <v>1483006</v>
      </c>
      <c r="AA148" s="42">
        <v>60371</v>
      </c>
      <c r="AB148" s="42">
        <v>645306370</v>
      </c>
      <c r="AC148" s="42">
        <v>1606886998</v>
      </c>
    </row>
    <row r="149" spans="1:29">
      <c r="A149" t="s">
        <v>312</v>
      </c>
      <c r="B149" s="44" t="s">
        <v>313</v>
      </c>
      <c r="C149" s="42">
        <v>7131803400</v>
      </c>
      <c r="D149" s="42">
        <v>26816</v>
      </c>
      <c r="E149" s="42">
        <v>2331035892</v>
      </c>
      <c r="F149" s="42">
        <v>77467831</v>
      </c>
      <c r="G149" s="42">
        <v>2492</v>
      </c>
      <c r="H149" s="42">
        <v>547</v>
      </c>
      <c r="I149" s="42">
        <v>196550151</v>
      </c>
      <c r="J149" s="42">
        <v>1699615</v>
      </c>
      <c r="K149" s="42">
        <v>73961092</v>
      </c>
      <c r="L149" s="42">
        <v>402699400</v>
      </c>
      <c r="M149" s="42">
        <v>12251200</v>
      </c>
      <c r="N149" s="42">
        <v>17919559</v>
      </c>
      <c r="O149" s="42">
        <v>57837445</v>
      </c>
      <c r="P149" s="42">
        <v>74976555</v>
      </c>
      <c r="Q149" s="42">
        <v>3246398740</v>
      </c>
      <c r="R149" s="42">
        <v>2747025</v>
      </c>
      <c r="S149" s="42">
        <v>207514</v>
      </c>
      <c r="T149" s="42">
        <v>414880378</v>
      </c>
      <c r="U149" s="42">
        <v>433171030</v>
      </c>
      <c r="V149" s="42">
        <v>65485802</v>
      </c>
      <c r="W149" s="42">
        <v>48709306</v>
      </c>
      <c r="X149" s="42">
        <v>463027</v>
      </c>
      <c r="Y149" s="42">
        <v>2182389</v>
      </c>
      <c r="Z149" s="42">
        <v>2136005</v>
      </c>
      <c r="AA149" s="42">
        <v>85342</v>
      </c>
      <c r="AB149" s="42">
        <v>970067818</v>
      </c>
      <c r="AC149" s="42">
        <v>2276330922</v>
      </c>
    </row>
    <row r="150" spans="1:29">
      <c r="A150" t="s">
        <v>146</v>
      </c>
      <c r="B150" s="44" t="s">
        <v>147</v>
      </c>
      <c r="C150" s="42">
        <v>1864073500</v>
      </c>
      <c r="D150" s="42">
        <v>7705</v>
      </c>
      <c r="E150" s="42">
        <v>619600066</v>
      </c>
      <c r="F150" s="42">
        <v>18498333</v>
      </c>
      <c r="G150" s="42">
        <v>470</v>
      </c>
      <c r="H150" s="42">
        <v>118</v>
      </c>
      <c r="I150" s="42">
        <v>79325013</v>
      </c>
      <c r="J150" s="42">
        <v>376390</v>
      </c>
      <c r="K150" s="42">
        <v>14721964</v>
      </c>
      <c r="L150" s="42">
        <v>103119400</v>
      </c>
      <c r="M150" s="42">
        <v>2871600</v>
      </c>
      <c r="N150" s="42">
        <v>4678481</v>
      </c>
      <c r="O150" s="42">
        <v>15326372</v>
      </c>
      <c r="P150" s="42">
        <v>18906066</v>
      </c>
      <c r="Q150" s="42">
        <v>877423685</v>
      </c>
      <c r="R150" s="42">
        <v>198828</v>
      </c>
      <c r="S150" s="42">
        <v>9000</v>
      </c>
      <c r="T150" s="42">
        <v>105959767</v>
      </c>
      <c r="U150" s="42">
        <v>116043654</v>
      </c>
      <c r="V150" s="42">
        <v>15820047</v>
      </c>
      <c r="W150" s="42">
        <v>12233026</v>
      </c>
      <c r="X150" s="42">
        <v>122465</v>
      </c>
      <c r="Y150" s="42">
        <v>600320</v>
      </c>
      <c r="Z150" s="42">
        <v>620098</v>
      </c>
      <c r="AA150" s="42">
        <v>30275</v>
      </c>
      <c r="AB150" s="42">
        <v>251637480</v>
      </c>
      <c r="AC150" s="42">
        <v>625786205</v>
      </c>
    </row>
    <row r="151" spans="1:29">
      <c r="A151" t="s">
        <v>308</v>
      </c>
      <c r="B151" s="44" t="s">
        <v>309</v>
      </c>
      <c r="C151" s="42">
        <v>1653231800</v>
      </c>
      <c r="D151" s="42">
        <v>7180</v>
      </c>
      <c r="E151" s="42">
        <v>562608615</v>
      </c>
      <c r="F151" s="42">
        <v>13091592</v>
      </c>
      <c r="G151" s="42">
        <v>433</v>
      </c>
      <c r="H151" s="42">
        <v>73</v>
      </c>
      <c r="I151" s="42">
        <v>45580012</v>
      </c>
      <c r="J151" s="42">
        <v>841997</v>
      </c>
      <c r="K151" s="42">
        <v>15113368</v>
      </c>
      <c r="L151" s="42">
        <v>88143100</v>
      </c>
      <c r="M151" s="42">
        <v>5361400</v>
      </c>
      <c r="N151" s="42">
        <v>4149076</v>
      </c>
      <c r="O151" s="42">
        <v>17953118</v>
      </c>
      <c r="P151" s="42">
        <v>26999029</v>
      </c>
      <c r="Q151" s="42">
        <v>779841307</v>
      </c>
      <c r="R151" s="42">
        <v>260259</v>
      </c>
      <c r="S151" s="42">
        <v>58972</v>
      </c>
      <c r="T151" s="42">
        <v>93481286</v>
      </c>
      <c r="U151" s="42">
        <v>103790627</v>
      </c>
      <c r="V151" s="42">
        <v>15212135</v>
      </c>
      <c r="W151" s="42">
        <v>9393035</v>
      </c>
      <c r="X151" s="42">
        <v>227786</v>
      </c>
      <c r="Y151" s="42">
        <v>499935</v>
      </c>
      <c r="Z151" s="42">
        <v>549012</v>
      </c>
      <c r="AA151" s="42">
        <v>23211</v>
      </c>
      <c r="AB151" s="42">
        <v>223496258</v>
      </c>
      <c r="AC151" s="42">
        <v>556345049</v>
      </c>
    </row>
    <row r="152" spans="1:29">
      <c r="A152" t="s">
        <v>108</v>
      </c>
      <c r="B152" s="44" t="s">
        <v>109</v>
      </c>
      <c r="C152" s="42">
        <v>5741419700</v>
      </c>
      <c r="D152" s="42">
        <v>20961</v>
      </c>
      <c r="E152" s="42">
        <v>1871540439</v>
      </c>
      <c r="F152" s="42">
        <v>64606858</v>
      </c>
      <c r="G152" s="42">
        <v>2114</v>
      </c>
      <c r="H152" s="42">
        <v>470</v>
      </c>
      <c r="I152" s="42">
        <v>164988914</v>
      </c>
      <c r="J152" s="42">
        <v>1585308</v>
      </c>
      <c r="K152" s="42">
        <v>50787856</v>
      </c>
      <c r="L152" s="42">
        <v>327714000</v>
      </c>
      <c r="M152" s="42">
        <v>8549100</v>
      </c>
      <c r="N152" s="42">
        <v>14460964</v>
      </c>
      <c r="O152" s="42">
        <v>46394204</v>
      </c>
      <c r="P152" s="42">
        <v>54690925</v>
      </c>
      <c r="Q152" s="42">
        <v>2605318568</v>
      </c>
      <c r="R152" s="42">
        <v>1691010</v>
      </c>
      <c r="S152" s="42">
        <v>51557</v>
      </c>
      <c r="T152" s="42">
        <v>336200903</v>
      </c>
      <c r="U152" s="42">
        <v>348557626</v>
      </c>
      <c r="V152" s="42">
        <v>52816742</v>
      </c>
      <c r="W152" s="42">
        <v>37924532</v>
      </c>
      <c r="X152" s="42">
        <v>578982</v>
      </c>
      <c r="Y152" s="42">
        <v>1936954</v>
      </c>
      <c r="Z152" s="42">
        <v>1539319</v>
      </c>
      <c r="AA152" s="42">
        <v>91417</v>
      </c>
      <c r="AB152" s="42">
        <v>781389042</v>
      </c>
      <c r="AC152" s="42">
        <v>1823929526</v>
      </c>
    </row>
    <row r="153" spans="1:29">
      <c r="A153" t="s">
        <v>456</v>
      </c>
      <c r="B153" s="44" t="s">
        <v>457</v>
      </c>
      <c r="C153" s="42">
        <v>4218570300</v>
      </c>
      <c r="D153" s="42">
        <v>16221</v>
      </c>
      <c r="E153" s="42">
        <v>1432853306</v>
      </c>
      <c r="F153" s="42">
        <v>45772774</v>
      </c>
      <c r="G153" s="42">
        <v>1289</v>
      </c>
      <c r="H153" s="42">
        <v>312</v>
      </c>
      <c r="I153" s="42">
        <v>138489577</v>
      </c>
      <c r="J153" s="42">
        <v>1746074</v>
      </c>
      <c r="K153" s="42">
        <v>46847187</v>
      </c>
      <c r="L153" s="42">
        <v>228724900</v>
      </c>
      <c r="M153" s="42">
        <v>5097400</v>
      </c>
      <c r="N153" s="42">
        <v>10625958</v>
      </c>
      <c r="O153" s="42">
        <v>33744120</v>
      </c>
      <c r="P153" s="42">
        <v>36728991</v>
      </c>
      <c r="Q153" s="42">
        <v>1980630287</v>
      </c>
      <c r="R153" s="42">
        <v>2080909</v>
      </c>
      <c r="S153" s="42">
        <v>33897</v>
      </c>
      <c r="T153" s="42">
        <v>233764684</v>
      </c>
      <c r="U153" s="42">
        <v>259756093</v>
      </c>
      <c r="V153" s="42">
        <v>33844894</v>
      </c>
      <c r="W153" s="42">
        <v>29418099</v>
      </c>
      <c r="X153" s="42">
        <v>127384</v>
      </c>
      <c r="Y153" s="42">
        <v>1218355</v>
      </c>
      <c r="Z153" s="42">
        <v>1081566</v>
      </c>
      <c r="AA153" s="42">
        <v>49131</v>
      </c>
      <c r="AB153" s="42">
        <v>561375012</v>
      </c>
      <c r="AC153" s="42">
        <v>1419255275</v>
      </c>
    </row>
    <row r="154" spans="1:29">
      <c r="A154" t="s">
        <v>104</v>
      </c>
      <c r="B154" s="44" t="s">
        <v>105</v>
      </c>
      <c r="C154" s="42">
        <v>8731708700</v>
      </c>
      <c r="D154" s="42">
        <v>33387</v>
      </c>
      <c r="E154" s="42">
        <v>2828830280</v>
      </c>
      <c r="F154" s="42">
        <v>105514851</v>
      </c>
      <c r="G154" s="42">
        <v>3048</v>
      </c>
      <c r="H154" s="42">
        <v>733</v>
      </c>
      <c r="I154" s="42">
        <v>254652382</v>
      </c>
      <c r="J154" s="42">
        <v>2039712</v>
      </c>
      <c r="K154" s="42">
        <v>76610402</v>
      </c>
      <c r="L154" s="42">
        <v>483796100</v>
      </c>
      <c r="M154" s="42">
        <v>10895400</v>
      </c>
      <c r="N154" s="42">
        <v>22030278</v>
      </c>
      <c r="O154" s="42">
        <v>59246652</v>
      </c>
      <c r="P154" s="42">
        <v>77345724</v>
      </c>
      <c r="Q154" s="42">
        <v>3920961781</v>
      </c>
      <c r="R154" s="42">
        <v>2800672</v>
      </c>
      <c r="S154" s="42">
        <v>67419</v>
      </c>
      <c r="T154" s="42">
        <v>494588485</v>
      </c>
      <c r="U154" s="42">
        <v>508455082</v>
      </c>
      <c r="V154" s="42">
        <v>78335044</v>
      </c>
      <c r="W154" s="42">
        <v>55733019</v>
      </c>
      <c r="X154" s="42">
        <v>1027197</v>
      </c>
      <c r="Y154" s="42">
        <v>2957964</v>
      </c>
      <c r="Z154" s="42">
        <v>3379591</v>
      </c>
      <c r="AA154" s="42">
        <v>113369</v>
      </c>
      <c r="AB154" s="42">
        <v>1147457842</v>
      </c>
      <c r="AC154" s="42">
        <v>2773503939</v>
      </c>
    </row>
    <row r="155" spans="1:29">
      <c r="A155" t="s">
        <v>114</v>
      </c>
      <c r="B155" s="44" t="s">
        <v>115</v>
      </c>
      <c r="C155" s="42">
        <v>1460142800</v>
      </c>
      <c r="D155" s="42">
        <v>5578</v>
      </c>
      <c r="E155" s="42">
        <v>497900927</v>
      </c>
      <c r="F155" s="42">
        <v>14442986</v>
      </c>
      <c r="G155" s="42">
        <v>440</v>
      </c>
      <c r="H155" s="42">
        <v>107</v>
      </c>
      <c r="I155" s="42">
        <v>43021175</v>
      </c>
      <c r="J155" s="42">
        <v>282104</v>
      </c>
      <c r="K155" s="42">
        <v>15015850</v>
      </c>
      <c r="L155" s="42">
        <v>82715200</v>
      </c>
      <c r="M155" s="42">
        <v>1695300</v>
      </c>
      <c r="N155" s="42">
        <v>3675565</v>
      </c>
      <c r="O155" s="42">
        <v>10973116</v>
      </c>
      <c r="P155" s="42">
        <v>12096226</v>
      </c>
      <c r="Q155" s="42">
        <v>681818449</v>
      </c>
      <c r="R155" s="42">
        <v>429399</v>
      </c>
      <c r="S155" s="42">
        <v>0</v>
      </c>
      <c r="T155" s="42">
        <v>84396108</v>
      </c>
      <c r="U155" s="42">
        <v>92927199</v>
      </c>
      <c r="V155" s="42">
        <v>13209425</v>
      </c>
      <c r="W155" s="42">
        <v>10286776</v>
      </c>
      <c r="X155" s="42">
        <v>185445</v>
      </c>
      <c r="Y155" s="42">
        <v>464147</v>
      </c>
      <c r="Z155" s="42">
        <v>430763</v>
      </c>
      <c r="AA155" s="42">
        <v>46486</v>
      </c>
      <c r="AB155" s="42">
        <v>202375748</v>
      </c>
      <c r="AC155" s="42">
        <v>479442701</v>
      </c>
    </row>
    <row r="156" spans="1:29">
      <c r="A156" t="s">
        <v>280</v>
      </c>
      <c r="B156" s="44" t="s">
        <v>281</v>
      </c>
      <c r="C156" s="42">
        <v>2001224800</v>
      </c>
      <c r="D156" s="42">
        <v>8039</v>
      </c>
      <c r="E156" s="42">
        <v>702292136</v>
      </c>
      <c r="F156" s="42">
        <v>16603811</v>
      </c>
      <c r="G156" s="42">
        <v>636</v>
      </c>
      <c r="H156" s="42">
        <v>123</v>
      </c>
      <c r="I156" s="42">
        <v>41489825</v>
      </c>
      <c r="J156" s="42">
        <v>600218</v>
      </c>
      <c r="K156" s="42">
        <v>20850057</v>
      </c>
      <c r="L156" s="42">
        <v>112026600</v>
      </c>
      <c r="M156" s="42">
        <v>3855300</v>
      </c>
      <c r="N156" s="42">
        <v>5035860</v>
      </c>
      <c r="O156" s="42">
        <v>17722969</v>
      </c>
      <c r="P156" s="42">
        <v>22939433</v>
      </c>
      <c r="Q156" s="42">
        <v>943416209</v>
      </c>
      <c r="R156" s="42">
        <v>641371</v>
      </c>
      <c r="S156" s="42">
        <v>35130</v>
      </c>
      <c r="T156" s="42">
        <v>115843113</v>
      </c>
      <c r="U156" s="42">
        <v>130096204</v>
      </c>
      <c r="V156" s="42">
        <v>18831181</v>
      </c>
      <c r="W156" s="42">
        <v>10046456</v>
      </c>
      <c r="X156" s="42">
        <v>146270</v>
      </c>
      <c r="Y156" s="42">
        <v>675862</v>
      </c>
      <c r="Z156" s="42">
        <v>671623</v>
      </c>
      <c r="AA156" s="42">
        <v>22222</v>
      </c>
      <c r="AB156" s="42">
        <v>277009432</v>
      </c>
      <c r="AC156" s="42">
        <v>666406777</v>
      </c>
    </row>
    <row r="157" spans="1:29">
      <c r="A157" t="s">
        <v>374</v>
      </c>
      <c r="B157" s="44" t="s">
        <v>375</v>
      </c>
      <c r="C157" s="42">
        <v>671696700</v>
      </c>
      <c r="D157" s="42">
        <v>2865</v>
      </c>
      <c r="E157" s="42">
        <v>226114852</v>
      </c>
      <c r="F157" s="42">
        <v>4061759</v>
      </c>
      <c r="G157" s="42">
        <v>123</v>
      </c>
      <c r="H157" s="42">
        <v>27</v>
      </c>
      <c r="I157" s="42">
        <v>10438228</v>
      </c>
      <c r="J157" s="42">
        <v>78968</v>
      </c>
      <c r="K157" s="42">
        <v>2728634</v>
      </c>
      <c r="L157" s="42">
        <v>37037900</v>
      </c>
      <c r="M157" s="42">
        <v>908900</v>
      </c>
      <c r="N157" s="42">
        <v>1687874</v>
      </c>
      <c r="O157" s="42">
        <v>5723488</v>
      </c>
      <c r="P157" s="42">
        <v>6439726</v>
      </c>
      <c r="Q157" s="42">
        <v>295220329</v>
      </c>
      <c r="R157" s="42">
        <v>1927</v>
      </c>
      <c r="S157" s="42">
        <v>1150</v>
      </c>
      <c r="T157" s="42">
        <v>37935553</v>
      </c>
      <c r="U157" s="42">
        <v>41993761</v>
      </c>
      <c r="V157" s="42">
        <v>4883470</v>
      </c>
      <c r="W157" s="42">
        <v>3737641</v>
      </c>
      <c r="X157" s="42">
        <v>35847</v>
      </c>
      <c r="Y157" s="42">
        <v>282728</v>
      </c>
      <c r="Z157" s="42">
        <v>224515</v>
      </c>
      <c r="AA157" s="42">
        <v>6235</v>
      </c>
      <c r="AB157" s="42">
        <v>89102827</v>
      </c>
      <c r="AC157" s="42">
        <v>206117502</v>
      </c>
    </row>
    <row r="158" spans="1:29">
      <c r="A158" t="s">
        <v>328</v>
      </c>
      <c r="B158" s="44" t="s">
        <v>329</v>
      </c>
      <c r="C158" s="42">
        <v>17589907600</v>
      </c>
      <c r="D158" s="42">
        <v>51114</v>
      </c>
      <c r="E158" s="42">
        <v>5582209517</v>
      </c>
      <c r="F158" s="42">
        <v>479116544</v>
      </c>
      <c r="G158" s="42">
        <v>10676</v>
      </c>
      <c r="H158" s="42">
        <v>3501</v>
      </c>
      <c r="I158" s="42">
        <v>618162075</v>
      </c>
      <c r="J158" s="42">
        <v>3725352</v>
      </c>
      <c r="K158" s="42">
        <v>106885248</v>
      </c>
      <c r="L158" s="42">
        <v>981428700</v>
      </c>
      <c r="M158" s="42">
        <v>13822400</v>
      </c>
      <c r="N158" s="42">
        <v>44098728</v>
      </c>
      <c r="O158" s="42">
        <v>79156876</v>
      </c>
      <c r="P158" s="42">
        <v>117785238</v>
      </c>
      <c r="Q158" s="42">
        <v>8026390678</v>
      </c>
      <c r="R158" s="42">
        <v>2320343</v>
      </c>
      <c r="S158" s="42">
        <v>589696</v>
      </c>
      <c r="T158" s="42">
        <v>995082775</v>
      </c>
      <c r="U158" s="42">
        <v>937782353</v>
      </c>
      <c r="V158" s="42">
        <v>145655736</v>
      </c>
      <c r="W158" s="42">
        <v>119062438</v>
      </c>
      <c r="X158" s="42">
        <v>547325</v>
      </c>
      <c r="Y158" s="42">
        <v>4700989</v>
      </c>
      <c r="Z158" s="42">
        <v>2565172</v>
      </c>
      <c r="AA158" s="42">
        <v>356229</v>
      </c>
      <c r="AB158" s="42">
        <v>2208663056</v>
      </c>
      <c r="AC158" s="42">
        <v>5817727622</v>
      </c>
    </row>
    <row r="159" spans="1:29">
      <c r="A159" t="s">
        <v>160</v>
      </c>
      <c r="B159" s="44" t="s">
        <v>161</v>
      </c>
      <c r="C159" s="42">
        <v>2729400300</v>
      </c>
      <c r="D159" s="42">
        <v>10477</v>
      </c>
      <c r="E159" s="42">
        <v>894352048</v>
      </c>
      <c r="F159" s="42">
        <v>28431585</v>
      </c>
      <c r="G159" s="42">
        <v>994</v>
      </c>
      <c r="H159" s="42">
        <v>182</v>
      </c>
      <c r="I159" s="42">
        <v>67277719</v>
      </c>
      <c r="J159" s="42">
        <v>690065</v>
      </c>
      <c r="K159" s="42">
        <v>25343693</v>
      </c>
      <c r="L159" s="42">
        <v>147702300</v>
      </c>
      <c r="M159" s="42">
        <v>4828300</v>
      </c>
      <c r="N159" s="42">
        <v>6877692</v>
      </c>
      <c r="O159" s="42">
        <v>21169875</v>
      </c>
      <c r="P159" s="42">
        <v>28404384</v>
      </c>
      <c r="Q159" s="42">
        <v>1225077661</v>
      </c>
      <c r="R159" s="42">
        <v>746659</v>
      </c>
      <c r="S159" s="42">
        <v>216616</v>
      </c>
      <c r="T159" s="42">
        <v>152483142</v>
      </c>
      <c r="U159" s="42">
        <v>159721814</v>
      </c>
      <c r="V159" s="42">
        <v>24929575</v>
      </c>
      <c r="W159" s="42">
        <v>17848381</v>
      </c>
      <c r="X159" s="42">
        <v>130865</v>
      </c>
      <c r="Y159" s="42">
        <v>939956</v>
      </c>
      <c r="Z159" s="42">
        <v>825028</v>
      </c>
      <c r="AA159" s="42">
        <v>25596</v>
      </c>
      <c r="AB159" s="42">
        <v>357867632</v>
      </c>
      <c r="AC159" s="42">
        <v>867210029</v>
      </c>
    </row>
    <row r="160" spans="1:29">
      <c r="A160" t="s">
        <v>156</v>
      </c>
      <c r="B160" s="44" t="s">
        <v>157</v>
      </c>
      <c r="C160" s="42">
        <v>3114965700</v>
      </c>
      <c r="D160" s="42">
        <v>11695</v>
      </c>
      <c r="E160" s="42">
        <v>1020922209</v>
      </c>
      <c r="F160" s="42">
        <v>37404087</v>
      </c>
      <c r="G160" s="42">
        <v>1161</v>
      </c>
      <c r="H160" s="42">
        <v>275</v>
      </c>
      <c r="I160" s="42">
        <v>97500370</v>
      </c>
      <c r="J160" s="42">
        <v>1261660</v>
      </c>
      <c r="K160" s="42">
        <v>39582733</v>
      </c>
      <c r="L160" s="42">
        <v>161622900</v>
      </c>
      <c r="M160" s="42">
        <v>7773800</v>
      </c>
      <c r="N160" s="42">
        <v>7834351</v>
      </c>
      <c r="O160" s="42">
        <v>33547364</v>
      </c>
      <c r="P160" s="42">
        <v>40559812</v>
      </c>
      <c r="Q160" s="42">
        <v>1448009286</v>
      </c>
      <c r="R160" s="42">
        <v>2016174</v>
      </c>
      <c r="S160" s="42">
        <v>127577</v>
      </c>
      <c r="T160" s="42">
        <v>169356693</v>
      </c>
      <c r="U160" s="42">
        <v>178999021</v>
      </c>
      <c r="V160" s="42">
        <v>32051154</v>
      </c>
      <c r="W160" s="42">
        <v>23819837</v>
      </c>
      <c r="X160" s="42">
        <v>293657</v>
      </c>
      <c r="Y160" s="42">
        <v>907336</v>
      </c>
      <c r="Z160" s="42">
        <v>611085</v>
      </c>
      <c r="AA160" s="42">
        <v>38137</v>
      </c>
      <c r="AB160" s="42">
        <v>408220671</v>
      </c>
      <c r="AC160" s="42">
        <v>1039788615</v>
      </c>
    </row>
    <row r="161" spans="1:29">
      <c r="A161" t="s">
        <v>36</v>
      </c>
      <c r="B161" s="44" t="s">
        <v>37</v>
      </c>
      <c r="C161" s="42">
        <v>30951858300</v>
      </c>
      <c r="D161" s="42">
        <v>74188</v>
      </c>
      <c r="E161" s="42">
        <v>9436967175</v>
      </c>
      <c r="F161" s="42">
        <v>1728285369</v>
      </c>
      <c r="G161" s="42">
        <v>21928</v>
      </c>
      <c r="H161" s="42">
        <v>9970</v>
      </c>
      <c r="I161" s="42">
        <v>2034086425</v>
      </c>
      <c r="J161" s="42">
        <v>13693746</v>
      </c>
      <c r="K161" s="42">
        <v>158242266</v>
      </c>
      <c r="L161" s="42">
        <v>1442713900</v>
      </c>
      <c r="M161" s="42">
        <v>32431100</v>
      </c>
      <c r="N161" s="42">
        <v>77708765</v>
      </c>
      <c r="O161" s="42">
        <v>144821790</v>
      </c>
      <c r="P161" s="42">
        <v>221100338</v>
      </c>
      <c r="Q161" s="42">
        <v>15290050874</v>
      </c>
      <c r="R161" s="42">
        <v>2008459</v>
      </c>
      <c r="S161" s="42">
        <v>429260</v>
      </c>
      <c r="T161" s="42">
        <v>1474802349</v>
      </c>
      <c r="U161" s="42">
        <v>1243381603</v>
      </c>
      <c r="V161" s="42">
        <v>277775037</v>
      </c>
      <c r="W161" s="42">
        <v>288949415</v>
      </c>
      <c r="X161" s="42">
        <v>894345</v>
      </c>
      <c r="Y161" s="42">
        <v>5179244</v>
      </c>
      <c r="Z161" s="42">
        <v>2008309</v>
      </c>
      <c r="AA161" s="42">
        <v>714525</v>
      </c>
      <c r="AB161" s="42">
        <v>3296142546</v>
      </c>
      <c r="AC161" s="42">
        <v>11993908328</v>
      </c>
    </row>
    <row r="162" spans="1:29">
      <c r="A162" t="s">
        <v>416</v>
      </c>
      <c r="B162" s="44" t="s">
        <v>417</v>
      </c>
      <c r="C162" s="42">
        <v>2165124100</v>
      </c>
      <c r="D162" s="42">
        <v>8183</v>
      </c>
      <c r="E162" s="42">
        <v>731794488</v>
      </c>
      <c r="F162" s="42">
        <v>28167532</v>
      </c>
      <c r="G162" s="42">
        <v>808</v>
      </c>
      <c r="H162" s="42">
        <v>190</v>
      </c>
      <c r="I162" s="42">
        <v>48318757</v>
      </c>
      <c r="J162" s="42">
        <v>458306</v>
      </c>
      <c r="K162" s="42">
        <v>18939677</v>
      </c>
      <c r="L162" s="42">
        <v>115140500</v>
      </c>
      <c r="M162" s="42">
        <v>2881600</v>
      </c>
      <c r="N162" s="42">
        <v>5463359</v>
      </c>
      <c r="O162" s="42">
        <v>18770133</v>
      </c>
      <c r="P162" s="42">
        <v>19290494</v>
      </c>
      <c r="Q162" s="42">
        <v>989224846</v>
      </c>
      <c r="R162" s="42">
        <v>461531</v>
      </c>
      <c r="S162" s="42">
        <v>13649</v>
      </c>
      <c r="T162" s="42">
        <v>118002558</v>
      </c>
      <c r="U162" s="42">
        <v>126034863</v>
      </c>
      <c r="V162" s="42">
        <v>19504131</v>
      </c>
      <c r="W162" s="42">
        <v>13027008</v>
      </c>
      <c r="X162" s="42">
        <v>91088</v>
      </c>
      <c r="Y162" s="42">
        <v>699575</v>
      </c>
      <c r="Z162" s="42">
        <v>560335</v>
      </c>
      <c r="AA162" s="42">
        <v>40323</v>
      </c>
      <c r="AB162" s="42">
        <v>278435061</v>
      </c>
      <c r="AC162" s="42">
        <v>710789785</v>
      </c>
    </row>
    <row r="163" spans="1:29">
      <c r="A163" t="s">
        <v>429</v>
      </c>
      <c r="B163" s="44" t="s">
        <v>430</v>
      </c>
      <c r="C163" s="42">
        <v>1147901500</v>
      </c>
      <c r="D163" s="42">
        <v>4471</v>
      </c>
      <c r="E163" s="42">
        <v>384995595</v>
      </c>
      <c r="F163" s="42">
        <v>11626619</v>
      </c>
      <c r="G163" s="42">
        <v>440</v>
      </c>
      <c r="H163" s="42">
        <v>65</v>
      </c>
      <c r="I163" s="42">
        <v>23741634</v>
      </c>
      <c r="J163" s="42">
        <v>136806</v>
      </c>
      <c r="K163" s="42">
        <v>6699691</v>
      </c>
      <c r="L163" s="42">
        <v>61666300</v>
      </c>
      <c r="M163" s="42">
        <v>1619900</v>
      </c>
      <c r="N163" s="42">
        <v>2894739</v>
      </c>
      <c r="O163" s="42">
        <v>10302638</v>
      </c>
      <c r="P163" s="42">
        <v>10969531</v>
      </c>
      <c r="Q163" s="42">
        <v>514653453</v>
      </c>
      <c r="R163" s="42">
        <v>39072</v>
      </c>
      <c r="S163" s="42">
        <v>8604</v>
      </c>
      <c r="T163" s="42">
        <v>63274585</v>
      </c>
      <c r="U163" s="42">
        <v>67646396</v>
      </c>
      <c r="V163" s="42">
        <v>9935750</v>
      </c>
      <c r="W163" s="42">
        <v>7650801</v>
      </c>
      <c r="X163" s="42">
        <v>72483</v>
      </c>
      <c r="Y163" s="42">
        <v>408264</v>
      </c>
      <c r="Z163" s="42">
        <v>297976</v>
      </c>
      <c r="AA163" s="42">
        <v>18866</v>
      </c>
      <c r="AB163" s="42">
        <v>149352797</v>
      </c>
      <c r="AC163" s="42">
        <v>365300656</v>
      </c>
    </row>
    <row r="164" spans="1:29">
      <c r="A164" t="s">
        <v>476</v>
      </c>
      <c r="B164" s="44" t="s">
        <v>477</v>
      </c>
      <c r="C164" s="42">
        <v>1750479000</v>
      </c>
      <c r="D164" s="42">
        <v>7314</v>
      </c>
      <c r="E164" s="42">
        <v>595453218</v>
      </c>
      <c r="F164" s="42">
        <v>10946292</v>
      </c>
      <c r="G164" s="42">
        <v>443</v>
      </c>
      <c r="H164" s="42">
        <v>76</v>
      </c>
      <c r="I164" s="42">
        <v>29755451</v>
      </c>
      <c r="J164" s="42">
        <v>546772</v>
      </c>
      <c r="K164" s="42">
        <v>12572419</v>
      </c>
      <c r="L164" s="42">
        <v>95541600</v>
      </c>
      <c r="M164" s="42">
        <v>3007800</v>
      </c>
      <c r="N164" s="42">
        <v>4416125</v>
      </c>
      <c r="O164" s="42">
        <v>17148636</v>
      </c>
      <c r="P164" s="42">
        <v>18900386</v>
      </c>
      <c r="Q164" s="42">
        <v>788288699</v>
      </c>
      <c r="R164" s="42">
        <v>120892</v>
      </c>
      <c r="S164" s="42">
        <v>22906</v>
      </c>
      <c r="T164" s="42">
        <v>98528660</v>
      </c>
      <c r="U164" s="42">
        <v>109336488</v>
      </c>
      <c r="V164" s="42">
        <v>16990526</v>
      </c>
      <c r="W164" s="42">
        <v>9997270</v>
      </c>
      <c r="X164" s="42">
        <v>116337</v>
      </c>
      <c r="Y164" s="42">
        <v>603919</v>
      </c>
      <c r="Z164" s="42">
        <v>594309</v>
      </c>
      <c r="AA164" s="42">
        <v>19298</v>
      </c>
      <c r="AB164" s="42">
        <v>236330605</v>
      </c>
      <c r="AC164" s="42">
        <v>551958094</v>
      </c>
    </row>
    <row r="165" spans="1:29">
      <c r="A165" t="s">
        <v>520</v>
      </c>
      <c r="B165" s="44" t="s">
        <v>521</v>
      </c>
      <c r="C165" s="42">
        <v>1369179300</v>
      </c>
      <c r="D165" s="42">
        <v>5520</v>
      </c>
      <c r="E165" s="42">
        <v>473674322</v>
      </c>
      <c r="F165" s="42">
        <v>8693980</v>
      </c>
      <c r="G165" s="42">
        <v>366</v>
      </c>
      <c r="H165" s="42">
        <v>48</v>
      </c>
      <c r="I165" s="42">
        <v>36587184</v>
      </c>
      <c r="J165" s="42">
        <v>479685</v>
      </c>
      <c r="K165" s="42">
        <v>10501586</v>
      </c>
      <c r="L165" s="42">
        <v>75274800</v>
      </c>
      <c r="M165" s="42">
        <v>1859200</v>
      </c>
      <c r="N165" s="42">
        <v>3455894</v>
      </c>
      <c r="O165" s="42">
        <v>11165487</v>
      </c>
      <c r="P165" s="42">
        <v>12599902</v>
      </c>
      <c r="Q165" s="42">
        <v>634292040</v>
      </c>
      <c r="R165" s="42">
        <v>110466</v>
      </c>
      <c r="S165" s="42">
        <v>9000</v>
      </c>
      <c r="T165" s="42">
        <v>77117616</v>
      </c>
      <c r="U165" s="42">
        <v>85578273</v>
      </c>
      <c r="V165" s="42">
        <v>11186509</v>
      </c>
      <c r="W165" s="42">
        <v>5366931</v>
      </c>
      <c r="X165" s="42">
        <v>44667</v>
      </c>
      <c r="Y165" s="42">
        <v>555115</v>
      </c>
      <c r="Z165" s="42">
        <v>425680</v>
      </c>
      <c r="AA165" s="42">
        <v>13850</v>
      </c>
      <c r="AB165" s="42">
        <v>180408107</v>
      </c>
      <c r="AC165" s="42">
        <v>453883933</v>
      </c>
    </row>
    <row r="166" spans="1:29">
      <c r="A166" t="s">
        <v>100</v>
      </c>
      <c r="B166" s="44" t="s">
        <v>101</v>
      </c>
      <c r="C166" s="42">
        <v>29646352100</v>
      </c>
      <c r="D166" s="42">
        <v>105908</v>
      </c>
      <c r="E166" s="42">
        <v>9619024078</v>
      </c>
      <c r="F166" s="42">
        <v>472017122</v>
      </c>
      <c r="G166" s="42">
        <v>12624</v>
      </c>
      <c r="H166" s="42">
        <v>3237</v>
      </c>
      <c r="I166" s="42">
        <v>897013285</v>
      </c>
      <c r="J166" s="42">
        <v>5524805</v>
      </c>
      <c r="K166" s="42">
        <v>189809285</v>
      </c>
      <c r="L166" s="42">
        <v>1689750000</v>
      </c>
      <c r="M166" s="42">
        <v>27629200</v>
      </c>
      <c r="N166" s="42">
        <v>74569853</v>
      </c>
      <c r="O166" s="42">
        <v>179844600</v>
      </c>
      <c r="P166" s="42">
        <v>237354687</v>
      </c>
      <c r="Q166" s="42">
        <v>13392536915</v>
      </c>
      <c r="R166" s="42">
        <v>5793837</v>
      </c>
      <c r="S166" s="42">
        <v>443938</v>
      </c>
      <c r="T166" s="42">
        <v>1716926206</v>
      </c>
      <c r="U166" s="42">
        <v>1729459237</v>
      </c>
      <c r="V166" s="42">
        <v>254860406</v>
      </c>
      <c r="W166" s="42">
        <v>167351550</v>
      </c>
      <c r="X166" s="42">
        <v>1569735</v>
      </c>
      <c r="Y166" s="42">
        <v>9013205</v>
      </c>
      <c r="Z166" s="42">
        <v>7330729</v>
      </c>
      <c r="AA166" s="42">
        <v>397990</v>
      </c>
      <c r="AB166" s="42">
        <v>3893146833</v>
      </c>
      <c r="AC166" s="42">
        <v>9499390082</v>
      </c>
    </row>
    <row r="167" spans="1:29">
      <c r="A167" t="s">
        <v>46</v>
      </c>
      <c r="B167" s="44" t="s">
        <v>47</v>
      </c>
      <c r="C167" s="42">
        <v>13221010900</v>
      </c>
      <c r="D167" s="42">
        <v>48633</v>
      </c>
      <c r="E167" s="42">
        <v>4203175261</v>
      </c>
      <c r="F167" s="42">
        <v>197982301</v>
      </c>
      <c r="G167" s="42">
        <v>5343</v>
      </c>
      <c r="H167" s="42">
        <v>1307</v>
      </c>
      <c r="I167" s="42">
        <v>499437460</v>
      </c>
      <c r="J167" s="42">
        <v>7568894</v>
      </c>
      <c r="K167" s="42">
        <v>135371232</v>
      </c>
      <c r="L167" s="42">
        <v>680093700</v>
      </c>
      <c r="M167" s="42">
        <v>28846500</v>
      </c>
      <c r="N167" s="42">
        <v>33251503</v>
      </c>
      <c r="O167" s="42">
        <v>100682107</v>
      </c>
      <c r="P167" s="42">
        <v>157864636</v>
      </c>
      <c r="Q167" s="42">
        <v>6044273594</v>
      </c>
      <c r="R167" s="42">
        <v>6917006</v>
      </c>
      <c r="S167" s="42">
        <v>499370</v>
      </c>
      <c r="T167" s="42">
        <v>708799547</v>
      </c>
      <c r="U167" s="42">
        <v>715765449</v>
      </c>
      <c r="V167" s="42">
        <v>145527194</v>
      </c>
      <c r="W167" s="42">
        <v>81989020</v>
      </c>
      <c r="X167" s="42">
        <v>700867</v>
      </c>
      <c r="Y167" s="42">
        <v>3203197</v>
      </c>
      <c r="Z167" s="42">
        <v>3233177</v>
      </c>
      <c r="AA167" s="42">
        <v>189761</v>
      </c>
      <c r="AB167" s="42">
        <v>1666824588</v>
      </c>
      <c r="AC167" s="42">
        <v>4377449006</v>
      </c>
    </row>
    <row r="168" spans="1:29">
      <c r="A168" t="s">
        <v>528</v>
      </c>
      <c r="B168" s="44" t="s">
        <v>529</v>
      </c>
      <c r="C168" s="42">
        <v>770680800</v>
      </c>
      <c r="D168" s="42">
        <v>3224</v>
      </c>
      <c r="E168" s="42">
        <v>267397701</v>
      </c>
      <c r="F168" s="42">
        <v>3077759</v>
      </c>
      <c r="G168" s="42">
        <v>197</v>
      </c>
      <c r="H168" s="42">
        <v>20</v>
      </c>
      <c r="I168" s="42">
        <v>16772261</v>
      </c>
      <c r="J168" s="42">
        <v>63002</v>
      </c>
      <c r="K168" s="42">
        <v>2305615</v>
      </c>
      <c r="L168" s="42">
        <v>42013300</v>
      </c>
      <c r="M168" s="42">
        <v>844100</v>
      </c>
      <c r="N168" s="42">
        <v>1940906</v>
      </c>
      <c r="O168" s="42">
        <v>6393851</v>
      </c>
      <c r="P168" s="42">
        <v>6110876</v>
      </c>
      <c r="Q168" s="42">
        <v>346919371</v>
      </c>
      <c r="R168" s="42">
        <v>0</v>
      </c>
      <c r="S168" s="42">
        <v>0</v>
      </c>
      <c r="T168" s="42">
        <v>42847370</v>
      </c>
      <c r="U168" s="42">
        <v>48431594</v>
      </c>
      <c r="V168" s="42">
        <v>4421316</v>
      </c>
      <c r="W168" s="42">
        <v>3112368</v>
      </c>
      <c r="X168" s="42">
        <v>7596</v>
      </c>
      <c r="Y168" s="42">
        <v>328092</v>
      </c>
      <c r="Z168" s="42">
        <v>298492</v>
      </c>
      <c r="AA168" s="42">
        <v>8346</v>
      </c>
      <c r="AB168" s="42">
        <v>99455174</v>
      </c>
      <c r="AC168" s="42">
        <v>247464197</v>
      </c>
    </row>
    <row r="169" spans="1:29">
      <c r="A169" t="s">
        <v>166</v>
      </c>
      <c r="B169" s="44" t="s">
        <v>167</v>
      </c>
      <c r="C169" s="42">
        <v>3741136800</v>
      </c>
      <c r="D169" s="42">
        <v>15422</v>
      </c>
      <c r="E169" s="42">
        <v>1260414061</v>
      </c>
      <c r="F169" s="42">
        <v>25639847</v>
      </c>
      <c r="G169" s="42">
        <v>950</v>
      </c>
      <c r="H169" s="42">
        <v>167</v>
      </c>
      <c r="I169" s="42">
        <v>90725635</v>
      </c>
      <c r="J169" s="42">
        <v>651618</v>
      </c>
      <c r="K169" s="42">
        <v>31268505</v>
      </c>
      <c r="L169" s="42">
        <v>209761800</v>
      </c>
      <c r="M169" s="42">
        <v>6441500</v>
      </c>
      <c r="N169" s="42">
        <v>9427197</v>
      </c>
      <c r="O169" s="42">
        <v>29311818</v>
      </c>
      <c r="P169" s="42">
        <v>39221011</v>
      </c>
      <c r="Q169" s="42">
        <v>1702862992</v>
      </c>
      <c r="R169" s="42">
        <v>488164</v>
      </c>
      <c r="S169" s="42">
        <v>120441</v>
      </c>
      <c r="T169" s="42">
        <v>216154808</v>
      </c>
      <c r="U169" s="42">
        <v>237280851</v>
      </c>
      <c r="V169" s="42">
        <v>30320113</v>
      </c>
      <c r="W169" s="42">
        <v>24337723</v>
      </c>
      <c r="X169" s="42">
        <v>196782</v>
      </c>
      <c r="Y169" s="42">
        <v>1385015</v>
      </c>
      <c r="Z169" s="42">
        <v>1406333</v>
      </c>
      <c r="AA169" s="42">
        <v>30582</v>
      </c>
      <c r="AB169" s="42">
        <v>511720812</v>
      </c>
      <c r="AC169" s="42">
        <v>1191142180</v>
      </c>
    </row>
    <row r="170" spans="1:29">
      <c r="A170" t="s">
        <v>24</v>
      </c>
      <c r="B170" s="44" t="s">
        <v>25</v>
      </c>
      <c r="C170" s="42">
        <v>2778718600</v>
      </c>
      <c r="D170" s="42">
        <v>7927</v>
      </c>
      <c r="E170" s="42">
        <v>890500451</v>
      </c>
      <c r="F170" s="42">
        <v>68339610</v>
      </c>
      <c r="G170" s="42">
        <v>1729</v>
      </c>
      <c r="H170" s="42">
        <v>491</v>
      </c>
      <c r="I170" s="42">
        <v>72635455</v>
      </c>
      <c r="J170" s="42">
        <v>809797</v>
      </c>
      <c r="K170" s="42">
        <v>22687181</v>
      </c>
      <c r="L170" s="42">
        <v>153615200</v>
      </c>
      <c r="M170" s="42">
        <v>2916800</v>
      </c>
      <c r="N170" s="42">
        <v>6993273</v>
      </c>
      <c r="O170" s="42">
        <v>19982108</v>
      </c>
      <c r="P170" s="42">
        <v>21366243</v>
      </c>
      <c r="Q170" s="42">
        <v>1259846118</v>
      </c>
      <c r="R170" s="42">
        <v>555118</v>
      </c>
      <c r="S170" s="42">
        <v>32000</v>
      </c>
      <c r="T170" s="42">
        <v>156502183</v>
      </c>
      <c r="U170" s="42">
        <v>148730484</v>
      </c>
      <c r="V170" s="42">
        <v>29785568</v>
      </c>
      <c r="W170" s="42">
        <v>18204859</v>
      </c>
      <c r="X170" s="42">
        <v>229086</v>
      </c>
      <c r="Y170" s="42">
        <v>689584</v>
      </c>
      <c r="Z170" s="42">
        <v>254476</v>
      </c>
      <c r="AA170" s="42">
        <v>36390</v>
      </c>
      <c r="AB170" s="42">
        <v>355019748</v>
      </c>
      <c r="AC170" s="42">
        <v>904826370</v>
      </c>
    </row>
    <row r="171" spans="1:29">
      <c r="A171" t="s">
        <v>70</v>
      </c>
      <c r="B171" s="44" t="s">
        <v>71</v>
      </c>
      <c r="C171" s="42">
        <v>12092049600</v>
      </c>
      <c r="D171" s="42">
        <v>42550</v>
      </c>
      <c r="E171" s="42">
        <v>3894395075</v>
      </c>
      <c r="F171" s="42">
        <v>198190025</v>
      </c>
      <c r="G171" s="42">
        <v>5053</v>
      </c>
      <c r="H171" s="42">
        <v>1358</v>
      </c>
      <c r="I171" s="42">
        <v>332456290</v>
      </c>
      <c r="J171" s="42">
        <v>2385832</v>
      </c>
      <c r="K171" s="42">
        <v>86954468</v>
      </c>
      <c r="L171" s="42">
        <v>648137200</v>
      </c>
      <c r="M171" s="42">
        <v>13237900</v>
      </c>
      <c r="N171" s="42">
        <v>30462241</v>
      </c>
      <c r="O171" s="42">
        <v>87832163</v>
      </c>
      <c r="P171" s="42">
        <v>100559919</v>
      </c>
      <c r="Q171" s="42">
        <v>5394611113</v>
      </c>
      <c r="R171" s="42">
        <v>3304495</v>
      </c>
      <c r="S171" s="42">
        <v>150862</v>
      </c>
      <c r="T171" s="42">
        <v>661233833</v>
      </c>
      <c r="U171" s="42">
        <v>667381311</v>
      </c>
      <c r="V171" s="42">
        <v>106484903</v>
      </c>
      <c r="W171" s="42">
        <v>76722227</v>
      </c>
      <c r="X171" s="42">
        <v>724423</v>
      </c>
      <c r="Y171" s="42">
        <v>3684183</v>
      </c>
      <c r="Z171" s="42">
        <v>2560016</v>
      </c>
      <c r="AA171" s="42">
        <v>191549</v>
      </c>
      <c r="AB171" s="42">
        <v>1522437802</v>
      </c>
      <c r="AC171" s="42">
        <v>3872173311</v>
      </c>
    </row>
    <row r="172" spans="1:29">
      <c r="A172" t="s">
        <v>50</v>
      </c>
      <c r="B172" s="44" t="s">
        <v>51</v>
      </c>
      <c r="C172" s="42">
        <v>6274945400</v>
      </c>
      <c r="D172" s="42">
        <v>21634</v>
      </c>
      <c r="E172" s="42">
        <v>2003361920</v>
      </c>
      <c r="F172" s="42">
        <v>104399599</v>
      </c>
      <c r="G172" s="42">
        <v>2983</v>
      </c>
      <c r="H172" s="42">
        <v>722</v>
      </c>
      <c r="I172" s="42">
        <v>189685317</v>
      </c>
      <c r="J172" s="42">
        <v>2664460</v>
      </c>
      <c r="K172" s="42">
        <v>48852976</v>
      </c>
      <c r="L172" s="42">
        <v>338735800</v>
      </c>
      <c r="M172" s="42">
        <v>10911800</v>
      </c>
      <c r="N172" s="42">
        <v>15716307</v>
      </c>
      <c r="O172" s="42">
        <v>36553594</v>
      </c>
      <c r="P172" s="42">
        <v>66028556</v>
      </c>
      <c r="Q172" s="42">
        <v>2816910329</v>
      </c>
      <c r="R172" s="42">
        <v>1738006</v>
      </c>
      <c r="S172" s="42">
        <v>104922</v>
      </c>
      <c r="T172" s="42">
        <v>349572445</v>
      </c>
      <c r="U172" s="42">
        <v>344753660</v>
      </c>
      <c r="V172" s="42">
        <v>70476452</v>
      </c>
      <c r="W172" s="42">
        <v>35230184</v>
      </c>
      <c r="X172" s="42">
        <v>293116</v>
      </c>
      <c r="Y172" s="42">
        <v>1532145</v>
      </c>
      <c r="Z172" s="42">
        <v>1263474</v>
      </c>
      <c r="AA172" s="42">
        <v>85972</v>
      </c>
      <c r="AB172" s="42">
        <v>805050376</v>
      </c>
      <c r="AC172" s="42">
        <v>2011859953</v>
      </c>
    </row>
    <row r="173" spans="1:29">
      <c r="A173" t="s">
        <v>124</v>
      </c>
      <c r="B173" s="44" t="s">
        <v>125</v>
      </c>
      <c r="C173" s="42">
        <v>6176105400</v>
      </c>
      <c r="D173" s="42">
        <v>23560</v>
      </c>
      <c r="E173" s="42">
        <v>2096352735</v>
      </c>
      <c r="F173" s="42">
        <v>61029903</v>
      </c>
      <c r="G173" s="42">
        <v>1940</v>
      </c>
      <c r="H173" s="42">
        <v>364</v>
      </c>
      <c r="I173" s="42">
        <v>169099188</v>
      </c>
      <c r="J173" s="42">
        <v>1195394</v>
      </c>
      <c r="K173" s="42">
        <v>50803646</v>
      </c>
      <c r="L173" s="42">
        <v>353950400</v>
      </c>
      <c r="M173" s="42">
        <v>7732600</v>
      </c>
      <c r="N173" s="42">
        <v>15528817</v>
      </c>
      <c r="O173" s="42">
        <v>38067586</v>
      </c>
      <c r="P173" s="42">
        <v>55337543</v>
      </c>
      <c r="Q173" s="42">
        <v>2849097812</v>
      </c>
      <c r="R173" s="42">
        <v>1164890</v>
      </c>
      <c r="S173" s="42">
        <v>6827</v>
      </c>
      <c r="T173" s="42">
        <v>361584931</v>
      </c>
      <c r="U173" s="42">
        <v>393150794</v>
      </c>
      <c r="V173" s="42">
        <v>47709044</v>
      </c>
      <c r="W173" s="42">
        <v>35487217</v>
      </c>
      <c r="X173" s="42">
        <v>577099</v>
      </c>
      <c r="Y173" s="42">
        <v>2171920</v>
      </c>
      <c r="Z173" s="42">
        <v>1721437</v>
      </c>
      <c r="AA173" s="42">
        <v>125108</v>
      </c>
      <c r="AB173" s="42">
        <v>843699267</v>
      </c>
      <c r="AC173" s="42">
        <v>2005398545</v>
      </c>
    </row>
    <row r="174" spans="1:29">
      <c r="A174" t="s">
        <v>470</v>
      </c>
      <c r="B174" s="44" t="s">
        <v>471</v>
      </c>
      <c r="C174" s="42">
        <v>1134340800</v>
      </c>
      <c r="D174" s="42">
        <v>4676</v>
      </c>
      <c r="E174" s="42">
        <v>388673039</v>
      </c>
      <c r="F174" s="42">
        <v>10108544</v>
      </c>
      <c r="G174" s="42">
        <v>344</v>
      </c>
      <c r="H174" s="42">
        <v>66</v>
      </c>
      <c r="I174" s="42">
        <v>22102447</v>
      </c>
      <c r="J174" s="42">
        <v>251282</v>
      </c>
      <c r="K174" s="42">
        <v>8745116</v>
      </c>
      <c r="L174" s="42">
        <v>61339000</v>
      </c>
      <c r="M174" s="42">
        <v>1762800</v>
      </c>
      <c r="N174" s="42">
        <v>2860610</v>
      </c>
      <c r="O174" s="42">
        <v>10182764</v>
      </c>
      <c r="P174" s="42">
        <v>11544135</v>
      </c>
      <c r="Q174" s="42">
        <v>517569737</v>
      </c>
      <c r="R174" s="42">
        <v>100362</v>
      </c>
      <c r="S174" s="42">
        <v>12532</v>
      </c>
      <c r="T174" s="42">
        <v>63088250</v>
      </c>
      <c r="U174" s="42">
        <v>69213544</v>
      </c>
      <c r="V174" s="42">
        <v>9972547</v>
      </c>
      <c r="W174" s="42">
        <v>6821489</v>
      </c>
      <c r="X174" s="42">
        <v>29659</v>
      </c>
      <c r="Y174" s="42">
        <v>368213</v>
      </c>
      <c r="Z174" s="42">
        <v>380823</v>
      </c>
      <c r="AA174" s="42">
        <v>16471</v>
      </c>
      <c r="AB174" s="42">
        <v>150003890</v>
      </c>
      <c r="AC174" s="42">
        <v>367565847</v>
      </c>
    </row>
    <row r="175" spans="1:29">
      <c r="A175" t="s">
        <v>178</v>
      </c>
      <c r="B175" s="44" t="s">
        <v>179</v>
      </c>
      <c r="C175" s="42">
        <v>2676464000</v>
      </c>
      <c r="D175" s="42">
        <v>10407</v>
      </c>
      <c r="E175" s="42">
        <v>902586997</v>
      </c>
      <c r="F175" s="42">
        <v>21844989</v>
      </c>
      <c r="G175" s="42">
        <v>805</v>
      </c>
      <c r="H175" s="42">
        <v>137</v>
      </c>
      <c r="I175" s="42">
        <v>50810030</v>
      </c>
      <c r="J175" s="42">
        <v>361365</v>
      </c>
      <c r="K175" s="42">
        <v>16790059</v>
      </c>
      <c r="L175" s="42">
        <v>146936400</v>
      </c>
      <c r="M175" s="42">
        <v>3217300</v>
      </c>
      <c r="N175" s="42">
        <v>6737419</v>
      </c>
      <c r="O175" s="42">
        <v>20395059</v>
      </c>
      <c r="P175" s="42">
        <v>23347117</v>
      </c>
      <c r="Q175" s="42">
        <v>1193026735</v>
      </c>
      <c r="R175" s="42">
        <v>104326</v>
      </c>
      <c r="S175" s="42">
        <v>10405</v>
      </c>
      <c r="T175" s="42">
        <v>150131794</v>
      </c>
      <c r="U175" s="42">
        <v>159537949</v>
      </c>
      <c r="V175" s="42">
        <v>20609169</v>
      </c>
      <c r="W175" s="42">
        <v>14091440</v>
      </c>
      <c r="X175" s="42">
        <v>112986</v>
      </c>
      <c r="Y175" s="42">
        <v>1079582</v>
      </c>
      <c r="Z175" s="42">
        <v>857545</v>
      </c>
      <c r="AA175" s="42">
        <v>17313</v>
      </c>
      <c r="AB175" s="42">
        <v>346552509</v>
      </c>
      <c r="AC175" s="42">
        <v>846474226</v>
      </c>
    </row>
    <row r="176" spans="1:29">
      <c r="A176" t="s">
        <v>450</v>
      </c>
      <c r="B176" s="44" t="s">
        <v>451</v>
      </c>
      <c r="C176" s="42">
        <v>1296355800</v>
      </c>
      <c r="D176" s="42">
        <v>5456</v>
      </c>
      <c r="E176" s="42">
        <v>441377060</v>
      </c>
      <c r="F176" s="42">
        <v>9995579</v>
      </c>
      <c r="G176" s="42">
        <v>342</v>
      </c>
      <c r="H176" s="42">
        <v>64</v>
      </c>
      <c r="I176" s="42">
        <v>37081154</v>
      </c>
      <c r="J176" s="42">
        <v>309517</v>
      </c>
      <c r="K176" s="42">
        <v>11904539</v>
      </c>
      <c r="L176" s="42">
        <v>71520600</v>
      </c>
      <c r="M176" s="42">
        <v>1891600</v>
      </c>
      <c r="N176" s="42">
        <v>3270000</v>
      </c>
      <c r="O176" s="42">
        <v>11988897</v>
      </c>
      <c r="P176" s="42">
        <v>11831366</v>
      </c>
      <c r="Q176" s="42">
        <v>601170312</v>
      </c>
      <c r="R176" s="42">
        <v>370959</v>
      </c>
      <c r="S176" s="42">
        <v>22263</v>
      </c>
      <c r="T176" s="42">
        <v>73401513</v>
      </c>
      <c r="U176" s="42">
        <v>82913617</v>
      </c>
      <c r="V176" s="42">
        <v>10514556</v>
      </c>
      <c r="W176" s="42">
        <v>9440828</v>
      </c>
      <c r="X176" s="42">
        <v>115857</v>
      </c>
      <c r="Y176" s="42">
        <v>403281</v>
      </c>
      <c r="Z176" s="42">
        <v>381717</v>
      </c>
      <c r="AA176" s="42">
        <v>19635</v>
      </c>
      <c r="AB176" s="42">
        <v>177584226</v>
      </c>
      <c r="AC176" s="42">
        <v>423586086</v>
      </c>
    </row>
    <row r="177" spans="1:29">
      <c r="A177" t="s">
        <v>276</v>
      </c>
      <c r="B177" s="44" t="s">
        <v>277</v>
      </c>
      <c r="C177" s="42">
        <v>3288799700</v>
      </c>
      <c r="D177" s="42">
        <v>12195</v>
      </c>
      <c r="E177" s="42">
        <v>1145242757</v>
      </c>
      <c r="F177" s="42">
        <v>43998574</v>
      </c>
      <c r="G177" s="42">
        <v>1349</v>
      </c>
      <c r="H177" s="42">
        <v>315</v>
      </c>
      <c r="I177" s="42">
        <v>100333814</v>
      </c>
      <c r="J177" s="42">
        <v>2034872</v>
      </c>
      <c r="K177" s="42">
        <v>41955923</v>
      </c>
      <c r="L177" s="42">
        <v>167856100</v>
      </c>
      <c r="M177" s="42">
        <v>6936900</v>
      </c>
      <c r="N177" s="42">
        <v>8281660</v>
      </c>
      <c r="O177" s="42">
        <v>27322393</v>
      </c>
      <c r="P177" s="42">
        <v>38299769</v>
      </c>
      <c r="Q177" s="42">
        <v>1582262762</v>
      </c>
      <c r="R177" s="42">
        <v>2364333</v>
      </c>
      <c r="S177" s="42">
        <v>259442</v>
      </c>
      <c r="T177" s="42">
        <v>174762496</v>
      </c>
      <c r="U177" s="42">
        <v>192049201</v>
      </c>
      <c r="V177" s="42">
        <v>31864653</v>
      </c>
      <c r="W177" s="42">
        <v>22375187</v>
      </c>
      <c r="X177" s="42">
        <v>428058</v>
      </c>
      <c r="Y177" s="42">
        <v>865673</v>
      </c>
      <c r="Z177" s="42">
        <v>813252</v>
      </c>
      <c r="AA177" s="42">
        <v>55865</v>
      </c>
      <c r="AB177" s="42">
        <v>425838160</v>
      </c>
      <c r="AC177" s="42">
        <v>1156424602</v>
      </c>
    </row>
    <row r="178" spans="1:29">
      <c r="A178" t="s">
        <v>220</v>
      </c>
      <c r="B178" s="44" t="s">
        <v>221</v>
      </c>
      <c r="C178" s="42">
        <v>2570144400</v>
      </c>
      <c r="D178" s="42">
        <v>10065</v>
      </c>
      <c r="E178" s="42">
        <v>858926174</v>
      </c>
      <c r="F178" s="42">
        <v>31843831</v>
      </c>
      <c r="G178" s="42">
        <v>905</v>
      </c>
      <c r="H178" s="42">
        <v>231</v>
      </c>
      <c r="I178" s="42">
        <v>68783738</v>
      </c>
      <c r="J178" s="42">
        <v>707098</v>
      </c>
      <c r="K178" s="42">
        <v>20660492</v>
      </c>
      <c r="L178" s="42">
        <v>140464000</v>
      </c>
      <c r="M178" s="42">
        <v>4314300</v>
      </c>
      <c r="N178" s="42">
        <v>6475749</v>
      </c>
      <c r="O178" s="42">
        <v>19306127</v>
      </c>
      <c r="P178" s="42">
        <v>26365610</v>
      </c>
      <c r="Q178" s="42">
        <v>1177847119</v>
      </c>
      <c r="R178" s="42">
        <v>301093</v>
      </c>
      <c r="S178" s="42">
        <v>40383</v>
      </c>
      <c r="T178" s="42">
        <v>144742263</v>
      </c>
      <c r="U178" s="42">
        <v>155332355</v>
      </c>
      <c r="V178" s="42">
        <v>19194305</v>
      </c>
      <c r="W178" s="42">
        <v>17947514</v>
      </c>
      <c r="X178" s="42">
        <v>156326</v>
      </c>
      <c r="Y178" s="42">
        <v>795671</v>
      </c>
      <c r="Z178" s="42">
        <v>698115</v>
      </c>
      <c r="AA178" s="42">
        <v>27363</v>
      </c>
      <c r="AB178" s="42">
        <v>339235388</v>
      </c>
      <c r="AC178" s="42">
        <v>838611731</v>
      </c>
    </row>
    <row r="179" spans="1:29">
      <c r="A179" t="s">
        <v>168</v>
      </c>
      <c r="B179" s="44" t="s">
        <v>169</v>
      </c>
      <c r="C179" s="42">
        <v>5875298400</v>
      </c>
      <c r="D179" s="42">
        <v>21064</v>
      </c>
      <c r="E179" s="42">
        <v>1975755133</v>
      </c>
      <c r="F179" s="42">
        <v>75727406</v>
      </c>
      <c r="G179" s="42">
        <v>2296</v>
      </c>
      <c r="H179" s="42">
        <v>498</v>
      </c>
      <c r="I179" s="42">
        <v>158862844</v>
      </c>
      <c r="J179" s="42">
        <v>806098</v>
      </c>
      <c r="K179" s="42">
        <v>47556006</v>
      </c>
      <c r="L179" s="42">
        <v>322345000</v>
      </c>
      <c r="M179" s="42">
        <v>5080500</v>
      </c>
      <c r="N179" s="42">
        <v>14775813</v>
      </c>
      <c r="O179" s="42">
        <v>45951759</v>
      </c>
      <c r="P179" s="42">
        <v>45406012</v>
      </c>
      <c r="Q179" s="42">
        <v>2692266571</v>
      </c>
      <c r="R179" s="42">
        <v>1420008</v>
      </c>
      <c r="S179" s="42">
        <v>100473</v>
      </c>
      <c r="T179" s="42">
        <v>327376548</v>
      </c>
      <c r="U179" s="42">
        <v>347208301</v>
      </c>
      <c r="V179" s="42">
        <v>50320887</v>
      </c>
      <c r="W179" s="42">
        <v>36642704</v>
      </c>
      <c r="X179" s="42">
        <v>283699</v>
      </c>
      <c r="Y179" s="42">
        <v>2053882</v>
      </c>
      <c r="Z179" s="42">
        <v>1505240</v>
      </c>
      <c r="AA179" s="42">
        <v>86538</v>
      </c>
      <c r="AB179" s="42">
        <v>766998280</v>
      </c>
      <c r="AC179" s="42">
        <v>1925268291</v>
      </c>
    </row>
    <row r="180" spans="1:29">
      <c r="A180" t="s">
        <v>474</v>
      </c>
      <c r="B180" s="44" t="s">
        <v>475</v>
      </c>
      <c r="C180" s="42">
        <v>2185893600</v>
      </c>
      <c r="D180" s="42">
        <v>9220</v>
      </c>
      <c r="E180" s="42">
        <v>729396474</v>
      </c>
      <c r="F180" s="42">
        <v>12452545</v>
      </c>
      <c r="G180" s="42">
        <v>468</v>
      </c>
      <c r="H180" s="42">
        <v>89</v>
      </c>
      <c r="I180" s="42">
        <v>43926787</v>
      </c>
      <c r="J180" s="42">
        <v>360210</v>
      </c>
      <c r="K180" s="42">
        <v>15423751</v>
      </c>
      <c r="L180" s="42">
        <v>120994100</v>
      </c>
      <c r="M180" s="42">
        <v>3784400</v>
      </c>
      <c r="N180" s="42">
        <v>5517175</v>
      </c>
      <c r="O180" s="42">
        <v>20812017</v>
      </c>
      <c r="P180" s="42">
        <v>23607675</v>
      </c>
      <c r="Q180" s="42">
        <v>976275134</v>
      </c>
      <c r="R180" s="42">
        <v>114300</v>
      </c>
      <c r="S180" s="42">
        <v>14168</v>
      </c>
      <c r="T180" s="42">
        <v>124758873</v>
      </c>
      <c r="U180" s="42">
        <v>139067059</v>
      </c>
      <c r="V180" s="42">
        <v>17122092</v>
      </c>
      <c r="W180" s="42">
        <v>13083518</v>
      </c>
      <c r="X180" s="42">
        <v>100915</v>
      </c>
      <c r="Y180" s="42">
        <v>878924</v>
      </c>
      <c r="Z180" s="42">
        <v>592640</v>
      </c>
      <c r="AA180" s="42">
        <v>52132</v>
      </c>
      <c r="AB180" s="42">
        <v>295784621</v>
      </c>
      <c r="AC180" s="42">
        <v>680490513</v>
      </c>
    </row>
    <row r="181" spans="1:29">
      <c r="A181" t="s">
        <v>72</v>
      </c>
      <c r="B181" s="44" t="s">
        <v>73</v>
      </c>
      <c r="C181" s="42">
        <v>2455066700</v>
      </c>
      <c r="D181" s="42">
        <v>9359</v>
      </c>
      <c r="E181" s="42">
        <v>811238619</v>
      </c>
      <c r="F181" s="42">
        <v>25843491</v>
      </c>
      <c r="G181" s="42">
        <v>748</v>
      </c>
      <c r="H181" s="42">
        <v>147</v>
      </c>
      <c r="I181" s="42">
        <v>58867602</v>
      </c>
      <c r="J181" s="42">
        <v>367255</v>
      </c>
      <c r="K181" s="42">
        <v>19022952</v>
      </c>
      <c r="L181" s="42">
        <v>129376000</v>
      </c>
      <c r="M181" s="42">
        <v>1416700</v>
      </c>
      <c r="N181" s="42">
        <v>6191460</v>
      </c>
      <c r="O181" s="42">
        <v>13897800</v>
      </c>
      <c r="P181" s="42">
        <v>16373215</v>
      </c>
      <c r="Q181" s="42">
        <v>1082595094</v>
      </c>
      <c r="R181" s="42">
        <v>706879</v>
      </c>
      <c r="S181" s="42">
        <v>19454</v>
      </c>
      <c r="T181" s="42">
        <v>130770458</v>
      </c>
      <c r="U181" s="42">
        <v>136492571</v>
      </c>
      <c r="V181" s="42">
        <v>21982118</v>
      </c>
      <c r="W181" s="42">
        <v>13402856</v>
      </c>
      <c r="X181" s="42">
        <v>56681</v>
      </c>
      <c r="Y181" s="42">
        <v>948941</v>
      </c>
      <c r="Z181" s="42">
        <v>600688</v>
      </c>
      <c r="AA181" s="42">
        <v>29855</v>
      </c>
      <c r="AB181" s="42">
        <v>305010501</v>
      </c>
      <c r="AC181" s="42">
        <v>777584593</v>
      </c>
    </row>
    <row r="182" spans="1:29">
      <c r="A182" t="s">
        <v>562</v>
      </c>
      <c r="B182" s="44" t="s">
        <v>563</v>
      </c>
      <c r="C182" s="42">
        <v>1143705300</v>
      </c>
      <c r="D182" s="42">
        <v>4941</v>
      </c>
      <c r="E182" s="42">
        <v>398255004</v>
      </c>
      <c r="F182" s="42">
        <v>6826718</v>
      </c>
      <c r="G182" s="42">
        <v>352</v>
      </c>
      <c r="H182" s="42">
        <v>35</v>
      </c>
      <c r="I182" s="42">
        <v>23321814</v>
      </c>
      <c r="J182" s="42">
        <v>382703</v>
      </c>
      <c r="K182" s="42">
        <v>5872241</v>
      </c>
      <c r="L182" s="42">
        <v>58442900</v>
      </c>
      <c r="M182" s="42">
        <v>2082300</v>
      </c>
      <c r="N182" s="42">
        <v>2854621</v>
      </c>
      <c r="O182" s="42">
        <v>9709516</v>
      </c>
      <c r="P182" s="42">
        <v>11385096</v>
      </c>
      <c r="Q182" s="42">
        <v>519132913</v>
      </c>
      <c r="R182" s="42">
        <v>56607</v>
      </c>
      <c r="S182" s="42">
        <v>0</v>
      </c>
      <c r="T182" s="42">
        <v>60514009</v>
      </c>
      <c r="U182" s="42">
        <v>68524341</v>
      </c>
      <c r="V182" s="42">
        <v>7442373</v>
      </c>
      <c r="W182" s="42">
        <v>3462599</v>
      </c>
      <c r="X182" s="42">
        <v>9955</v>
      </c>
      <c r="Y182" s="42">
        <v>400010</v>
      </c>
      <c r="Z182" s="42">
        <v>316811</v>
      </c>
      <c r="AA182" s="42">
        <v>6796</v>
      </c>
      <c r="AB182" s="42">
        <v>140733501</v>
      </c>
      <c r="AC182" s="42">
        <v>378399412</v>
      </c>
    </row>
    <row r="183" spans="1:29">
      <c r="A183" t="s">
        <v>268</v>
      </c>
      <c r="B183" s="44" t="s">
        <v>269</v>
      </c>
      <c r="C183" s="42">
        <v>9701516000</v>
      </c>
      <c r="D183" s="42">
        <v>28314</v>
      </c>
      <c r="E183" s="42">
        <v>3049432615</v>
      </c>
      <c r="F183" s="42">
        <v>285419681</v>
      </c>
      <c r="G183" s="42">
        <v>5989</v>
      </c>
      <c r="H183" s="42">
        <v>2035</v>
      </c>
      <c r="I183" s="42">
        <v>315261441</v>
      </c>
      <c r="J183" s="42">
        <v>2632588</v>
      </c>
      <c r="K183" s="42">
        <v>63001255</v>
      </c>
      <c r="L183" s="42">
        <v>525932200</v>
      </c>
      <c r="M183" s="42">
        <v>7961700</v>
      </c>
      <c r="N183" s="42">
        <v>24341683</v>
      </c>
      <c r="O183" s="42">
        <v>56912544</v>
      </c>
      <c r="P183" s="42">
        <v>64334430</v>
      </c>
      <c r="Q183" s="42">
        <v>4395230137</v>
      </c>
      <c r="R183" s="42">
        <v>1249626</v>
      </c>
      <c r="S183" s="42">
        <v>287074</v>
      </c>
      <c r="T183" s="42">
        <v>533807111</v>
      </c>
      <c r="U183" s="42">
        <v>495352914</v>
      </c>
      <c r="V183" s="42">
        <v>81890229</v>
      </c>
      <c r="W183" s="42">
        <v>75290556</v>
      </c>
      <c r="X183" s="42">
        <v>281934</v>
      </c>
      <c r="Y183" s="42">
        <v>2583322</v>
      </c>
      <c r="Z183" s="42">
        <v>1562295</v>
      </c>
      <c r="AA183" s="42">
        <v>199945</v>
      </c>
      <c r="AB183" s="42">
        <v>1192505006</v>
      </c>
      <c r="AC183" s="42">
        <v>3202725131</v>
      </c>
    </row>
    <row r="184" spans="1:29">
      <c r="A184" t="s">
        <v>222</v>
      </c>
      <c r="B184" s="44" t="s">
        <v>223</v>
      </c>
      <c r="C184" s="42">
        <v>1289536300</v>
      </c>
      <c r="D184" s="42">
        <v>5377</v>
      </c>
      <c r="E184" s="42">
        <v>411778856</v>
      </c>
      <c r="F184" s="42">
        <v>14003817</v>
      </c>
      <c r="G184" s="42">
        <v>419</v>
      </c>
      <c r="H184" s="42">
        <v>86</v>
      </c>
      <c r="I184" s="42">
        <v>42060079</v>
      </c>
      <c r="J184" s="42">
        <v>294493</v>
      </c>
      <c r="K184" s="42">
        <v>8558880</v>
      </c>
      <c r="L184" s="42">
        <v>71188100</v>
      </c>
      <c r="M184" s="42">
        <v>2181500</v>
      </c>
      <c r="N184" s="42">
        <v>3243885</v>
      </c>
      <c r="O184" s="42">
        <v>10119508</v>
      </c>
      <c r="P184" s="42">
        <v>13712482</v>
      </c>
      <c r="Q184" s="42">
        <v>577141600</v>
      </c>
      <c r="R184" s="42">
        <v>98334</v>
      </c>
      <c r="S184" s="42">
        <v>66200</v>
      </c>
      <c r="T184" s="42">
        <v>73336652</v>
      </c>
      <c r="U184" s="42">
        <v>74270134</v>
      </c>
      <c r="V184" s="42">
        <v>11649053</v>
      </c>
      <c r="W184" s="42">
        <v>7009676</v>
      </c>
      <c r="X184" s="42">
        <v>34316</v>
      </c>
      <c r="Y184" s="42">
        <v>435899</v>
      </c>
      <c r="Z184" s="42">
        <v>601846</v>
      </c>
      <c r="AA184" s="42">
        <v>11670</v>
      </c>
      <c r="AB184" s="42">
        <v>167513780</v>
      </c>
      <c r="AC184" s="42">
        <v>409627820</v>
      </c>
    </row>
    <row r="185" spans="1:29">
      <c r="A185" t="s">
        <v>570</v>
      </c>
      <c r="B185" s="44" t="s">
        <v>571</v>
      </c>
      <c r="C185" s="42">
        <v>9353769900</v>
      </c>
      <c r="D185" s="42">
        <v>33450</v>
      </c>
      <c r="E185" s="42">
        <v>3141506922</v>
      </c>
      <c r="F185" s="42">
        <v>107976476</v>
      </c>
      <c r="G185" s="42">
        <v>3715</v>
      </c>
      <c r="H185" s="42">
        <v>733</v>
      </c>
      <c r="I185" s="42">
        <v>206363435</v>
      </c>
      <c r="J185" s="42">
        <v>2482000</v>
      </c>
      <c r="K185" s="42">
        <v>80747859</v>
      </c>
      <c r="L185" s="42">
        <v>515546400</v>
      </c>
      <c r="M185" s="42">
        <v>7299900</v>
      </c>
      <c r="N185" s="42">
        <v>23558087</v>
      </c>
      <c r="O185" s="42">
        <v>64615950</v>
      </c>
      <c r="P185" s="42">
        <v>66037469</v>
      </c>
      <c r="Q185" s="42">
        <v>4216134498</v>
      </c>
      <c r="R185" s="42">
        <v>1405531</v>
      </c>
      <c r="S185" s="42">
        <v>42624</v>
      </c>
      <c r="T185" s="42">
        <v>522752689</v>
      </c>
      <c r="U185" s="42">
        <v>554749850</v>
      </c>
      <c r="V185" s="42">
        <v>70402984</v>
      </c>
      <c r="W185" s="42">
        <v>49041244</v>
      </c>
      <c r="X185" s="42">
        <v>110396</v>
      </c>
      <c r="Y185" s="42">
        <v>3821717</v>
      </c>
      <c r="Z185" s="42">
        <v>3015109</v>
      </c>
      <c r="AA185" s="42">
        <v>137485</v>
      </c>
      <c r="AB185" s="42">
        <v>1205479629</v>
      </c>
      <c r="AC185" s="42">
        <v>3010654869</v>
      </c>
    </row>
    <row r="186" spans="1:29">
      <c r="A186" t="s">
        <v>504</v>
      </c>
      <c r="B186" s="44" t="s">
        <v>505</v>
      </c>
      <c r="C186" s="42">
        <v>963928400</v>
      </c>
      <c r="D186" s="42">
        <v>4169</v>
      </c>
      <c r="E186" s="42">
        <v>331728734</v>
      </c>
      <c r="F186" s="42">
        <v>5416658</v>
      </c>
      <c r="G186" s="42">
        <v>241</v>
      </c>
      <c r="H186" s="42">
        <v>38</v>
      </c>
      <c r="I186" s="42">
        <v>18419033</v>
      </c>
      <c r="J186" s="42">
        <v>241880</v>
      </c>
      <c r="K186" s="42">
        <v>3474126</v>
      </c>
      <c r="L186" s="42">
        <v>51116300</v>
      </c>
      <c r="M186" s="42">
        <v>2578500</v>
      </c>
      <c r="N186" s="42">
        <v>2428222</v>
      </c>
      <c r="O186" s="42">
        <v>9513497</v>
      </c>
      <c r="P186" s="42">
        <v>11511681</v>
      </c>
      <c r="Q186" s="42">
        <v>436428631</v>
      </c>
      <c r="R186" s="42">
        <v>447</v>
      </c>
      <c r="S186" s="42">
        <v>36081</v>
      </c>
      <c r="T186" s="42">
        <v>53688379</v>
      </c>
      <c r="U186" s="42">
        <v>60650614</v>
      </c>
      <c r="V186" s="42">
        <v>7626957</v>
      </c>
      <c r="W186" s="42">
        <v>3879350</v>
      </c>
      <c r="X186" s="42">
        <v>37141</v>
      </c>
      <c r="Y186" s="42">
        <v>337636</v>
      </c>
      <c r="Z186" s="42">
        <v>301279</v>
      </c>
      <c r="AA186" s="42">
        <v>4158</v>
      </c>
      <c r="AB186" s="42">
        <v>126562042</v>
      </c>
      <c r="AC186" s="42">
        <v>309866589</v>
      </c>
    </row>
    <row r="187" spans="1:29">
      <c r="A187" t="s">
        <v>526</v>
      </c>
      <c r="B187" s="44" t="s">
        <v>527</v>
      </c>
      <c r="C187" s="42">
        <v>1310317800</v>
      </c>
      <c r="D187" s="42">
        <v>5314</v>
      </c>
      <c r="E187" s="42">
        <v>451284653</v>
      </c>
      <c r="F187" s="42">
        <v>8182973</v>
      </c>
      <c r="G187" s="42">
        <v>309</v>
      </c>
      <c r="H187" s="42">
        <v>58</v>
      </c>
      <c r="I187" s="42">
        <v>22921152</v>
      </c>
      <c r="J187" s="42">
        <v>422209</v>
      </c>
      <c r="K187" s="42">
        <v>8594080</v>
      </c>
      <c r="L187" s="42">
        <v>71779900</v>
      </c>
      <c r="M187" s="42">
        <v>2627500</v>
      </c>
      <c r="N187" s="42">
        <v>3309008</v>
      </c>
      <c r="O187" s="42">
        <v>11460243</v>
      </c>
      <c r="P187" s="42">
        <v>15918766</v>
      </c>
      <c r="Q187" s="42">
        <v>596500484</v>
      </c>
      <c r="R187" s="42">
        <v>75331</v>
      </c>
      <c r="S187" s="42">
        <v>0</v>
      </c>
      <c r="T187" s="42">
        <v>74392475</v>
      </c>
      <c r="U187" s="42">
        <v>83731923</v>
      </c>
      <c r="V187" s="42">
        <v>8914462</v>
      </c>
      <c r="W187" s="42">
        <v>6879659</v>
      </c>
      <c r="X187" s="42">
        <v>19720</v>
      </c>
      <c r="Y187" s="42">
        <v>490104</v>
      </c>
      <c r="Z187" s="42">
        <v>448851</v>
      </c>
      <c r="AA187" s="42">
        <v>26378</v>
      </c>
      <c r="AB187" s="42">
        <v>174978903</v>
      </c>
      <c r="AC187" s="42">
        <v>421521581</v>
      </c>
    </row>
    <row r="188" spans="1:29">
      <c r="A188" t="s">
        <v>182</v>
      </c>
      <c r="B188" s="44" t="s">
        <v>183</v>
      </c>
      <c r="C188" s="42">
        <v>5564082600</v>
      </c>
      <c r="D188" s="42">
        <v>22141</v>
      </c>
      <c r="E188" s="42">
        <v>1888282795</v>
      </c>
      <c r="F188" s="42">
        <v>61595391</v>
      </c>
      <c r="G188" s="42">
        <v>1874</v>
      </c>
      <c r="H188" s="42">
        <v>426</v>
      </c>
      <c r="I188" s="42">
        <v>131634013</v>
      </c>
      <c r="J188" s="42">
        <v>1489856</v>
      </c>
      <c r="K188" s="42">
        <v>53896338</v>
      </c>
      <c r="L188" s="42">
        <v>302770100</v>
      </c>
      <c r="M188" s="42">
        <v>7372800</v>
      </c>
      <c r="N188" s="42">
        <v>14034593</v>
      </c>
      <c r="O188" s="42">
        <v>42223978</v>
      </c>
      <c r="P188" s="42">
        <v>51406350</v>
      </c>
      <c r="Q188" s="42">
        <v>2554706214</v>
      </c>
      <c r="R188" s="42">
        <v>1441334</v>
      </c>
      <c r="S188" s="42">
        <v>209510</v>
      </c>
      <c r="T188" s="42">
        <v>310074533</v>
      </c>
      <c r="U188" s="42">
        <v>332948292</v>
      </c>
      <c r="V188" s="42">
        <v>51390870</v>
      </c>
      <c r="W188" s="42">
        <v>33029501</v>
      </c>
      <c r="X188" s="42">
        <v>328604</v>
      </c>
      <c r="Y188" s="42">
        <v>1956365</v>
      </c>
      <c r="Z188" s="42">
        <v>1614381</v>
      </c>
      <c r="AA188" s="42">
        <v>55075</v>
      </c>
      <c r="AB188" s="42">
        <v>733048465</v>
      </c>
      <c r="AC188" s="42">
        <v>1821657749</v>
      </c>
    </row>
    <row r="189" spans="1:29">
      <c r="A189" t="s">
        <v>448</v>
      </c>
      <c r="B189" s="44" t="s">
        <v>449</v>
      </c>
      <c r="C189" s="42">
        <v>2145507800</v>
      </c>
      <c r="D189" s="42">
        <v>8969</v>
      </c>
      <c r="E189" s="42">
        <v>717550169</v>
      </c>
      <c r="F189" s="42">
        <v>18807901</v>
      </c>
      <c r="G189" s="42">
        <v>552</v>
      </c>
      <c r="H189" s="42">
        <v>128</v>
      </c>
      <c r="I189" s="42">
        <v>67169796</v>
      </c>
      <c r="J189" s="42">
        <v>752952</v>
      </c>
      <c r="K189" s="42">
        <v>24222046</v>
      </c>
      <c r="L189" s="42">
        <v>110073600</v>
      </c>
      <c r="M189" s="42">
        <v>3624100</v>
      </c>
      <c r="N189" s="42">
        <v>5373689</v>
      </c>
      <c r="O189" s="42">
        <v>20857063</v>
      </c>
      <c r="P189" s="42">
        <v>23409560</v>
      </c>
      <c r="Q189" s="42">
        <v>991840876</v>
      </c>
      <c r="R189" s="42">
        <v>1135378</v>
      </c>
      <c r="S189" s="42">
        <v>32207</v>
      </c>
      <c r="T189" s="42">
        <v>113670410</v>
      </c>
      <c r="U189" s="42">
        <v>125857993</v>
      </c>
      <c r="V189" s="42">
        <v>18306332</v>
      </c>
      <c r="W189" s="42">
        <v>17982304</v>
      </c>
      <c r="X189" s="42">
        <v>74399</v>
      </c>
      <c r="Y189" s="42">
        <v>604296</v>
      </c>
      <c r="Z189" s="42">
        <v>546330</v>
      </c>
      <c r="AA189" s="42">
        <v>37685</v>
      </c>
      <c r="AB189" s="42">
        <v>278247334</v>
      </c>
      <c r="AC189" s="42">
        <v>713593542</v>
      </c>
    </row>
    <row r="190" spans="1:29">
      <c r="A190" t="s">
        <v>433</v>
      </c>
      <c r="B190" s="44" t="s">
        <v>434</v>
      </c>
      <c r="C190" s="42">
        <v>4500884800</v>
      </c>
      <c r="D190" s="42">
        <v>17521</v>
      </c>
      <c r="E190" s="42">
        <v>1493718550</v>
      </c>
      <c r="F190" s="42">
        <v>44970491</v>
      </c>
      <c r="G190" s="42">
        <v>1442</v>
      </c>
      <c r="H190" s="42">
        <v>296</v>
      </c>
      <c r="I190" s="42">
        <v>129548765</v>
      </c>
      <c r="J190" s="42">
        <v>947263</v>
      </c>
      <c r="K190" s="42">
        <v>40939521</v>
      </c>
      <c r="L190" s="42">
        <v>247276600</v>
      </c>
      <c r="M190" s="42">
        <v>8949000</v>
      </c>
      <c r="N190" s="42">
        <v>11345045</v>
      </c>
      <c r="O190" s="42">
        <v>35994068</v>
      </c>
      <c r="P190" s="42">
        <v>50838980</v>
      </c>
      <c r="Q190" s="42">
        <v>2064528283</v>
      </c>
      <c r="R190" s="42">
        <v>1414119</v>
      </c>
      <c r="S190" s="42">
        <v>86248</v>
      </c>
      <c r="T190" s="42">
        <v>256170154</v>
      </c>
      <c r="U190" s="42">
        <v>275077765</v>
      </c>
      <c r="V190" s="42">
        <v>41148540</v>
      </c>
      <c r="W190" s="42">
        <v>27443510</v>
      </c>
      <c r="X190" s="42">
        <v>579916</v>
      </c>
      <c r="Y190" s="42">
        <v>1466439</v>
      </c>
      <c r="Z190" s="42">
        <v>1299230</v>
      </c>
      <c r="AA190" s="42">
        <v>63058</v>
      </c>
      <c r="AB190" s="42">
        <v>604748979</v>
      </c>
      <c r="AC190" s="42">
        <v>1459779304</v>
      </c>
    </row>
    <row r="191" spans="1:29">
      <c r="A191" t="s">
        <v>16</v>
      </c>
      <c r="B191" s="44" t="s">
        <v>17</v>
      </c>
      <c r="C191" s="42">
        <v>4081202000</v>
      </c>
      <c r="D191" s="42">
        <v>11866</v>
      </c>
      <c r="E191" s="42">
        <v>1294633938</v>
      </c>
      <c r="F191" s="42">
        <v>119082010</v>
      </c>
      <c r="G191" s="42">
        <v>2541</v>
      </c>
      <c r="H191" s="42">
        <v>843</v>
      </c>
      <c r="I191" s="42">
        <v>100538518</v>
      </c>
      <c r="J191" s="42">
        <v>1384736</v>
      </c>
      <c r="K191" s="42">
        <v>28008718</v>
      </c>
      <c r="L191" s="42">
        <v>217594000</v>
      </c>
      <c r="M191" s="42">
        <v>4804700</v>
      </c>
      <c r="N191" s="42">
        <v>10284776</v>
      </c>
      <c r="O191" s="42">
        <v>20389605</v>
      </c>
      <c r="P191" s="42">
        <v>34886967</v>
      </c>
      <c r="Q191" s="42">
        <v>1831607968</v>
      </c>
      <c r="R191" s="42">
        <v>579210</v>
      </c>
      <c r="S191" s="42">
        <v>52198</v>
      </c>
      <c r="T191" s="42">
        <v>222319224</v>
      </c>
      <c r="U191" s="42">
        <v>207501856</v>
      </c>
      <c r="V191" s="42">
        <v>43331957</v>
      </c>
      <c r="W191" s="42">
        <v>24793157</v>
      </c>
      <c r="X191" s="42">
        <v>89001</v>
      </c>
      <c r="Y191" s="42">
        <v>946967</v>
      </c>
      <c r="Z191" s="42">
        <v>363872</v>
      </c>
      <c r="AA191" s="42">
        <v>89256</v>
      </c>
      <c r="AB191" s="42">
        <v>500066698</v>
      </c>
      <c r="AC191" s="42">
        <v>1331541270</v>
      </c>
    </row>
    <row r="192" spans="1:29">
      <c r="A192" t="s">
        <v>482</v>
      </c>
      <c r="B192" s="44" t="s">
        <v>483</v>
      </c>
      <c r="C192" s="42">
        <v>8074008500</v>
      </c>
      <c r="D192" s="42">
        <v>29718</v>
      </c>
      <c r="E192" s="42">
        <v>2673923279</v>
      </c>
      <c r="F192" s="42">
        <v>118009667</v>
      </c>
      <c r="G192" s="42">
        <v>3198</v>
      </c>
      <c r="H192" s="42">
        <v>754</v>
      </c>
      <c r="I192" s="42">
        <v>181039798</v>
      </c>
      <c r="J192" s="42">
        <v>1188005</v>
      </c>
      <c r="K192" s="42">
        <v>62502187</v>
      </c>
      <c r="L192" s="42">
        <v>439119500</v>
      </c>
      <c r="M192" s="42">
        <v>7674900</v>
      </c>
      <c r="N192" s="42">
        <v>20351422</v>
      </c>
      <c r="O192" s="42">
        <v>62592081</v>
      </c>
      <c r="P192" s="42">
        <v>61696202</v>
      </c>
      <c r="Q192" s="42">
        <v>3628097041</v>
      </c>
      <c r="R192" s="42">
        <v>1214662</v>
      </c>
      <c r="S192" s="42">
        <v>88793</v>
      </c>
      <c r="T192" s="42">
        <v>446692991</v>
      </c>
      <c r="U192" s="42">
        <v>457547166</v>
      </c>
      <c r="V192" s="42">
        <v>67424430</v>
      </c>
      <c r="W192" s="42">
        <v>45954058</v>
      </c>
      <c r="X192" s="42">
        <v>162235</v>
      </c>
      <c r="Y192" s="42">
        <v>2758738</v>
      </c>
      <c r="Z192" s="42">
        <v>1857453</v>
      </c>
      <c r="AA192" s="42">
        <v>113861</v>
      </c>
      <c r="AB192" s="42">
        <v>1023814387</v>
      </c>
      <c r="AC192" s="42">
        <v>2604282654</v>
      </c>
    </row>
    <row r="193" spans="1:29">
      <c r="A193" t="s">
        <v>48</v>
      </c>
      <c r="B193" s="44" t="s">
        <v>49</v>
      </c>
      <c r="C193" s="42">
        <v>10659972200</v>
      </c>
      <c r="D193" s="42">
        <v>34771</v>
      </c>
      <c r="E193" s="42">
        <v>3418639109</v>
      </c>
      <c r="F193" s="42">
        <v>249724827</v>
      </c>
      <c r="G193" s="42">
        <v>4943</v>
      </c>
      <c r="H193" s="42">
        <v>1647</v>
      </c>
      <c r="I193" s="42">
        <v>304870601</v>
      </c>
      <c r="J193" s="42">
        <v>2549245</v>
      </c>
      <c r="K193" s="42">
        <v>53859861</v>
      </c>
      <c r="L193" s="42">
        <v>606898300</v>
      </c>
      <c r="M193" s="42">
        <v>12976300</v>
      </c>
      <c r="N193" s="42">
        <v>26552364</v>
      </c>
      <c r="O193" s="42">
        <v>53422546</v>
      </c>
      <c r="P193" s="42">
        <v>93095184</v>
      </c>
      <c r="Q193" s="42">
        <v>4822588337</v>
      </c>
      <c r="R193" s="42">
        <v>1261822</v>
      </c>
      <c r="S193" s="42">
        <v>98055</v>
      </c>
      <c r="T193" s="42">
        <v>619731452</v>
      </c>
      <c r="U193" s="42">
        <v>608992465</v>
      </c>
      <c r="V193" s="42">
        <v>116135608</v>
      </c>
      <c r="W193" s="42">
        <v>56672236</v>
      </c>
      <c r="X193" s="42">
        <v>503441</v>
      </c>
      <c r="Y193" s="42">
        <v>2490108</v>
      </c>
      <c r="Z193" s="42">
        <v>1759860</v>
      </c>
      <c r="AA193" s="42">
        <v>150657</v>
      </c>
      <c r="AB193" s="42">
        <v>1407795704</v>
      </c>
      <c r="AC193" s="42">
        <v>3414792633</v>
      </c>
    </row>
    <row r="194" spans="1:29">
      <c r="A194" t="s">
        <v>248</v>
      </c>
      <c r="B194" s="44" t="s">
        <v>249</v>
      </c>
      <c r="C194" s="42">
        <v>3770252500</v>
      </c>
      <c r="D194" s="42">
        <v>15669</v>
      </c>
      <c r="E194" s="42">
        <v>1193311547</v>
      </c>
      <c r="F194" s="42">
        <v>51207007</v>
      </c>
      <c r="G194" s="42">
        <v>1220</v>
      </c>
      <c r="H194" s="42">
        <v>362</v>
      </c>
      <c r="I194" s="42">
        <v>188560435</v>
      </c>
      <c r="J194" s="42">
        <v>2788874</v>
      </c>
      <c r="K194" s="42">
        <v>47827904</v>
      </c>
      <c r="L194" s="42">
        <v>173557400</v>
      </c>
      <c r="M194" s="42">
        <v>10812500</v>
      </c>
      <c r="N194" s="42">
        <v>9488031</v>
      </c>
      <c r="O194" s="42">
        <v>32854339</v>
      </c>
      <c r="P194" s="42">
        <v>55542717</v>
      </c>
      <c r="Q194" s="42">
        <v>1765950754</v>
      </c>
      <c r="R194" s="42">
        <v>2740529</v>
      </c>
      <c r="S194" s="42">
        <v>137426</v>
      </c>
      <c r="T194" s="42">
        <v>184316519</v>
      </c>
      <c r="U194" s="42">
        <v>194727009</v>
      </c>
      <c r="V194" s="42">
        <v>33842065</v>
      </c>
      <c r="W194" s="42">
        <v>38932219</v>
      </c>
      <c r="X194" s="42">
        <v>611787</v>
      </c>
      <c r="Y194" s="42">
        <v>954610</v>
      </c>
      <c r="Z194" s="42">
        <v>1179466</v>
      </c>
      <c r="AA194" s="42">
        <v>60005</v>
      </c>
      <c r="AB194" s="42">
        <v>457501635</v>
      </c>
      <c r="AC194" s="42">
        <v>1308449119</v>
      </c>
    </row>
    <row r="195" spans="1:29">
      <c r="A195" t="s">
        <v>210</v>
      </c>
      <c r="B195" s="44" t="s">
        <v>211</v>
      </c>
      <c r="C195" s="42">
        <v>3836049300</v>
      </c>
      <c r="D195" s="42">
        <v>14584</v>
      </c>
      <c r="E195" s="42">
        <v>1230177630</v>
      </c>
      <c r="F195" s="42">
        <v>47129892</v>
      </c>
      <c r="G195" s="42">
        <v>1371</v>
      </c>
      <c r="H195" s="42">
        <v>311</v>
      </c>
      <c r="I195" s="42">
        <v>120849632</v>
      </c>
      <c r="J195" s="42">
        <v>1928068</v>
      </c>
      <c r="K195" s="42">
        <v>42204292</v>
      </c>
      <c r="L195" s="42">
        <v>209089200</v>
      </c>
      <c r="M195" s="42">
        <v>12779000</v>
      </c>
      <c r="N195" s="42">
        <v>9664709</v>
      </c>
      <c r="O195" s="42">
        <v>29290289</v>
      </c>
      <c r="P195" s="42">
        <v>61662416</v>
      </c>
      <c r="Q195" s="42">
        <v>1764775128</v>
      </c>
      <c r="R195" s="42">
        <v>1252321</v>
      </c>
      <c r="S195" s="42">
        <v>54014</v>
      </c>
      <c r="T195" s="42">
        <v>221836064</v>
      </c>
      <c r="U195" s="42">
        <v>225571802</v>
      </c>
      <c r="V195" s="42">
        <v>43917876</v>
      </c>
      <c r="W195" s="42">
        <v>26185921</v>
      </c>
      <c r="X195" s="42">
        <v>665617</v>
      </c>
      <c r="Y195" s="42">
        <v>1167712</v>
      </c>
      <c r="Z195" s="42">
        <v>1014050</v>
      </c>
      <c r="AA195" s="42">
        <v>35277</v>
      </c>
      <c r="AB195" s="42">
        <v>521700654</v>
      </c>
      <c r="AC195" s="42">
        <v>1243074474</v>
      </c>
    </row>
    <row r="196" spans="1:29">
      <c r="A196" t="s">
        <v>354</v>
      </c>
      <c r="B196" s="44" t="s">
        <v>355</v>
      </c>
      <c r="C196" s="42">
        <v>3939835100</v>
      </c>
      <c r="D196" s="42">
        <v>14848</v>
      </c>
      <c r="E196" s="42">
        <v>1283520605</v>
      </c>
      <c r="F196" s="42">
        <v>47407012</v>
      </c>
      <c r="G196" s="42">
        <v>1319</v>
      </c>
      <c r="H196" s="42">
        <v>311</v>
      </c>
      <c r="I196" s="42">
        <v>130720161</v>
      </c>
      <c r="J196" s="42">
        <v>1499218</v>
      </c>
      <c r="K196" s="42">
        <v>31580381</v>
      </c>
      <c r="L196" s="42">
        <v>221928200</v>
      </c>
      <c r="M196" s="42">
        <v>5480700</v>
      </c>
      <c r="N196" s="42">
        <v>9831674</v>
      </c>
      <c r="O196" s="42">
        <v>32648762</v>
      </c>
      <c r="P196" s="42">
        <v>37329461</v>
      </c>
      <c r="Q196" s="42">
        <v>1801946174</v>
      </c>
      <c r="R196" s="42">
        <v>860941</v>
      </c>
      <c r="S196" s="42">
        <v>55459</v>
      </c>
      <c r="T196" s="42">
        <v>227351787</v>
      </c>
      <c r="U196" s="42">
        <v>237272265</v>
      </c>
      <c r="V196" s="42">
        <v>30688033</v>
      </c>
      <c r="W196" s="42">
        <v>23741157</v>
      </c>
      <c r="X196" s="42">
        <v>248621</v>
      </c>
      <c r="Y196" s="42">
        <v>1368330</v>
      </c>
      <c r="Z196" s="42">
        <v>1167526</v>
      </c>
      <c r="AA196" s="42">
        <v>77119</v>
      </c>
      <c r="AB196" s="42">
        <v>522831238</v>
      </c>
      <c r="AC196" s="42">
        <v>1279114936</v>
      </c>
    </row>
    <row r="197" spans="1:29">
      <c r="A197" t="s">
        <v>548</v>
      </c>
      <c r="B197" s="44" t="s">
        <v>549</v>
      </c>
      <c r="C197" s="42">
        <v>15660617500</v>
      </c>
      <c r="D197" s="42">
        <v>57003</v>
      </c>
      <c r="E197" s="42">
        <v>5316328896</v>
      </c>
      <c r="F197" s="42">
        <v>176933436</v>
      </c>
      <c r="G197" s="42">
        <v>5824</v>
      </c>
      <c r="H197" s="42">
        <v>1184</v>
      </c>
      <c r="I197" s="42">
        <v>503230250</v>
      </c>
      <c r="J197" s="42">
        <v>3311296</v>
      </c>
      <c r="K197" s="42">
        <v>114254743</v>
      </c>
      <c r="L197" s="42">
        <v>870517800</v>
      </c>
      <c r="M197" s="42">
        <v>9658300</v>
      </c>
      <c r="N197" s="42">
        <v>39464061</v>
      </c>
      <c r="O197" s="42">
        <v>122172195</v>
      </c>
      <c r="P197" s="42">
        <v>101743987</v>
      </c>
      <c r="Q197" s="42">
        <v>7257614964</v>
      </c>
      <c r="R197" s="42">
        <v>1855324</v>
      </c>
      <c r="S197" s="42">
        <v>31207</v>
      </c>
      <c r="T197" s="42">
        <v>880043454</v>
      </c>
      <c r="U197" s="42">
        <v>950458727</v>
      </c>
      <c r="V197" s="42">
        <v>100636785</v>
      </c>
      <c r="W197" s="42">
        <v>91478013</v>
      </c>
      <c r="X197" s="42">
        <v>143588</v>
      </c>
      <c r="Y197" s="42">
        <v>6067166</v>
      </c>
      <c r="Z197" s="42">
        <v>4583876</v>
      </c>
      <c r="AA197" s="42">
        <v>297178</v>
      </c>
      <c r="AB197" s="42">
        <v>2035595318</v>
      </c>
      <c r="AC197" s="42">
        <v>5222019646</v>
      </c>
    </row>
    <row r="198" spans="1:29">
      <c r="A198" t="s">
        <v>420</v>
      </c>
      <c r="B198" s="44" t="s">
        <v>421</v>
      </c>
      <c r="C198" s="42">
        <v>862020100</v>
      </c>
      <c r="D198" s="42">
        <v>3514</v>
      </c>
      <c r="E198" s="42">
        <v>287811900</v>
      </c>
      <c r="F198" s="42">
        <v>7071005</v>
      </c>
      <c r="G198" s="42">
        <v>251</v>
      </c>
      <c r="H198" s="42">
        <v>49</v>
      </c>
      <c r="I198" s="42">
        <v>27098682</v>
      </c>
      <c r="J198" s="42">
        <v>154130</v>
      </c>
      <c r="K198" s="42">
        <v>6116855</v>
      </c>
      <c r="L198" s="42">
        <v>44750600</v>
      </c>
      <c r="M198" s="42">
        <v>1583200</v>
      </c>
      <c r="N198" s="42">
        <v>2162608</v>
      </c>
      <c r="O198" s="42">
        <v>7034115</v>
      </c>
      <c r="P198" s="42">
        <v>8979555</v>
      </c>
      <c r="Q198" s="42">
        <v>392762650</v>
      </c>
      <c r="R198" s="42">
        <v>63221</v>
      </c>
      <c r="S198" s="42">
        <v>23000</v>
      </c>
      <c r="T198" s="42">
        <v>46319133</v>
      </c>
      <c r="U198" s="42">
        <v>50100209</v>
      </c>
      <c r="V198" s="42">
        <v>7851405</v>
      </c>
      <c r="W198" s="42">
        <v>4434512</v>
      </c>
      <c r="X198" s="42">
        <v>78675</v>
      </c>
      <c r="Y198" s="42">
        <v>302037</v>
      </c>
      <c r="Z198" s="42">
        <v>281739</v>
      </c>
      <c r="AA198" s="42">
        <v>5715</v>
      </c>
      <c r="AB198" s="42">
        <v>109459646</v>
      </c>
      <c r="AC198" s="42">
        <v>283303004</v>
      </c>
    </row>
    <row r="199" spans="1:29">
      <c r="A199" t="s">
        <v>208</v>
      </c>
      <c r="B199" s="44" t="s">
        <v>209</v>
      </c>
      <c r="C199" s="42">
        <v>3187971500</v>
      </c>
      <c r="D199" s="42">
        <v>11710</v>
      </c>
      <c r="E199" s="42">
        <v>1006832397</v>
      </c>
      <c r="F199" s="42">
        <v>41740044</v>
      </c>
      <c r="G199" s="42">
        <v>1239</v>
      </c>
      <c r="H199" s="42">
        <v>307</v>
      </c>
      <c r="I199" s="42">
        <v>90379152</v>
      </c>
      <c r="J199" s="42">
        <v>1280259</v>
      </c>
      <c r="K199" s="42">
        <v>34259715</v>
      </c>
      <c r="L199" s="42">
        <v>178708800</v>
      </c>
      <c r="M199" s="42">
        <v>7275800</v>
      </c>
      <c r="N199" s="42">
        <v>8034301</v>
      </c>
      <c r="O199" s="42">
        <v>26041164</v>
      </c>
      <c r="P199" s="42">
        <v>39674343</v>
      </c>
      <c r="Q199" s="42">
        <v>1434225975</v>
      </c>
      <c r="R199" s="42">
        <v>1244717</v>
      </c>
      <c r="S199" s="42">
        <v>86191</v>
      </c>
      <c r="T199" s="42">
        <v>185948867</v>
      </c>
      <c r="U199" s="42">
        <v>184683832</v>
      </c>
      <c r="V199" s="42">
        <v>35359168</v>
      </c>
      <c r="W199" s="42">
        <v>23314184</v>
      </c>
      <c r="X199" s="42">
        <v>495289</v>
      </c>
      <c r="Y199" s="42">
        <v>1034367</v>
      </c>
      <c r="Z199" s="42">
        <v>725651</v>
      </c>
      <c r="AA199" s="42">
        <v>25661</v>
      </c>
      <c r="AB199" s="42">
        <v>432917927</v>
      </c>
      <c r="AC199" s="42">
        <v>1001308048</v>
      </c>
    </row>
    <row r="200" spans="1:29">
      <c r="A200" t="s">
        <v>356</v>
      </c>
      <c r="B200" s="44" t="s">
        <v>357</v>
      </c>
      <c r="C200" s="42">
        <v>12626245700</v>
      </c>
      <c r="D200" s="42">
        <v>43033</v>
      </c>
      <c r="E200" s="42">
        <v>4082460407</v>
      </c>
      <c r="F200" s="42">
        <v>193437373</v>
      </c>
      <c r="G200" s="42">
        <v>5396</v>
      </c>
      <c r="H200" s="42">
        <v>1315</v>
      </c>
      <c r="I200" s="42">
        <v>341638786</v>
      </c>
      <c r="J200" s="42">
        <v>2703749</v>
      </c>
      <c r="K200" s="42">
        <v>84931795</v>
      </c>
      <c r="L200" s="42">
        <v>723006300</v>
      </c>
      <c r="M200" s="42">
        <v>12680900</v>
      </c>
      <c r="N200" s="42">
        <v>31826295</v>
      </c>
      <c r="O200" s="42">
        <v>98312258</v>
      </c>
      <c r="P200" s="42">
        <v>99315152</v>
      </c>
      <c r="Q200" s="42">
        <v>5670313015</v>
      </c>
      <c r="R200" s="42">
        <v>2219046</v>
      </c>
      <c r="S200" s="42">
        <v>77469</v>
      </c>
      <c r="T200" s="42">
        <v>735536294</v>
      </c>
      <c r="U200" s="42">
        <v>737240711</v>
      </c>
      <c r="V200" s="42">
        <v>96909787</v>
      </c>
      <c r="W200" s="42">
        <v>74816920</v>
      </c>
      <c r="X200" s="42">
        <v>586219</v>
      </c>
      <c r="Y200" s="42">
        <v>4258844</v>
      </c>
      <c r="Z200" s="42">
        <v>2802966</v>
      </c>
      <c r="AA200" s="42">
        <v>142616</v>
      </c>
      <c r="AB200" s="42">
        <v>1654590872</v>
      </c>
      <c r="AC200" s="42">
        <v>4015722143</v>
      </c>
    </row>
    <row r="201" spans="1:29">
      <c r="A201" t="s">
        <v>454</v>
      </c>
      <c r="B201" s="44" t="s">
        <v>455</v>
      </c>
      <c r="C201" s="42">
        <v>2273498100</v>
      </c>
      <c r="D201" s="42">
        <v>8530</v>
      </c>
      <c r="E201" s="42">
        <v>774529362</v>
      </c>
      <c r="F201" s="42">
        <v>23112336</v>
      </c>
      <c r="G201" s="42">
        <v>793</v>
      </c>
      <c r="H201" s="42">
        <v>168</v>
      </c>
      <c r="I201" s="42">
        <v>73599162</v>
      </c>
      <c r="J201" s="42">
        <v>446941</v>
      </c>
      <c r="K201" s="42">
        <v>19272760</v>
      </c>
      <c r="L201" s="42">
        <v>120259400</v>
      </c>
      <c r="M201" s="42">
        <v>2480500</v>
      </c>
      <c r="N201" s="42">
        <v>5734671</v>
      </c>
      <c r="O201" s="42">
        <v>19570354</v>
      </c>
      <c r="P201" s="42">
        <v>19385686</v>
      </c>
      <c r="Q201" s="42">
        <v>1058391172</v>
      </c>
      <c r="R201" s="42">
        <v>329931</v>
      </c>
      <c r="S201" s="42">
        <v>57550</v>
      </c>
      <c r="T201" s="42">
        <v>122725639</v>
      </c>
      <c r="U201" s="42">
        <v>133503510</v>
      </c>
      <c r="V201" s="42">
        <v>21029563</v>
      </c>
      <c r="W201" s="42">
        <v>15051898</v>
      </c>
      <c r="X201" s="42">
        <v>91415</v>
      </c>
      <c r="Y201" s="42">
        <v>821264</v>
      </c>
      <c r="Z201" s="42">
        <v>644109</v>
      </c>
      <c r="AA201" s="42">
        <v>27257</v>
      </c>
      <c r="AB201" s="42">
        <v>294282136</v>
      </c>
      <c r="AC201" s="42">
        <v>764109036</v>
      </c>
    </row>
    <row r="202" spans="1:29">
      <c r="A202" t="s">
        <v>500</v>
      </c>
      <c r="B202" s="44" t="s">
        <v>501</v>
      </c>
      <c r="C202" s="42">
        <v>3607759900</v>
      </c>
      <c r="D202" s="42">
        <v>15148</v>
      </c>
      <c r="E202" s="42">
        <v>1250865735</v>
      </c>
      <c r="F202" s="42">
        <v>26717453</v>
      </c>
      <c r="G202" s="42">
        <v>1001</v>
      </c>
      <c r="H202" s="42">
        <v>186</v>
      </c>
      <c r="I202" s="42">
        <v>73732674</v>
      </c>
      <c r="J202" s="42">
        <v>662722</v>
      </c>
      <c r="K202" s="42">
        <v>14702617</v>
      </c>
      <c r="L202" s="42">
        <v>192925000</v>
      </c>
      <c r="M202" s="42">
        <v>6475100</v>
      </c>
      <c r="N202" s="42">
        <v>9084804</v>
      </c>
      <c r="O202" s="42">
        <v>35537441</v>
      </c>
      <c r="P202" s="42">
        <v>36324335</v>
      </c>
      <c r="Q202" s="42">
        <v>1647027881</v>
      </c>
      <c r="R202" s="42">
        <v>18080</v>
      </c>
      <c r="S202" s="42">
        <v>41971</v>
      </c>
      <c r="T202" s="42">
        <v>199355735</v>
      </c>
      <c r="U202" s="42">
        <v>224220254</v>
      </c>
      <c r="V202" s="42">
        <v>24584178</v>
      </c>
      <c r="W202" s="42">
        <v>16943746</v>
      </c>
      <c r="X202" s="42">
        <v>154581</v>
      </c>
      <c r="Y202" s="42">
        <v>1279995</v>
      </c>
      <c r="Z202" s="42">
        <v>1189872</v>
      </c>
      <c r="AA202" s="42">
        <v>48138</v>
      </c>
      <c r="AB202" s="42">
        <v>467836550</v>
      </c>
      <c r="AC202" s="42">
        <v>1179191331</v>
      </c>
    </row>
    <row r="203" spans="1:29">
      <c r="A203" t="s">
        <v>30</v>
      </c>
      <c r="B203" s="44" t="s">
        <v>31</v>
      </c>
      <c r="C203" s="42">
        <v>21069077400</v>
      </c>
      <c r="D203" s="42">
        <v>52198</v>
      </c>
      <c r="E203" s="42">
        <v>6361840415</v>
      </c>
      <c r="F203" s="42">
        <v>1123430811</v>
      </c>
      <c r="G203" s="42">
        <v>14911</v>
      </c>
      <c r="H203" s="42">
        <v>6867</v>
      </c>
      <c r="I203" s="42">
        <v>931310107</v>
      </c>
      <c r="J203" s="42">
        <v>5803643</v>
      </c>
      <c r="K203" s="42">
        <v>117592492</v>
      </c>
      <c r="L203" s="42">
        <v>1000448400</v>
      </c>
      <c r="M203" s="42">
        <v>17498600</v>
      </c>
      <c r="N203" s="42">
        <v>52743376</v>
      </c>
      <c r="O203" s="42">
        <v>90600549</v>
      </c>
      <c r="P203" s="42">
        <v>133802760</v>
      </c>
      <c r="Q203" s="42">
        <v>9835071153</v>
      </c>
      <c r="R203" s="42">
        <v>1536156</v>
      </c>
      <c r="S203" s="42">
        <v>120730</v>
      </c>
      <c r="T203" s="42">
        <v>1017755987</v>
      </c>
      <c r="U203" s="42">
        <v>849985511</v>
      </c>
      <c r="V203" s="42">
        <v>173946382</v>
      </c>
      <c r="W203" s="42">
        <v>194883189</v>
      </c>
      <c r="X203" s="42">
        <v>444873</v>
      </c>
      <c r="Y203" s="42">
        <v>3800775</v>
      </c>
      <c r="Z203" s="42">
        <v>2078479</v>
      </c>
      <c r="AA203" s="42">
        <v>548801</v>
      </c>
      <c r="AB203" s="42">
        <v>2245100883</v>
      </c>
      <c r="AC203" s="42">
        <v>7589970270</v>
      </c>
    </row>
    <row r="204" spans="1:29">
      <c r="A204" t="s">
        <v>40</v>
      </c>
      <c r="B204" s="44" t="s">
        <v>41</v>
      </c>
      <c r="C204" s="42">
        <v>23753591900</v>
      </c>
      <c r="D204" s="42">
        <v>63136</v>
      </c>
      <c r="E204" s="42">
        <v>6934694986</v>
      </c>
      <c r="F204" s="42">
        <v>844976092</v>
      </c>
      <c r="G204" s="42">
        <v>16660</v>
      </c>
      <c r="H204" s="42">
        <v>5790</v>
      </c>
      <c r="I204" s="42">
        <v>731440184</v>
      </c>
      <c r="J204" s="42">
        <v>3353767</v>
      </c>
      <c r="K204" s="42">
        <v>39996708</v>
      </c>
      <c r="L204" s="42">
        <v>1258695100</v>
      </c>
      <c r="M204" s="42">
        <v>20848900</v>
      </c>
      <c r="N204" s="42">
        <v>59081778</v>
      </c>
      <c r="O204" s="42">
        <v>73128510</v>
      </c>
      <c r="P204" s="42">
        <v>158119979</v>
      </c>
      <c r="Q204" s="42">
        <v>10124336004</v>
      </c>
      <c r="R204" s="42">
        <v>36262</v>
      </c>
      <c r="S204" s="42">
        <v>363770</v>
      </c>
      <c r="T204" s="42">
        <v>1279285972</v>
      </c>
      <c r="U204" s="42">
        <v>1082259234</v>
      </c>
      <c r="V204" s="42">
        <v>201504618</v>
      </c>
      <c r="W204" s="42">
        <v>116235343</v>
      </c>
      <c r="X204" s="42">
        <v>108439</v>
      </c>
      <c r="Y204" s="42">
        <v>4616740</v>
      </c>
      <c r="Z204" s="42">
        <v>2098480</v>
      </c>
      <c r="AA204" s="42">
        <v>458169</v>
      </c>
      <c r="AB204" s="42">
        <v>2686967027</v>
      </c>
      <c r="AC204" s="42">
        <v>7437368977</v>
      </c>
    </row>
    <row r="205" spans="1:29">
      <c r="A205" t="s">
        <v>534</v>
      </c>
      <c r="B205" s="44" t="s">
        <v>535</v>
      </c>
      <c r="C205" s="42">
        <v>471863700</v>
      </c>
      <c r="D205" s="42">
        <v>2024</v>
      </c>
      <c r="E205" s="42">
        <v>164915124</v>
      </c>
      <c r="F205" s="42">
        <v>2903395</v>
      </c>
      <c r="G205" s="42">
        <v>110</v>
      </c>
      <c r="H205" s="42">
        <v>22</v>
      </c>
      <c r="I205" s="42">
        <v>8094417</v>
      </c>
      <c r="J205" s="42">
        <v>161172</v>
      </c>
      <c r="K205" s="42">
        <v>1924736</v>
      </c>
      <c r="L205" s="42">
        <v>25873100</v>
      </c>
      <c r="M205" s="42">
        <v>816300</v>
      </c>
      <c r="N205" s="42">
        <v>1186994</v>
      </c>
      <c r="O205" s="42">
        <v>4246862</v>
      </c>
      <c r="P205" s="42">
        <v>4397847</v>
      </c>
      <c r="Q205" s="42">
        <v>214519947</v>
      </c>
      <c r="R205" s="42">
        <v>10123</v>
      </c>
      <c r="S205" s="42">
        <v>394</v>
      </c>
      <c r="T205" s="42">
        <v>26679140</v>
      </c>
      <c r="U205" s="42">
        <v>31082234</v>
      </c>
      <c r="V205" s="42">
        <v>3284393</v>
      </c>
      <c r="W205" s="42">
        <v>2101856</v>
      </c>
      <c r="X205" s="42">
        <v>1468</v>
      </c>
      <c r="Y205" s="42">
        <v>160146</v>
      </c>
      <c r="Z205" s="42">
        <v>126123</v>
      </c>
      <c r="AA205" s="42">
        <v>7405</v>
      </c>
      <c r="AB205" s="42">
        <v>63453282</v>
      </c>
      <c r="AC205" s="42">
        <v>151066665</v>
      </c>
    </row>
    <row r="206" spans="1:29">
      <c r="A206" t="s">
        <v>278</v>
      </c>
      <c r="B206" s="44" t="s">
        <v>279</v>
      </c>
      <c r="C206" s="42">
        <v>2078971400</v>
      </c>
      <c r="D206" s="42">
        <v>7680</v>
      </c>
      <c r="E206" s="42">
        <v>694869086</v>
      </c>
      <c r="F206" s="42">
        <v>32009466</v>
      </c>
      <c r="G206" s="42">
        <v>856</v>
      </c>
      <c r="H206" s="42">
        <v>233</v>
      </c>
      <c r="I206" s="42">
        <v>119875100</v>
      </c>
      <c r="J206" s="42">
        <v>1545403</v>
      </c>
      <c r="K206" s="42">
        <v>23222042</v>
      </c>
      <c r="L206" s="42">
        <v>101400900</v>
      </c>
      <c r="M206" s="42">
        <v>2898700</v>
      </c>
      <c r="N206" s="42">
        <v>5204981</v>
      </c>
      <c r="O206" s="42">
        <v>17245974</v>
      </c>
      <c r="P206" s="42">
        <v>19247727</v>
      </c>
      <c r="Q206" s="42">
        <v>1017519379</v>
      </c>
      <c r="R206" s="42">
        <v>1299096</v>
      </c>
      <c r="S206" s="42">
        <v>168768</v>
      </c>
      <c r="T206" s="42">
        <v>104268718</v>
      </c>
      <c r="U206" s="42">
        <v>113087579</v>
      </c>
      <c r="V206" s="42">
        <v>19645951</v>
      </c>
      <c r="W206" s="42">
        <v>17127101</v>
      </c>
      <c r="X206" s="42">
        <v>120117</v>
      </c>
      <c r="Y206" s="42">
        <v>553112</v>
      </c>
      <c r="Z206" s="42">
        <v>419682</v>
      </c>
      <c r="AA206" s="42">
        <v>33146</v>
      </c>
      <c r="AB206" s="42">
        <v>256723270</v>
      </c>
      <c r="AC206" s="42">
        <v>760796109</v>
      </c>
    </row>
    <row r="207" spans="1:29">
      <c r="A207" t="s">
        <v>190</v>
      </c>
      <c r="B207" s="44" t="s">
        <v>191</v>
      </c>
      <c r="C207" s="42">
        <v>5832008600</v>
      </c>
      <c r="D207" s="42">
        <v>17497</v>
      </c>
      <c r="E207" s="42">
        <v>1791135092</v>
      </c>
      <c r="F207" s="42">
        <v>153798319</v>
      </c>
      <c r="G207" s="42">
        <v>3450</v>
      </c>
      <c r="H207" s="42">
        <v>1139</v>
      </c>
      <c r="I207" s="42">
        <v>181295243</v>
      </c>
      <c r="J207" s="42">
        <v>1739810</v>
      </c>
      <c r="K207" s="42">
        <v>51063102</v>
      </c>
      <c r="L207" s="42">
        <v>313736600</v>
      </c>
      <c r="M207" s="42">
        <v>6053200</v>
      </c>
      <c r="N207" s="42">
        <v>14683896</v>
      </c>
      <c r="O207" s="42">
        <v>36262671</v>
      </c>
      <c r="P207" s="42">
        <v>44398093</v>
      </c>
      <c r="Q207" s="42">
        <v>2594166026</v>
      </c>
      <c r="R207" s="42">
        <v>1495519</v>
      </c>
      <c r="S207" s="42">
        <v>74642</v>
      </c>
      <c r="T207" s="42">
        <v>319738038</v>
      </c>
      <c r="U207" s="42">
        <v>291995995</v>
      </c>
      <c r="V207" s="42">
        <v>54104841</v>
      </c>
      <c r="W207" s="42">
        <v>47545901</v>
      </c>
      <c r="X207" s="42">
        <v>430552</v>
      </c>
      <c r="Y207" s="42">
        <v>1640606</v>
      </c>
      <c r="Z207" s="42">
        <v>753749</v>
      </c>
      <c r="AA207" s="42">
        <v>62726</v>
      </c>
      <c r="AB207" s="42">
        <v>717842569</v>
      </c>
      <c r="AC207" s="42">
        <v>1876323457</v>
      </c>
    </row>
    <row r="208" spans="1:29">
      <c r="A208" t="s">
        <v>272</v>
      </c>
      <c r="B208" s="44" t="s">
        <v>273</v>
      </c>
      <c r="C208" s="42">
        <v>6593600300</v>
      </c>
      <c r="D208" s="42">
        <v>20254</v>
      </c>
      <c r="E208" s="42">
        <v>2183204426</v>
      </c>
      <c r="F208" s="42">
        <v>154021045</v>
      </c>
      <c r="G208" s="42">
        <v>3944</v>
      </c>
      <c r="H208" s="42">
        <v>1169</v>
      </c>
      <c r="I208" s="42">
        <v>204360279</v>
      </c>
      <c r="J208" s="42">
        <v>2062846</v>
      </c>
      <c r="K208" s="42">
        <v>54927660</v>
      </c>
      <c r="L208" s="42">
        <v>359315800</v>
      </c>
      <c r="M208" s="42">
        <v>6207300</v>
      </c>
      <c r="N208" s="42">
        <v>16477770</v>
      </c>
      <c r="O208" s="42">
        <v>46767621</v>
      </c>
      <c r="P208" s="42">
        <v>46495161</v>
      </c>
      <c r="Q208" s="42">
        <v>3073839908</v>
      </c>
      <c r="R208" s="42">
        <v>1672590</v>
      </c>
      <c r="S208" s="42">
        <v>215674</v>
      </c>
      <c r="T208" s="42">
        <v>365460641</v>
      </c>
      <c r="U208" s="42">
        <v>364139502</v>
      </c>
      <c r="V208" s="42">
        <v>62667611</v>
      </c>
      <c r="W208" s="42">
        <v>41995813</v>
      </c>
      <c r="X208" s="42">
        <v>419282</v>
      </c>
      <c r="Y208" s="42">
        <v>1821334</v>
      </c>
      <c r="Z208" s="42">
        <v>983213</v>
      </c>
      <c r="AA208" s="42">
        <v>99470</v>
      </c>
      <c r="AB208" s="42">
        <v>839475130</v>
      </c>
      <c r="AC208" s="42">
        <v>2234364778</v>
      </c>
    </row>
    <row r="209" spans="1:29">
      <c r="A209" t="s">
        <v>32</v>
      </c>
      <c r="B209" s="44" t="s">
        <v>33</v>
      </c>
      <c r="C209" s="42">
        <v>280063805200</v>
      </c>
      <c r="D209" s="42">
        <v>730447</v>
      </c>
      <c r="E209" s="42">
        <v>83486607351</v>
      </c>
      <c r="F209" s="42">
        <v>12918626519</v>
      </c>
      <c r="G209" s="42">
        <v>184794</v>
      </c>
      <c r="H209" s="42">
        <v>74419</v>
      </c>
      <c r="I209" s="42">
        <v>16717709362</v>
      </c>
      <c r="J209" s="42">
        <v>94240168</v>
      </c>
      <c r="K209" s="42">
        <v>837672990</v>
      </c>
      <c r="L209" s="42">
        <v>13995345000</v>
      </c>
      <c r="M209" s="42">
        <v>332435100</v>
      </c>
      <c r="N209" s="42">
        <v>178540465</v>
      </c>
      <c r="O209" s="42">
        <v>1100718742</v>
      </c>
      <c r="P209" s="42">
        <v>2313614067</v>
      </c>
      <c r="Q209" s="42">
        <v>131975509764</v>
      </c>
      <c r="R209" s="42">
        <v>5880767</v>
      </c>
      <c r="S209" s="42">
        <v>3066288</v>
      </c>
      <c r="T209" s="42">
        <v>14324840011</v>
      </c>
      <c r="U209" s="42">
        <v>12274583666</v>
      </c>
      <c r="V209" s="42">
        <v>2272838420</v>
      </c>
      <c r="W209" s="42">
        <v>2033462767</v>
      </c>
      <c r="X209" s="42">
        <v>2187091</v>
      </c>
      <c r="Y209" s="42">
        <v>52090608</v>
      </c>
      <c r="Z209" s="42">
        <v>28065422</v>
      </c>
      <c r="AA209" s="42">
        <v>6336260</v>
      </c>
      <c r="AB209" s="42">
        <v>31003351300</v>
      </c>
      <c r="AC209" s="42">
        <v>100972158464</v>
      </c>
    </row>
    <row r="210" spans="1:29">
      <c r="A210" t="s">
        <v>370</v>
      </c>
      <c r="B210" s="44" t="s">
        <v>371</v>
      </c>
      <c r="C210" s="42">
        <v>793626900</v>
      </c>
      <c r="D210" s="42">
        <v>3161</v>
      </c>
      <c r="E210" s="42">
        <v>267373376</v>
      </c>
      <c r="F210" s="42">
        <v>7823366</v>
      </c>
      <c r="G210" s="42">
        <v>214</v>
      </c>
      <c r="H210" s="42">
        <v>51</v>
      </c>
      <c r="I210" s="42">
        <v>12263073</v>
      </c>
      <c r="J210" s="42">
        <v>158108</v>
      </c>
      <c r="K210" s="42">
        <v>4623590</v>
      </c>
      <c r="L210" s="42">
        <v>42268400</v>
      </c>
      <c r="M210" s="42">
        <v>899500</v>
      </c>
      <c r="N210" s="42">
        <v>1998299</v>
      </c>
      <c r="O210" s="42">
        <v>7454041</v>
      </c>
      <c r="P210" s="42">
        <v>6746130</v>
      </c>
      <c r="Q210" s="42">
        <v>351607883</v>
      </c>
      <c r="R210" s="42">
        <v>23233</v>
      </c>
      <c r="S210" s="42">
        <v>12574</v>
      </c>
      <c r="T210" s="42">
        <v>43159663</v>
      </c>
      <c r="U210" s="42">
        <v>46607948</v>
      </c>
      <c r="V210" s="42">
        <v>7044683</v>
      </c>
      <c r="W210" s="42">
        <v>4081028</v>
      </c>
      <c r="X210" s="42">
        <v>10638</v>
      </c>
      <c r="Y210" s="42">
        <v>296528</v>
      </c>
      <c r="Z210" s="42">
        <v>218429</v>
      </c>
      <c r="AA210" s="42">
        <v>14517</v>
      </c>
      <c r="AB210" s="42">
        <v>101469241</v>
      </c>
      <c r="AC210" s="42">
        <v>250138642</v>
      </c>
    </row>
    <row r="211" spans="1:29">
      <c r="A211" t="s">
        <v>532</v>
      </c>
      <c r="B211" s="44" t="s">
        <v>533</v>
      </c>
      <c r="C211" s="42">
        <v>1115868400</v>
      </c>
      <c r="D211" s="42">
        <v>4754</v>
      </c>
      <c r="E211" s="42">
        <v>384388383</v>
      </c>
      <c r="F211" s="42">
        <v>7202300</v>
      </c>
      <c r="G211" s="42">
        <v>298</v>
      </c>
      <c r="H211" s="42">
        <v>39</v>
      </c>
      <c r="I211" s="42">
        <v>24821363</v>
      </c>
      <c r="J211" s="42">
        <v>318438</v>
      </c>
      <c r="K211" s="42">
        <v>6737312</v>
      </c>
      <c r="L211" s="42">
        <v>60807000</v>
      </c>
      <c r="M211" s="42">
        <v>1640800</v>
      </c>
      <c r="N211" s="42">
        <v>2803615</v>
      </c>
      <c r="O211" s="42">
        <v>10840388</v>
      </c>
      <c r="P211" s="42">
        <v>10015391</v>
      </c>
      <c r="Q211" s="42">
        <v>509574990</v>
      </c>
      <c r="R211" s="42">
        <v>157775</v>
      </c>
      <c r="S211" s="42">
        <v>14000</v>
      </c>
      <c r="T211" s="42">
        <v>62432165</v>
      </c>
      <c r="U211" s="42">
        <v>70489898</v>
      </c>
      <c r="V211" s="42">
        <v>6617211</v>
      </c>
      <c r="W211" s="42">
        <v>4255648</v>
      </c>
      <c r="X211" s="42">
        <v>7422</v>
      </c>
      <c r="Y211" s="42">
        <v>381822</v>
      </c>
      <c r="Z211" s="42">
        <v>327605</v>
      </c>
      <c r="AA211" s="42">
        <v>14810</v>
      </c>
      <c r="AB211" s="42">
        <v>144698356</v>
      </c>
      <c r="AC211" s="42">
        <v>364876634</v>
      </c>
    </row>
    <row r="212" spans="1:29">
      <c r="A212" t="s">
        <v>80</v>
      </c>
      <c r="B212" s="44" t="s">
        <v>81</v>
      </c>
      <c r="C212" s="42">
        <v>8183018700</v>
      </c>
      <c r="D212" s="42">
        <v>26788</v>
      </c>
      <c r="E212" s="42">
        <v>2658308093</v>
      </c>
      <c r="F212" s="42">
        <v>190608315</v>
      </c>
      <c r="G212" s="42">
        <v>4088</v>
      </c>
      <c r="H212" s="42">
        <v>1264</v>
      </c>
      <c r="I212" s="42">
        <v>330284608</v>
      </c>
      <c r="J212" s="42">
        <v>2506152</v>
      </c>
      <c r="K212" s="42">
        <v>66705141</v>
      </c>
      <c r="L212" s="42">
        <v>427898200</v>
      </c>
      <c r="M212" s="42">
        <v>10548900</v>
      </c>
      <c r="N212" s="42">
        <v>20584605</v>
      </c>
      <c r="O212" s="42">
        <v>58384117</v>
      </c>
      <c r="P212" s="42">
        <v>70092441</v>
      </c>
      <c r="Q212" s="42">
        <v>3835920572</v>
      </c>
      <c r="R212" s="42">
        <v>2266261</v>
      </c>
      <c r="S212" s="42">
        <v>98941</v>
      </c>
      <c r="T212" s="42">
        <v>438367056</v>
      </c>
      <c r="U212" s="42">
        <v>429961759</v>
      </c>
      <c r="V212" s="42">
        <v>83278053</v>
      </c>
      <c r="W212" s="42">
        <v>52265756</v>
      </c>
      <c r="X212" s="42">
        <v>752491</v>
      </c>
      <c r="Y212" s="42">
        <v>2039193</v>
      </c>
      <c r="Z212" s="42">
        <v>1347629</v>
      </c>
      <c r="AA212" s="42">
        <v>117602</v>
      </c>
      <c r="AB212" s="42">
        <v>1010494741</v>
      </c>
      <c r="AC212" s="42">
        <v>2825425831</v>
      </c>
    </row>
    <row r="213" spans="1:29">
      <c r="A213" t="s">
        <v>336</v>
      </c>
      <c r="B213" s="44" t="s">
        <v>337</v>
      </c>
      <c r="C213" s="42">
        <v>2496803500</v>
      </c>
      <c r="D213" s="42">
        <v>9586</v>
      </c>
      <c r="E213" s="42">
        <v>828742743</v>
      </c>
      <c r="F213" s="42">
        <v>30065371</v>
      </c>
      <c r="G213" s="42">
        <v>884</v>
      </c>
      <c r="H213" s="42">
        <v>208</v>
      </c>
      <c r="I213" s="42">
        <v>268386736</v>
      </c>
      <c r="J213" s="42">
        <v>1232848</v>
      </c>
      <c r="K213" s="42">
        <v>26104371</v>
      </c>
      <c r="L213" s="42">
        <v>133505600</v>
      </c>
      <c r="M213" s="42">
        <v>3909600</v>
      </c>
      <c r="N213" s="42">
        <v>6208107</v>
      </c>
      <c r="O213" s="42">
        <v>17593994</v>
      </c>
      <c r="P213" s="42">
        <v>24697800</v>
      </c>
      <c r="Q213" s="42">
        <v>1340447170</v>
      </c>
      <c r="R213" s="42">
        <v>1383592</v>
      </c>
      <c r="S213" s="42">
        <v>190782</v>
      </c>
      <c r="T213" s="42">
        <v>137371600</v>
      </c>
      <c r="U213" s="42">
        <v>155387740</v>
      </c>
      <c r="V213" s="42">
        <v>27360355</v>
      </c>
      <c r="W213" s="42">
        <v>14116723</v>
      </c>
      <c r="X213" s="42">
        <v>106781</v>
      </c>
      <c r="Y213" s="42">
        <v>607771</v>
      </c>
      <c r="Z213" s="42">
        <v>476716</v>
      </c>
      <c r="AA213" s="42">
        <v>38415</v>
      </c>
      <c r="AB213" s="42">
        <v>337040475</v>
      </c>
      <c r="AC213" s="42">
        <v>1003406695</v>
      </c>
    </row>
    <row r="214" spans="1:29">
      <c r="A214" t="s">
        <v>510</v>
      </c>
      <c r="B214" s="44" t="s">
        <v>511</v>
      </c>
      <c r="C214" s="42">
        <v>2123435400</v>
      </c>
      <c r="D214" s="42">
        <v>9222</v>
      </c>
      <c r="E214" s="42">
        <v>730319535</v>
      </c>
      <c r="F214" s="42">
        <v>12484237</v>
      </c>
      <c r="G214" s="42">
        <v>530</v>
      </c>
      <c r="H214" s="42">
        <v>86</v>
      </c>
      <c r="I214" s="42">
        <v>47482509</v>
      </c>
      <c r="J214" s="42">
        <v>585906</v>
      </c>
      <c r="K214" s="42">
        <v>9624610</v>
      </c>
      <c r="L214" s="42">
        <v>114065700</v>
      </c>
      <c r="M214" s="42">
        <v>4317100</v>
      </c>
      <c r="N214" s="42">
        <v>5348634</v>
      </c>
      <c r="O214" s="42">
        <v>23105540</v>
      </c>
      <c r="P214" s="42">
        <v>23229099</v>
      </c>
      <c r="Q214" s="42">
        <v>970562870</v>
      </c>
      <c r="R214" s="42">
        <v>19074</v>
      </c>
      <c r="S214" s="42">
        <v>28000</v>
      </c>
      <c r="T214" s="42">
        <v>118352369</v>
      </c>
      <c r="U214" s="42">
        <v>135097932</v>
      </c>
      <c r="V214" s="42">
        <v>15765811</v>
      </c>
      <c r="W214" s="42">
        <v>8689165</v>
      </c>
      <c r="X214" s="42">
        <v>91522</v>
      </c>
      <c r="Y214" s="42">
        <v>805170</v>
      </c>
      <c r="Z214" s="42">
        <v>647874</v>
      </c>
      <c r="AA214" s="42">
        <v>26256</v>
      </c>
      <c r="AB214" s="42">
        <v>279523173</v>
      </c>
      <c r="AC214" s="42">
        <v>691039697</v>
      </c>
    </row>
    <row r="215" spans="1:29">
      <c r="A215" t="s">
        <v>38</v>
      </c>
      <c r="B215" s="44" t="s">
        <v>39</v>
      </c>
      <c r="C215" s="42">
        <v>13666791300</v>
      </c>
      <c r="D215" s="42">
        <v>38262</v>
      </c>
      <c r="E215" s="42">
        <v>4233545908</v>
      </c>
      <c r="F215" s="42">
        <v>422581562</v>
      </c>
      <c r="G215" s="42">
        <v>8627</v>
      </c>
      <c r="H215" s="42">
        <v>2936</v>
      </c>
      <c r="I215" s="42">
        <v>342052138</v>
      </c>
      <c r="J215" s="42">
        <v>1850688</v>
      </c>
      <c r="K215" s="42">
        <v>25772945</v>
      </c>
      <c r="L215" s="42">
        <v>763904200</v>
      </c>
      <c r="M215" s="42">
        <v>13955100</v>
      </c>
      <c r="N215" s="42">
        <v>34170190</v>
      </c>
      <c r="O215" s="42">
        <v>47216428</v>
      </c>
      <c r="P215" s="42">
        <v>101514825</v>
      </c>
      <c r="Q215" s="42">
        <v>5986563984</v>
      </c>
      <c r="R215" s="42">
        <v>65328</v>
      </c>
      <c r="S215" s="42">
        <v>169727</v>
      </c>
      <c r="T215" s="42">
        <v>777720581</v>
      </c>
      <c r="U215" s="42">
        <v>708949428</v>
      </c>
      <c r="V215" s="42">
        <v>126077017</v>
      </c>
      <c r="W215" s="42">
        <v>66540918</v>
      </c>
      <c r="X215" s="42">
        <v>77577</v>
      </c>
      <c r="Y215" s="42">
        <v>2921728</v>
      </c>
      <c r="Z215" s="42">
        <v>1516562</v>
      </c>
      <c r="AA215" s="42">
        <v>195385</v>
      </c>
      <c r="AB215" s="42">
        <v>1684234251</v>
      </c>
      <c r="AC215" s="42">
        <v>4302329733</v>
      </c>
    </row>
    <row r="216" spans="1:29">
      <c r="A216" t="s">
        <v>496</v>
      </c>
      <c r="B216" s="44" t="s">
        <v>497</v>
      </c>
      <c r="C216" s="42">
        <v>22511120700</v>
      </c>
      <c r="D216" s="42">
        <v>75866</v>
      </c>
      <c r="E216" s="42">
        <v>7625228948</v>
      </c>
      <c r="F216" s="42">
        <v>389143295</v>
      </c>
      <c r="G216" s="42">
        <v>10532</v>
      </c>
      <c r="H216" s="42">
        <v>2688</v>
      </c>
      <c r="I216" s="42">
        <v>620952772</v>
      </c>
      <c r="J216" s="42">
        <v>4662622</v>
      </c>
      <c r="K216" s="42">
        <v>159077591</v>
      </c>
      <c r="L216" s="42">
        <v>1232366000</v>
      </c>
      <c r="M216" s="42">
        <v>21363500</v>
      </c>
      <c r="N216" s="42">
        <v>56717810</v>
      </c>
      <c r="O216" s="42">
        <v>181855673</v>
      </c>
      <c r="P216" s="42">
        <v>171305509</v>
      </c>
      <c r="Q216" s="42">
        <v>10462673720</v>
      </c>
      <c r="R216" s="42">
        <v>3027977</v>
      </c>
      <c r="S216" s="42">
        <v>405001</v>
      </c>
      <c r="T216" s="42">
        <v>1253490190</v>
      </c>
      <c r="U216" s="42">
        <v>1312281235</v>
      </c>
      <c r="V216" s="42">
        <v>183632582</v>
      </c>
      <c r="W216" s="42">
        <v>119264353</v>
      </c>
      <c r="X216" s="42">
        <v>352247</v>
      </c>
      <c r="Y216" s="42">
        <v>7324132</v>
      </c>
      <c r="Z216" s="42">
        <v>5043823</v>
      </c>
      <c r="AA216" s="42">
        <v>258337</v>
      </c>
      <c r="AB216" s="42">
        <v>2885079877</v>
      </c>
      <c r="AC216" s="42">
        <v>7577593843</v>
      </c>
    </row>
    <row r="217" spans="1:29">
      <c r="A217" t="s">
        <v>382</v>
      </c>
      <c r="B217" s="44" t="s">
        <v>383</v>
      </c>
      <c r="C217" s="42">
        <v>2607869900</v>
      </c>
      <c r="D217" s="42">
        <v>10295</v>
      </c>
      <c r="E217" s="42">
        <v>868679456</v>
      </c>
      <c r="F217" s="42">
        <v>25275412</v>
      </c>
      <c r="G217" s="42">
        <v>775</v>
      </c>
      <c r="H217" s="42">
        <v>152</v>
      </c>
      <c r="I217" s="42">
        <v>62447427</v>
      </c>
      <c r="J217" s="42">
        <v>638662</v>
      </c>
      <c r="K217" s="42">
        <v>25246486</v>
      </c>
      <c r="L217" s="42">
        <v>144265500</v>
      </c>
      <c r="M217" s="42">
        <v>5052300</v>
      </c>
      <c r="N217" s="42">
        <v>6574255</v>
      </c>
      <c r="O217" s="42">
        <v>25826053</v>
      </c>
      <c r="P217" s="42">
        <v>31653514</v>
      </c>
      <c r="Q217" s="42">
        <v>1195659065</v>
      </c>
      <c r="R217" s="42">
        <v>698705</v>
      </c>
      <c r="S217" s="42">
        <v>18000</v>
      </c>
      <c r="T217" s="42">
        <v>149276405</v>
      </c>
      <c r="U217" s="42">
        <v>161659366</v>
      </c>
      <c r="V217" s="42">
        <v>21425179</v>
      </c>
      <c r="W217" s="42">
        <v>18518216</v>
      </c>
      <c r="X217" s="42">
        <v>234427</v>
      </c>
      <c r="Y217" s="42">
        <v>901620</v>
      </c>
      <c r="Z217" s="42">
        <v>749496</v>
      </c>
      <c r="AA217" s="42">
        <v>26730</v>
      </c>
      <c r="AB217" s="42">
        <v>353508144</v>
      </c>
      <c r="AC217" s="42">
        <v>842150921</v>
      </c>
    </row>
    <row r="218" spans="1:29">
      <c r="A218" t="s">
        <v>422</v>
      </c>
      <c r="B218" s="44" t="s">
        <v>423</v>
      </c>
      <c r="C218" s="42">
        <v>2002365100</v>
      </c>
      <c r="D218" s="42">
        <v>7666</v>
      </c>
      <c r="E218" s="42">
        <v>664554094</v>
      </c>
      <c r="F218" s="42">
        <v>17540549</v>
      </c>
      <c r="G218" s="42">
        <v>659</v>
      </c>
      <c r="H218" s="42">
        <v>128</v>
      </c>
      <c r="I218" s="42">
        <v>29258588</v>
      </c>
      <c r="J218" s="42">
        <v>136532</v>
      </c>
      <c r="K218" s="42">
        <v>18475848</v>
      </c>
      <c r="L218" s="42">
        <v>111639000</v>
      </c>
      <c r="M218" s="42">
        <v>1507500</v>
      </c>
      <c r="N218" s="42">
        <v>5055174</v>
      </c>
      <c r="O218" s="42">
        <v>14533056</v>
      </c>
      <c r="P218" s="42">
        <v>14215551</v>
      </c>
      <c r="Q218" s="42">
        <v>876915892</v>
      </c>
      <c r="R218" s="42">
        <v>459557</v>
      </c>
      <c r="S218" s="42">
        <v>42676</v>
      </c>
      <c r="T218" s="42">
        <v>113127143</v>
      </c>
      <c r="U218" s="42">
        <v>118868181</v>
      </c>
      <c r="V218" s="42">
        <v>19297505</v>
      </c>
      <c r="W218" s="42">
        <v>11512233</v>
      </c>
      <c r="X218" s="42">
        <v>105037</v>
      </c>
      <c r="Y218" s="42">
        <v>773742</v>
      </c>
      <c r="Z218" s="42">
        <v>512255</v>
      </c>
      <c r="AA218" s="42">
        <v>13369</v>
      </c>
      <c r="AB218" s="42">
        <v>264711698</v>
      </c>
      <c r="AC218" s="42">
        <v>612204194</v>
      </c>
    </row>
    <row r="219" spans="1:29">
      <c r="A219" t="s">
        <v>188</v>
      </c>
      <c r="B219" s="44" t="s">
        <v>189</v>
      </c>
      <c r="C219" s="42">
        <v>2784803300</v>
      </c>
      <c r="D219" s="42">
        <v>10423</v>
      </c>
      <c r="E219" s="42">
        <v>888646061</v>
      </c>
      <c r="F219" s="42">
        <v>31133670</v>
      </c>
      <c r="G219" s="42">
        <v>1007</v>
      </c>
      <c r="H219" s="42">
        <v>213</v>
      </c>
      <c r="I219" s="42">
        <v>100081460</v>
      </c>
      <c r="J219" s="42">
        <v>1009008</v>
      </c>
      <c r="K219" s="42">
        <v>27498603</v>
      </c>
      <c r="L219" s="42">
        <v>161750800</v>
      </c>
      <c r="M219" s="42">
        <v>6922000</v>
      </c>
      <c r="N219" s="42">
        <v>6950089</v>
      </c>
      <c r="O219" s="42">
        <v>23364209</v>
      </c>
      <c r="P219" s="42">
        <v>36336985</v>
      </c>
      <c r="Q219" s="42">
        <v>1283692885</v>
      </c>
      <c r="R219" s="42">
        <v>668558</v>
      </c>
      <c r="S219" s="42">
        <v>98302</v>
      </c>
      <c r="T219" s="42">
        <v>168625349</v>
      </c>
      <c r="U219" s="42">
        <v>170142054</v>
      </c>
      <c r="V219" s="42">
        <v>29466857</v>
      </c>
      <c r="W219" s="42">
        <v>16962638</v>
      </c>
      <c r="X219" s="42">
        <v>215636</v>
      </c>
      <c r="Y219" s="42">
        <v>897789</v>
      </c>
      <c r="Z219" s="42">
        <v>671539</v>
      </c>
      <c r="AA219" s="42">
        <v>25032</v>
      </c>
      <c r="AB219" s="42">
        <v>387773754</v>
      </c>
      <c r="AC219" s="42">
        <v>895919131</v>
      </c>
    </row>
    <row r="220" spans="1:29">
      <c r="A220" t="s">
        <v>206</v>
      </c>
      <c r="B220" s="44" t="s">
        <v>207</v>
      </c>
      <c r="C220" s="42">
        <v>4807400000</v>
      </c>
      <c r="D220" s="42">
        <v>15317</v>
      </c>
      <c r="E220" s="42">
        <v>1509948667</v>
      </c>
      <c r="F220" s="42">
        <v>92863473</v>
      </c>
      <c r="G220" s="42">
        <v>2402</v>
      </c>
      <c r="H220" s="42">
        <v>659</v>
      </c>
      <c r="I220" s="42">
        <v>142794286</v>
      </c>
      <c r="J220" s="42">
        <v>1971388</v>
      </c>
      <c r="K220" s="42">
        <v>44421030</v>
      </c>
      <c r="L220" s="42">
        <v>268941600</v>
      </c>
      <c r="M220" s="42">
        <v>7068300</v>
      </c>
      <c r="N220" s="42">
        <v>12117387</v>
      </c>
      <c r="O220" s="42">
        <v>30221775</v>
      </c>
      <c r="P220" s="42">
        <v>46268644</v>
      </c>
      <c r="Q220" s="42">
        <v>2156616550</v>
      </c>
      <c r="R220" s="42">
        <v>1267101</v>
      </c>
      <c r="S220" s="42">
        <v>86311</v>
      </c>
      <c r="T220" s="42">
        <v>275968813</v>
      </c>
      <c r="U220" s="42">
        <v>265467782</v>
      </c>
      <c r="V220" s="42">
        <v>49733938</v>
      </c>
      <c r="W220" s="42">
        <v>35244753</v>
      </c>
      <c r="X220" s="42">
        <v>274538</v>
      </c>
      <c r="Y220" s="42">
        <v>1566524</v>
      </c>
      <c r="Z220" s="42">
        <v>626373</v>
      </c>
      <c r="AA220" s="42">
        <v>43687</v>
      </c>
      <c r="AB220" s="42">
        <v>630279820</v>
      </c>
      <c r="AC220" s="42">
        <v>1526336730</v>
      </c>
    </row>
    <row r="221" spans="1:29">
      <c r="A221" t="s">
        <v>314</v>
      </c>
      <c r="B221" s="44" t="s">
        <v>315</v>
      </c>
      <c r="C221" s="42">
        <v>2067779900</v>
      </c>
      <c r="D221" s="42">
        <v>8288</v>
      </c>
      <c r="E221" s="42">
        <v>699253201</v>
      </c>
      <c r="F221" s="42">
        <v>17556800</v>
      </c>
      <c r="G221" s="42">
        <v>573</v>
      </c>
      <c r="H221" s="42">
        <v>108</v>
      </c>
      <c r="I221" s="42">
        <v>261521002</v>
      </c>
      <c r="J221" s="42">
        <v>540778</v>
      </c>
      <c r="K221" s="42">
        <v>18185509</v>
      </c>
      <c r="L221" s="42">
        <v>114631500</v>
      </c>
      <c r="M221" s="42">
        <v>4504100</v>
      </c>
      <c r="N221" s="42">
        <v>5191456</v>
      </c>
      <c r="O221" s="42">
        <v>20352909</v>
      </c>
      <c r="P221" s="42">
        <v>24872824</v>
      </c>
      <c r="Q221" s="42">
        <v>1166610079</v>
      </c>
      <c r="R221" s="42">
        <v>362804</v>
      </c>
      <c r="S221" s="42">
        <v>89411</v>
      </c>
      <c r="T221" s="42">
        <v>119116163</v>
      </c>
      <c r="U221" s="42">
        <v>131411517</v>
      </c>
      <c r="V221" s="42">
        <v>17897934</v>
      </c>
      <c r="W221" s="42">
        <v>11942444</v>
      </c>
      <c r="X221" s="42">
        <v>139803</v>
      </c>
      <c r="Y221" s="42">
        <v>557463</v>
      </c>
      <c r="Z221" s="42">
        <v>708044</v>
      </c>
      <c r="AA221" s="42">
        <v>21340</v>
      </c>
      <c r="AB221" s="42">
        <v>282246923</v>
      </c>
      <c r="AC221" s="42">
        <v>884363156</v>
      </c>
    </row>
    <row r="222" spans="1:29">
      <c r="A222" t="s">
        <v>394</v>
      </c>
      <c r="B222" s="44" t="s">
        <v>395</v>
      </c>
      <c r="C222" s="42">
        <v>2847076500</v>
      </c>
      <c r="D222" s="42">
        <v>11802</v>
      </c>
      <c r="E222" s="42">
        <v>943626955</v>
      </c>
      <c r="F222" s="42">
        <v>28988909</v>
      </c>
      <c r="G222" s="42">
        <v>820</v>
      </c>
      <c r="H222" s="42">
        <v>180</v>
      </c>
      <c r="I222" s="42">
        <v>76736717</v>
      </c>
      <c r="J222" s="42">
        <v>791709</v>
      </c>
      <c r="K222" s="42">
        <v>24620179</v>
      </c>
      <c r="L222" s="42">
        <v>150627800</v>
      </c>
      <c r="M222" s="42">
        <v>5486600</v>
      </c>
      <c r="N222" s="42">
        <v>7154104</v>
      </c>
      <c r="O222" s="42">
        <v>27476414</v>
      </c>
      <c r="P222" s="42">
        <v>32564264</v>
      </c>
      <c r="Q222" s="42">
        <v>1298073651</v>
      </c>
      <c r="R222" s="42">
        <v>402936</v>
      </c>
      <c r="S222" s="42">
        <v>65887</v>
      </c>
      <c r="T222" s="42">
        <v>156070342</v>
      </c>
      <c r="U222" s="42">
        <v>167435274</v>
      </c>
      <c r="V222" s="42">
        <v>23138771</v>
      </c>
      <c r="W222" s="42">
        <v>17176415</v>
      </c>
      <c r="X222" s="42">
        <v>169012</v>
      </c>
      <c r="Y222" s="42">
        <v>975657</v>
      </c>
      <c r="Z222" s="42">
        <v>911026</v>
      </c>
      <c r="AA222" s="42">
        <v>47013</v>
      </c>
      <c r="AB222" s="42">
        <v>366392333</v>
      </c>
      <c r="AC222" s="42">
        <v>931681318</v>
      </c>
    </row>
    <row r="223" spans="1:29">
      <c r="A223" t="s">
        <v>462</v>
      </c>
      <c r="B223" s="44" t="s">
        <v>463</v>
      </c>
      <c r="C223" s="42">
        <v>2334869900</v>
      </c>
      <c r="D223" s="42">
        <v>8659</v>
      </c>
      <c r="E223" s="42">
        <v>792579857</v>
      </c>
      <c r="F223" s="42">
        <v>24399217</v>
      </c>
      <c r="G223" s="42">
        <v>814</v>
      </c>
      <c r="H223" s="42">
        <v>154</v>
      </c>
      <c r="I223" s="42">
        <v>56684381</v>
      </c>
      <c r="J223" s="42">
        <v>468393</v>
      </c>
      <c r="K223" s="42">
        <v>23879117</v>
      </c>
      <c r="L223" s="42">
        <v>127512500</v>
      </c>
      <c r="M223" s="42">
        <v>3949000</v>
      </c>
      <c r="N223" s="42">
        <v>5892104</v>
      </c>
      <c r="O223" s="42">
        <v>21172574</v>
      </c>
      <c r="P223" s="42">
        <v>23253647</v>
      </c>
      <c r="Q223" s="42">
        <v>1079790790</v>
      </c>
      <c r="R223" s="42">
        <v>659730</v>
      </c>
      <c r="S223" s="42">
        <v>0</v>
      </c>
      <c r="T223" s="42">
        <v>131435391</v>
      </c>
      <c r="U223" s="42">
        <v>143426564</v>
      </c>
      <c r="V223" s="42">
        <v>21656162</v>
      </c>
      <c r="W223" s="42">
        <v>17949658</v>
      </c>
      <c r="X223" s="42">
        <v>110942</v>
      </c>
      <c r="Y223" s="42">
        <v>762752</v>
      </c>
      <c r="Z223" s="42">
        <v>546164</v>
      </c>
      <c r="AA223" s="42">
        <v>26586</v>
      </c>
      <c r="AB223" s="42">
        <v>316573949</v>
      </c>
      <c r="AC223" s="42">
        <v>763216841</v>
      </c>
    </row>
    <row r="224" spans="1:29">
      <c r="A224" t="s">
        <v>128</v>
      </c>
      <c r="B224" s="44" t="s">
        <v>129</v>
      </c>
      <c r="C224" s="42">
        <v>2180126800</v>
      </c>
      <c r="D224" s="42">
        <v>8635</v>
      </c>
      <c r="E224" s="42">
        <v>733794496</v>
      </c>
      <c r="F224" s="42">
        <v>16110036</v>
      </c>
      <c r="G224" s="42">
        <v>585</v>
      </c>
      <c r="H224" s="42">
        <v>108</v>
      </c>
      <c r="I224" s="42">
        <v>64122448</v>
      </c>
      <c r="J224" s="42">
        <v>477052</v>
      </c>
      <c r="K224" s="42">
        <v>16902481</v>
      </c>
      <c r="L224" s="42">
        <v>123858100</v>
      </c>
      <c r="M224" s="42">
        <v>4047000</v>
      </c>
      <c r="N224" s="42">
        <v>5484329</v>
      </c>
      <c r="O224" s="42">
        <v>18580359</v>
      </c>
      <c r="P224" s="42">
        <v>24616488</v>
      </c>
      <c r="Q224" s="42">
        <v>1007992789</v>
      </c>
      <c r="R224" s="42">
        <v>211587</v>
      </c>
      <c r="S224" s="42">
        <v>9000</v>
      </c>
      <c r="T224" s="42">
        <v>127877598</v>
      </c>
      <c r="U224" s="42">
        <v>140456559</v>
      </c>
      <c r="V224" s="42">
        <v>14315956</v>
      </c>
      <c r="W224" s="42">
        <v>13268171</v>
      </c>
      <c r="X224" s="42">
        <v>317990</v>
      </c>
      <c r="Y224" s="42">
        <v>697728</v>
      </c>
      <c r="Z224" s="42">
        <v>522329</v>
      </c>
      <c r="AA224" s="42">
        <v>57896</v>
      </c>
      <c r="AB224" s="42">
        <v>297734814</v>
      </c>
      <c r="AC224" s="42">
        <v>710257975</v>
      </c>
    </row>
    <row r="225" spans="1:29">
      <c r="A225" t="s">
        <v>484</v>
      </c>
      <c r="B225" s="44" t="s">
        <v>485</v>
      </c>
      <c r="C225" s="42">
        <v>4972969600</v>
      </c>
      <c r="D225" s="42">
        <v>20098</v>
      </c>
      <c r="E225" s="42">
        <v>1649234886</v>
      </c>
      <c r="F225" s="42">
        <v>43635807</v>
      </c>
      <c r="G225" s="42">
        <v>1530</v>
      </c>
      <c r="H225" s="42">
        <v>272</v>
      </c>
      <c r="I225" s="42">
        <v>107467224</v>
      </c>
      <c r="J225" s="42">
        <v>663180</v>
      </c>
      <c r="K225" s="42">
        <v>35901368</v>
      </c>
      <c r="L225" s="42">
        <v>266842100</v>
      </c>
      <c r="M225" s="42">
        <v>5998900</v>
      </c>
      <c r="N225" s="42">
        <v>12549856</v>
      </c>
      <c r="O225" s="42">
        <v>37416055</v>
      </c>
      <c r="P225" s="42">
        <v>43165212</v>
      </c>
      <c r="Q225" s="42">
        <v>2202874588</v>
      </c>
      <c r="R225" s="42">
        <v>378964</v>
      </c>
      <c r="S225" s="42">
        <v>101033</v>
      </c>
      <c r="T225" s="42">
        <v>272791025</v>
      </c>
      <c r="U225" s="42">
        <v>289570965</v>
      </c>
      <c r="V225" s="42">
        <v>42765055</v>
      </c>
      <c r="W225" s="42">
        <v>32037906</v>
      </c>
      <c r="X225" s="42">
        <v>133567</v>
      </c>
      <c r="Y225" s="42">
        <v>1815085</v>
      </c>
      <c r="Z225" s="42">
        <v>1789035</v>
      </c>
      <c r="AA225" s="42">
        <v>55988</v>
      </c>
      <c r="AB225" s="42">
        <v>641438623</v>
      </c>
      <c r="AC225" s="42">
        <v>1561435965</v>
      </c>
    </row>
    <row r="226" spans="1:29">
      <c r="A226" t="s">
        <v>102</v>
      </c>
      <c r="B226" s="44" t="s">
        <v>103</v>
      </c>
      <c r="C226" s="42">
        <v>3128817000</v>
      </c>
      <c r="D226" s="42">
        <v>11225</v>
      </c>
      <c r="E226" s="42">
        <v>997394084</v>
      </c>
      <c r="F226" s="42">
        <v>46734841</v>
      </c>
      <c r="G226" s="42">
        <v>1302</v>
      </c>
      <c r="H226" s="42">
        <v>286</v>
      </c>
      <c r="I226" s="42">
        <v>134241657</v>
      </c>
      <c r="J226" s="42">
        <v>1107670</v>
      </c>
      <c r="K226" s="42">
        <v>34352001</v>
      </c>
      <c r="L226" s="42">
        <v>165873300</v>
      </c>
      <c r="M226" s="42">
        <v>5571100</v>
      </c>
      <c r="N226" s="42">
        <v>7893315</v>
      </c>
      <c r="O226" s="42">
        <v>30626875</v>
      </c>
      <c r="P226" s="42">
        <v>31982654</v>
      </c>
      <c r="Q226" s="42">
        <v>1455777497</v>
      </c>
      <c r="R226" s="42">
        <v>1410583</v>
      </c>
      <c r="S226" s="42">
        <v>18713</v>
      </c>
      <c r="T226" s="42">
        <v>171411291</v>
      </c>
      <c r="U226" s="42">
        <v>173413998</v>
      </c>
      <c r="V226" s="42">
        <v>31024992</v>
      </c>
      <c r="W226" s="42">
        <v>21660345</v>
      </c>
      <c r="X226" s="42">
        <v>379041</v>
      </c>
      <c r="Y226" s="42">
        <v>924930</v>
      </c>
      <c r="Z226" s="42">
        <v>720764</v>
      </c>
      <c r="AA226" s="42">
        <v>53592</v>
      </c>
      <c r="AB226" s="42">
        <v>401018249</v>
      </c>
      <c r="AC226" s="42">
        <v>1054759248</v>
      </c>
    </row>
    <row r="227" spans="1:29">
      <c r="A227" t="s">
        <v>34</v>
      </c>
      <c r="B227" s="44" t="s">
        <v>35</v>
      </c>
      <c r="C227" s="42">
        <v>19967339400</v>
      </c>
      <c r="D227" s="42">
        <v>70261</v>
      </c>
      <c r="E227" s="42">
        <v>6434874513</v>
      </c>
      <c r="F227" s="42">
        <v>301466401</v>
      </c>
      <c r="G227" s="42">
        <v>8569</v>
      </c>
      <c r="H227" s="42">
        <v>2050</v>
      </c>
      <c r="I227" s="42">
        <v>443427069</v>
      </c>
      <c r="J227" s="42">
        <v>4458555</v>
      </c>
      <c r="K227" s="42">
        <v>95497578</v>
      </c>
      <c r="L227" s="42">
        <v>1178725900</v>
      </c>
      <c r="M227" s="42">
        <v>25412000</v>
      </c>
      <c r="N227" s="42">
        <v>49815639</v>
      </c>
      <c r="O227" s="42">
        <v>80289815</v>
      </c>
      <c r="P227" s="42">
        <v>188356233</v>
      </c>
      <c r="Q227" s="42">
        <v>8802323703</v>
      </c>
      <c r="R227" s="42">
        <v>2516938</v>
      </c>
      <c r="S227" s="42">
        <v>219062</v>
      </c>
      <c r="T227" s="42">
        <v>1203828556</v>
      </c>
      <c r="U227" s="42">
        <v>1202767376</v>
      </c>
      <c r="V227" s="42">
        <v>194411063</v>
      </c>
      <c r="W227" s="42">
        <v>79628934</v>
      </c>
      <c r="X227" s="42">
        <v>548653</v>
      </c>
      <c r="Y227" s="42">
        <v>5114142</v>
      </c>
      <c r="Z227" s="42">
        <v>3931120</v>
      </c>
      <c r="AA227" s="42">
        <v>255712</v>
      </c>
      <c r="AB227" s="42">
        <v>2693221556</v>
      </c>
      <c r="AC227" s="42">
        <v>6109102147</v>
      </c>
    </row>
    <row r="228" spans="1:29">
      <c r="A228" t="s">
        <v>186</v>
      </c>
      <c r="B228" s="44" t="s">
        <v>187</v>
      </c>
      <c r="C228" s="42">
        <v>3570025600</v>
      </c>
      <c r="D228" s="42">
        <v>13677</v>
      </c>
      <c r="E228" s="42">
        <v>1208250958</v>
      </c>
      <c r="F228" s="42">
        <v>40862900</v>
      </c>
      <c r="G228" s="42">
        <v>1357</v>
      </c>
      <c r="H228" s="42">
        <v>275</v>
      </c>
      <c r="I228" s="42">
        <v>104290139</v>
      </c>
      <c r="J228" s="42">
        <v>943035</v>
      </c>
      <c r="K228" s="42">
        <v>36073473</v>
      </c>
      <c r="L228" s="42">
        <v>193256900</v>
      </c>
      <c r="M228" s="42">
        <v>5673800</v>
      </c>
      <c r="N228" s="42">
        <v>8967635</v>
      </c>
      <c r="O228" s="42">
        <v>25498056</v>
      </c>
      <c r="P228" s="42">
        <v>35622115</v>
      </c>
      <c r="Q228" s="42">
        <v>1659439011</v>
      </c>
      <c r="R228" s="42">
        <v>1420768</v>
      </c>
      <c r="S228" s="42">
        <v>96162</v>
      </c>
      <c r="T228" s="42">
        <v>198890500</v>
      </c>
      <c r="U228" s="42">
        <v>214169775</v>
      </c>
      <c r="V228" s="42">
        <v>34508727</v>
      </c>
      <c r="W228" s="42">
        <v>23818819</v>
      </c>
      <c r="X228" s="42">
        <v>248564</v>
      </c>
      <c r="Y228" s="42">
        <v>1195574</v>
      </c>
      <c r="Z228" s="42">
        <v>1007577</v>
      </c>
      <c r="AA228" s="42">
        <v>30845</v>
      </c>
      <c r="AB228" s="42">
        <v>475387311</v>
      </c>
      <c r="AC228" s="42">
        <v>1184051700</v>
      </c>
    </row>
    <row r="229" spans="1:29">
      <c r="A229" t="s">
        <v>282</v>
      </c>
      <c r="B229" s="44" t="s">
        <v>283</v>
      </c>
      <c r="C229" s="42">
        <v>2540906300</v>
      </c>
      <c r="D229" s="42">
        <v>10125</v>
      </c>
      <c r="E229" s="42">
        <v>837949997</v>
      </c>
      <c r="F229" s="42">
        <v>30750586</v>
      </c>
      <c r="G229" s="42">
        <v>837</v>
      </c>
      <c r="H229" s="42">
        <v>205</v>
      </c>
      <c r="I229" s="42">
        <v>116231898</v>
      </c>
      <c r="J229" s="42">
        <v>2085436</v>
      </c>
      <c r="K229" s="42">
        <v>32517156</v>
      </c>
      <c r="L229" s="42">
        <v>129398100</v>
      </c>
      <c r="M229" s="42">
        <v>7732600</v>
      </c>
      <c r="N229" s="42">
        <v>6377237</v>
      </c>
      <c r="O229" s="42">
        <v>25417641</v>
      </c>
      <c r="P229" s="42">
        <v>37134353</v>
      </c>
      <c r="Q229" s="42">
        <v>1225595004</v>
      </c>
      <c r="R229" s="42">
        <v>1918727</v>
      </c>
      <c r="S229" s="42">
        <v>205300</v>
      </c>
      <c r="T229" s="42">
        <v>137082012</v>
      </c>
      <c r="U229" s="42">
        <v>149126282</v>
      </c>
      <c r="V229" s="42">
        <v>25568424</v>
      </c>
      <c r="W229" s="42">
        <v>15745624</v>
      </c>
      <c r="X229" s="42">
        <v>307486</v>
      </c>
      <c r="Y229" s="42">
        <v>638112</v>
      </c>
      <c r="Z229" s="42">
        <v>607986</v>
      </c>
      <c r="AA229" s="42">
        <v>34693</v>
      </c>
      <c r="AB229" s="42">
        <v>331234646</v>
      </c>
      <c r="AC229" s="42">
        <v>894360358</v>
      </c>
    </row>
    <row r="230" spans="1:29">
      <c r="A230" t="s">
        <v>322</v>
      </c>
      <c r="B230" s="44" t="s">
        <v>323</v>
      </c>
      <c r="C230" s="42">
        <v>2140155000</v>
      </c>
      <c r="D230" s="42">
        <v>8564</v>
      </c>
      <c r="E230" s="42">
        <v>699316314</v>
      </c>
      <c r="F230" s="42">
        <v>14680300</v>
      </c>
      <c r="G230" s="42">
        <v>610</v>
      </c>
      <c r="H230" s="42">
        <v>114</v>
      </c>
      <c r="I230" s="42">
        <v>41479786</v>
      </c>
      <c r="J230" s="42">
        <v>478117</v>
      </c>
      <c r="K230" s="42">
        <v>19397671</v>
      </c>
      <c r="L230" s="42">
        <v>121701100</v>
      </c>
      <c r="M230" s="42">
        <v>3574600</v>
      </c>
      <c r="N230" s="42">
        <v>5392295</v>
      </c>
      <c r="O230" s="42">
        <v>15105970</v>
      </c>
      <c r="P230" s="42">
        <v>22633771</v>
      </c>
      <c r="Q230" s="42">
        <v>943759924</v>
      </c>
      <c r="R230" s="42">
        <v>461006</v>
      </c>
      <c r="S230" s="42">
        <v>8728</v>
      </c>
      <c r="T230" s="42">
        <v>125240286</v>
      </c>
      <c r="U230" s="42">
        <v>131482220</v>
      </c>
      <c r="V230" s="42">
        <v>17581355</v>
      </c>
      <c r="W230" s="42">
        <v>12773424</v>
      </c>
      <c r="X230" s="42">
        <v>136282</v>
      </c>
      <c r="Y230" s="42">
        <v>771817</v>
      </c>
      <c r="Z230" s="42">
        <v>626378</v>
      </c>
      <c r="AA230" s="42">
        <v>20428</v>
      </c>
      <c r="AB230" s="42">
        <v>289101924</v>
      </c>
      <c r="AC230" s="42">
        <v>654658000</v>
      </c>
    </row>
    <row r="231" spans="1:29">
      <c r="A231" t="s">
        <v>360</v>
      </c>
      <c r="B231" s="44" t="s">
        <v>361</v>
      </c>
      <c r="C231" s="42">
        <v>2527557000</v>
      </c>
      <c r="D231" s="42">
        <v>9915</v>
      </c>
      <c r="E231" s="42">
        <v>847891813</v>
      </c>
      <c r="F231" s="42">
        <v>18397565</v>
      </c>
      <c r="G231" s="42">
        <v>584</v>
      </c>
      <c r="H231" s="42">
        <v>118</v>
      </c>
      <c r="I231" s="42">
        <v>68808677</v>
      </c>
      <c r="J231" s="42">
        <v>545068</v>
      </c>
      <c r="K231" s="42">
        <v>21911721</v>
      </c>
      <c r="L231" s="42">
        <v>142664600</v>
      </c>
      <c r="M231" s="42">
        <v>4941200</v>
      </c>
      <c r="N231" s="42">
        <v>6367125</v>
      </c>
      <c r="O231" s="42">
        <v>25878115</v>
      </c>
      <c r="P231" s="42">
        <v>30109605</v>
      </c>
      <c r="Q231" s="42">
        <v>1167515489</v>
      </c>
      <c r="R231" s="42">
        <v>499702</v>
      </c>
      <c r="S231" s="42">
        <v>7397</v>
      </c>
      <c r="T231" s="42">
        <v>147590518</v>
      </c>
      <c r="U231" s="42">
        <v>162480690</v>
      </c>
      <c r="V231" s="42">
        <v>20681111</v>
      </c>
      <c r="W231" s="42">
        <v>17158975</v>
      </c>
      <c r="X231" s="42">
        <v>161159</v>
      </c>
      <c r="Y231" s="42">
        <v>993210</v>
      </c>
      <c r="Z231" s="42">
        <v>954430</v>
      </c>
      <c r="AA231" s="42">
        <v>39589</v>
      </c>
      <c r="AB231" s="42">
        <v>350566781</v>
      </c>
      <c r="AC231" s="42">
        <v>816948708</v>
      </c>
    </row>
    <row r="232" spans="1:29">
      <c r="A232" t="s">
        <v>58</v>
      </c>
      <c r="B232" s="44" t="s">
        <v>59</v>
      </c>
      <c r="C232" s="42">
        <v>4063073000</v>
      </c>
      <c r="D232" s="42">
        <v>16163</v>
      </c>
      <c r="E232" s="42">
        <v>1340599448</v>
      </c>
      <c r="F232" s="42">
        <v>34451306</v>
      </c>
      <c r="G232" s="42">
        <v>1209</v>
      </c>
      <c r="H232" s="42">
        <v>222</v>
      </c>
      <c r="I232" s="42">
        <v>86666112</v>
      </c>
      <c r="J232" s="42">
        <v>1139759</v>
      </c>
      <c r="K232" s="42">
        <v>40598918</v>
      </c>
      <c r="L232" s="42">
        <v>227258000</v>
      </c>
      <c r="M232" s="42">
        <v>9073800</v>
      </c>
      <c r="N232" s="42">
        <v>10244536</v>
      </c>
      <c r="O232" s="42">
        <v>41422210</v>
      </c>
      <c r="P232" s="42">
        <v>50865429</v>
      </c>
      <c r="Q232" s="42">
        <v>1842319518</v>
      </c>
      <c r="R232" s="42">
        <v>1391709</v>
      </c>
      <c r="S232" s="42">
        <v>40164</v>
      </c>
      <c r="T232" s="42">
        <v>236293897</v>
      </c>
      <c r="U232" s="42">
        <v>247818366</v>
      </c>
      <c r="V232" s="42">
        <v>37835063</v>
      </c>
      <c r="W232" s="42">
        <v>23582964</v>
      </c>
      <c r="X232" s="42">
        <v>505574</v>
      </c>
      <c r="Y232" s="42">
        <v>1401060</v>
      </c>
      <c r="Z232" s="42">
        <v>1275552</v>
      </c>
      <c r="AA232" s="42">
        <v>47276</v>
      </c>
      <c r="AB232" s="42">
        <v>550191625</v>
      </c>
      <c r="AC232" s="42">
        <v>1292127893</v>
      </c>
    </row>
    <row r="233" spans="1:29">
      <c r="A233" t="s">
        <v>492</v>
      </c>
      <c r="B233" s="44" t="s">
        <v>493</v>
      </c>
      <c r="C233" s="42">
        <v>3771729200</v>
      </c>
      <c r="D233" s="42">
        <v>13946</v>
      </c>
      <c r="E233" s="42">
        <v>1279484499</v>
      </c>
      <c r="F233" s="42">
        <v>38463246</v>
      </c>
      <c r="G233" s="42">
        <v>1413</v>
      </c>
      <c r="H233" s="42">
        <v>261</v>
      </c>
      <c r="I233" s="42">
        <v>65311169</v>
      </c>
      <c r="J233" s="42">
        <v>566228</v>
      </c>
      <c r="K233" s="42">
        <v>29475636</v>
      </c>
      <c r="L233" s="42">
        <v>211754200</v>
      </c>
      <c r="M233" s="42">
        <v>3215700</v>
      </c>
      <c r="N233" s="42">
        <v>9485734</v>
      </c>
      <c r="O233" s="42">
        <v>35139126</v>
      </c>
      <c r="P233" s="42">
        <v>27119246</v>
      </c>
      <c r="Q233" s="42">
        <v>1700014784</v>
      </c>
      <c r="R233" s="42">
        <v>521943</v>
      </c>
      <c r="S233" s="42">
        <v>32383</v>
      </c>
      <c r="T233" s="42">
        <v>214928785</v>
      </c>
      <c r="U233" s="42">
        <v>231328163</v>
      </c>
      <c r="V233" s="42">
        <v>33986205</v>
      </c>
      <c r="W233" s="42">
        <v>16032950</v>
      </c>
      <c r="X233" s="42">
        <v>151647</v>
      </c>
      <c r="Y233" s="42">
        <v>1474160</v>
      </c>
      <c r="Z233" s="42">
        <v>1018302</v>
      </c>
      <c r="AA233" s="42">
        <v>29011</v>
      </c>
      <c r="AB233" s="42">
        <v>499503549</v>
      </c>
      <c r="AC233" s="42">
        <v>1200511235</v>
      </c>
    </row>
    <row r="234" spans="1:29">
      <c r="A234" t="s">
        <v>140</v>
      </c>
      <c r="B234" s="44" t="s">
        <v>141</v>
      </c>
      <c r="C234" s="42">
        <v>2320787500</v>
      </c>
      <c r="D234" s="42">
        <v>9646</v>
      </c>
      <c r="E234" s="42">
        <v>767096945</v>
      </c>
      <c r="F234" s="42">
        <v>16533449</v>
      </c>
      <c r="G234" s="42">
        <v>620</v>
      </c>
      <c r="H234" s="42">
        <v>111</v>
      </c>
      <c r="I234" s="42">
        <v>88630235</v>
      </c>
      <c r="J234" s="42">
        <v>829190</v>
      </c>
      <c r="K234" s="42">
        <v>20639644</v>
      </c>
      <c r="L234" s="42">
        <v>126035700</v>
      </c>
      <c r="M234" s="42">
        <v>5663400</v>
      </c>
      <c r="N234" s="42">
        <v>5842548</v>
      </c>
      <c r="O234" s="42">
        <v>25095341</v>
      </c>
      <c r="P234" s="42">
        <v>30145267</v>
      </c>
      <c r="Q234" s="42">
        <v>1086511719</v>
      </c>
      <c r="R234" s="42">
        <v>320026</v>
      </c>
      <c r="S234" s="42">
        <v>10947</v>
      </c>
      <c r="T234" s="42">
        <v>131668445</v>
      </c>
      <c r="U234" s="42">
        <v>144139009</v>
      </c>
      <c r="V234" s="42">
        <v>17706558</v>
      </c>
      <c r="W234" s="42">
        <v>16752104</v>
      </c>
      <c r="X234" s="42">
        <v>456466</v>
      </c>
      <c r="Y234" s="42">
        <v>719082</v>
      </c>
      <c r="Z234" s="42">
        <v>756599</v>
      </c>
      <c r="AA234" s="42">
        <v>30508</v>
      </c>
      <c r="AB234" s="42">
        <v>312559744</v>
      </c>
      <c r="AC234" s="42">
        <v>773951975</v>
      </c>
    </row>
    <row r="235" spans="1:29">
      <c r="A235" t="s">
        <v>274</v>
      </c>
      <c r="B235" s="44" t="s">
        <v>275</v>
      </c>
      <c r="C235" s="42">
        <v>3941110200</v>
      </c>
      <c r="D235" s="42">
        <v>12765</v>
      </c>
      <c r="E235" s="42">
        <v>1307381693</v>
      </c>
      <c r="F235" s="42">
        <v>91117346</v>
      </c>
      <c r="G235" s="42">
        <v>2086</v>
      </c>
      <c r="H235" s="42">
        <v>604</v>
      </c>
      <c r="I235" s="42">
        <v>178528652</v>
      </c>
      <c r="J235" s="42">
        <v>2208596</v>
      </c>
      <c r="K235" s="42">
        <v>43746857</v>
      </c>
      <c r="L235" s="42">
        <v>195527800</v>
      </c>
      <c r="M235" s="42">
        <v>4986300</v>
      </c>
      <c r="N235" s="42">
        <v>9884892</v>
      </c>
      <c r="O235" s="42">
        <v>33144388</v>
      </c>
      <c r="P235" s="42">
        <v>33602427</v>
      </c>
      <c r="Q235" s="42">
        <v>1900128951</v>
      </c>
      <c r="R235" s="42">
        <v>2176708</v>
      </c>
      <c r="S235" s="42">
        <v>523366</v>
      </c>
      <c r="T235" s="42">
        <v>200481192</v>
      </c>
      <c r="U235" s="42">
        <v>205222131</v>
      </c>
      <c r="V235" s="42">
        <v>38231699</v>
      </c>
      <c r="W235" s="42">
        <v>30157327</v>
      </c>
      <c r="X235" s="42">
        <v>298124</v>
      </c>
      <c r="Y235" s="42">
        <v>957621</v>
      </c>
      <c r="Z235" s="42">
        <v>576292</v>
      </c>
      <c r="AA235" s="42">
        <v>89451</v>
      </c>
      <c r="AB235" s="42">
        <v>478713911</v>
      </c>
      <c r="AC235" s="42">
        <v>1421415040</v>
      </c>
    </row>
    <row r="236" spans="1:29">
      <c r="A236" t="s">
        <v>216</v>
      </c>
      <c r="B236" s="44" t="s">
        <v>217</v>
      </c>
      <c r="C236" s="42">
        <v>2511922200</v>
      </c>
      <c r="D236" s="42">
        <v>10439</v>
      </c>
      <c r="E236" s="42">
        <v>798315122</v>
      </c>
      <c r="F236" s="42">
        <v>21136833</v>
      </c>
      <c r="G236" s="42">
        <v>734</v>
      </c>
      <c r="H236" s="42">
        <v>140</v>
      </c>
      <c r="I236" s="42">
        <v>85445402</v>
      </c>
      <c r="J236" s="42">
        <v>1264702</v>
      </c>
      <c r="K236" s="42">
        <v>27692457</v>
      </c>
      <c r="L236" s="42">
        <v>135452700</v>
      </c>
      <c r="M236" s="42">
        <v>8359000</v>
      </c>
      <c r="N236" s="42">
        <v>6299052</v>
      </c>
      <c r="O236" s="42">
        <v>22096607</v>
      </c>
      <c r="P236" s="42">
        <v>40789894</v>
      </c>
      <c r="Q236" s="42">
        <v>1146851769</v>
      </c>
      <c r="R236" s="42">
        <v>1026785</v>
      </c>
      <c r="S236" s="42">
        <v>33029</v>
      </c>
      <c r="T236" s="42">
        <v>143764514</v>
      </c>
      <c r="U236" s="42">
        <v>149432407</v>
      </c>
      <c r="V236" s="42">
        <v>24771248</v>
      </c>
      <c r="W236" s="42">
        <v>16875112</v>
      </c>
      <c r="X236" s="42">
        <v>360012</v>
      </c>
      <c r="Y236" s="42">
        <v>789193</v>
      </c>
      <c r="Z236" s="42">
        <v>813888</v>
      </c>
      <c r="AA236" s="42">
        <v>26022</v>
      </c>
      <c r="AB236" s="42">
        <v>337892210</v>
      </c>
      <c r="AC236" s="42">
        <v>808959559</v>
      </c>
    </row>
    <row r="237" spans="1:29">
      <c r="A237" t="s">
        <v>368</v>
      </c>
      <c r="B237" s="44" t="s">
        <v>369</v>
      </c>
      <c r="C237" s="42">
        <v>2220378800</v>
      </c>
      <c r="D237" s="42">
        <v>9167</v>
      </c>
      <c r="E237" s="42">
        <v>746989581</v>
      </c>
      <c r="F237" s="42">
        <v>16741937</v>
      </c>
      <c r="G237" s="42">
        <v>619</v>
      </c>
      <c r="H237" s="42">
        <v>112</v>
      </c>
      <c r="I237" s="42">
        <v>51594756</v>
      </c>
      <c r="J237" s="42">
        <v>540256</v>
      </c>
      <c r="K237" s="42">
        <v>18581469</v>
      </c>
      <c r="L237" s="42">
        <v>118554800</v>
      </c>
      <c r="M237" s="42">
        <v>3198600</v>
      </c>
      <c r="N237" s="42">
        <v>5576464</v>
      </c>
      <c r="O237" s="42">
        <v>23613201</v>
      </c>
      <c r="P237" s="42">
        <v>19857818</v>
      </c>
      <c r="Q237" s="42">
        <v>1005248882</v>
      </c>
      <c r="R237" s="42">
        <v>262253</v>
      </c>
      <c r="S237" s="42">
        <v>40217</v>
      </c>
      <c r="T237" s="42">
        <v>121736470</v>
      </c>
      <c r="U237" s="42">
        <v>138068837</v>
      </c>
      <c r="V237" s="42">
        <v>18064998</v>
      </c>
      <c r="W237" s="42">
        <v>11461099</v>
      </c>
      <c r="X237" s="42">
        <v>110409</v>
      </c>
      <c r="Y237" s="42">
        <v>788436</v>
      </c>
      <c r="Z237" s="42">
        <v>592124</v>
      </c>
      <c r="AA237" s="42">
        <v>16369</v>
      </c>
      <c r="AB237" s="42">
        <v>291141212</v>
      </c>
      <c r="AC237" s="42">
        <v>714107670</v>
      </c>
    </row>
    <row r="238" spans="1:29">
      <c r="A238" t="s">
        <v>154</v>
      </c>
      <c r="B238" s="44" t="s">
        <v>155</v>
      </c>
      <c r="C238" s="42">
        <v>1300771100</v>
      </c>
      <c r="D238" s="42">
        <v>5479</v>
      </c>
      <c r="E238" s="42">
        <v>426498732</v>
      </c>
      <c r="F238" s="42">
        <v>10314797</v>
      </c>
      <c r="G238" s="42">
        <v>344</v>
      </c>
      <c r="H238" s="42">
        <v>67</v>
      </c>
      <c r="I238" s="42">
        <v>49664101</v>
      </c>
      <c r="J238" s="42">
        <v>278594</v>
      </c>
      <c r="K238" s="42">
        <v>10927279</v>
      </c>
      <c r="L238" s="42">
        <v>67974000</v>
      </c>
      <c r="M238" s="42">
        <v>4125200</v>
      </c>
      <c r="N238" s="42">
        <v>3283377</v>
      </c>
      <c r="O238" s="42">
        <v>12256489</v>
      </c>
      <c r="P238" s="42">
        <v>20402209</v>
      </c>
      <c r="Q238" s="42">
        <v>605724778</v>
      </c>
      <c r="R238" s="42">
        <v>111843</v>
      </c>
      <c r="S238" s="42">
        <v>59817</v>
      </c>
      <c r="T238" s="42">
        <v>72086994</v>
      </c>
      <c r="U238" s="42">
        <v>77581762</v>
      </c>
      <c r="V238" s="42">
        <v>11624854</v>
      </c>
      <c r="W238" s="42">
        <v>8829684</v>
      </c>
      <c r="X238" s="42">
        <v>175292</v>
      </c>
      <c r="Y238" s="42">
        <v>416153</v>
      </c>
      <c r="Z238" s="42">
        <v>442248</v>
      </c>
      <c r="AA238" s="42">
        <v>19060</v>
      </c>
      <c r="AB238" s="42">
        <v>171347707</v>
      </c>
      <c r="AC238" s="42">
        <v>434377071</v>
      </c>
    </row>
    <row r="239" spans="1:29">
      <c r="A239" t="s">
        <v>304</v>
      </c>
      <c r="B239" s="44" t="s">
        <v>305</v>
      </c>
      <c r="C239" s="42">
        <v>2428231700</v>
      </c>
      <c r="D239" s="42">
        <v>9249</v>
      </c>
      <c r="E239" s="42">
        <v>800471561</v>
      </c>
      <c r="F239" s="42">
        <v>19912708</v>
      </c>
      <c r="G239" s="42">
        <v>692</v>
      </c>
      <c r="H239" s="42">
        <v>135</v>
      </c>
      <c r="I239" s="42">
        <v>78767733</v>
      </c>
      <c r="J239" s="42">
        <v>423749</v>
      </c>
      <c r="K239" s="42">
        <v>18375663</v>
      </c>
      <c r="L239" s="42">
        <v>136755200</v>
      </c>
      <c r="M239" s="42">
        <v>4601400</v>
      </c>
      <c r="N239" s="42">
        <v>6106328</v>
      </c>
      <c r="O239" s="42">
        <v>24620503</v>
      </c>
      <c r="P239" s="42">
        <v>26269552</v>
      </c>
      <c r="Q239" s="42">
        <v>1116304397</v>
      </c>
      <c r="R239" s="42">
        <v>207390</v>
      </c>
      <c r="S239" s="42">
        <v>31339</v>
      </c>
      <c r="T239" s="42">
        <v>141323795</v>
      </c>
      <c r="U239" s="42">
        <v>151172987</v>
      </c>
      <c r="V239" s="42">
        <v>16196455</v>
      </c>
      <c r="W239" s="42">
        <v>16316453</v>
      </c>
      <c r="X239" s="42">
        <v>253672</v>
      </c>
      <c r="Y239" s="42">
        <v>711486</v>
      </c>
      <c r="Z239" s="42">
        <v>566888</v>
      </c>
      <c r="AA239" s="42">
        <v>26431</v>
      </c>
      <c r="AB239" s="42">
        <v>326806896</v>
      </c>
      <c r="AC239" s="42">
        <v>789497501</v>
      </c>
    </row>
    <row r="240" spans="1:29">
      <c r="A240" t="s">
        <v>134</v>
      </c>
      <c r="B240" s="44" t="s">
        <v>135</v>
      </c>
      <c r="C240" s="42">
        <v>3721246100</v>
      </c>
      <c r="D240" s="42">
        <v>14567</v>
      </c>
      <c r="E240" s="42">
        <v>1256476704</v>
      </c>
      <c r="F240" s="42">
        <v>43092381</v>
      </c>
      <c r="G240" s="42">
        <v>1191</v>
      </c>
      <c r="H240" s="42">
        <v>306</v>
      </c>
      <c r="I240" s="42">
        <v>113164964</v>
      </c>
      <c r="J240" s="42">
        <v>683266</v>
      </c>
      <c r="K240" s="42">
        <v>29456040</v>
      </c>
      <c r="L240" s="42">
        <v>206853400</v>
      </c>
      <c r="M240" s="42">
        <v>4116500</v>
      </c>
      <c r="N240" s="42">
        <v>8872710</v>
      </c>
      <c r="O240" s="42">
        <v>28333856</v>
      </c>
      <c r="P240" s="42">
        <v>31310326</v>
      </c>
      <c r="Q240" s="42">
        <v>1722360147</v>
      </c>
      <c r="R240" s="42">
        <v>792570</v>
      </c>
      <c r="S240" s="42">
        <v>30199</v>
      </c>
      <c r="T240" s="42">
        <v>210917813</v>
      </c>
      <c r="U240" s="42">
        <v>230678291</v>
      </c>
      <c r="V240" s="42">
        <v>27684650</v>
      </c>
      <c r="W240" s="42">
        <v>23487593</v>
      </c>
      <c r="X240" s="42">
        <v>195241</v>
      </c>
      <c r="Y240" s="42">
        <v>1203753</v>
      </c>
      <c r="Z240" s="42">
        <v>1171787</v>
      </c>
      <c r="AA240" s="42">
        <v>66141</v>
      </c>
      <c r="AB240" s="42">
        <v>496228038</v>
      </c>
      <c r="AC240" s="42">
        <v>1226132109</v>
      </c>
    </row>
    <row r="241" spans="1:29">
      <c r="A241" t="s">
        <v>244</v>
      </c>
      <c r="B241" s="44" t="s">
        <v>245</v>
      </c>
      <c r="C241" s="42">
        <v>9242059900</v>
      </c>
      <c r="D241" s="42">
        <v>33606</v>
      </c>
      <c r="E241" s="42">
        <v>2936030732</v>
      </c>
      <c r="F241" s="42">
        <v>133531234</v>
      </c>
      <c r="G241" s="42">
        <v>3657</v>
      </c>
      <c r="H241" s="42">
        <v>988</v>
      </c>
      <c r="I241" s="42">
        <v>307688616</v>
      </c>
      <c r="J241" s="42">
        <v>2297791</v>
      </c>
      <c r="K241" s="42">
        <v>82959611</v>
      </c>
      <c r="L241" s="42">
        <v>512134600</v>
      </c>
      <c r="M241" s="42">
        <v>15402200</v>
      </c>
      <c r="N241" s="42">
        <v>23260359</v>
      </c>
      <c r="O241" s="42">
        <v>54368342</v>
      </c>
      <c r="P241" s="42">
        <v>97611274</v>
      </c>
      <c r="Q241" s="42">
        <v>4165284759</v>
      </c>
      <c r="R241" s="42">
        <v>3274256</v>
      </c>
      <c r="S241" s="42">
        <v>566314</v>
      </c>
      <c r="T241" s="42">
        <v>527440625</v>
      </c>
      <c r="U241" s="42">
        <v>524367904</v>
      </c>
      <c r="V241" s="42">
        <v>95595120</v>
      </c>
      <c r="W241" s="42">
        <v>66730064</v>
      </c>
      <c r="X241" s="42">
        <v>651013</v>
      </c>
      <c r="Y241" s="42">
        <v>3051084</v>
      </c>
      <c r="Z241" s="42">
        <v>2300146</v>
      </c>
      <c r="AA241" s="42">
        <v>73358</v>
      </c>
      <c r="AB241" s="42">
        <v>1224049884</v>
      </c>
      <c r="AC241" s="42">
        <v>2941234875</v>
      </c>
    </row>
    <row r="242" spans="1:29">
      <c r="A242" t="s">
        <v>340</v>
      </c>
      <c r="B242" s="44" t="s">
        <v>341</v>
      </c>
      <c r="C242" s="42">
        <v>12302643600</v>
      </c>
      <c r="D242" s="42">
        <v>43390</v>
      </c>
      <c r="E242" s="42">
        <v>4064257771</v>
      </c>
      <c r="F242" s="42">
        <v>199204028</v>
      </c>
      <c r="G242" s="42">
        <v>5499</v>
      </c>
      <c r="H242" s="42">
        <v>1377</v>
      </c>
      <c r="I242" s="42">
        <v>275545961</v>
      </c>
      <c r="J242" s="42">
        <v>1934096</v>
      </c>
      <c r="K242" s="42">
        <v>91160321</v>
      </c>
      <c r="L242" s="42">
        <v>703154400</v>
      </c>
      <c r="M242" s="42">
        <v>10690300</v>
      </c>
      <c r="N242" s="42">
        <v>30986794</v>
      </c>
      <c r="O242" s="42">
        <v>76391516</v>
      </c>
      <c r="P242" s="42">
        <v>92745610</v>
      </c>
      <c r="Q242" s="42">
        <v>5546070797</v>
      </c>
      <c r="R242" s="42">
        <v>2656444</v>
      </c>
      <c r="S242" s="42">
        <v>255515</v>
      </c>
      <c r="T242" s="42">
        <v>713702699</v>
      </c>
      <c r="U242" s="42">
        <v>721430786</v>
      </c>
      <c r="V242" s="42">
        <v>101971141</v>
      </c>
      <c r="W242" s="42">
        <v>65654573</v>
      </c>
      <c r="X242" s="42">
        <v>291156</v>
      </c>
      <c r="Y242" s="42">
        <v>4212778</v>
      </c>
      <c r="Z242" s="42">
        <v>2971016</v>
      </c>
      <c r="AA242" s="42">
        <v>165951</v>
      </c>
      <c r="AB242" s="42">
        <v>1613312059</v>
      </c>
      <c r="AC242" s="42">
        <v>3932758738</v>
      </c>
    </row>
    <row r="243" spans="1:29">
      <c r="A243" t="s">
        <v>82</v>
      </c>
      <c r="B243" s="44" t="s">
        <v>83</v>
      </c>
      <c r="C243" s="42">
        <v>3205291200</v>
      </c>
      <c r="D243" s="42">
        <v>10179</v>
      </c>
      <c r="E243" s="42">
        <v>1039277363</v>
      </c>
      <c r="F243" s="42">
        <v>72495399</v>
      </c>
      <c r="G243" s="42">
        <v>1702</v>
      </c>
      <c r="H243" s="42">
        <v>502</v>
      </c>
      <c r="I243" s="42">
        <v>135632937</v>
      </c>
      <c r="J243" s="42">
        <v>2818654</v>
      </c>
      <c r="K243" s="42">
        <v>28555748</v>
      </c>
      <c r="L243" s="42">
        <v>164400400</v>
      </c>
      <c r="M243" s="42">
        <v>3658400</v>
      </c>
      <c r="N243" s="42">
        <v>8074757</v>
      </c>
      <c r="O243" s="42">
        <v>20505072</v>
      </c>
      <c r="P243" s="42">
        <v>27460825</v>
      </c>
      <c r="Q243" s="42">
        <v>1502879555</v>
      </c>
      <c r="R243" s="42">
        <v>902625</v>
      </c>
      <c r="S243" s="42">
        <v>14628</v>
      </c>
      <c r="T243" s="42">
        <v>168022947</v>
      </c>
      <c r="U243" s="42">
        <v>166280807</v>
      </c>
      <c r="V243" s="42">
        <v>34379345</v>
      </c>
      <c r="W243" s="42">
        <v>23283989</v>
      </c>
      <c r="X243" s="42">
        <v>268873</v>
      </c>
      <c r="Y243" s="42">
        <v>664072</v>
      </c>
      <c r="Z243" s="42">
        <v>420744</v>
      </c>
      <c r="AA243" s="42">
        <v>39042</v>
      </c>
      <c r="AB243" s="42">
        <v>394277072</v>
      </c>
      <c r="AC243" s="42">
        <v>1108602483</v>
      </c>
    </row>
    <row r="244" spans="1:29">
      <c r="A244" t="s">
        <v>20</v>
      </c>
      <c r="B244" s="44" t="s">
        <v>21</v>
      </c>
      <c r="C244" s="42">
        <v>12494589600</v>
      </c>
      <c r="D244" s="42">
        <v>34965</v>
      </c>
      <c r="E244" s="42">
        <v>4001585995</v>
      </c>
      <c r="F244" s="42">
        <v>431562022</v>
      </c>
      <c r="G244" s="42">
        <v>8085</v>
      </c>
      <c r="H244" s="42">
        <v>2896</v>
      </c>
      <c r="I244" s="42">
        <v>475028102</v>
      </c>
      <c r="J244" s="42">
        <v>3767631</v>
      </c>
      <c r="K244" s="42">
        <v>82078782</v>
      </c>
      <c r="L244" s="42">
        <v>653185000</v>
      </c>
      <c r="M244" s="42">
        <v>13225500</v>
      </c>
      <c r="N244" s="42">
        <v>31408645</v>
      </c>
      <c r="O244" s="42">
        <v>61399055</v>
      </c>
      <c r="P244" s="42">
        <v>93966606</v>
      </c>
      <c r="Q244" s="42">
        <v>5847207338</v>
      </c>
      <c r="R244" s="42">
        <v>1646485</v>
      </c>
      <c r="S244" s="42">
        <v>107966</v>
      </c>
      <c r="T244" s="42">
        <v>666283196</v>
      </c>
      <c r="U244" s="42">
        <v>620560343</v>
      </c>
      <c r="V244" s="42">
        <v>120046648</v>
      </c>
      <c r="W244" s="42">
        <v>92822061</v>
      </c>
      <c r="X244" s="42">
        <v>243054</v>
      </c>
      <c r="Y244" s="42">
        <v>2614722</v>
      </c>
      <c r="Z244" s="42">
        <v>1577380</v>
      </c>
      <c r="AA244" s="42">
        <v>228141</v>
      </c>
      <c r="AB244" s="42">
        <v>1506129996</v>
      </c>
      <c r="AC244" s="42">
        <v>4341077342</v>
      </c>
    </row>
    <row r="245" spans="1:29">
      <c r="A245" t="s">
        <v>26</v>
      </c>
      <c r="B245" s="44" t="s">
        <v>27</v>
      </c>
      <c r="C245" s="42">
        <v>22859978000</v>
      </c>
      <c r="D245" s="42">
        <v>51903</v>
      </c>
      <c r="E245" s="42">
        <v>6771960060</v>
      </c>
      <c r="F245" s="42">
        <v>1429188136</v>
      </c>
      <c r="G245" s="42">
        <v>17071</v>
      </c>
      <c r="H245" s="42">
        <v>8496</v>
      </c>
      <c r="I245" s="42">
        <v>1271097929</v>
      </c>
      <c r="J245" s="42">
        <v>7064262</v>
      </c>
      <c r="K245" s="42">
        <v>147510951</v>
      </c>
      <c r="L245" s="42">
        <v>989179300</v>
      </c>
      <c r="M245" s="42">
        <v>16817900</v>
      </c>
      <c r="N245" s="42">
        <v>57536049</v>
      </c>
      <c r="O245" s="42">
        <v>105225195</v>
      </c>
      <c r="P245" s="42">
        <v>133184627</v>
      </c>
      <c r="Q245" s="42">
        <v>10928764409</v>
      </c>
      <c r="R245" s="42">
        <v>1761937</v>
      </c>
      <c r="S245" s="42">
        <v>98051</v>
      </c>
      <c r="T245" s="42">
        <v>1005821401</v>
      </c>
      <c r="U245" s="42">
        <v>795341047</v>
      </c>
      <c r="V245" s="42">
        <v>182263507</v>
      </c>
      <c r="W245" s="42">
        <v>245732132</v>
      </c>
      <c r="X245" s="42">
        <v>429424</v>
      </c>
      <c r="Y245" s="42">
        <v>3470158</v>
      </c>
      <c r="Z245" s="42">
        <v>1592257</v>
      </c>
      <c r="AA245" s="42">
        <v>542160</v>
      </c>
      <c r="AB245" s="42">
        <v>2237052074</v>
      </c>
      <c r="AC245" s="42">
        <v>8691712335</v>
      </c>
    </row>
    <row r="246" spans="1:29">
      <c r="A246" t="s">
        <v>324</v>
      </c>
      <c r="B246" s="44" t="s">
        <v>325</v>
      </c>
      <c r="C246" s="42">
        <v>1737182800</v>
      </c>
      <c r="D246" s="42">
        <v>7231</v>
      </c>
      <c r="E246" s="42">
        <v>567622896</v>
      </c>
      <c r="F246" s="42">
        <v>15048316</v>
      </c>
      <c r="G246" s="42">
        <v>513</v>
      </c>
      <c r="H246" s="42">
        <v>87</v>
      </c>
      <c r="I246" s="42">
        <v>40765020</v>
      </c>
      <c r="J246" s="42">
        <v>599710</v>
      </c>
      <c r="K246" s="42">
        <v>12978701</v>
      </c>
      <c r="L246" s="42">
        <v>94985500</v>
      </c>
      <c r="M246" s="42">
        <v>4545300</v>
      </c>
      <c r="N246" s="42">
        <v>4369130</v>
      </c>
      <c r="O246" s="42">
        <v>15700511</v>
      </c>
      <c r="P246" s="42">
        <v>23801346</v>
      </c>
      <c r="Q246" s="42">
        <v>780416430</v>
      </c>
      <c r="R246" s="42">
        <v>175132</v>
      </c>
      <c r="S246" s="42">
        <v>20336</v>
      </c>
      <c r="T246" s="42">
        <v>99508061</v>
      </c>
      <c r="U246" s="42">
        <v>105992485</v>
      </c>
      <c r="V246" s="42">
        <v>14086891</v>
      </c>
      <c r="W246" s="42">
        <v>10307896</v>
      </c>
      <c r="X246" s="42">
        <v>148773</v>
      </c>
      <c r="Y246" s="42">
        <v>592107</v>
      </c>
      <c r="Z246" s="42">
        <v>688881</v>
      </c>
      <c r="AA246" s="42">
        <v>20522</v>
      </c>
      <c r="AB246" s="42">
        <v>231541084</v>
      </c>
      <c r="AC246" s="42">
        <v>548875346</v>
      </c>
    </row>
    <row r="247" spans="1:29">
      <c r="A247" t="s">
        <v>334</v>
      </c>
      <c r="B247" s="44" t="s">
        <v>335</v>
      </c>
      <c r="C247" s="42">
        <v>11833361800</v>
      </c>
      <c r="D247" s="42">
        <v>42570</v>
      </c>
      <c r="E247" s="42">
        <v>3979388166</v>
      </c>
      <c r="F247" s="42">
        <v>175163375</v>
      </c>
      <c r="G247" s="42">
        <v>4898</v>
      </c>
      <c r="H247" s="42">
        <v>1262</v>
      </c>
      <c r="I247" s="42">
        <v>315872861</v>
      </c>
      <c r="J247" s="42">
        <v>2915797</v>
      </c>
      <c r="K247" s="42">
        <v>94180774</v>
      </c>
      <c r="L247" s="42">
        <v>665772800</v>
      </c>
      <c r="M247" s="42">
        <v>13238600</v>
      </c>
      <c r="N247" s="42">
        <v>29802455</v>
      </c>
      <c r="O247" s="42">
        <v>86923322</v>
      </c>
      <c r="P247" s="42">
        <v>97564135</v>
      </c>
      <c r="Q247" s="42">
        <v>5460822285</v>
      </c>
      <c r="R247" s="42">
        <v>3203167</v>
      </c>
      <c r="S247" s="42">
        <v>320095</v>
      </c>
      <c r="T247" s="42">
        <v>678853132</v>
      </c>
      <c r="U247" s="42">
        <v>709493637</v>
      </c>
      <c r="V247" s="42">
        <v>100957943</v>
      </c>
      <c r="W247" s="42">
        <v>71993979</v>
      </c>
      <c r="X247" s="42">
        <v>611361</v>
      </c>
      <c r="Y247" s="42">
        <v>3623956</v>
      </c>
      <c r="Z247" s="42">
        <v>2988591</v>
      </c>
      <c r="AA247" s="42">
        <v>166971</v>
      </c>
      <c r="AB247" s="42">
        <v>1572212832</v>
      </c>
      <c r="AC247" s="42">
        <v>3888609453</v>
      </c>
    </row>
    <row r="248" spans="1:29">
      <c r="A248" t="s">
        <v>346</v>
      </c>
      <c r="B248" s="44" t="s">
        <v>347</v>
      </c>
      <c r="C248" s="42">
        <v>5128730000</v>
      </c>
      <c r="D248" s="42">
        <v>19068</v>
      </c>
      <c r="E248" s="42">
        <v>1668072768</v>
      </c>
      <c r="F248" s="42">
        <v>61669007</v>
      </c>
      <c r="G248" s="42">
        <v>1749</v>
      </c>
      <c r="H248" s="42">
        <v>421</v>
      </c>
      <c r="I248" s="42">
        <v>177629853</v>
      </c>
      <c r="J248" s="42">
        <v>1045390</v>
      </c>
      <c r="K248" s="42">
        <v>43509069</v>
      </c>
      <c r="L248" s="42">
        <v>286332100</v>
      </c>
      <c r="M248" s="42">
        <v>9651600</v>
      </c>
      <c r="N248" s="42">
        <v>12881297</v>
      </c>
      <c r="O248" s="42">
        <v>45469815</v>
      </c>
      <c r="P248" s="42">
        <v>56295490</v>
      </c>
      <c r="Q248" s="42">
        <v>2362556389</v>
      </c>
      <c r="R248" s="42">
        <v>1235873</v>
      </c>
      <c r="S248" s="42">
        <v>97611</v>
      </c>
      <c r="T248" s="42">
        <v>295925045</v>
      </c>
      <c r="U248" s="42">
        <v>309288259</v>
      </c>
      <c r="V248" s="42">
        <v>39556480</v>
      </c>
      <c r="W248" s="42">
        <v>36401594</v>
      </c>
      <c r="X248" s="42">
        <v>468216</v>
      </c>
      <c r="Y248" s="42">
        <v>1421797</v>
      </c>
      <c r="Z248" s="42">
        <v>1229834</v>
      </c>
      <c r="AA248" s="42">
        <v>76307</v>
      </c>
      <c r="AB248" s="42">
        <v>685701016</v>
      </c>
      <c r="AC248" s="42">
        <v>1676855373</v>
      </c>
    </row>
    <row r="249" spans="1:29">
      <c r="A249" t="s">
        <v>544</v>
      </c>
      <c r="B249" s="44" t="s">
        <v>545</v>
      </c>
      <c r="C249" s="42">
        <v>28221966800</v>
      </c>
      <c r="D249" s="42">
        <v>96698</v>
      </c>
      <c r="E249" s="42">
        <v>9634639445</v>
      </c>
      <c r="F249" s="42">
        <v>478298669</v>
      </c>
      <c r="G249" s="42">
        <v>12630</v>
      </c>
      <c r="H249" s="42">
        <v>3309</v>
      </c>
      <c r="I249" s="42">
        <v>884336653</v>
      </c>
      <c r="J249" s="42">
        <v>8330657</v>
      </c>
      <c r="K249" s="42">
        <v>193694945</v>
      </c>
      <c r="L249" s="42">
        <v>1620218400</v>
      </c>
      <c r="M249" s="42">
        <v>17951000</v>
      </c>
      <c r="N249" s="42">
        <v>71002664</v>
      </c>
      <c r="O249" s="42">
        <v>189633802</v>
      </c>
      <c r="P249" s="42">
        <v>180786272</v>
      </c>
      <c r="Q249" s="42">
        <v>13278892507</v>
      </c>
      <c r="R249" s="42">
        <v>3884472</v>
      </c>
      <c r="S249" s="42">
        <v>128813</v>
      </c>
      <c r="T249" s="42">
        <v>1637873328</v>
      </c>
      <c r="U249" s="42">
        <v>1757975860</v>
      </c>
      <c r="V249" s="42">
        <v>212568285</v>
      </c>
      <c r="W249" s="42">
        <v>138563479</v>
      </c>
      <c r="X249" s="42">
        <v>370430</v>
      </c>
      <c r="Y249" s="42">
        <v>9368678</v>
      </c>
      <c r="Z249" s="42">
        <v>6032301</v>
      </c>
      <c r="AA249" s="42">
        <v>474469</v>
      </c>
      <c r="AB249" s="42">
        <v>3767240115</v>
      </c>
      <c r="AC249" s="42">
        <v>9511652392</v>
      </c>
    </row>
    <row r="250" spans="1:29">
      <c r="A250" t="s">
        <v>1</v>
      </c>
      <c r="B250" s="44" t="s">
        <v>0</v>
      </c>
      <c r="C250" s="42">
        <v>10736821300</v>
      </c>
      <c r="D250" s="42">
        <v>33608</v>
      </c>
      <c r="E250" s="42">
        <v>3381613887</v>
      </c>
      <c r="F250" s="42">
        <v>275944269</v>
      </c>
      <c r="G250" s="42">
        <v>5790</v>
      </c>
      <c r="H250" s="42">
        <v>1871</v>
      </c>
      <c r="I250" s="42">
        <v>290739672</v>
      </c>
      <c r="J250" s="42">
        <v>3212989</v>
      </c>
      <c r="K250" s="42">
        <v>54116319</v>
      </c>
      <c r="L250" s="42">
        <v>591068200</v>
      </c>
      <c r="M250" s="42">
        <v>11909400</v>
      </c>
      <c r="N250" s="42">
        <v>26901074</v>
      </c>
      <c r="O250" s="42">
        <v>48390260</v>
      </c>
      <c r="P250" s="42">
        <v>86880654</v>
      </c>
      <c r="Q250" s="42">
        <v>4770776724</v>
      </c>
      <c r="R250" s="42">
        <v>967411</v>
      </c>
      <c r="S250" s="42">
        <v>138551</v>
      </c>
      <c r="T250" s="42">
        <v>602824117</v>
      </c>
      <c r="U250" s="42">
        <v>573216363</v>
      </c>
      <c r="V250" s="42">
        <v>111973911</v>
      </c>
      <c r="W250" s="42">
        <v>56477659</v>
      </c>
      <c r="X250" s="42">
        <v>188298</v>
      </c>
      <c r="Y250" s="42">
        <v>2452121</v>
      </c>
      <c r="Z250" s="42">
        <v>1805954</v>
      </c>
      <c r="AA250" s="42">
        <v>136799</v>
      </c>
      <c r="AB250" s="42">
        <v>1350181184</v>
      </c>
      <c r="AC250" s="42">
        <v>3420595540</v>
      </c>
    </row>
    <row r="251" spans="1:29">
      <c r="A251" t="s">
        <v>22</v>
      </c>
      <c r="B251" s="44" t="s">
        <v>23</v>
      </c>
      <c r="C251" s="42">
        <v>6467036100</v>
      </c>
      <c r="D251" s="42">
        <v>20599</v>
      </c>
      <c r="E251" s="42">
        <v>2048331329</v>
      </c>
      <c r="F251" s="42">
        <v>133461334</v>
      </c>
      <c r="G251" s="42">
        <v>3321</v>
      </c>
      <c r="H251" s="42">
        <v>946</v>
      </c>
      <c r="I251" s="42">
        <v>205755813</v>
      </c>
      <c r="J251" s="42">
        <v>1750726</v>
      </c>
      <c r="K251" s="42">
        <v>38304531</v>
      </c>
      <c r="L251" s="42">
        <v>366303600</v>
      </c>
      <c r="M251" s="42">
        <v>8167900</v>
      </c>
      <c r="N251" s="42">
        <v>16211267</v>
      </c>
      <c r="O251" s="42">
        <v>31245788</v>
      </c>
      <c r="P251" s="42">
        <v>54915291</v>
      </c>
      <c r="Q251" s="42">
        <v>2904447579</v>
      </c>
      <c r="R251" s="42">
        <v>805446</v>
      </c>
      <c r="S251" s="42">
        <v>96646</v>
      </c>
      <c r="T251" s="42">
        <v>374406042</v>
      </c>
      <c r="U251" s="42">
        <v>361344561</v>
      </c>
      <c r="V251" s="42">
        <v>72226366</v>
      </c>
      <c r="W251" s="42">
        <v>34498948</v>
      </c>
      <c r="X251" s="42">
        <v>141108</v>
      </c>
      <c r="Y251" s="42">
        <v>1622497</v>
      </c>
      <c r="Z251" s="42">
        <v>1066706</v>
      </c>
      <c r="AA251" s="42">
        <v>103942</v>
      </c>
      <c r="AB251" s="42">
        <v>846312262</v>
      </c>
      <c r="AC251" s="42">
        <v>2058135317</v>
      </c>
    </row>
    <row r="252" spans="1:29">
      <c r="A252" t="s">
        <v>60</v>
      </c>
      <c r="B252" s="44" t="s">
        <v>61</v>
      </c>
      <c r="C252" s="42">
        <v>52290461200</v>
      </c>
      <c r="D252" s="42">
        <v>166881</v>
      </c>
      <c r="E252" s="42">
        <v>17174178838</v>
      </c>
      <c r="F252" s="42">
        <v>1344530517</v>
      </c>
      <c r="G252" s="42">
        <v>28482</v>
      </c>
      <c r="H252" s="42">
        <v>9396</v>
      </c>
      <c r="I252" s="42">
        <v>1807473002</v>
      </c>
      <c r="J252" s="42">
        <v>11977140</v>
      </c>
      <c r="K252" s="42">
        <v>274612963</v>
      </c>
      <c r="L252" s="42">
        <v>2882048300</v>
      </c>
      <c r="M252" s="42">
        <v>49510500</v>
      </c>
      <c r="N252" s="42">
        <v>131220203</v>
      </c>
      <c r="O252" s="42">
        <v>305707687</v>
      </c>
      <c r="P252" s="42">
        <v>382841723</v>
      </c>
      <c r="Q252" s="42">
        <v>24364100873</v>
      </c>
      <c r="R252" s="42">
        <v>5984383</v>
      </c>
      <c r="S252" s="42">
        <v>488457</v>
      </c>
      <c r="T252" s="42">
        <v>2930876415</v>
      </c>
      <c r="U252" s="42">
        <v>2936607235</v>
      </c>
      <c r="V252" s="42">
        <v>439343635</v>
      </c>
      <c r="W252" s="42">
        <v>320625884</v>
      </c>
      <c r="X252" s="42">
        <v>2944066</v>
      </c>
      <c r="Y252" s="42">
        <v>13008639</v>
      </c>
      <c r="Z252" s="42">
        <v>7900758</v>
      </c>
      <c r="AA252" s="42">
        <v>1258184</v>
      </c>
      <c r="AB252" s="42">
        <v>6659037656</v>
      </c>
      <c r="AC252" s="42">
        <v>17705063217</v>
      </c>
    </row>
    <row r="253" spans="1:29">
      <c r="A253" t="s">
        <v>136</v>
      </c>
      <c r="B253" s="44" t="s">
        <v>137</v>
      </c>
      <c r="C253" s="42">
        <v>1830457200</v>
      </c>
      <c r="D253" s="42">
        <v>7223</v>
      </c>
      <c r="E253" s="42">
        <v>614595561</v>
      </c>
      <c r="F253" s="42">
        <v>12783127</v>
      </c>
      <c r="G253" s="42">
        <v>464</v>
      </c>
      <c r="H253" s="42">
        <v>74</v>
      </c>
      <c r="I253" s="42">
        <v>76769098</v>
      </c>
      <c r="J253" s="42">
        <v>279117</v>
      </c>
      <c r="K253" s="42">
        <v>12822531</v>
      </c>
      <c r="L253" s="42">
        <v>104521300</v>
      </c>
      <c r="M253" s="42">
        <v>3301700</v>
      </c>
      <c r="N253" s="42">
        <v>4603512</v>
      </c>
      <c r="O253" s="42">
        <v>16394744</v>
      </c>
      <c r="P253" s="42">
        <v>19299879</v>
      </c>
      <c r="Q253" s="42">
        <v>865370569</v>
      </c>
      <c r="R253" s="42">
        <v>99666</v>
      </c>
      <c r="S253" s="42">
        <v>27808</v>
      </c>
      <c r="T253" s="42">
        <v>107802834</v>
      </c>
      <c r="U253" s="42">
        <v>118724428</v>
      </c>
      <c r="V253" s="42">
        <v>14276545</v>
      </c>
      <c r="W253" s="42">
        <v>11478821</v>
      </c>
      <c r="X253" s="42">
        <v>164725</v>
      </c>
      <c r="Y253" s="42">
        <v>631166</v>
      </c>
      <c r="Z253" s="42">
        <v>474894</v>
      </c>
      <c r="AA253" s="42">
        <v>21347</v>
      </c>
      <c r="AB253" s="42">
        <v>253702234</v>
      </c>
      <c r="AC253" s="42">
        <v>611668335</v>
      </c>
    </row>
    <row r="254" spans="1:29">
      <c r="A254" t="s">
        <v>106</v>
      </c>
      <c r="B254" s="44" t="s">
        <v>107</v>
      </c>
      <c r="C254" s="42">
        <v>1572317300</v>
      </c>
      <c r="D254" s="42">
        <v>6095</v>
      </c>
      <c r="E254" s="42">
        <v>526652246</v>
      </c>
      <c r="F254" s="42">
        <v>19587587</v>
      </c>
      <c r="G254" s="42">
        <v>544</v>
      </c>
      <c r="H254" s="42">
        <v>146</v>
      </c>
      <c r="I254" s="42">
        <v>62891923</v>
      </c>
      <c r="J254" s="42">
        <v>750101</v>
      </c>
      <c r="K254" s="42">
        <v>14815720</v>
      </c>
      <c r="L254" s="42">
        <v>78318300</v>
      </c>
      <c r="M254" s="42">
        <v>3163900</v>
      </c>
      <c r="N254" s="42">
        <v>3962031</v>
      </c>
      <c r="O254" s="42">
        <v>14744299</v>
      </c>
      <c r="P254" s="42">
        <v>18959799</v>
      </c>
      <c r="Q254" s="42">
        <v>743845906</v>
      </c>
      <c r="R254" s="42">
        <v>521539</v>
      </c>
      <c r="S254" s="42">
        <v>20604</v>
      </c>
      <c r="T254" s="42">
        <v>81468030</v>
      </c>
      <c r="U254" s="42">
        <v>88729273</v>
      </c>
      <c r="V254" s="42">
        <v>13545109</v>
      </c>
      <c r="W254" s="42">
        <v>13888712</v>
      </c>
      <c r="X254" s="42">
        <v>337483</v>
      </c>
      <c r="Y254" s="42">
        <v>421490</v>
      </c>
      <c r="Z254" s="42">
        <v>522254</v>
      </c>
      <c r="AA254" s="42">
        <v>32358</v>
      </c>
      <c r="AB254" s="42">
        <v>199486852</v>
      </c>
      <c r="AC254" s="42">
        <v>544359054</v>
      </c>
    </row>
    <row r="255" spans="1:29">
      <c r="A255" t="s">
        <v>120</v>
      </c>
      <c r="B255" s="44" t="s">
        <v>121</v>
      </c>
      <c r="C255" s="42">
        <v>2930727300</v>
      </c>
      <c r="D255" s="42">
        <v>10625</v>
      </c>
      <c r="E255" s="42">
        <v>974436368</v>
      </c>
      <c r="F255" s="42">
        <v>31626407</v>
      </c>
      <c r="G255" s="42">
        <v>962</v>
      </c>
      <c r="H255" s="42">
        <v>202</v>
      </c>
      <c r="I255" s="42">
        <v>81437451</v>
      </c>
      <c r="J255" s="42">
        <v>668412</v>
      </c>
      <c r="K255" s="42">
        <v>27201752</v>
      </c>
      <c r="L255" s="42">
        <v>172099200</v>
      </c>
      <c r="M255" s="42">
        <v>4173500</v>
      </c>
      <c r="N255" s="42">
        <v>7377006</v>
      </c>
      <c r="O255" s="42">
        <v>21694330</v>
      </c>
      <c r="P255" s="42">
        <v>27941199</v>
      </c>
      <c r="Q255" s="42">
        <v>1348655625</v>
      </c>
      <c r="R255" s="42">
        <v>797751</v>
      </c>
      <c r="S255" s="42">
        <v>30546</v>
      </c>
      <c r="T255" s="42">
        <v>176238321</v>
      </c>
      <c r="U255" s="42">
        <v>188738798</v>
      </c>
      <c r="V255" s="42">
        <v>25749977</v>
      </c>
      <c r="W255" s="42">
        <v>17958175</v>
      </c>
      <c r="X255" s="42">
        <v>299862</v>
      </c>
      <c r="Y255" s="42">
        <v>991843</v>
      </c>
      <c r="Z255" s="42">
        <v>681396</v>
      </c>
      <c r="AA255" s="42">
        <v>68207</v>
      </c>
      <c r="AB255" s="42">
        <v>411554876</v>
      </c>
      <c r="AC255" s="42">
        <v>937100749</v>
      </c>
    </row>
    <row r="256" spans="1:29">
      <c r="A256" t="s">
        <v>96</v>
      </c>
      <c r="B256" s="44" t="s">
        <v>97</v>
      </c>
      <c r="C256" s="42">
        <v>1450288000</v>
      </c>
      <c r="D256" s="42">
        <v>6266</v>
      </c>
      <c r="E256" s="42">
        <v>481177495</v>
      </c>
      <c r="F256" s="42">
        <v>12235244</v>
      </c>
      <c r="G256" s="42">
        <v>384</v>
      </c>
      <c r="H256" s="42">
        <v>86</v>
      </c>
      <c r="I256" s="42">
        <v>59356480</v>
      </c>
      <c r="J256" s="42">
        <v>1097596</v>
      </c>
      <c r="K256" s="42">
        <v>15306239</v>
      </c>
      <c r="L256" s="42">
        <v>73336800</v>
      </c>
      <c r="M256" s="42">
        <v>4134100</v>
      </c>
      <c r="N256" s="42">
        <v>3657195</v>
      </c>
      <c r="O256" s="42">
        <v>13680662</v>
      </c>
      <c r="P256" s="42">
        <v>73565644</v>
      </c>
      <c r="Q256" s="42">
        <v>737547455</v>
      </c>
      <c r="R256" s="42">
        <v>675122</v>
      </c>
      <c r="S256" s="42">
        <v>48422</v>
      </c>
      <c r="T256" s="42">
        <v>77436515</v>
      </c>
      <c r="U256" s="42">
        <v>85146536</v>
      </c>
      <c r="V256" s="42">
        <v>14199952</v>
      </c>
      <c r="W256" s="42">
        <v>9172518</v>
      </c>
      <c r="X256" s="42">
        <v>262078</v>
      </c>
      <c r="Y256" s="42">
        <v>417568</v>
      </c>
      <c r="Z256" s="42">
        <v>443439</v>
      </c>
      <c r="AA256" s="42">
        <v>22362</v>
      </c>
      <c r="AB256" s="42">
        <v>187824512</v>
      </c>
      <c r="AC256" s="42">
        <v>549722943</v>
      </c>
    </row>
    <row r="257" spans="1:29">
      <c r="A257" t="s">
        <v>2</v>
      </c>
      <c r="B257" s="44" t="s">
        <v>3</v>
      </c>
      <c r="C257" s="42">
        <v>8620297200</v>
      </c>
      <c r="D257" s="42">
        <v>23958</v>
      </c>
      <c r="E257" s="42">
        <v>2678317576</v>
      </c>
      <c r="F257" s="42">
        <v>284549640</v>
      </c>
      <c r="G257" s="42">
        <v>5767</v>
      </c>
      <c r="H257" s="42">
        <v>2036</v>
      </c>
      <c r="I257" s="42">
        <v>284277998</v>
      </c>
      <c r="J257" s="42">
        <v>3063297</v>
      </c>
      <c r="K257" s="42">
        <v>66587112</v>
      </c>
      <c r="L257" s="42">
        <v>458167500</v>
      </c>
      <c r="M257" s="42">
        <v>11917500</v>
      </c>
      <c r="N257" s="42">
        <v>21661799</v>
      </c>
      <c r="O257" s="42">
        <v>48923695</v>
      </c>
      <c r="P257" s="42">
        <v>74092003</v>
      </c>
      <c r="Q257" s="42">
        <v>3931558120</v>
      </c>
      <c r="R257" s="42">
        <v>1536126</v>
      </c>
      <c r="S257" s="42">
        <v>95286</v>
      </c>
      <c r="T257" s="42">
        <v>470017249</v>
      </c>
      <c r="U257" s="42">
        <v>425146438</v>
      </c>
      <c r="V257" s="42">
        <v>90153049</v>
      </c>
      <c r="W257" s="42">
        <v>70254730</v>
      </c>
      <c r="X257" s="42">
        <v>472953</v>
      </c>
      <c r="Y257" s="42">
        <v>1767993</v>
      </c>
      <c r="Z257" s="42">
        <v>1013838</v>
      </c>
      <c r="AA257" s="42">
        <v>159179</v>
      </c>
      <c r="AB257" s="42">
        <v>1060616841</v>
      </c>
      <c r="AC257" s="42">
        <v>2870941279</v>
      </c>
    </row>
    <row r="258" spans="1:29">
      <c r="A258" t="s">
        <v>441</v>
      </c>
      <c r="B258" s="44" t="s">
        <v>442</v>
      </c>
      <c r="C258" s="42">
        <v>1241408900</v>
      </c>
      <c r="D258" s="42">
        <v>5387</v>
      </c>
      <c r="E258" s="42">
        <v>421082869</v>
      </c>
      <c r="F258" s="42">
        <v>7291181</v>
      </c>
      <c r="G258" s="42">
        <v>287</v>
      </c>
      <c r="H258" s="42">
        <v>56</v>
      </c>
      <c r="I258" s="42">
        <v>29285491</v>
      </c>
      <c r="J258" s="42">
        <v>295646</v>
      </c>
      <c r="K258" s="42">
        <v>8691166</v>
      </c>
      <c r="L258" s="42">
        <v>69465600</v>
      </c>
      <c r="M258" s="42">
        <v>2334700</v>
      </c>
      <c r="N258" s="42">
        <v>3125487</v>
      </c>
      <c r="O258" s="42">
        <v>13168439</v>
      </c>
      <c r="P258" s="42">
        <v>12968621</v>
      </c>
      <c r="Q258" s="42">
        <v>567709200</v>
      </c>
      <c r="R258" s="42">
        <v>51923</v>
      </c>
      <c r="S258" s="42">
        <v>8800</v>
      </c>
      <c r="T258" s="42">
        <v>71775689</v>
      </c>
      <c r="U258" s="42">
        <v>81328091</v>
      </c>
      <c r="V258" s="42">
        <v>8175961</v>
      </c>
      <c r="W258" s="42">
        <v>8769000</v>
      </c>
      <c r="X258" s="42">
        <v>63047</v>
      </c>
      <c r="Y258" s="42">
        <v>410554</v>
      </c>
      <c r="Z258" s="42">
        <v>415397</v>
      </c>
      <c r="AA258" s="42">
        <v>11527</v>
      </c>
      <c r="AB258" s="42">
        <v>171009989</v>
      </c>
      <c r="AC258" s="42">
        <v>396699211</v>
      </c>
    </row>
    <row r="259" spans="1:29">
      <c r="A259" t="s">
        <v>318</v>
      </c>
      <c r="B259" s="44" t="s">
        <v>319</v>
      </c>
      <c r="C259" s="42">
        <v>3141894200</v>
      </c>
      <c r="D259" s="42">
        <v>12537</v>
      </c>
      <c r="E259" s="42">
        <v>1044478209</v>
      </c>
      <c r="F259" s="42">
        <v>23619353</v>
      </c>
      <c r="G259" s="42">
        <v>901</v>
      </c>
      <c r="H259" s="42">
        <v>168</v>
      </c>
      <c r="I259" s="42">
        <v>125972299</v>
      </c>
      <c r="J259" s="42">
        <v>1026533</v>
      </c>
      <c r="K259" s="42">
        <v>25158550</v>
      </c>
      <c r="L259" s="42">
        <v>174710900</v>
      </c>
      <c r="M259" s="42">
        <v>9187800</v>
      </c>
      <c r="N259" s="42">
        <v>7864094</v>
      </c>
      <c r="O259" s="42">
        <v>33937820</v>
      </c>
      <c r="P259" s="42">
        <v>45675263</v>
      </c>
      <c r="Q259" s="42">
        <v>1491630821</v>
      </c>
      <c r="R259" s="42">
        <v>376795</v>
      </c>
      <c r="S259" s="42">
        <v>93858</v>
      </c>
      <c r="T259" s="42">
        <v>183858289</v>
      </c>
      <c r="U259" s="42">
        <v>199553382</v>
      </c>
      <c r="V259" s="42">
        <v>24129119</v>
      </c>
      <c r="W259" s="42">
        <v>22232451</v>
      </c>
      <c r="X259" s="42">
        <v>404979</v>
      </c>
      <c r="Y259" s="42">
        <v>997409</v>
      </c>
      <c r="Z259" s="42">
        <v>1197932</v>
      </c>
      <c r="AA259" s="42">
        <v>34407</v>
      </c>
      <c r="AB259" s="42">
        <v>432878621</v>
      </c>
      <c r="AC259" s="42">
        <v>1058752200</v>
      </c>
    </row>
    <row r="260" spans="1:29">
      <c r="A260" t="s">
        <v>262</v>
      </c>
      <c r="B260" s="44" t="s">
        <v>263</v>
      </c>
      <c r="C260" s="42">
        <v>14332135300</v>
      </c>
      <c r="D260" s="42">
        <v>49961</v>
      </c>
      <c r="E260" s="42">
        <v>4463815582</v>
      </c>
      <c r="F260" s="42">
        <v>229013458</v>
      </c>
      <c r="G260" s="42">
        <v>6220</v>
      </c>
      <c r="H260" s="42">
        <v>1576</v>
      </c>
      <c r="I260" s="42">
        <v>540757969</v>
      </c>
      <c r="J260" s="42">
        <v>6785555</v>
      </c>
      <c r="K260" s="42">
        <v>118511741</v>
      </c>
      <c r="L260" s="42">
        <v>784049500</v>
      </c>
      <c r="M260" s="42">
        <v>19726900</v>
      </c>
      <c r="N260" s="42">
        <v>36016118</v>
      </c>
      <c r="O260" s="42">
        <v>106302633</v>
      </c>
      <c r="P260" s="42">
        <v>128598443</v>
      </c>
      <c r="Q260" s="42">
        <v>6433577899</v>
      </c>
      <c r="R260" s="42">
        <v>5091354</v>
      </c>
      <c r="S260" s="42">
        <v>428428</v>
      </c>
      <c r="T260" s="42">
        <v>803637649</v>
      </c>
      <c r="U260" s="42">
        <v>789426634</v>
      </c>
      <c r="V260" s="42">
        <v>123173359</v>
      </c>
      <c r="W260" s="42">
        <v>111985347</v>
      </c>
      <c r="X260" s="42">
        <v>1723465</v>
      </c>
      <c r="Y260" s="42">
        <v>4195105</v>
      </c>
      <c r="Z260" s="42">
        <v>2362736</v>
      </c>
      <c r="AA260" s="42">
        <v>225245</v>
      </c>
      <c r="AB260" s="42">
        <v>1842249322</v>
      </c>
      <c r="AC260" s="42">
        <v>4591328577</v>
      </c>
    </row>
    <row r="261" spans="1:29">
      <c r="A261" t="s">
        <v>44</v>
      </c>
      <c r="B261" s="44" t="s">
        <v>45</v>
      </c>
      <c r="C261" s="42">
        <v>3543321500</v>
      </c>
      <c r="D261" s="42">
        <v>8773</v>
      </c>
      <c r="E261" s="42">
        <v>1127471487</v>
      </c>
      <c r="F261" s="42">
        <v>190131831</v>
      </c>
      <c r="G261" s="42">
        <v>2484</v>
      </c>
      <c r="H261" s="42">
        <v>1149</v>
      </c>
      <c r="I261" s="42">
        <v>274547024</v>
      </c>
      <c r="J261" s="42">
        <v>2332823</v>
      </c>
      <c r="K261" s="42">
        <v>23922571</v>
      </c>
      <c r="L261" s="42">
        <v>157719000</v>
      </c>
      <c r="M261" s="42">
        <v>4204300</v>
      </c>
      <c r="N261" s="42">
        <v>8925502</v>
      </c>
      <c r="O261" s="42">
        <v>19688505</v>
      </c>
      <c r="P261" s="42">
        <v>27201341</v>
      </c>
      <c r="Q261" s="42">
        <v>1836144384</v>
      </c>
      <c r="R261" s="42">
        <v>485314</v>
      </c>
      <c r="S261" s="42">
        <v>111620</v>
      </c>
      <c r="T261" s="42">
        <v>161891967</v>
      </c>
      <c r="U261" s="42">
        <v>143835739</v>
      </c>
      <c r="V261" s="42">
        <v>34344017</v>
      </c>
      <c r="W261" s="42">
        <v>34201759</v>
      </c>
      <c r="X261" s="42">
        <v>90410</v>
      </c>
      <c r="Y261" s="42">
        <v>553563</v>
      </c>
      <c r="Z261" s="42">
        <v>263479</v>
      </c>
      <c r="AA261" s="42">
        <v>77173</v>
      </c>
      <c r="AB261" s="42">
        <v>375855041</v>
      </c>
      <c r="AC261" s="42">
        <v>1460289343</v>
      </c>
    </row>
    <row r="262" spans="1:29">
      <c r="A262" t="s">
        <v>194</v>
      </c>
      <c r="B262" s="44" t="s">
        <v>195</v>
      </c>
      <c r="C262" s="42">
        <v>9979533300</v>
      </c>
      <c r="D262" s="42">
        <v>26577</v>
      </c>
      <c r="E262" s="42">
        <v>2957318677</v>
      </c>
      <c r="F262" s="42">
        <v>460475407</v>
      </c>
      <c r="G262" s="42">
        <v>6591</v>
      </c>
      <c r="H262" s="42">
        <v>2822</v>
      </c>
      <c r="I262" s="42">
        <v>829977091</v>
      </c>
      <c r="J262" s="42">
        <v>7420955</v>
      </c>
      <c r="K262" s="42">
        <v>91941009</v>
      </c>
      <c r="L262" s="42">
        <v>448398000</v>
      </c>
      <c r="M262" s="42">
        <v>13053300</v>
      </c>
      <c r="N262" s="42">
        <v>25078624</v>
      </c>
      <c r="O262" s="42">
        <v>61089188</v>
      </c>
      <c r="P262" s="42">
        <v>86591197</v>
      </c>
      <c r="Q262" s="42">
        <v>4981343448</v>
      </c>
      <c r="R262" s="42">
        <v>2890562</v>
      </c>
      <c r="S262" s="42">
        <v>129791</v>
      </c>
      <c r="T262" s="42">
        <v>461359926</v>
      </c>
      <c r="U262" s="42">
        <v>393984139</v>
      </c>
      <c r="V262" s="42">
        <v>96943380</v>
      </c>
      <c r="W262" s="42">
        <v>119771578</v>
      </c>
      <c r="X262" s="42">
        <v>644628</v>
      </c>
      <c r="Y262" s="42">
        <v>1933777</v>
      </c>
      <c r="Z262" s="42">
        <v>695806</v>
      </c>
      <c r="AA262" s="42">
        <v>151988</v>
      </c>
      <c r="AB262" s="42">
        <v>1078505575</v>
      </c>
      <c r="AC262" s="42">
        <v>3902837873</v>
      </c>
    </row>
    <row r="263" spans="1:29">
      <c r="A263" t="s">
        <v>130</v>
      </c>
      <c r="B263" s="44" t="s">
        <v>131</v>
      </c>
      <c r="C263" s="42">
        <v>5522585400</v>
      </c>
      <c r="D263" s="42">
        <v>21082</v>
      </c>
      <c r="E263" s="42">
        <v>1864437299</v>
      </c>
      <c r="F263" s="42">
        <v>53887656</v>
      </c>
      <c r="G263" s="42">
        <v>1695</v>
      </c>
      <c r="H263" s="42">
        <v>384</v>
      </c>
      <c r="I263" s="42">
        <v>165308651</v>
      </c>
      <c r="J263" s="42">
        <v>1293030</v>
      </c>
      <c r="K263" s="42">
        <v>47250686</v>
      </c>
      <c r="L263" s="42">
        <v>310019200</v>
      </c>
      <c r="M263" s="42">
        <v>10500500</v>
      </c>
      <c r="N263" s="42">
        <v>13909029</v>
      </c>
      <c r="O263" s="42">
        <v>51189584</v>
      </c>
      <c r="P263" s="42">
        <v>62202899</v>
      </c>
      <c r="Q263" s="42">
        <v>2579998534</v>
      </c>
      <c r="R263" s="42">
        <v>936588</v>
      </c>
      <c r="S263" s="42">
        <v>68710</v>
      </c>
      <c r="T263" s="42">
        <v>320453375</v>
      </c>
      <c r="U263" s="42">
        <v>350144735</v>
      </c>
      <c r="V263" s="42">
        <v>43391417</v>
      </c>
      <c r="W263" s="42">
        <v>37239280</v>
      </c>
      <c r="X263" s="42">
        <v>892188</v>
      </c>
      <c r="Y263" s="42">
        <v>1802627</v>
      </c>
      <c r="Z263" s="42">
        <v>1364086</v>
      </c>
      <c r="AA263" s="42">
        <v>116142</v>
      </c>
      <c r="AB263" s="42">
        <v>756409148</v>
      </c>
      <c r="AC263" s="42">
        <v>1823589386</v>
      </c>
    </row>
    <row r="264" spans="1:29">
      <c r="A264" t="s">
        <v>540</v>
      </c>
      <c r="B264" s="44" t="s">
        <v>541</v>
      </c>
      <c r="C264" s="42">
        <v>1221164800</v>
      </c>
      <c r="D264" s="42">
        <v>5281</v>
      </c>
      <c r="E264" s="42">
        <v>424266258</v>
      </c>
      <c r="F264" s="42">
        <v>6429693</v>
      </c>
      <c r="G264" s="42">
        <v>276</v>
      </c>
      <c r="H264" s="42">
        <v>44</v>
      </c>
      <c r="I264" s="42">
        <v>19126926</v>
      </c>
      <c r="J264" s="42">
        <v>420581</v>
      </c>
      <c r="K264" s="42">
        <v>6240938</v>
      </c>
      <c r="L264" s="42">
        <v>68125300</v>
      </c>
      <c r="M264" s="42">
        <v>2073900</v>
      </c>
      <c r="N264" s="42">
        <v>3079564</v>
      </c>
      <c r="O264" s="42">
        <v>12617269</v>
      </c>
      <c r="P264" s="42">
        <v>11844960</v>
      </c>
      <c r="Q264" s="42">
        <v>554225389</v>
      </c>
      <c r="R264" s="42">
        <v>38216</v>
      </c>
      <c r="S264" s="42">
        <v>24997</v>
      </c>
      <c r="T264" s="42">
        <v>70179413</v>
      </c>
      <c r="U264" s="42">
        <v>79849539</v>
      </c>
      <c r="V264" s="42">
        <v>7532661</v>
      </c>
      <c r="W264" s="42">
        <v>3918610</v>
      </c>
      <c r="X264" s="42">
        <v>16828</v>
      </c>
      <c r="Y264" s="42">
        <v>482667</v>
      </c>
      <c r="Z264" s="42">
        <v>375665</v>
      </c>
      <c r="AA264" s="42">
        <v>23126</v>
      </c>
      <c r="AB264" s="42">
        <v>162441722</v>
      </c>
      <c r="AC264" s="42">
        <v>391783667</v>
      </c>
    </row>
    <row r="265" spans="1:29">
      <c r="A265" t="s">
        <v>172</v>
      </c>
      <c r="B265" s="44" t="s">
        <v>173</v>
      </c>
      <c r="C265" s="42">
        <v>3146931900</v>
      </c>
      <c r="D265" s="42">
        <v>12406</v>
      </c>
      <c r="E265" s="42">
        <v>1061397568</v>
      </c>
      <c r="F265" s="42">
        <v>24828555</v>
      </c>
      <c r="G265" s="42">
        <v>875</v>
      </c>
      <c r="H265" s="42">
        <v>175</v>
      </c>
      <c r="I265" s="42">
        <v>85766984</v>
      </c>
      <c r="J265" s="42">
        <v>685919</v>
      </c>
      <c r="K265" s="42">
        <v>25294747</v>
      </c>
      <c r="L265" s="42">
        <v>176351000</v>
      </c>
      <c r="M265" s="42">
        <v>5993700</v>
      </c>
      <c r="N265" s="42">
        <v>7930108</v>
      </c>
      <c r="O265" s="42">
        <v>29541064</v>
      </c>
      <c r="P265" s="42">
        <v>34228337</v>
      </c>
      <c r="Q265" s="42">
        <v>1452017982</v>
      </c>
      <c r="R265" s="42">
        <v>617463</v>
      </c>
      <c r="S265" s="42">
        <v>13438</v>
      </c>
      <c r="T265" s="42">
        <v>182306048</v>
      </c>
      <c r="U265" s="42">
        <v>202432408</v>
      </c>
      <c r="V265" s="42">
        <v>23891882</v>
      </c>
      <c r="W265" s="42">
        <v>20292962</v>
      </c>
      <c r="X265" s="42">
        <v>248022</v>
      </c>
      <c r="Y265" s="42">
        <v>1077116</v>
      </c>
      <c r="Z265" s="42">
        <v>858635</v>
      </c>
      <c r="AA265" s="42">
        <v>45763</v>
      </c>
      <c r="AB265" s="42">
        <v>431783737</v>
      </c>
      <c r="AC265" s="42">
        <v>1020234245</v>
      </c>
    </row>
    <row r="266" spans="1:29">
      <c r="A266" t="s">
        <v>524</v>
      </c>
      <c r="B266" s="44" t="s">
        <v>525</v>
      </c>
      <c r="C266" s="42">
        <v>1017835900</v>
      </c>
      <c r="D266" s="42">
        <v>4249</v>
      </c>
      <c r="E266" s="42">
        <v>355580893</v>
      </c>
      <c r="F266" s="42">
        <v>6877269</v>
      </c>
      <c r="G266" s="42">
        <v>226</v>
      </c>
      <c r="H266" s="42">
        <v>49</v>
      </c>
      <c r="I266" s="42">
        <v>29267792</v>
      </c>
      <c r="J266" s="42">
        <v>412689</v>
      </c>
      <c r="K266" s="42">
        <v>6261172</v>
      </c>
      <c r="L266" s="42">
        <v>55796300</v>
      </c>
      <c r="M266" s="42">
        <v>2111200</v>
      </c>
      <c r="N266" s="42">
        <v>2560280</v>
      </c>
      <c r="O266" s="42">
        <v>9324984</v>
      </c>
      <c r="P266" s="42">
        <v>11135906</v>
      </c>
      <c r="Q266" s="42">
        <v>479328485</v>
      </c>
      <c r="R266" s="42">
        <v>33413</v>
      </c>
      <c r="S266" s="42">
        <v>0</v>
      </c>
      <c r="T266" s="42">
        <v>57901052</v>
      </c>
      <c r="U266" s="42">
        <v>66472863</v>
      </c>
      <c r="V266" s="42">
        <v>6652548</v>
      </c>
      <c r="W266" s="42">
        <v>5514320</v>
      </c>
      <c r="X266" s="42">
        <v>32858</v>
      </c>
      <c r="Y266" s="42">
        <v>352715</v>
      </c>
      <c r="Z266" s="42">
        <v>338936</v>
      </c>
      <c r="AA266" s="42">
        <v>19197</v>
      </c>
      <c r="AB266" s="42">
        <v>137317902</v>
      </c>
      <c r="AC266" s="42">
        <v>342010583</v>
      </c>
    </row>
    <row r="267" spans="1:29">
      <c r="A267" t="s">
        <v>66</v>
      </c>
      <c r="B267" s="44" t="s">
        <v>67</v>
      </c>
      <c r="C267" s="42">
        <v>1668158700</v>
      </c>
      <c r="D267" s="42">
        <v>6835</v>
      </c>
      <c r="E267" s="42">
        <v>558812409</v>
      </c>
      <c r="F267" s="42">
        <v>12516630</v>
      </c>
      <c r="G267" s="42">
        <v>463</v>
      </c>
      <c r="H267" s="42">
        <v>75</v>
      </c>
      <c r="I267" s="42">
        <v>40426314</v>
      </c>
      <c r="J267" s="42">
        <v>251497</v>
      </c>
      <c r="K267" s="42">
        <v>16292274</v>
      </c>
      <c r="L267" s="42">
        <v>89973400</v>
      </c>
      <c r="M267" s="42">
        <v>2877500</v>
      </c>
      <c r="N267" s="42">
        <v>4209973</v>
      </c>
      <c r="O267" s="42">
        <v>12872505</v>
      </c>
      <c r="P267" s="42">
        <v>17613170</v>
      </c>
      <c r="Q267" s="42">
        <v>755845672</v>
      </c>
      <c r="R267" s="42">
        <v>496492</v>
      </c>
      <c r="S267" s="42">
        <v>24879</v>
      </c>
      <c r="T267" s="42">
        <v>92832569</v>
      </c>
      <c r="U267" s="42">
        <v>101307702</v>
      </c>
      <c r="V267" s="42">
        <v>14959061</v>
      </c>
      <c r="W267" s="42">
        <v>10596045</v>
      </c>
      <c r="X267" s="42">
        <v>203275</v>
      </c>
      <c r="Y267" s="42">
        <v>570233</v>
      </c>
      <c r="Z267" s="42">
        <v>517316</v>
      </c>
      <c r="AA267" s="42">
        <v>21035</v>
      </c>
      <c r="AB267" s="42">
        <v>221528607</v>
      </c>
      <c r="AC267" s="42">
        <v>534317065</v>
      </c>
    </row>
    <row r="268" spans="1:29">
      <c r="A268" t="s">
        <v>292</v>
      </c>
      <c r="B268" s="44" t="s">
        <v>293</v>
      </c>
      <c r="C268" s="42">
        <v>2354276100</v>
      </c>
      <c r="D268" s="42">
        <v>8822</v>
      </c>
      <c r="E268" s="42">
        <v>769597459</v>
      </c>
      <c r="F268" s="42">
        <v>19765221</v>
      </c>
      <c r="G268" s="42">
        <v>756</v>
      </c>
      <c r="H268" s="42">
        <v>139</v>
      </c>
      <c r="I268" s="42">
        <v>54887480</v>
      </c>
      <c r="J268" s="42">
        <v>676610</v>
      </c>
      <c r="K268" s="42">
        <v>24273849</v>
      </c>
      <c r="L268" s="42">
        <v>136625400</v>
      </c>
      <c r="M268" s="42">
        <v>5467500</v>
      </c>
      <c r="N268" s="42">
        <v>5924772</v>
      </c>
      <c r="O268" s="42">
        <v>18533767</v>
      </c>
      <c r="P268" s="42">
        <v>29800199</v>
      </c>
      <c r="Q268" s="42">
        <v>1065552257</v>
      </c>
      <c r="R268" s="42">
        <v>968551</v>
      </c>
      <c r="S268" s="42">
        <v>32000</v>
      </c>
      <c r="T268" s="42">
        <v>142064356</v>
      </c>
      <c r="U268" s="42">
        <v>148713703</v>
      </c>
      <c r="V268" s="42">
        <v>22753783</v>
      </c>
      <c r="W268" s="42">
        <v>15454108</v>
      </c>
      <c r="X268" s="42">
        <v>173662</v>
      </c>
      <c r="Y268" s="42">
        <v>743327</v>
      </c>
      <c r="Z268" s="42">
        <v>611412</v>
      </c>
      <c r="AA268" s="42">
        <v>70180</v>
      </c>
      <c r="AB268" s="42">
        <v>331585082</v>
      </c>
      <c r="AC268" s="42">
        <v>733967175</v>
      </c>
    </row>
    <row r="269" spans="1:29">
      <c r="A269" t="s">
        <v>338</v>
      </c>
      <c r="B269" s="44" t="s">
        <v>339</v>
      </c>
      <c r="C269" s="42">
        <v>8027447300</v>
      </c>
      <c r="D269" s="42">
        <v>29701</v>
      </c>
      <c r="E269" s="42">
        <v>2703615776</v>
      </c>
      <c r="F269" s="42">
        <v>101488798</v>
      </c>
      <c r="G269" s="42">
        <v>2983</v>
      </c>
      <c r="H269" s="42">
        <v>735</v>
      </c>
      <c r="I269" s="42">
        <v>221772307</v>
      </c>
      <c r="J269" s="42">
        <v>1678851</v>
      </c>
      <c r="K269" s="42">
        <v>66985426</v>
      </c>
      <c r="L269" s="42">
        <v>444830500</v>
      </c>
      <c r="M269" s="42">
        <v>10349400</v>
      </c>
      <c r="N269" s="42">
        <v>20224620</v>
      </c>
      <c r="O269" s="42">
        <v>58046234</v>
      </c>
      <c r="P269" s="42">
        <v>73584180</v>
      </c>
      <c r="Q269" s="42">
        <v>3702576092</v>
      </c>
      <c r="R269" s="42">
        <v>1761683</v>
      </c>
      <c r="S269" s="42">
        <v>94110</v>
      </c>
      <c r="T269" s="42">
        <v>455072937</v>
      </c>
      <c r="U269" s="42">
        <v>478972128</v>
      </c>
      <c r="V269" s="42">
        <v>65690666</v>
      </c>
      <c r="W269" s="42">
        <v>46954882</v>
      </c>
      <c r="X269" s="42">
        <v>312941</v>
      </c>
      <c r="Y269" s="42">
        <v>2659550</v>
      </c>
      <c r="Z269" s="42">
        <v>2200043</v>
      </c>
      <c r="AA269" s="42">
        <v>107454</v>
      </c>
      <c r="AB269" s="42">
        <v>1053826394</v>
      </c>
      <c r="AC269" s="42">
        <v>2648749698</v>
      </c>
    </row>
    <row r="270" spans="1:29">
      <c r="A270" t="s">
        <v>538</v>
      </c>
      <c r="B270" s="44" t="s">
        <v>539</v>
      </c>
      <c r="C270" s="42">
        <v>1760598000</v>
      </c>
      <c r="D270" s="42">
        <v>6588</v>
      </c>
      <c r="E270" s="42">
        <v>615292157</v>
      </c>
      <c r="F270" s="42">
        <v>17036215</v>
      </c>
      <c r="G270" s="42">
        <v>573</v>
      </c>
      <c r="H270" s="42">
        <v>119</v>
      </c>
      <c r="I270" s="42">
        <v>45905795</v>
      </c>
      <c r="J270" s="42">
        <v>398890</v>
      </c>
      <c r="K270" s="42">
        <v>17323136</v>
      </c>
      <c r="L270" s="42">
        <v>101281000</v>
      </c>
      <c r="M270" s="42">
        <v>2408100</v>
      </c>
      <c r="N270" s="42">
        <v>4440236</v>
      </c>
      <c r="O270" s="42">
        <v>12569842</v>
      </c>
      <c r="P270" s="42">
        <v>16032964</v>
      </c>
      <c r="Q270" s="42">
        <v>832688335</v>
      </c>
      <c r="R270" s="42">
        <v>363193</v>
      </c>
      <c r="S270" s="42">
        <v>0</v>
      </c>
      <c r="T270" s="42">
        <v>103670734</v>
      </c>
      <c r="U270" s="42">
        <v>114897022</v>
      </c>
      <c r="V270" s="42">
        <v>14126868</v>
      </c>
      <c r="W270" s="42">
        <v>9111422</v>
      </c>
      <c r="X270" s="42">
        <v>65447</v>
      </c>
      <c r="Y270" s="42">
        <v>658896</v>
      </c>
      <c r="Z270" s="42">
        <v>469501</v>
      </c>
      <c r="AA270" s="42">
        <v>24678</v>
      </c>
      <c r="AB270" s="42">
        <v>243387761</v>
      </c>
      <c r="AC270" s="42">
        <v>589300574</v>
      </c>
    </row>
    <row r="271" spans="1:29">
      <c r="A271" t="s">
        <v>6</v>
      </c>
      <c r="B271" s="44" t="s">
        <v>7</v>
      </c>
      <c r="C271" s="42">
        <v>11618817300</v>
      </c>
      <c r="D271" s="42">
        <v>32315</v>
      </c>
      <c r="E271" s="42">
        <v>3631142193</v>
      </c>
      <c r="F271" s="42">
        <v>411767085</v>
      </c>
      <c r="G271" s="42">
        <v>7449</v>
      </c>
      <c r="H271" s="42">
        <v>2660</v>
      </c>
      <c r="I271" s="42">
        <v>567285034</v>
      </c>
      <c r="J271" s="42">
        <v>5627256</v>
      </c>
      <c r="K271" s="42">
        <v>93710788</v>
      </c>
      <c r="L271" s="42">
        <v>598084700</v>
      </c>
      <c r="M271" s="42">
        <v>19169600</v>
      </c>
      <c r="N271" s="42">
        <v>29226655</v>
      </c>
      <c r="O271" s="42">
        <v>63781073</v>
      </c>
      <c r="P271" s="42">
        <v>115223145</v>
      </c>
      <c r="Q271" s="42">
        <v>5535017529</v>
      </c>
      <c r="R271" s="42">
        <v>2840345</v>
      </c>
      <c r="S271" s="42">
        <v>228513</v>
      </c>
      <c r="T271" s="42">
        <v>617123287</v>
      </c>
      <c r="U271" s="42">
        <v>565430626</v>
      </c>
      <c r="V271" s="42">
        <v>130619722</v>
      </c>
      <c r="W271" s="42">
        <v>96810815</v>
      </c>
      <c r="X271" s="42">
        <v>406174</v>
      </c>
      <c r="Y271" s="42">
        <v>2231167</v>
      </c>
      <c r="Z271" s="42">
        <v>1061226</v>
      </c>
      <c r="AA271" s="42">
        <v>181547</v>
      </c>
      <c r="AB271" s="42">
        <v>1416933422</v>
      </c>
      <c r="AC271" s="42">
        <v>4118084107</v>
      </c>
    </row>
    <row r="272" spans="1:29">
      <c r="A272" t="s">
        <v>126</v>
      </c>
      <c r="B272" s="44" t="s">
        <v>127</v>
      </c>
      <c r="C272" s="42">
        <v>7632314000</v>
      </c>
      <c r="D272" s="42">
        <v>26777</v>
      </c>
      <c r="E272" s="42">
        <v>2539454570</v>
      </c>
      <c r="F272" s="42">
        <v>110480023</v>
      </c>
      <c r="G272" s="42">
        <v>2864</v>
      </c>
      <c r="H272" s="42">
        <v>752</v>
      </c>
      <c r="I272" s="42">
        <v>310744389</v>
      </c>
      <c r="J272" s="42">
        <v>1463514</v>
      </c>
      <c r="K272" s="42">
        <v>61142146</v>
      </c>
      <c r="L272" s="42">
        <v>433347900</v>
      </c>
      <c r="M272" s="42">
        <v>7618200</v>
      </c>
      <c r="N272" s="42">
        <v>19217955</v>
      </c>
      <c r="O272" s="42">
        <v>55142300</v>
      </c>
      <c r="P272" s="42">
        <v>65200623</v>
      </c>
      <c r="Q272" s="42">
        <v>3603811620</v>
      </c>
      <c r="R272" s="42">
        <v>1494386</v>
      </c>
      <c r="S272" s="42">
        <v>32894</v>
      </c>
      <c r="T272" s="42">
        <v>440888989</v>
      </c>
      <c r="U272" s="42">
        <v>470088030</v>
      </c>
      <c r="V272" s="42">
        <v>58339965</v>
      </c>
      <c r="W272" s="42">
        <v>46884345</v>
      </c>
      <c r="X272" s="42">
        <v>679727</v>
      </c>
      <c r="Y272" s="42">
        <v>2222126</v>
      </c>
      <c r="Z272" s="42">
        <v>1695333</v>
      </c>
      <c r="AA272" s="42">
        <v>155064</v>
      </c>
      <c r="AB272" s="42">
        <v>1022480859</v>
      </c>
      <c r="AC272" s="42">
        <v>2581330761</v>
      </c>
    </row>
    <row r="273" spans="1:29">
      <c r="A273" t="s">
        <v>170</v>
      </c>
      <c r="B273" s="44" t="s">
        <v>171</v>
      </c>
      <c r="C273" s="42">
        <v>7280861600</v>
      </c>
      <c r="D273" s="42">
        <v>29084</v>
      </c>
      <c r="E273" s="42">
        <v>2368094832</v>
      </c>
      <c r="F273" s="42">
        <v>85583442</v>
      </c>
      <c r="G273" s="42">
        <v>2238</v>
      </c>
      <c r="H273" s="42">
        <v>613</v>
      </c>
      <c r="I273" s="42">
        <v>247841772</v>
      </c>
      <c r="J273" s="42">
        <v>1504615</v>
      </c>
      <c r="K273" s="42">
        <v>62675530</v>
      </c>
      <c r="L273" s="42">
        <v>383352800</v>
      </c>
      <c r="M273" s="42">
        <v>9203300</v>
      </c>
      <c r="N273" s="42">
        <v>18360194</v>
      </c>
      <c r="O273" s="42">
        <v>61339428</v>
      </c>
      <c r="P273" s="42">
        <v>64994370</v>
      </c>
      <c r="Q273" s="42">
        <v>3302950283</v>
      </c>
      <c r="R273" s="42">
        <v>2239099</v>
      </c>
      <c r="S273" s="42">
        <v>134494</v>
      </c>
      <c r="T273" s="42">
        <v>392462414</v>
      </c>
      <c r="U273" s="42">
        <v>413246269</v>
      </c>
      <c r="V273" s="42">
        <v>63578475</v>
      </c>
      <c r="W273" s="42">
        <v>46061226</v>
      </c>
      <c r="X273" s="42">
        <v>657440</v>
      </c>
      <c r="Y273" s="42">
        <v>2317451</v>
      </c>
      <c r="Z273" s="42">
        <v>2211193</v>
      </c>
      <c r="AA273" s="42">
        <v>106972</v>
      </c>
      <c r="AB273" s="42">
        <v>923015033</v>
      </c>
      <c r="AC273" s="42">
        <v>2379935250</v>
      </c>
    </row>
    <row r="274" spans="1:29">
      <c r="A274" t="s">
        <v>431</v>
      </c>
      <c r="B274" s="44" t="s">
        <v>432</v>
      </c>
      <c r="C274" s="42">
        <v>34663382700</v>
      </c>
      <c r="D274" s="42">
        <v>113404</v>
      </c>
      <c r="E274" s="42">
        <v>10827372605</v>
      </c>
      <c r="F274" s="42">
        <v>801709636</v>
      </c>
      <c r="G274" s="42">
        <v>17749</v>
      </c>
      <c r="H274" s="42">
        <v>5546</v>
      </c>
      <c r="I274" s="42">
        <v>1061390669</v>
      </c>
      <c r="J274" s="42">
        <v>5205356</v>
      </c>
      <c r="K274" s="42">
        <v>208396678</v>
      </c>
      <c r="L274" s="42">
        <v>1892961400</v>
      </c>
      <c r="M274" s="42">
        <v>27038300</v>
      </c>
      <c r="N274" s="42">
        <v>87188693</v>
      </c>
      <c r="O274" s="42">
        <v>198401721</v>
      </c>
      <c r="P274" s="42">
        <v>243377869</v>
      </c>
      <c r="Q274" s="42">
        <v>15353042927</v>
      </c>
      <c r="R274" s="42">
        <v>5548450</v>
      </c>
      <c r="S274" s="42">
        <v>500601</v>
      </c>
      <c r="T274" s="42">
        <v>1919596022</v>
      </c>
      <c r="U274" s="42">
        <v>1825458161</v>
      </c>
      <c r="V274" s="42">
        <v>300347978</v>
      </c>
      <c r="W274" s="42">
        <v>215501167</v>
      </c>
      <c r="X274" s="42">
        <v>1122590</v>
      </c>
      <c r="Y274" s="42">
        <v>9822525</v>
      </c>
      <c r="Z274" s="42">
        <v>6673853</v>
      </c>
      <c r="AA274" s="42">
        <v>516039</v>
      </c>
      <c r="AB274" s="42">
        <v>4285087386</v>
      </c>
      <c r="AC274" s="42">
        <v>11067955541</v>
      </c>
    </row>
    <row r="275" spans="1:29">
      <c r="A275" t="s">
        <v>148</v>
      </c>
      <c r="B275" s="44" t="s">
        <v>149</v>
      </c>
      <c r="C275" s="42">
        <v>19932232700</v>
      </c>
      <c r="D275" s="42">
        <v>69392</v>
      </c>
      <c r="E275" s="42">
        <v>6415421959</v>
      </c>
      <c r="F275" s="42">
        <v>337168588</v>
      </c>
      <c r="G275" s="42">
        <v>8581</v>
      </c>
      <c r="H275" s="42">
        <v>2410</v>
      </c>
      <c r="I275" s="42">
        <v>818985379</v>
      </c>
      <c r="J275" s="42">
        <v>5207520</v>
      </c>
      <c r="K275" s="42">
        <v>141424311</v>
      </c>
      <c r="L275" s="42">
        <v>1130321300</v>
      </c>
      <c r="M275" s="42">
        <v>21730200</v>
      </c>
      <c r="N275" s="42">
        <v>50103268</v>
      </c>
      <c r="O275" s="42">
        <v>131719545</v>
      </c>
      <c r="P275" s="42">
        <v>161397006</v>
      </c>
      <c r="Q275" s="42">
        <v>9213479076</v>
      </c>
      <c r="R275" s="42">
        <v>3391031</v>
      </c>
      <c r="S275" s="42">
        <v>150261</v>
      </c>
      <c r="T275" s="42">
        <v>1151792144</v>
      </c>
      <c r="U275" s="42">
        <v>1166543782</v>
      </c>
      <c r="V275" s="42">
        <v>155744738</v>
      </c>
      <c r="W275" s="42">
        <v>137827349</v>
      </c>
      <c r="X275" s="42">
        <v>940423</v>
      </c>
      <c r="Y275" s="42">
        <v>5610722</v>
      </c>
      <c r="Z275" s="42">
        <v>3982783</v>
      </c>
      <c r="AA275" s="42">
        <v>320327</v>
      </c>
      <c r="AB275" s="42">
        <v>2626303560</v>
      </c>
      <c r="AC275" s="42">
        <v>6587175516</v>
      </c>
    </row>
    <row r="276" spans="1:29">
      <c r="A276" t="s">
        <v>86</v>
      </c>
      <c r="B276" s="44" t="s">
        <v>87</v>
      </c>
      <c r="C276" s="42">
        <v>729375500</v>
      </c>
      <c r="D276" s="42">
        <v>2921</v>
      </c>
      <c r="E276" s="42">
        <v>238122820</v>
      </c>
      <c r="F276" s="42">
        <v>6318122</v>
      </c>
      <c r="G276" s="42">
        <v>196</v>
      </c>
      <c r="H276" s="42">
        <v>41</v>
      </c>
      <c r="I276" s="42">
        <v>51845537</v>
      </c>
      <c r="J276" s="42">
        <v>262560</v>
      </c>
      <c r="K276" s="42">
        <v>6224050</v>
      </c>
      <c r="L276" s="42">
        <v>38015600</v>
      </c>
      <c r="M276" s="42">
        <v>2721700</v>
      </c>
      <c r="N276" s="42">
        <v>1839582</v>
      </c>
      <c r="O276" s="42">
        <v>7746710</v>
      </c>
      <c r="P276" s="42">
        <v>12594755</v>
      </c>
      <c r="Q276" s="42">
        <v>365691436</v>
      </c>
      <c r="R276" s="42">
        <v>94228</v>
      </c>
      <c r="S276" s="42">
        <v>1602</v>
      </c>
      <c r="T276" s="42">
        <v>40728482</v>
      </c>
      <c r="U276" s="42">
        <v>44018368</v>
      </c>
      <c r="V276" s="42">
        <v>5703971</v>
      </c>
      <c r="W276" s="42">
        <v>5061936</v>
      </c>
      <c r="X276" s="42">
        <v>146131</v>
      </c>
      <c r="Y276" s="42">
        <v>211727</v>
      </c>
      <c r="Z276" s="42">
        <v>169613</v>
      </c>
      <c r="AA276" s="42">
        <v>22123</v>
      </c>
      <c r="AB276" s="42">
        <v>96158181</v>
      </c>
      <c r="AC276" s="42">
        <v>269533255</v>
      </c>
    </row>
    <row r="277" spans="1:29">
      <c r="A277" t="s">
        <v>242</v>
      </c>
      <c r="B277" s="44" t="s">
        <v>243</v>
      </c>
      <c r="C277" s="42">
        <v>6581840100</v>
      </c>
      <c r="D277" s="42">
        <v>23925</v>
      </c>
      <c r="E277" s="42">
        <v>2058640337</v>
      </c>
      <c r="F277" s="42">
        <v>109031200</v>
      </c>
      <c r="G277" s="42">
        <v>2727</v>
      </c>
      <c r="H277" s="42">
        <v>787</v>
      </c>
      <c r="I277" s="42">
        <v>290364378</v>
      </c>
      <c r="J277" s="42">
        <v>2819558</v>
      </c>
      <c r="K277" s="42">
        <v>56214992</v>
      </c>
      <c r="L277" s="42">
        <v>336630400</v>
      </c>
      <c r="M277" s="42">
        <v>11941500</v>
      </c>
      <c r="N277" s="42">
        <v>16528762</v>
      </c>
      <c r="O277" s="42">
        <v>50888467</v>
      </c>
      <c r="P277" s="42">
        <v>71623550</v>
      </c>
      <c r="Q277" s="42">
        <v>3004683144</v>
      </c>
      <c r="R277" s="42">
        <v>2171089</v>
      </c>
      <c r="S277" s="42">
        <v>117368</v>
      </c>
      <c r="T277" s="42">
        <v>348505281</v>
      </c>
      <c r="U277" s="42">
        <v>346179258</v>
      </c>
      <c r="V277" s="42">
        <v>57930320</v>
      </c>
      <c r="W277" s="42">
        <v>54300522</v>
      </c>
      <c r="X277" s="42">
        <v>751367</v>
      </c>
      <c r="Y277" s="42">
        <v>1871587</v>
      </c>
      <c r="Z277" s="42">
        <v>1440057</v>
      </c>
      <c r="AA277" s="42">
        <v>69412</v>
      </c>
      <c r="AB277" s="42">
        <v>813336261</v>
      </c>
      <c r="AC277" s="42">
        <v>2191346883</v>
      </c>
    </row>
    <row r="278" spans="1:29">
      <c r="A278" t="s">
        <v>348</v>
      </c>
      <c r="B278" s="44" t="s">
        <v>349</v>
      </c>
      <c r="C278" s="42">
        <v>2275126000</v>
      </c>
      <c r="D278" s="42">
        <v>9502</v>
      </c>
      <c r="E278" s="42">
        <v>771050341</v>
      </c>
      <c r="F278" s="42">
        <v>22080144</v>
      </c>
      <c r="G278" s="42">
        <v>665</v>
      </c>
      <c r="H278" s="42">
        <v>143</v>
      </c>
      <c r="I278" s="42">
        <v>47758997</v>
      </c>
      <c r="J278" s="42">
        <v>479194</v>
      </c>
      <c r="K278" s="42">
        <v>18910600</v>
      </c>
      <c r="L278" s="42">
        <v>122848500</v>
      </c>
      <c r="M278" s="42">
        <v>3626300</v>
      </c>
      <c r="N278" s="42">
        <v>5743634</v>
      </c>
      <c r="O278" s="42">
        <v>19625181</v>
      </c>
      <c r="P278" s="42">
        <v>22806422</v>
      </c>
      <c r="Q278" s="42">
        <v>1034929313</v>
      </c>
      <c r="R278" s="42">
        <v>310881</v>
      </c>
      <c r="S278" s="42">
        <v>56217</v>
      </c>
      <c r="T278" s="42">
        <v>126434550</v>
      </c>
      <c r="U278" s="42">
        <v>138093340</v>
      </c>
      <c r="V278" s="42">
        <v>18722192</v>
      </c>
      <c r="W278" s="42">
        <v>13576177</v>
      </c>
      <c r="X278" s="42">
        <v>51700</v>
      </c>
      <c r="Y278" s="42">
        <v>797469</v>
      </c>
      <c r="Z278" s="42">
        <v>739658</v>
      </c>
      <c r="AA278" s="42">
        <v>24684</v>
      </c>
      <c r="AB278" s="42">
        <v>298806868</v>
      </c>
      <c r="AC278" s="42">
        <v>736122445</v>
      </c>
    </row>
    <row r="279" spans="1:29">
      <c r="A279" t="s">
        <v>490</v>
      </c>
      <c r="B279" s="44" t="s">
        <v>491</v>
      </c>
      <c r="C279" s="42">
        <v>1845970100</v>
      </c>
      <c r="D279" s="42">
        <v>7488</v>
      </c>
      <c r="E279" s="42">
        <v>638907298</v>
      </c>
      <c r="F279" s="42">
        <v>12719036</v>
      </c>
      <c r="G279" s="42">
        <v>570</v>
      </c>
      <c r="H279" s="42">
        <v>70</v>
      </c>
      <c r="I279" s="42">
        <v>40205079</v>
      </c>
      <c r="J279" s="42">
        <v>314766</v>
      </c>
      <c r="K279" s="42">
        <v>6636683</v>
      </c>
      <c r="L279" s="42">
        <v>100636200</v>
      </c>
      <c r="M279" s="42">
        <v>3248300</v>
      </c>
      <c r="N279" s="42">
        <v>4637169</v>
      </c>
      <c r="O279" s="42">
        <v>22340613</v>
      </c>
      <c r="P279" s="42">
        <v>18921981</v>
      </c>
      <c r="Q279" s="42">
        <v>848567125</v>
      </c>
      <c r="R279" s="42">
        <v>1853</v>
      </c>
      <c r="S279" s="42">
        <v>37512</v>
      </c>
      <c r="T279" s="42">
        <v>103873417</v>
      </c>
      <c r="U279" s="42">
        <v>116046818</v>
      </c>
      <c r="V279" s="42">
        <v>12829273</v>
      </c>
      <c r="W279" s="42">
        <v>7850091</v>
      </c>
      <c r="X279" s="42">
        <v>38850</v>
      </c>
      <c r="Y279" s="42">
        <v>697051</v>
      </c>
      <c r="Z279" s="42">
        <v>658667</v>
      </c>
      <c r="AA279" s="42">
        <v>12318</v>
      </c>
      <c r="AB279" s="42">
        <v>242045850</v>
      </c>
      <c r="AC279" s="42">
        <v>606521275</v>
      </c>
    </row>
    <row r="280" spans="1:29">
      <c r="A280" t="s">
        <v>512</v>
      </c>
      <c r="B280" s="44" t="s">
        <v>513</v>
      </c>
      <c r="C280" s="42">
        <v>2285066500</v>
      </c>
      <c r="D280" s="42">
        <v>8782</v>
      </c>
      <c r="E280" s="42">
        <v>763314222</v>
      </c>
      <c r="F280" s="42">
        <v>21339454</v>
      </c>
      <c r="G280" s="42">
        <v>697</v>
      </c>
      <c r="H280" s="42">
        <v>139</v>
      </c>
      <c r="I280" s="42">
        <v>82841234</v>
      </c>
      <c r="J280" s="42">
        <v>1380449</v>
      </c>
      <c r="K280" s="42">
        <v>19990948</v>
      </c>
      <c r="L280" s="42">
        <v>134721600</v>
      </c>
      <c r="M280" s="42">
        <v>6696000</v>
      </c>
      <c r="N280" s="42">
        <v>5710779</v>
      </c>
      <c r="O280" s="42">
        <v>22480493</v>
      </c>
      <c r="P280" s="42">
        <v>29711167</v>
      </c>
      <c r="Q280" s="42">
        <v>1088186346</v>
      </c>
      <c r="R280" s="42">
        <v>453566</v>
      </c>
      <c r="S280" s="42">
        <v>106526</v>
      </c>
      <c r="T280" s="42">
        <v>141372757</v>
      </c>
      <c r="U280" s="42">
        <v>155638522</v>
      </c>
      <c r="V280" s="42">
        <v>21105148</v>
      </c>
      <c r="W280" s="42">
        <v>15221533</v>
      </c>
      <c r="X280" s="42">
        <v>204009</v>
      </c>
      <c r="Y280" s="42">
        <v>580984</v>
      </c>
      <c r="Z280" s="42">
        <v>374557</v>
      </c>
      <c r="AA280" s="42">
        <v>36413</v>
      </c>
      <c r="AB280" s="42">
        <v>335094015</v>
      </c>
      <c r="AC280" s="42">
        <v>753092331</v>
      </c>
    </row>
    <row r="281" spans="1:29">
      <c r="A281" t="s">
        <v>380</v>
      </c>
      <c r="B281" s="44" t="s">
        <v>381</v>
      </c>
      <c r="C281" s="42">
        <v>1679271500</v>
      </c>
      <c r="D281" s="42">
        <v>7069</v>
      </c>
      <c r="E281" s="42">
        <v>562167506</v>
      </c>
      <c r="F281" s="42">
        <v>9902453</v>
      </c>
      <c r="G281" s="42">
        <v>412</v>
      </c>
      <c r="H281" s="42">
        <v>64</v>
      </c>
      <c r="I281" s="42">
        <v>39652001</v>
      </c>
      <c r="J281" s="42">
        <v>653676</v>
      </c>
      <c r="K281" s="42">
        <v>20079083</v>
      </c>
      <c r="L281" s="42">
        <v>91143900</v>
      </c>
      <c r="M281" s="42">
        <v>3275500</v>
      </c>
      <c r="N281" s="42">
        <v>4163824</v>
      </c>
      <c r="O281" s="42">
        <v>19121566</v>
      </c>
      <c r="P281" s="42">
        <v>18913692</v>
      </c>
      <c r="Q281" s="42">
        <v>769073201</v>
      </c>
      <c r="R281" s="42">
        <v>607309</v>
      </c>
      <c r="S281" s="42">
        <v>12648</v>
      </c>
      <c r="T281" s="42">
        <v>94385238</v>
      </c>
      <c r="U281" s="42">
        <v>109994929</v>
      </c>
      <c r="V281" s="42">
        <v>15045595</v>
      </c>
      <c r="W281" s="42">
        <v>9407239</v>
      </c>
      <c r="X281" s="42">
        <v>171527</v>
      </c>
      <c r="Y281" s="42">
        <v>490473</v>
      </c>
      <c r="Z281" s="42">
        <v>462454</v>
      </c>
      <c r="AA281" s="42">
        <v>26761</v>
      </c>
      <c r="AB281" s="42">
        <v>230604173</v>
      </c>
      <c r="AC281" s="42">
        <v>538469028</v>
      </c>
    </row>
    <row r="282" spans="1:29">
      <c r="A282" t="s">
        <v>542</v>
      </c>
      <c r="B282" s="44" t="s">
        <v>543</v>
      </c>
      <c r="C282" s="42">
        <v>499648100</v>
      </c>
      <c r="D282" s="42">
        <v>2285</v>
      </c>
      <c r="E282" s="42">
        <v>172127113</v>
      </c>
      <c r="F282" s="42">
        <v>2471446</v>
      </c>
      <c r="G282" s="42">
        <v>107</v>
      </c>
      <c r="H282" s="42">
        <v>15</v>
      </c>
      <c r="I282" s="42">
        <v>8853264</v>
      </c>
      <c r="J282" s="42">
        <v>104582</v>
      </c>
      <c r="K282" s="42">
        <v>1609241</v>
      </c>
      <c r="L282" s="42">
        <v>26133200</v>
      </c>
      <c r="M282" s="42">
        <v>1049100</v>
      </c>
      <c r="N282" s="42">
        <v>1248745</v>
      </c>
      <c r="O282" s="42">
        <v>5229259</v>
      </c>
      <c r="P282" s="42">
        <v>5400206</v>
      </c>
      <c r="Q282" s="42">
        <v>224226156</v>
      </c>
      <c r="R282" s="42">
        <v>0</v>
      </c>
      <c r="S282" s="42">
        <v>2736</v>
      </c>
      <c r="T282" s="42">
        <v>27174358</v>
      </c>
      <c r="U282" s="42">
        <v>31600198</v>
      </c>
      <c r="V282" s="42">
        <v>3130246</v>
      </c>
      <c r="W282" s="42">
        <v>1255383</v>
      </c>
      <c r="X282" s="42">
        <v>14226</v>
      </c>
      <c r="Y282" s="42">
        <v>170923</v>
      </c>
      <c r="Z282" s="42">
        <v>176090</v>
      </c>
      <c r="AA282" s="42">
        <v>7143</v>
      </c>
      <c r="AB282" s="42">
        <v>63531303</v>
      </c>
      <c r="AC282" s="42">
        <v>160694853</v>
      </c>
    </row>
    <row r="283" spans="1:29">
      <c r="A283" t="s">
        <v>226</v>
      </c>
      <c r="B283" s="44" t="s">
        <v>227</v>
      </c>
      <c r="C283" s="42">
        <v>2911200000</v>
      </c>
      <c r="D283" s="42">
        <v>11303</v>
      </c>
      <c r="E283" s="42">
        <v>915581334</v>
      </c>
      <c r="F283" s="42">
        <v>26859475</v>
      </c>
      <c r="G283" s="42">
        <v>961</v>
      </c>
      <c r="H283" s="42">
        <v>189</v>
      </c>
      <c r="I283" s="42">
        <v>58040608</v>
      </c>
      <c r="J283" s="42">
        <v>602212</v>
      </c>
      <c r="K283" s="42">
        <v>25751030</v>
      </c>
      <c r="L283" s="42">
        <v>171448600</v>
      </c>
      <c r="M283" s="42">
        <v>4771100</v>
      </c>
      <c r="N283" s="42">
        <v>7310568</v>
      </c>
      <c r="O283" s="42">
        <v>21608152</v>
      </c>
      <c r="P283" s="42">
        <v>30723180</v>
      </c>
      <c r="Q283" s="42">
        <v>1262696259</v>
      </c>
      <c r="R283" s="42">
        <v>773570</v>
      </c>
      <c r="S283" s="42">
        <v>68441</v>
      </c>
      <c r="T283" s="42">
        <v>176168847</v>
      </c>
      <c r="U283" s="42">
        <v>176342647</v>
      </c>
      <c r="V283" s="42">
        <v>32310336</v>
      </c>
      <c r="W283" s="42">
        <v>12939846</v>
      </c>
      <c r="X283" s="42">
        <v>129879</v>
      </c>
      <c r="Y283" s="42">
        <v>1054299</v>
      </c>
      <c r="Z283" s="42">
        <v>983490</v>
      </c>
      <c r="AA283" s="42">
        <v>19910</v>
      </c>
      <c r="AB283" s="42">
        <v>400791265</v>
      </c>
      <c r="AC283" s="42">
        <v>861904994</v>
      </c>
    </row>
    <row r="284" spans="1:29">
      <c r="A284" t="s">
        <v>92</v>
      </c>
      <c r="B284" s="44" t="s">
        <v>93</v>
      </c>
      <c r="C284" s="42">
        <v>2323819200</v>
      </c>
      <c r="D284" s="42">
        <v>9044</v>
      </c>
      <c r="E284" s="42">
        <v>758546222</v>
      </c>
      <c r="F284" s="42">
        <v>24712872</v>
      </c>
      <c r="G284" s="42">
        <v>731</v>
      </c>
      <c r="H284" s="42">
        <v>150</v>
      </c>
      <c r="I284" s="42">
        <v>79597402</v>
      </c>
      <c r="J284" s="42">
        <v>950934</v>
      </c>
      <c r="K284" s="42">
        <v>24402371</v>
      </c>
      <c r="L284" s="42">
        <v>126551300</v>
      </c>
      <c r="M284" s="42">
        <v>4020200</v>
      </c>
      <c r="N284" s="42">
        <v>5851239</v>
      </c>
      <c r="O284" s="42">
        <v>21641134</v>
      </c>
      <c r="P284" s="42">
        <v>24169549</v>
      </c>
      <c r="Q284" s="42">
        <v>1070443223</v>
      </c>
      <c r="R284" s="42">
        <v>702732</v>
      </c>
      <c r="S284" s="42">
        <v>17895</v>
      </c>
      <c r="T284" s="42">
        <v>130549654</v>
      </c>
      <c r="U284" s="42">
        <v>138191753</v>
      </c>
      <c r="V284" s="42">
        <v>20889622</v>
      </c>
      <c r="W284" s="42">
        <v>17928199</v>
      </c>
      <c r="X284" s="42">
        <v>170270</v>
      </c>
      <c r="Y284" s="42">
        <v>785183</v>
      </c>
      <c r="Z284" s="42">
        <v>554097</v>
      </c>
      <c r="AA284" s="42">
        <v>38585</v>
      </c>
      <c r="AB284" s="42">
        <v>309827990</v>
      </c>
      <c r="AC284" s="42">
        <v>760615233</v>
      </c>
    </row>
    <row r="285" spans="1:29">
      <c r="A285" t="s">
        <v>144</v>
      </c>
      <c r="B285" s="44" t="s">
        <v>145</v>
      </c>
      <c r="C285" s="42">
        <v>4012673100</v>
      </c>
      <c r="D285" s="42">
        <v>12762</v>
      </c>
      <c r="E285" s="42">
        <v>1321695110</v>
      </c>
      <c r="F285" s="42">
        <v>115174438</v>
      </c>
      <c r="G285" s="42">
        <v>2199</v>
      </c>
      <c r="H285" s="42">
        <v>778</v>
      </c>
      <c r="I285" s="42">
        <v>115098633</v>
      </c>
      <c r="J285" s="42">
        <v>979288</v>
      </c>
      <c r="K285" s="42">
        <v>32266401</v>
      </c>
      <c r="L285" s="42">
        <v>211505900</v>
      </c>
      <c r="M285" s="42">
        <v>5439500</v>
      </c>
      <c r="N285" s="42">
        <v>10012899</v>
      </c>
      <c r="O285" s="42">
        <v>28984129</v>
      </c>
      <c r="P285" s="42">
        <v>42648230</v>
      </c>
      <c r="Q285" s="42">
        <v>1883804528</v>
      </c>
      <c r="R285" s="42">
        <v>778322</v>
      </c>
      <c r="S285" s="42">
        <v>7760</v>
      </c>
      <c r="T285" s="42">
        <v>216904482</v>
      </c>
      <c r="U285" s="42">
        <v>217902889</v>
      </c>
      <c r="V285" s="42">
        <v>28897449</v>
      </c>
      <c r="W285" s="42">
        <v>31276470</v>
      </c>
      <c r="X285" s="42">
        <v>262861</v>
      </c>
      <c r="Y285" s="42">
        <v>1017656</v>
      </c>
      <c r="Z285" s="42">
        <v>619006</v>
      </c>
      <c r="AA285" s="42">
        <v>44026</v>
      </c>
      <c r="AB285" s="42">
        <v>497710921</v>
      </c>
      <c r="AC285" s="42">
        <v>1386093607</v>
      </c>
    </row>
    <row r="286" spans="1:29">
      <c r="A286" t="s">
        <v>452</v>
      </c>
      <c r="B286" s="44" t="s">
        <v>453</v>
      </c>
      <c r="C286" s="42">
        <v>1332428300</v>
      </c>
      <c r="D286" s="42">
        <v>5630</v>
      </c>
      <c r="E286" s="42">
        <v>458444855</v>
      </c>
      <c r="F286" s="42">
        <v>6845538</v>
      </c>
      <c r="G286" s="42">
        <v>289</v>
      </c>
      <c r="H286" s="42">
        <v>40</v>
      </c>
      <c r="I286" s="42">
        <v>24414410</v>
      </c>
      <c r="J286" s="42">
        <v>660420</v>
      </c>
      <c r="K286" s="42">
        <v>12642398</v>
      </c>
      <c r="L286" s="42">
        <v>74555100</v>
      </c>
      <c r="M286" s="42">
        <v>2329900</v>
      </c>
      <c r="N286" s="42">
        <v>3349181</v>
      </c>
      <c r="O286" s="42">
        <v>13828451</v>
      </c>
      <c r="P286" s="42">
        <v>12634568</v>
      </c>
      <c r="Q286" s="42">
        <v>609704821</v>
      </c>
      <c r="R286" s="42">
        <v>216295</v>
      </c>
      <c r="S286" s="42">
        <v>1374</v>
      </c>
      <c r="T286" s="42">
        <v>76858030</v>
      </c>
      <c r="U286" s="42">
        <v>88738203</v>
      </c>
      <c r="V286" s="42">
        <v>11705288</v>
      </c>
      <c r="W286" s="42">
        <v>6499310</v>
      </c>
      <c r="X286" s="42">
        <v>47541</v>
      </c>
      <c r="Y286" s="42">
        <v>421353</v>
      </c>
      <c r="Z286" s="42">
        <v>335025</v>
      </c>
      <c r="AA286" s="42">
        <v>18634</v>
      </c>
      <c r="AB286" s="42">
        <v>184841053</v>
      </c>
      <c r="AC286" s="42">
        <v>424863768</v>
      </c>
    </row>
    <row r="287" spans="1:29">
      <c r="A287" t="s">
        <v>54</v>
      </c>
      <c r="B287" s="44" t="s">
        <v>55</v>
      </c>
      <c r="C287" s="42">
        <v>1862890700</v>
      </c>
      <c r="D287" s="42">
        <v>7088</v>
      </c>
      <c r="E287" s="42">
        <v>640793201</v>
      </c>
      <c r="F287" s="42">
        <v>17200836</v>
      </c>
      <c r="G287" s="42">
        <v>745</v>
      </c>
      <c r="H287" s="42">
        <v>108</v>
      </c>
      <c r="I287" s="42">
        <v>38060387</v>
      </c>
      <c r="J287" s="42">
        <v>350455</v>
      </c>
      <c r="K287" s="42">
        <v>18300141</v>
      </c>
      <c r="L287" s="42">
        <v>103273700</v>
      </c>
      <c r="M287" s="42">
        <v>1804600</v>
      </c>
      <c r="N287" s="42">
        <v>4698042</v>
      </c>
      <c r="O287" s="42">
        <v>13408267</v>
      </c>
      <c r="P287" s="42">
        <v>14189338</v>
      </c>
      <c r="Q287" s="42">
        <v>852078967</v>
      </c>
      <c r="R287" s="42">
        <v>570634</v>
      </c>
      <c r="S287" s="42">
        <v>11761</v>
      </c>
      <c r="T287" s="42">
        <v>105049291</v>
      </c>
      <c r="U287" s="42">
        <v>112668938</v>
      </c>
      <c r="V287" s="42">
        <v>18582064</v>
      </c>
      <c r="W287" s="42">
        <v>9787284</v>
      </c>
      <c r="X287" s="42">
        <v>59809</v>
      </c>
      <c r="Y287" s="42">
        <v>692326</v>
      </c>
      <c r="Z287" s="42">
        <v>485452</v>
      </c>
      <c r="AA287" s="42">
        <v>13781</v>
      </c>
      <c r="AB287" s="42">
        <v>247921340</v>
      </c>
      <c r="AC287" s="42">
        <v>604157627</v>
      </c>
    </row>
    <row r="288" spans="1:29">
      <c r="A288" t="s">
        <v>566</v>
      </c>
      <c r="B288" s="44" t="s">
        <v>567</v>
      </c>
      <c r="C288" s="42">
        <v>1612395800</v>
      </c>
      <c r="D288" s="42">
        <v>6459</v>
      </c>
      <c r="E288" s="42">
        <v>544773527</v>
      </c>
      <c r="F288" s="42">
        <v>11338907</v>
      </c>
      <c r="G288" s="42">
        <v>468</v>
      </c>
      <c r="H288" s="42">
        <v>67</v>
      </c>
      <c r="I288" s="42">
        <v>27567779</v>
      </c>
      <c r="J288" s="42">
        <v>311644</v>
      </c>
      <c r="K288" s="42">
        <v>8553568</v>
      </c>
      <c r="L288" s="42">
        <v>89917900</v>
      </c>
      <c r="M288" s="42">
        <v>1753300</v>
      </c>
      <c r="N288" s="42">
        <v>4058909</v>
      </c>
      <c r="O288" s="42">
        <v>12706165</v>
      </c>
      <c r="P288" s="42">
        <v>12412843</v>
      </c>
      <c r="Q288" s="42">
        <v>713394542</v>
      </c>
      <c r="R288" s="42">
        <v>18545</v>
      </c>
      <c r="S288" s="42">
        <v>0</v>
      </c>
      <c r="T288" s="42">
        <v>91650844</v>
      </c>
      <c r="U288" s="42">
        <v>99287770</v>
      </c>
      <c r="V288" s="42">
        <v>11168660</v>
      </c>
      <c r="W288" s="42">
        <v>6294835</v>
      </c>
      <c r="X288" s="42">
        <v>76</v>
      </c>
      <c r="Y288" s="42">
        <v>682795</v>
      </c>
      <c r="Z288" s="42">
        <v>586227</v>
      </c>
      <c r="AA288" s="42">
        <v>18072</v>
      </c>
      <c r="AB288" s="42">
        <v>209707824</v>
      </c>
      <c r="AC288" s="42">
        <v>503686718</v>
      </c>
    </row>
    <row r="289" spans="1:29">
      <c r="A289" t="s">
        <v>250</v>
      </c>
      <c r="B289" s="44" t="s">
        <v>251</v>
      </c>
      <c r="C289" s="42">
        <v>9428535200</v>
      </c>
      <c r="D289" s="42">
        <v>32521</v>
      </c>
      <c r="E289" s="42">
        <v>2983294673</v>
      </c>
      <c r="F289" s="42">
        <v>184115211</v>
      </c>
      <c r="G289" s="42">
        <v>4179</v>
      </c>
      <c r="H289" s="42">
        <v>1232</v>
      </c>
      <c r="I289" s="42">
        <v>473758544</v>
      </c>
      <c r="J289" s="42">
        <v>3441378</v>
      </c>
      <c r="K289" s="42">
        <v>79267563</v>
      </c>
      <c r="L289" s="42">
        <v>497923100</v>
      </c>
      <c r="M289" s="42">
        <v>14860800</v>
      </c>
      <c r="N289" s="42">
        <v>23736059</v>
      </c>
      <c r="O289" s="42">
        <v>69646062</v>
      </c>
      <c r="P289" s="42">
        <v>90021290</v>
      </c>
      <c r="Q289" s="42">
        <v>4420064680</v>
      </c>
      <c r="R289" s="42">
        <v>2831292</v>
      </c>
      <c r="S289" s="42">
        <v>211284</v>
      </c>
      <c r="T289" s="42">
        <v>512707073</v>
      </c>
      <c r="U289" s="42">
        <v>505999961</v>
      </c>
      <c r="V289" s="42">
        <v>83851751</v>
      </c>
      <c r="W289" s="42">
        <v>74155649</v>
      </c>
      <c r="X289" s="42">
        <v>749477</v>
      </c>
      <c r="Y289" s="42">
        <v>2580688</v>
      </c>
      <c r="Z289" s="42">
        <v>1890133</v>
      </c>
      <c r="AA289" s="42">
        <v>126224</v>
      </c>
      <c r="AB289" s="42">
        <v>1185103532</v>
      </c>
      <c r="AC289" s="42">
        <v>3234961148</v>
      </c>
    </row>
    <row r="290" spans="1:29">
      <c r="A290" t="s">
        <v>270</v>
      </c>
      <c r="B290" s="44" t="s">
        <v>271</v>
      </c>
      <c r="C290" s="42">
        <v>3187543600</v>
      </c>
      <c r="D290" s="42">
        <v>10099</v>
      </c>
      <c r="E290" s="42">
        <v>1041691957</v>
      </c>
      <c r="F290" s="42">
        <v>75329939</v>
      </c>
      <c r="G290" s="42">
        <v>1813</v>
      </c>
      <c r="H290" s="42">
        <v>537</v>
      </c>
      <c r="I290" s="42">
        <v>124334283</v>
      </c>
      <c r="J290" s="42">
        <v>1806338</v>
      </c>
      <c r="K290" s="42">
        <v>32038710</v>
      </c>
      <c r="L290" s="42">
        <v>163134200</v>
      </c>
      <c r="M290" s="42">
        <v>3246200</v>
      </c>
      <c r="N290" s="42">
        <v>8011280</v>
      </c>
      <c r="O290" s="42">
        <v>23887959</v>
      </c>
      <c r="P290" s="42">
        <v>25729343</v>
      </c>
      <c r="Q290" s="42">
        <v>1499210209</v>
      </c>
      <c r="R290" s="42">
        <v>1545432</v>
      </c>
      <c r="S290" s="42">
        <v>551608</v>
      </c>
      <c r="T290" s="42">
        <v>166343517</v>
      </c>
      <c r="U290" s="42">
        <v>165850880</v>
      </c>
      <c r="V290" s="42">
        <v>31365056</v>
      </c>
      <c r="W290" s="42">
        <v>29062885</v>
      </c>
      <c r="X290" s="42">
        <v>172290</v>
      </c>
      <c r="Y290" s="42">
        <v>774887</v>
      </c>
      <c r="Z290" s="42">
        <v>447777</v>
      </c>
      <c r="AA290" s="42">
        <v>94615</v>
      </c>
      <c r="AB290" s="42">
        <v>396208947</v>
      </c>
      <c r="AC290" s="42">
        <v>1103001262</v>
      </c>
    </row>
    <row r="291" spans="1:29">
      <c r="A291" t="s">
        <v>84</v>
      </c>
      <c r="B291" s="44" t="s">
        <v>85</v>
      </c>
      <c r="C291" s="42">
        <v>1003162300</v>
      </c>
      <c r="D291" s="42">
        <v>4177</v>
      </c>
      <c r="E291" s="42">
        <v>324016580</v>
      </c>
      <c r="F291" s="42">
        <v>8407502</v>
      </c>
      <c r="G291" s="42">
        <v>299</v>
      </c>
      <c r="H291" s="42">
        <v>61</v>
      </c>
      <c r="I291" s="42">
        <v>36879036</v>
      </c>
      <c r="J291" s="42">
        <v>331392</v>
      </c>
      <c r="K291" s="42">
        <v>9532196</v>
      </c>
      <c r="L291" s="42">
        <v>54054300</v>
      </c>
      <c r="M291" s="42">
        <v>3255500</v>
      </c>
      <c r="N291" s="42">
        <v>2520921</v>
      </c>
      <c r="O291" s="42">
        <v>8376357</v>
      </c>
      <c r="P291" s="42">
        <v>15656624</v>
      </c>
      <c r="Q291" s="42">
        <v>463030408</v>
      </c>
      <c r="R291" s="42">
        <v>183784</v>
      </c>
      <c r="S291" s="42">
        <v>0</v>
      </c>
      <c r="T291" s="42">
        <v>57293521</v>
      </c>
      <c r="U291" s="42">
        <v>60483135</v>
      </c>
      <c r="V291" s="42">
        <v>8978386</v>
      </c>
      <c r="W291" s="42">
        <v>7127519</v>
      </c>
      <c r="X291" s="42">
        <v>282462</v>
      </c>
      <c r="Y291" s="42">
        <v>288871</v>
      </c>
      <c r="Z291" s="42">
        <v>276951</v>
      </c>
      <c r="AA291" s="42">
        <v>18923</v>
      </c>
      <c r="AB291" s="42">
        <v>134933552</v>
      </c>
      <c r="AC291" s="42">
        <v>328096856</v>
      </c>
    </row>
    <row r="292" spans="1:29">
      <c r="A292" t="s">
        <v>408</v>
      </c>
      <c r="B292" s="46" t="s">
        <v>409</v>
      </c>
      <c r="C292" s="42">
        <v>32706787400</v>
      </c>
      <c r="D292" s="42">
        <v>114667</v>
      </c>
      <c r="E292" s="42">
        <v>10759162394</v>
      </c>
      <c r="F292" s="42">
        <v>573933648</v>
      </c>
      <c r="G292" s="42">
        <v>14275</v>
      </c>
      <c r="H292" s="42">
        <v>3994</v>
      </c>
      <c r="I292" s="42">
        <v>1004638207</v>
      </c>
      <c r="J292" s="42">
        <v>18298679</v>
      </c>
      <c r="K292" s="42">
        <v>183792520</v>
      </c>
      <c r="L292" s="42">
        <v>1872761900</v>
      </c>
      <c r="M292" s="42">
        <v>29689600</v>
      </c>
      <c r="N292" s="42">
        <v>82244630</v>
      </c>
      <c r="O292" s="42">
        <v>187740486</v>
      </c>
      <c r="P292" s="42">
        <v>249531159</v>
      </c>
      <c r="Q292" s="42">
        <v>14961793223</v>
      </c>
      <c r="R292" s="42">
        <v>4472476</v>
      </c>
      <c r="S292" s="42">
        <v>266287</v>
      </c>
      <c r="T292" s="42">
        <v>1902044572</v>
      </c>
      <c r="U292" s="42">
        <v>1957169047</v>
      </c>
      <c r="V292" s="42">
        <v>260957222</v>
      </c>
      <c r="W292" s="42">
        <v>171237371</v>
      </c>
      <c r="X292" s="42">
        <v>1182669</v>
      </c>
      <c r="Y292" s="42">
        <v>9441494</v>
      </c>
      <c r="Z292" s="42">
        <v>6796104</v>
      </c>
      <c r="AA292" s="42">
        <v>540604</v>
      </c>
      <c r="AB292" s="42">
        <v>4314107846</v>
      </c>
      <c r="AC292" s="42">
        <v>10647685377</v>
      </c>
    </row>
    <row r="293" spans="1:29">
      <c r="A293" t="s">
        <v>198</v>
      </c>
      <c r="B293" s="44" t="s">
        <v>199</v>
      </c>
      <c r="C293" s="42">
        <v>1877545100</v>
      </c>
      <c r="D293" s="42">
        <v>7701</v>
      </c>
      <c r="E293" s="42">
        <v>565400304</v>
      </c>
      <c r="F293" s="42">
        <v>15728979</v>
      </c>
      <c r="G293" s="42">
        <v>587</v>
      </c>
      <c r="H293" s="42">
        <v>108</v>
      </c>
      <c r="I293" s="42">
        <v>47506347</v>
      </c>
      <c r="J293" s="42">
        <v>757214</v>
      </c>
      <c r="K293" s="42">
        <v>16879340</v>
      </c>
      <c r="L293" s="42">
        <v>104753300</v>
      </c>
      <c r="M293" s="42">
        <v>3964100</v>
      </c>
      <c r="N293" s="42">
        <v>4691761</v>
      </c>
      <c r="O293" s="42">
        <v>14052321</v>
      </c>
      <c r="P293" s="42">
        <v>22154408</v>
      </c>
      <c r="Q293" s="42">
        <v>795888074</v>
      </c>
      <c r="R293" s="42">
        <v>399349</v>
      </c>
      <c r="S293" s="42">
        <v>49515</v>
      </c>
      <c r="T293" s="42">
        <v>108684708</v>
      </c>
      <c r="U293" s="42">
        <v>106397196</v>
      </c>
      <c r="V293" s="42">
        <v>17958636</v>
      </c>
      <c r="W293" s="42">
        <v>10049076</v>
      </c>
      <c r="X293" s="42">
        <v>109233</v>
      </c>
      <c r="Y293" s="42">
        <v>538601</v>
      </c>
      <c r="Z293" s="42">
        <v>652215</v>
      </c>
      <c r="AA293" s="42">
        <v>72654</v>
      </c>
      <c r="AB293" s="42">
        <v>244911183</v>
      </c>
      <c r="AC293" s="42">
        <v>550976891</v>
      </c>
    </row>
    <row r="294" spans="1:29">
      <c r="A294" t="s">
        <v>502</v>
      </c>
      <c r="B294" s="44" t="s">
        <v>503</v>
      </c>
      <c r="C294" s="42">
        <v>11912388500</v>
      </c>
      <c r="D294" s="42">
        <v>43378</v>
      </c>
      <c r="E294" s="42">
        <v>4017776962</v>
      </c>
      <c r="F294" s="42">
        <v>153874464</v>
      </c>
      <c r="G294" s="42">
        <v>4865</v>
      </c>
      <c r="H294" s="42">
        <v>1025</v>
      </c>
      <c r="I294" s="42">
        <v>302236903</v>
      </c>
      <c r="J294" s="42">
        <v>2709338</v>
      </c>
      <c r="K294" s="42">
        <v>89164789</v>
      </c>
      <c r="L294" s="42">
        <v>649491700</v>
      </c>
      <c r="M294" s="42">
        <v>12225900</v>
      </c>
      <c r="N294" s="42">
        <v>30060968</v>
      </c>
      <c r="O294" s="42">
        <v>125776679</v>
      </c>
      <c r="P294" s="42">
        <v>94256164</v>
      </c>
      <c r="Q294" s="42">
        <v>5477573867</v>
      </c>
      <c r="R294" s="42">
        <v>1334442</v>
      </c>
      <c r="S294" s="42">
        <v>106053</v>
      </c>
      <c r="T294" s="42">
        <v>661581765</v>
      </c>
      <c r="U294" s="42">
        <v>698476643</v>
      </c>
      <c r="V294" s="42">
        <v>81030037</v>
      </c>
      <c r="W294" s="42">
        <v>67768094</v>
      </c>
      <c r="X294" s="42">
        <v>295629</v>
      </c>
      <c r="Y294" s="42">
        <v>4460467</v>
      </c>
      <c r="Z294" s="42">
        <v>2817939</v>
      </c>
      <c r="AA294" s="42">
        <v>287341</v>
      </c>
      <c r="AB294" s="42">
        <v>1518158410</v>
      </c>
      <c r="AC294" s="42">
        <v>3959415457</v>
      </c>
    </row>
    <row r="295" spans="1:29">
      <c r="A295" t="s">
        <v>518</v>
      </c>
      <c r="B295" s="44" t="s">
        <v>519</v>
      </c>
      <c r="C295" s="42">
        <v>13422519800</v>
      </c>
      <c r="D295" s="42">
        <v>48892</v>
      </c>
      <c r="E295" s="42">
        <v>4458005805</v>
      </c>
      <c r="F295" s="42">
        <v>172403088</v>
      </c>
      <c r="G295" s="42">
        <v>5008</v>
      </c>
      <c r="H295" s="42">
        <v>1218</v>
      </c>
      <c r="I295" s="42">
        <v>555857186</v>
      </c>
      <c r="J295" s="42">
        <v>4006568</v>
      </c>
      <c r="K295" s="42">
        <v>90836330</v>
      </c>
      <c r="L295" s="42">
        <v>751641800</v>
      </c>
      <c r="M295" s="42">
        <v>14351400</v>
      </c>
      <c r="N295" s="42">
        <v>33780157</v>
      </c>
      <c r="O295" s="42">
        <v>116065878</v>
      </c>
      <c r="P295" s="42">
        <v>100852045</v>
      </c>
      <c r="Q295" s="42">
        <v>6297800257</v>
      </c>
      <c r="R295" s="42">
        <v>2504040</v>
      </c>
      <c r="S295" s="42">
        <v>51373</v>
      </c>
      <c r="T295" s="42">
        <v>765846877</v>
      </c>
      <c r="U295" s="42">
        <v>820501886</v>
      </c>
      <c r="V295" s="42">
        <v>110969436</v>
      </c>
      <c r="W295" s="42">
        <v>76501577</v>
      </c>
      <c r="X295" s="42">
        <v>791331</v>
      </c>
      <c r="Y295" s="42">
        <v>4173725</v>
      </c>
      <c r="Z295" s="42">
        <v>3707575</v>
      </c>
      <c r="AA295" s="42">
        <v>180341</v>
      </c>
      <c r="AB295" s="42">
        <v>1785228161</v>
      </c>
      <c r="AC295" s="42">
        <v>4512572096</v>
      </c>
    </row>
    <row r="296" spans="1:29">
      <c r="A296" t="s">
        <v>4</v>
      </c>
      <c r="B296" s="44" t="s">
        <v>5</v>
      </c>
      <c r="C296" s="42">
        <v>11629904300</v>
      </c>
      <c r="D296" s="42">
        <v>32842</v>
      </c>
      <c r="E296" s="42">
        <v>3393208494</v>
      </c>
      <c r="F296" s="42">
        <v>420292843</v>
      </c>
      <c r="G296" s="42">
        <v>7249</v>
      </c>
      <c r="H296" s="42">
        <v>2759</v>
      </c>
      <c r="I296" s="42">
        <v>527869356</v>
      </c>
      <c r="J296" s="42">
        <v>5932342</v>
      </c>
      <c r="K296" s="42">
        <v>97171664</v>
      </c>
      <c r="L296" s="42">
        <v>587930900</v>
      </c>
      <c r="M296" s="42">
        <v>17019200</v>
      </c>
      <c r="N296" s="42">
        <v>29236861</v>
      </c>
      <c r="O296" s="42">
        <v>55000655</v>
      </c>
      <c r="P296" s="42">
        <v>104413248</v>
      </c>
      <c r="Q296" s="42">
        <v>5238075563</v>
      </c>
      <c r="R296" s="42">
        <v>2545583</v>
      </c>
      <c r="S296" s="42">
        <v>182882</v>
      </c>
      <c r="T296" s="42">
        <v>604838813</v>
      </c>
      <c r="U296" s="42">
        <v>518783479</v>
      </c>
      <c r="V296" s="42">
        <v>124623263</v>
      </c>
      <c r="W296" s="42">
        <v>103239258</v>
      </c>
      <c r="X296" s="42">
        <v>505580</v>
      </c>
      <c r="Y296" s="42">
        <v>2178150</v>
      </c>
      <c r="Z296" s="42">
        <v>1255745</v>
      </c>
      <c r="AA296" s="42">
        <v>194022</v>
      </c>
      <c r="AB296" s="42">
        <v>1358346775</v>
      </c>
      <c r="AC296" s="42">
        <v>3879728788</v>
      </c>
    </row>
    <row r="297" spans="1:29">
      <c r="A297" t="s">
        <v>64</v>
      </c>
      <c r="B297" s="44" t="s">
        <v>65</v>
      </c>
      <c r="C297" s="42">
        <v>4814844600</v>
      </c>
      <c r="D297" s="42">
        <v>17407</v>
      </c>
      <c r="E297" s="42">
        <v>1607707232</v>
      </c>
      <c r="F297" s="42">
        <v>60606401</v>
      </c>
      <c r="G297" s="42">
        <v>2279</v>
      </c>
      <c r="H297" s="42">
        <v>400</v>
      </c>
      <c r="I297" s="42">
        <v>126510512</v>
      </c>
      <c r="J297" s="42">
        <v>1735479</v>
      </c>
      <c r="K297" s="42">
        <v>50507369</v>
      </c>
      <c r="L297" s="42">
        <v>257850500</v>
      </c>
      <c r="M297" s="42">
        <v>8617900</v>
      </c>
      <c r="N297" s="42">
        <v>12134939</v>
      </c>
      <c r="O297" s="42">
        <v>45632847</v>
      </c>
      <c r="P297" s="42">
        <v>49923587</v>
      </c>
      <c r="Q297" s="42">
        <v>2221226766</v>
      </c>
      <c r="R297" s="42">
        <v>2200214</v>
      </c>
      <c r="S297" s="42">
        <v>197938</v>
      </c>
      <c r="T297" s="42">
        <v>266425067</v>
      </c>
      <c r="U297" s="42">
        <v>278650129</v>
      </c>
      <c r="V297" s="42">
        <v>42592927</v>
      </c>
      <c r="W297" s="42">
        <v>28120875</v>
      </c>
      <c r="X297" s="42">
        <v>542946</v>
      </c>
      <c r="Y297" s="42">
        <v>1562114</v>
      </c>
      <c r="Z297" s="42">
        <v>1059549</v>
      </c>
      <c r="AA297" s="42">
        <v>68533</v>
      </c>
      <c r="AB297" s="42">
        <v>621420292</v>
      </c>
      <c r="AC297" s="42">
        <v>1599806474</v>
      </c>
    </row>
    <row r="298" spans="1:29">
      <c r="A298" t="s">
        <v>196</v>
      </c>
      <c r="B298" s="44" t="s">
        <v>197</v>
      </c>
      <c r="C298" s="42">
        <v>2645179300</v>
      </c>
      <c r="D298" s="42">
        <v>10842</v>
      </c>
      <c r="E298" s="42">
        <v>850270855</v>
      </c>
      <c r="F298" s="42">
        <v>23425273</v>
      </c>
      <c r="G298" s="42">
        <v>734</v>
      </c>
      <c r="H298" s="42">
        <v>156</v>
      </c>
      <c r="I298" s="42">
        <v>61012711</v>
      </c>
      <c r="J298" s="42">
        <v>570509</v>
      </c>
      <c r="K298" s="42">
        <v>19768004</v>
      </c>
      <c r="L298" s="42">
        <v>148105000</v>
      </c>
      <c r="M298" s="42">
        <v>4659400</v>
      </c>
      <c r="N298" s="42">
        <v>6637487</v>
      </c>
      <c r="O298" s="42">
        <v>22324308</v>
      </c>
      <c r="P298" s="42">
        <v>28524351</v>
      </c>
      <c r="Q298" s="42">
        <v>1165297898</v>
      </c>
      <c r="R298" s="42">
        <v>198453</v>
      </c>
      <c r="S298" s="42">
        <v>32000</v>
      </c>
      <c r="T298" s="42">
        <v>152715875</v>
      </c>
      <c r="U298" s="42">
        <v>158440160</v>
      </c>
      <c r="V298" s="42">
        <v>23603845</v>
      </c>
      <c r="W298" s="42">
        <v>18187896</v>
      </c>
      <c r="X298" s="42">
        <v>198153</v>
      </c>
      <c r="Y298" s="42">
        <v>905421</v>
      </c>
      <c r="Z298" s="42">
        <v>836761</v>
      </c>
      <c r="AA298" s="42">
        <v>28748</v>
      </c>
      <c r="AB298" s="42">
        <v>355147312</v>
      </c>
      <c r="AC298" s="42">
        <v>810150586</v>
      </c>
    </row>
    <row r="299" spans="1:29">
      <c r="A299" t="s">
        <v>556</v>
      </c>
      <c r="B299" s="44" t="s">
        <v>557</v>
      </c>
      <c r="C299" s="42">
        <v>636714200</v>
      </c>
      <c r="D299" s="42">
        <v>2773</v>
      </c>
      <c r="E299" s="42">
        <v>217372349</v>
      </c>
      <c r="F299" s="42">
        <v>3042591</v>
      </c>
      <c r="G299" s="42">
        <v>154</v>
      </c>
      <c r="H299" s="42">
        <v>17</v>
      </c>
      <c r="I299" s="42">
        <v>11043075</v>
      </c>
      <c r="J299" s="42">
        <v>116126</v>
      </c>
      <c r="K299" s="42">
        <v>2310842</v>
      </c>
      <c r="L299" s="42">
        <v>32287700</v>
      </c>
      <c r="M299" s="42">
        <v>1332700</v>
      </c>
      <c r="N299" s="42">
        <v>1601559</v>
      </c>
      <c r="O299" s="42">
        <v>5624890</v>
      </c>
      <c r="P299" s="42">
        <v>7532218</v>
      </c>
      <c r="Q299" s="42">
        <v>282264050</v>
      </c>
      <c r="R299" s="42">
        <v>294</v>
      </c>
      <c r="S299" s="42">
        <v>0</v>
      </c>
      <c r="T299" s="42">
        <v>33610639</v>
      </c>
      <c r="U299" s="42">
        <v>37873528</v>
      </c>
      <c r="V299" s="42">
        <v>4476905</v>
      </c>
      <c r="W299" s="42">
        <v>2591705</v>
      </c>
      <c r="X299" s="42">
        <v>909</v>
      </c>
      <c r="Y299" s="42">
        <v>222101</v>
      </c>
      <c r="Z299" s="42">
        <v>251181</v>
      </c>
      <c r="AA299" s="42">
        <v>1725</v>
      </c>
      <c r="AB299" s="42">
        <v>79028987</v>
      </c>
      <c r="AC299" s="42">
        <v>203235063</v>
      </c>
    </row>
    <row r="300" spans="1:29">
      <c r="A300" t="s">
        <v>560</v>
      </c>
      <c r="B300" s="44" t="s">
        <v>561</v>
      </c>
      <c r="C300" s="42">
        <v>807015600</v>
      </c>
      <c r="D300" s="42">
        <v>3572</v>
      </c>
      <c r="E300" s="42">
        <v>266666867</v>
      </c>
      <c r="F300" s="42">
        <v>4841154</v>
      </c>
      <c r="G300" s="42">
        <v>214</v>
      </c>
      <c r="H300" s="42">
        <v>30</v>
      </c>
      <c r="I300" s="42">
        <v>18145544</v>
      </c>
      <c r="J300" s="42">
        <v>194911</v>
      </c>
      <c r="K300" s="42">
        <v>3700810</v>
      </c>
      <c r="L300" s="42">
        <v>40710700</v>
      </c>
      <c r="M300" s="42">
        <v>1445000</v>
      </c>
      <c r="N300" s="42">
        <v>2030025</v>
      </c>
      <c r="O300" s="42">
        <v>7402384</v>
      </c>
      <c r="P300" s="42">
        <v>7879030</v>
      </c>
      <c r="Q300" s="42">
        <v>353016425</v>
      </c>
      <c r="R300" s="42">
        <v>3366</v>
      </c>
      <c r="S300" s="42">
        <v>0</v>
      </c>
      <c r="T300" s="42">
        <v>42141746</v>
      </c>
      <c r="U300" s="42">
        <v>46544571</v>
      </c>
      <c r="V300" s="42">
        <v>5720795</v>
      </c>
      <c r="W300" s="42">
        <v>2802864</v>
      </c>
      <c r="X300" s="42">
        <v>2292</v>
      </c>
      <c r="Y300" s="42">
        <v>289467</v>
      </c>
      <c r="Z300" s="42">
        <v>219870</v>
      </c>
      <c r="AA300" s="42">
        <v>5323</v>
      </c>
      <c r="AB300" s="42">
        <v>97730294</v>
      </c>
      <c r="AC300" s="42">
        <v>255286131</v>
      </c>
    </row>
  </sheetData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Åhman Johan NR/OEM-Ö</cp:lastModifiedBy>
  <cp:lastPrinted>2016-02-25T11:58:32Z</cp:lastPrinted>
  <dcterms:created xsi:type="dcterms:W3CDTF">2004-02-02T13:01:05Z</dcterms:created>
  <dcterms:modified xsi:type="dcterms:W3CDTF">2021-01-07T09:15:30Z</dcterms:modified>
</cp:coreProperties>
</file>